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ThisWorkbook"/>
  <bookViews>
    <workbookView xWindow="-15" yWindow="-15" windowWidth="28680" windowHeight="12645" tabRatio="867"/>
  </bookViews>
  <sheets>
    <sheet name="Cover" sheetId="7963" r:id="rId1"/>
    <sheet name="Intro" sheetId="7943" r:id="rId2"/>
    <sheet name="Input" sheetId="1" r:id="rId3"/>
    <sheet name="Adjustment for previous period" sheetId="7942" r:id="rId4"/>
    <sheet name="Actual RAB roll forward" sheetId="18" r:id="rId5"/>
    <sheet name="Total actual RAB roll forward" sheetId="7941" r:id="rId6"/>
    <sheet name="Tax Depn" sheetId="7958" r:id="rId7"/>
    <sheet name="PTRM Tax Inputs" sheetId="7959" r:id="rId8"/>
    <sheet name="Asset lives roll forward" sheetId="7955" r:id="rId9"/>
    <sheet name="Tax value roll forward" sheetId="7944" r:id="rId10"/>
    <sheet name="Summary" sheetId="7961" r:id="rId11"/>
    <sheet name="Vic &amp; Albury Roll Forward" sheetId="7962"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__123Graph_APRICE3" localSheetId="0" hidden="1">'[1]IPP Cash Flow'!#REF!</definedName>
    <definedName name="__123Graph_APRICE3" localSheetId="6" hidden="1">'[2]IPP Cash Flow'!#REF!</definedName>
    <definedName name="__123Graph_APRICE3" hidden="1">'[2]IPP Cash Flow'!#REF!</definedName>
    <definedName name="__123Graph_BPRICE3" localSheetId="0" hidden="1">'[1]IPP Cash Flow'!#REF!</definedName>
    <definedName name="__123Graph_BPRICE3" hidden="1">'[2]IPP Cash Flow'!#REF!</definedName>
    <definedName name="_1BriCY">OFFSET([3]QLD!$CJ$32,,COUNT([3]QLD!$CJ$32:$IV$32)-37,,37)</definedName>
    <definedName name="_1BriMAT">OFFSET([3]QLD!$CJ$43,,COUNT([3]QLD!$CJ$43:$IV$43)-37,,37)</definedName>
    <definedName name="_1BriPY">OFFSET([3]QLD!$CJ$32,,COUNT([3]QLD!$CJ$32:$IV$32)-37,,25)</definedName>
    <definedName name="_1GlaCY">OFFSET([3]QLD!$CJ$102,,COUNT([3]QLD!$CJ$102:$IV$102)-37,,37)</definedName>
    <definedName name="_1GlaMAT">OFFSET([3]QLD!$CJ$113,,COUNT([3]QLD!$CJ$113:$IV$113)-37,,37)</definedName>
    <definedName name="_1GlaPY">OFFSET([3]QLD!$CJ$102,,COUNT([3]QLD!$CJ$102:$IV$102)-37,,25)</definedName>
    <definedName name="_1IpsCY">OFFSET([3]QLD!$CJ$57,,COUNT([3]QLD!$CJ$57:$IV$57)-37,,37)</definedName>
    <definedName name="_1IpsMAT">OFFSET([3]QLD!$CJ$68,,COUNT([3]QLD!$CJ$68:$IV$68)-37,,37)</definedName>
    <definedName name="_1IpsPY">OFFSET([3]QLD!$CJ$57,,COUNT([3]QLD!$CJ$57:$IV$57)-37,,25)</definedName>
    <definedName name="_1LocCY">OFFSET([3]QLD!$CJ$80,,COUNT([3]QLD!$CJ$80:$IV$80)-37,,37)</definedName>
    <definedName name="_1LocMAT">OFFSET([3]QLD!$CJ$91,,COUNT([3]QLD!$CJ$91:$IV$91)-37,,37)</definedName>
    <definedName name="_1LocPY">OFFSET([3]QLD!$CJ$80,,COUNT([3]QLD!$CJ$80:$IV$80)-37,,25)</definedName>
    <definedName name="_1QldCY">OFFSET([3]QLD!$CJ$8,,COUNT([3]QLD!$CJ$8:$IV$8)-37,,37)</definedName>
    <definedName name="_1QldMAT">OFFSET([3]QLD!$CJ$15,,COUNT([3]QLD!$CJ$15:$IV$15)-37,,37)</definedName>
    <definedName name="_1QldPY">OFFSET([3]QLD!$CJ$8,,COUNT([3]QLD!$CJ$8:$IV$8)-37,,25)</definedName>
    <definedName name="_1RocCY">OFFSET([3]QLD!$CJ$124,,COUNT([3]QLD!$CJ$124:$IV$124)-37,,37)</definedName>
    <definedName name="_1RocMAT">OFFSET([3]QLD!$CJ$135,,COUNT([3]QLD!$CJ$135:$IV$135)-37,,37)</definedName>
    <definedName name="_1RocPY">OFFSET([3]QLD!$CJ$124,,COUNT([3]QLD!$CJ$124:$IV$124)-37,,25)</definedName>
    <definedName name="_1WidCY">OFFSET([3]QLD!$CJ$146,,COUNT([3]QLD!$CJ$146:$IV$146)-37,,37)</definedName>
    <definedName name="_1WidMAT">OFFSET([3]QLD!$CJ$157,,COUNT([3]QLD!$CJ$157:$IV$157)-37,,37)</definedName>
    <definedName name="_1WidPY">OFFSET([3]QLD!$CJ$146,,COUNT([3]QLD!$CJ$146:$IV$146)-37,,25)</definedName>
    <definedName name="a">'[4]Envestra Budget'!$D$3:$P$105</definedName>
    <definedName name="A_Step1">#REF!</definedName>
    <definedName name="A_Step10">#REF!</definedName>
    <definedName name="A_Step2">#REF!</definedName>
    <definedName name="A_Step3">#REF!</definedName>
    <definedName name="A_Step4">#REF!</definedName>
    <definedName name="A_Step5">#REF!</definedName>
    <definedName name="A_Step6">#REF!</definedName>
    <definedName name="A_Step7">#REF!</definedName>
    <definedName name="A_Step8">#REF!</definedName>
    <definedName name="A_Step9">#REF!</definedName>
    <definedName name="A10acvalue">[5]Input!$K$16</definedName>
    <definedName name="A10remlife" localSheetId="8">Input!$K$16</definedName>
    <definedName name="A10remlife">Input!$K$16</definedName>
    <definedName name="A10stdlife" localSheetId="8">Input!$L$16</definedName>
    <definedName name="A10stdlife" localSheetId="0">'[6]PTRM input'!$M$16</definedName>
    <definedName name="A10stdlife">Input!$L$16</definedName>
    <definedName name="A10taxremlife" localSheetId="8">Input!$T$16</definedName>
    <definedName name="A10taxremlife" localSheetId="0">'[6]PTRM input'!$O$16</definedName>
    <definedName name="A10taxremlife">Input!$T$16</definedName>
    <definedName name="A10taxstdlife" localSheetId="8">Input!$U$16</definedName>
    <definedName name="A10taxstdlife" localSheetId="0">'[6]PTRM input'!$P$16</definedName>
    <definedName name="A10taxstdlife">Input!$U$16</definedName>
    <definedName name="A10taxvalue" localSheetId="8">Input!$S$16</definedName>
    <definedName name="A10taxvalue" localSheetId="0">'[6]PTRM input'!$N$16</definedName>
    <definedName name="A10taxvalue">Input!$S$16</definedName>
    <definedName name="A10value" localSheetId="8">'Adjustment for previous period'!$H$343</definedName>
    <definedName name="A10value">'Adjustment for previous period'!$H$343</definedName>
    <definedName name="A11acvalue">[5]Input!$K$17</definedName>
    <definedName name="A11remlife" localSheetId="8">Input!$K$17</definedName>
    <definedName name="A11remlife">Input!$K$17</definedName>
    <definedName name="A11stdlife" localSheetId="8">Input!$L$17</definedName>
    <definedName name="A11stdlife" localSheetId="0">'[6]PTRM input'!$M$17</definedName>
    <definedName name="A11stdlife">Input!$L$17</definedName>
    <definedName name="A11taxremlife" localSheetId="8">Input!$T$17</definedName>
    <definedName name="A11taxremlife" localSheetId="0">'[6]PTRM input'!$O$17</definedName>
    <definedName name="A11taxremlife">Input!$T$17</definedName>
    <definedName name="A11taxstdlife" localSheetId="8">Input!$U$17</definedName>
    <definedName name="A11taxstdlife" localSheetId="0">'[6]PTRM input'!$P$17</definedName>
    <definedName name="A11taxstdlife">Input!$U$17</definedName>
    <definedName name="A11taxvalue" localSheetId="8">Input!$S$17</definedName>
    <definedName name="A11taxvalue" localSheetId="0">'[6]PTRM input'!$N$17</definedName>
    <definedName name="A11taxvalue">Input!$S$17</definedName>
    <definedName name="A11value" localSheetId="8">'Adjustment for previous period'!$H$344</definedName>
    <definedName name="A11value">'Adjustment for previous period'!$H$344</definedName>
    <definedName name="A12acvalue">[5]Input!$K$18</definedName>
    <definedName name="A12remlife" localSheetId="8">Input!$K$18</definedName>
    <definedName name="A12remlife">Input!$K$18</definedName>
    <definedName name="A12stdlife" localSheetId="8">Input!$L$18</definedName>
    <definedName name="A12stdlife" localSheetId="0">'[6]PTRM input'!$M$18</definedName>
    <definedName name="A12stdlife">Input!$L$18</definedName>
    <definedName name="A12taxremlife" localSheetId="8">Input!$T$18</definedName>
    <definedName name="A12taxremlife" localSheetId="0">'[6]PTRM input'!$O$18</definedName>
    <definedName name="A12taxremlife">Input!$T$18</definedName>
    <definedName name="A12taxstdlife" localSheetId="8">Input!$U$18</definedName>
    <definedName name="A12taxstdlife" localSheetId="0">'[6]PTRM input'!$P$18</definedName>
    <definedName name="A12taxstdlife">Input!$U$18</definedName>
    <definedName name="A12taxvalue" localSheetId="8">Input!$S$18</definedName>
    <definedName name="A12taxvalue" localSheetId="0">'[6]PTRM input'!$N$18</definedName>
    <definedName name="A12taxvalue">Input!$S$18</definedName>
    <definedName name="A12value" localSheetId="8">'Adjustment for previous period'!$H$345</definedName>
    <definedName name="A12value">'Adjustment for previous period'!$H$345</definedName>
    <definedName name="A13acvalue">[5]Input!$K$19</definedName>
    <definedName name="A13remlife" localSheetId="8">Input!$K$19</definedName>
    <definedName name="A13remlife">Input!$K$19</definedName>
    <definedName name="A13stdlife" localSheetId="8">Input!$L$19</definedName>
    <definedName name="A13stdlife" localSheetId="0">'[6]PTRM input'!$M$19</definedName>
    <definedName name="A13stdlife">Input!$L$19</definedName>
    <definedName name="A13taxremlife" localSheetId="8">Input!$T$19</definedName>
    <definedName name="A13taxremlife" localSheetId="0">'[6]PTRM input'!$O$19</definedName>
    <definedName name="A13taxremlife">Input!$T$19</definedName>
    <definedName name="A13taxstdlife" localSheetId="8">Input!$U$19</definedName>
    <definedName name="A13taxstdlife" localSheetId="0">'[6]PTRM input'!$P$19</definedName>
    <definedName name="A13taxstdlife">Input!$U$19</definedName>
    <definedName name="A13taxvalue" localSheetId="8">Input!$S$19</definedName>
    <definedName name="A13taxvalue" localSheetId="0">'[6]PTRM input'!$N$19</definedName>
    <definedName name="A13taxvalue">Input!$S$19</definedName>
    <definedName name="A13value" localSheetId="8">'Adjustment for previous period'!$H$346</definedName>
    <definedName name="A13value">'Adjustment for previous period'!$H$346</definedName>
    <definedName name="A14acvalue">[5]Input!$K$20</definedName>
    <definedName name="A14remlife" localSheetId="8">Input!$K$20</definedName>
    <definedName name="A14remlife">Input!$K$20</definedName>
    <definedName name="A14stdlife" localSheetId="8">Input!$L$20</definedName>
    <definedName name="A14stdlife" localSheetId="0">'[6]PTRM input'!$M$20</definedName>
    <definedName name="A14stdlife">Input!$L$20</definedName>
    <definedName name="A14taxremlife" localSheetId="8">Input!$T$20</definedName>
    <definedName name="A14taxremlife" localSheetId="0">'[6]PTRM input'!$O$20</definedName>
    <definedName name="A14taxremlife">Input!$T$20</definedName>
    <definedName name="A14taxstdlife" localSheetId="8">Input!$U$20</definedName>
    <definedName name="A14taxstdlife" localSheetId="0">'[6]PTRM input'!$P$20</definedName>
    <definedName name="A14taxstdlife">Input!$U$20</definedName>
    <definedName name="A14taxvalue" localSheetId="8">Input!$S$20</definedName>
    <definedName name="A14taxvalue" localSheetId="0">'[6]PTRM input'!$N$20</definedName>
    <definedName name="A14taxvalue">Input!$S$20</definedName>
    <definedName name="A14value" localSheetId="8">'Adjustment for previous period'!$H$347</definedName>
    <definedName name="A14value">'Adjustment for previous period'!$H$347</definedName>
    <definedName name="A15acvalue">[5]Input!$K$21</definedName>
    <definedName name="A15remlife" localSheetId="8">Input!$K$21</definedName>
    <definedName name="A15remlife">Input!$K$21</definedName>
    <definedName name="A15stdlife" localSheetId="8">Input!$L$21</definedName>
    <definedName name="A15stdlife" localSheetId="0">'[6]PTRM input'!$M$21</definedName>
    <definedName name="A15stdlife">Input!$L$21</definedName>
    <definedName name="A15taxremlife" localSheetId="8">Input!$T$21</definedName>
    <definedName name="A15taxremlife" localSheetId="0">'[6]PTRM input'!$O$21</definedName>
    <definedName name="A15taxremlife">Input!$T$21</definedName>
    <definedName name="A15taxstdlife" localSheetId="8">Input!$U$21</definedName>
    <definedName name="A15taxstdlife" localSheetId="0">'[6]PTRM input'!$P$21</definedName>
    <definedName name="A15taxstdlife">Input!$U$21</definedName>
    <definedName name="A15taxvalue" localSheetId="8">Input!$S$21</definedName>
    <definedName name="A15taxvalue" localSheetId="0">'[6]PTRM input'!$N$21</definedName>
    <definedName name="A15taxvalue">Input!$S$21</definedName>
    <definedName name="A15value" localSheetId="8">'Adjustment for previous period'!$H$348</definedName>
    <definedName name="A15value">'Adjustment for previous period'!$H$348</definedName>
    <definedName name="A16acvalue">[5]Input!$K$22</definedName>
    <definedName name="A16remlife" localSheetId="8">Input!$K$22</definedName>
    <definedName name="A16remlife">Input!$K$22</definedName>
    <definedName name="A16stdlife" localSheetId="8">Input!$L$22</definedName>
    <definedName name="A16stdlife" localSheetId="0">'[6]PTRM input'!$M$22</definedName>
    <definedName name="A16stdlife">Input!$L$22</definedName>
    <definedName name="A16taxremlife" localSheetId="8">Input!$T$22</definedName>
    <definedName name="A16taxremlife" localSheetId="0">'[6]PTRM input'!$O$22</definedName>
    <definedName name="A16taxremlife">Input!$T$22</definedName>
    <definedName name="A16taxstdlife" localSheetId="8">Input!$U$22</definedName>
    <definedName name="A16taxstdlife" localSheetId="0">'[6]PTRM input'!$P$22</definedName>
    <definedName name="A16taxstdlife">Input!$U$22</definedName>
    <definedName name="A16taxvalue" localSheetId="8">Input!$S$22</definedName>
    <definedName name="A16taxvalue" localSheetId="0">'[6]PTRM input'!$N$22</definedName>
    <definedName name="A16taxvalue">Input!$S$22</definedName>
    <definedName name="A16value" localSheetId="8">'Adjustment for previous period'!$H$349</definedName>
    <definedName name="A16value">'Adjustment for previous period'!$H$349</definedName>
    <definedName name="A17acvalue">[5]Input!$K$23</definedName>
    <definedName name="A17remlife" localSheetId="8">Input!$K$23</definedName>
    <definedName name="A17remlife">Input!$K$23</definedName>
    <definedName name="A17stdlife" localSheetId="8">Input!$L$23</definedName>
    <definedName name="A17stdlife" localSheetId="0">'[6]PTRM input'!$M$23</definedName>
    <definedName name="A17stdlife">Input!$L$23</definedName>
    <definedName name="A17taxremlife" localSheetId="8">Input!$T$23</definedName>
    <definedName name="A17taxremlife" localSheetId="0">'[6]PTRM input'!$O$23</definedName>
    <definedName name="A17taxremlife">Input!$T$23</definedName>
    <definedName name="A17taxstdlife" localSheetId="8">Input!$U$23</definedName>
    <definedName name="A17taxstdlife" localSheetId="0">'[6]PTRM input'!$P$23</definedName>
    <definedName name="A17taxstdlife">Input!$U$23</definedName>
    <definedName name="A17taxvalue" localSheetId="8">Input!$S$23</definedName>
    <definedName name="A17taxvalue" localSheetId="0">'[6]PTRM input'!$N$23</definedName>
    <definedName name="A17taxvalue">Input!$S$23</definedName>
    <definedName name="A17value" localSheetId="8">'Adjustment for previous period'!$H$350</definedName>
    <definedName name="A17value" localSheetId="0">'[6]PTRM input'!$J$23</definedName>
    <definedName name="A17value">'Adjustment for previous period'!$H$350</definedName>
    <definedName name="A18acvalue">[5]Input!$K$24</definedName>
    <definedName name="A18remlife" localSheetId="8">Input!$K$24</definedName>
    <definedName name="A18remlife" localSheetId="0">'[6]PTRM input'!$L$24</definedName>
    <definedName name="A18remlife">Input!$K$24</definedName>
    <definedName name="A18stdlife" localSheetId="8">Input!$L$24</definedName>
    <definedName name="A18stdlife" localSheetId="0">'[6]PTRM input'!$M$24</definedName>
    <definedName name="A18stdlife">Input!$L$24</definedName>
    <definedName name="A18taxremlife" localSheetId="8">Input!$T$24</definedName>
    <definedName name="A18taxremlife" localSheetId="0">'[6]PTRM input'!$O$24</definedName>
    <definedName name="A18taxremlife">Input!$T$24</definedName>
    <definedName name="A18taxstdlife" localSheetId="8">Input!$U$24</definedName>
    <definedName name="A18taxstdlife" localSheetId="0">'[6]PTRM input'!$P$24</definedName>
    <definedName name="A18taxstdlife">Input!$U$24</definedName>
    <definedName name="A18taxvalue" localSheetId="8">Input!$S$24</definedName>
    <definedName name="A18taxvalue" localSheetId="0">'[6]PTRM input'!$N$24</definedName>
    <definedName name="A18taxvalue">Input!$S$24</definedName>
    <definedName name="A18value" localSheetId="8">'Adjustment for previous period'!$H$351</definedName>
    <definedName name="A18value" localSheetId="0">'[6]PTRM input'!$J$24</definedName>
    <definedName name="A18value">'Adjustment for previous period'!$H$351</definedName>
    <definedName name="A19acvalue">[5]Input!$K$25</definedName>
    <definedName name="A19remlife" localSheetId="8">Input!$K$25</definedName>
    <definedName name="A19remlife" localSheetId="0">'[6]PTRM input'!$L$25</definedName>
    <definedName name="A19remlife">Input!$K$25</definedName>
    <definedName name="A19stdlife" localSheetId="8">Input!$L$25</definedName>
    <definedName name="A19stdlife" localSheetId="0">'[6]PTRM input'!$M$25</definedName>
    <definedName name="A19stdlife">Input!$L$25</definedName>
    <definedName name="A19taxremlife" localSheetId="8">Input!$T$25</definedName>
    <definedName name="A19taxremlife" localSheetId="0">'[6]PTRM input'!$O$25</definedName>
    <definedName name="A19taxremlife">Input!$T$25</definedName>
    <definedName name="A19taxstdlife" localSheetId="8">Input!$U$25</definedName>
    <definedName name="A19taxstdlife" localSheetId="0">'[6]PTRM input'!$P$25</definedName>
    <definedName name="A19taxstdlife">Input!$U$25</definedName>
    <definedName name="A19taxvalue" localSheetId="8">Input!$S$25</definedName>
    <definedName name="A19taxvalue" localSheetId="0">'[6]PTRM input'!$N$25</definedName>
    <definedName name="A19taxvalue">Input!$S$25</definedName>
    <definedName name="A19value" localSheetId="8">'Adjustment for previous period'!$H$352</definedName>
    <definedName name="A19value" localSheetId="0">'[6]PTRM input'!$J$25</definedName>
    <definedName name="A19value">'Adjustment for previous period'!$H$352</definedName>
    <definedName name="A1acvalue">[5]Input!$K$7</definedName>
    <definedName name="A1remlife" localSheetId="8">Input!$K$7</definedName>
    <definedName name="A1remlife">'[6]PTRM input'!$L$7</definedName>
    <definedName name="A1stdlife" localSheetId="8">Input!$L$7</definedName>
    <definedName name="A1stdlife" localSheetId="0">'[6]PTRM input'!$M$7</definedName>
    <definedName name="A1stdlife">Input!$L$7</definedName>
    <definedName name="A1taxremlife" localSheetId="8">Input!$T$7</definedName>
    <definedName name="A1taxremlife" localSheetId="0">'[6]PTRM input'!$O$7</definedName>
    <definedName name="A1taxremlife">Input!$T$7</definedName>
    <definedName name="A1taxstdlife" localSheetId="8">Input!$U$7</definedName>
    <definedName name="A1taxstdlife" localSheetId="0">'[6]PTRM input'!$P$7</definedName>
    <definedName name="A1taxstdlife">Input!$U$7</definedName>
    <definedName name="A1taxvalue" localSheetId="8">Input!$S$7</definedName>
    <definedName name="A1taxvalue" localSheetId="0">'[6]PTRM input'!$N$7</definedName>
    <definedName name="A1taxvalue">Input!$S$7</definedName>
    <definedName name="A1value" localSheetId="8">'Adjustment for previous period'!$H$334</definedName>
    <definedName name="A1value" localSheetId="0">'[6]PTRM input'!$J$7</definedName>
    <definedName name="A1value">'Adjustment for previous period'!$H$334</definedName>
    <definedName name="A20acvalue">[5]Input!$K$26</definedName>
    <definedName name="A20remlife" localSheetId="8">Input!$K$26</definedName>
    <definedName name="A20remlife" localSheetId="0">'[6]PTRM input'!$L$26</definedName>
    <definedName name="A20remlife">Input!$K$26</definedName>
    <definedName name="A20stdlife" localSheetId="8">Input!$L$26</definedName>
    <definedName name="A20stdlife" localSheetId="0">'[6]PTRM input'!$M$26</definedName>
    <definedName name="A20stdlife">Input!$L$26</definedName>
    <definedName name="A20taxremlife" localSheetId="8">Input!$T$26</definedName>
    <definedName name="A20taxremlife" localSheetId="0">'[6]PTRM input'!$O$26</definedName>
    <definedName name="A20taxremlife">Input!$T$26</definedName>
    <definedName name="A20taxstdlife" localSheetId="8">Input!$U$26</definedName>
    <definedName name="A20taxstdlife" localSheetId="0">'[6]PTRM input'!$P$26</definedName>
    <definedName name="A20taxstdlife">Input!$U$26</definedName>
    <definedName name="A20taxvalue" localSheetId="8">Input!$S$26</definedName>
    <definedName name="A20taxvalue" localSheetId="0">'[6]PTRM input'!$N$26</definedName>
    <definedName name="A20taxvalue">Input!$S$26</definedName>
    <definedName name="A20value" localSheetId="8">'Adjustment for previous period'!$H$353</definedName>
    <definedName name="A20value" localSheetId="0">'[6]PTRM input'!$J$26</definedName>
    <definedName name="A20value">'Adjustment for previous period'!$H$353</definedName>
    <definedName name="A21acvalue">[5]Input!$K$27</definedName>
    <definedName name="A21remlife" localSheetId="8">Input!$K$27</definedName>
    <definedName name="A21remlife" localSheetId="0">'[6]PTRM input'!$L$27</definedName>
    <definedName name="A21remlife">Input!$K$27</definedName>
    <definedName name="A21stdlife" localSheetId="8">Input!$L$27</definedName>
    <definedName name="A21stdlife" localSheetId="0">'[6]PTRM input'!$M$27</definedName>
    <definedName name="A21stdlife">Input!$L$27</definedName>
    <definedName name="A21taxremlife" localSheetId="8">Input!$T$27</definedName>
    <definedName name="A21taxremlife" localSheetId="0">'[6]PTRM input'!$O$27</definedName>
    <definedName name="A21taxremlife">Input!$T$27</definedName>
    <definedName name="A21taxstdlife" localSheetId="8">Input!$U$27</definedName>
    <definedName name="A21taxstdlife" localSheetId="0">'[6]PTRM input'!$P$27</definedName>
    <definedName name="A21taxstdlife">Input!$U$27</definedName>
    <definedName name="A21taxvalue" localSheetId="8">Input!$S$27</definedName>
    <definedName name="A21taxvalue" localSheetId="0">'[6]PTRM input'!$N$27</definedName>
    <definedName name="A21taxvalue">Input!$S$27</definedName>
    <definedName name="A21value" localSheetId="8">'Adjustment for previous period'!$H$354</definedName>
    <definedName name="A21value" localSheetId="0">'[6]PTRM input'!$J$27</definedName>
    <definedName name="A21value">'Adjustment for previous period'!$H$354</definedName>
    <definedName name="A22acvalue">[5]Input!$K$28</definedName>
    <definedName name="A22remlife" localSheetId="8">Input!$K$28</definedName>
    <definedName name="A22remlife" localSheetId="0">'[6]PTRM input'!$L$28</definedName>
    <definedName name="A22remlife">Input!$K$28</definedName>
    <definedName name="A22stdlife" localSheetId="8">Input!$L$28</definedName>
    <definedName name="A22stdlife" localSheetId="0">'[6]PTRM input'!$M$28</definedName>
    <definedName name="A22stdlife">Input!$L$28</definedName>
    <definedName name="A22taxremlife" localSheetId="8">Input!$T$28</definedName>
    <definedName name="A22taxremlife" localSheetId="0">'[6]PTRM input'!$O$28</definedName>
    <definedName name="A22taxremlife">Input!$T$28</definedName>
    <definedName name="A22taxstdlife" localSheetId="8">Input!$U$28</definedName>
    <definedName name="A22taxstdlife" localSheetId="0">'[6]PTRM input'!$P$28</definedName>
    <definedName name="A22taxstdlife">Input!$U$28</definedName>
    <definedName name="A22taxvalue" localSheetId="8">Input!$S$28</definedName>
    <definedName name="A22taxvalue" localSheetId="0">'[6]PTRM input'!$N$28</definedName>
    <definedName name="A22taxvalue">Input!$S$28</definedName>
    <definedName name="A22value" localSheetId="8">'Adjustment for previous period'!$H$355</definedName>
    <definedName name="A22value" localSheetId="0">'[6]PTRM input'!$J$28</definedName>
    <definedName name="A22value">'Adjustment for previous period'!$H$355</definedName>
    <definedName name="A23acvalue">[5]Input!$K$29</definedName>
    <definedName name="A23remlife" localSheetId="8">Input!$K$29</definedName>
    <definedName name="A23remlife" localSheetId="0">'[6]PTRM input'!$L$29</definedName>
    <definedName name="A23remlife">Input!$K$29</definedName>
    <definedName name="A23stdlife" localSheetId="8">Input!$L$29</definedName>
    <definedName name="A23stdlife" localSheetId="0">'[6]PTRM input'!$M$29</definedName>
    <definedName name="A23stdlife">Input!$L$29</definedName>
    <definedName name="A23taxremlife" localSheetId="8">Input!$T$29</definedName>
    <definedName name="A23taxremlife" localSheetId="0">'[6]PTRM input'!$O$29</definedName>
    <definedName name="A23taxremlife">Input!$T$29</definedName>
    <definedName name="A23taxstdlife" localSheetId="8">Input!$U$29</definedName>
    <definedName name="A23taxstdlife" localSheetId="0">'[6]PTRM input'!$P$29</definedName>
    <definedName name="A23taxstdlife">Input!$U$29</definedName>
    <definedName name="A23taxvalue" localSheetId="8">Input!$S$29</definedName>
    <definedName name="A23taxvalue" localSheetId="0">'[6]PTRM input'!$N$29</definedName>
    <definedName name="A23taxvalue">Input!$S$29</definedName>
    <definedName name="A23value" localSheetId="8">'Adjustment for previous period'!$H$356</definedName>
    <definedName name="A23value" localSheetId="0">'[6]PTRM input'!$J$29</definedName>
    <definedName name="A23value">'Adjustment for previous period'!$H$356</definedName>
    <definedName name="A24acvalue">[5]Input!$K$30</definedName>
    <definedName name="A24remlife" localSheetId="8">Input!$K$30</definedName>
    <definedName name="A24remlife" localSheetId="0">'[6]PTRM input'!$L$30</definedName>
    <definedName name="A24remlife">Input!$K$30</definedName>
    <definedName name="A24stdlife" localSheetId="8">Input!$L$30</definedName>
    <definedName name="A24stdlife" localSheetId="0">'[6]PTRM input'!$M$30</definedName>
    <definedName name="A24stdlife">Input!$L$30</definedName>
    <definedName name="A24taxremlife" localSheetId="8">Input!$T$30</definedName>
    <definedName name="A24taxremlife" localSheetId="0">'[6]PTRM input'!$O$30</definedName>
    <definedName name="A24taxremlife">Input!$T$30</definedName>
    <definedName name="A24taxstdlife" localSheetId="8">Input!$U$30</definedName>
    <definedName name="A24taxstdlife" localSheetId="0">'[6]PTRM input'!$P$30</definedName>
    <definedName name="A24taxstdlife">Input!$U$30</definedName>
    <definedName name="A24taxvalue" localSheetId="8">Input!$S$30</definedName>
    <definedName name="A24taxvalue" localSheetId="0">'[6]PTRM input'!$N$30</definedName>
    <definedName name="A24taxvalue">Input!$S$30</definedName>
    <definedName name="A24value" localSheetId="8">'Adjustment for previous period'!$H$357</definedName>
    <definedName name="A24value" localSheetId="0">'[6]PTRM input'!$J$30</definedName>
    <definedName name="A24value">'Adjustment for previous period'!$H$357</definedName>
    <definedName name="A25acvalue">[5]Input!$K$31</definedName>
    <definedName name="A25remlife" localSheetId="8">Input!$K$31</definedName>
    <definedName name="A25remlife" localSheetId="0">'[6]PTRM input'!$L$31</definedName>
    <definedName name="A25remlife">Input!$K$31</definedName>
    <definedName name="A25stdlife" localSheetId="8">Input!$L$31</definedName>
    <definedName name="A25stdlife" localSheetId="0">'[6]PTRM input'!$M$31</definedName>
    <definedName name="A25stdlife">Input!$L$31</definedName>
    <definedName name="A25taxremlife" localSheetId="8">Input!$T$31</definedName>
    <definedName name="A25taxremlife" localSheetId="0">'[6]PTRM input'!$O$31</definedName>
    <definedName name="A25taxremlife">Input!$T$31</definedName>
    <definedName name="A25taxstdlife" localSheetId="8">Input!$U$31</definedName>
    <definedName name="A25taxstdlife" localSheetId="0">'[6]PTRM input'!$P$31</definedName>
    <definedName name="A25taxstdlife">Input!$U$31</definedName>
    <definedName name="A25taxvalue" localSheetId="8">Input!$S$31</definedName>
    <definedName name="A25taxvalue" localSheetId="0">'[6]PTRM input'!$N$31</definedName>
    <definedName name="A25taxvalue">Input!$S$31</definedName>
    <definedName name="A25value" localSheetId="8">'Adjustment for previous period'!$H$358</definedName>
    <definedName name="A25value" localSheetId="0">'[6]PTRM input'!$J$31</definedName>
    <definedName name="A25value">'Adjustment for previous period'!$H$358</definedName>
    <definedName name="A26acvalue">[5]Input!$K$32</definedName>
    <definedName name="A26remlife" localSheetId="8">Input!$K$32</definedName>
    <definedName name="A26remlife" localSheetId="0">'[6]PTRM input'!$L$32</definedName>
    <definedName name="A26remlife">Input!$K$32</definedName>
    <definedName name="A26stdlife" localSheetId="8">Input!$L$32</definedName>
    <definedName name="A26stdlife" localSheetId="0">'[6]PTRM input'!$M$32</definedName>
    <definedName name="A26stdlife">Input!$L$32</definedName>
    <definedName name="A26taxremlife" localSheetId="8">Input!$T$32</definedName>
    <definedName name="A26taxremlife" localSheetId="0">'[6]PTRM input'!$O$32</definedName>
    <definedName name="A26taxremlife">Input!$T$32</definedName>
    <definedName name="A26taxstdlife" localSheetId="8">Input!$U$32</definedName>
    <definedName name="A26taxstdlife" localSheetId="0">'[6]PTRM input'!$P$32</definedName>
    <definedName name="A26taxstdlife">Input!$U$32</definedName>
    <definedName name="A26taxvalue" localSheetId="8">Input!$S$32</definedName>
    <definedName name="A26taxvalue" localSheetId="0">'[6]PTRM input'!$N$32</definedName>
    <definedName name="A26taxvalue">Input!$S$32</definedName>
    <definedName name="A26value" localSheetId="8">'Adjustment for previous period'!$H$359</definedName>
    <definedName name="A26value" localSheetId="0">'[6]PTRM input'!$J$32</definedName>
    <definedName name="A26value">'Adjustment for previous period'!$H$359</definedName>
    <definedName name="A27acvalue">[5]Input!$K$33</definedName>
    <definedName name="A27remlife" localSheetId="8">Input!$K$33</definedName>
    <definedName name="A27remlife" localSheetId="0">'[6]PTRM input'!$L$33</definedName>
    <definedName name="A27remlife">Input!$K$33</definedName>
    <definedName name="A27stdlife" localSheetId="8">Input!$L$33</definedName>
    <definedName name="A27stdlife" localSheetId="0">'[6]PTRM input'!$M$33</definedName>
    <definedName name="A27stdlife">Input!$L$33</definedName>
    <definedName name="A27taxremlife" localSheetId="8">Input!$T$33</definedName>
    <definedName name="A27taxremlife" localSheetId="0">'[6]PTRM input'!$O$33</definedName>
    <definedName name="A27taxremlife">Input!$T$33</definedName>
    <definedName name="A27taxstdlife" localSheetId="8">Input!$U$33</definedName>
    <definedName name="A27taxstdlife" localSheetId="0">'[6]PTRM input'!$P$33</definedName>
    <definedName name="A27taxstdlife">Input!$U$33</definedName>
    <definedName name="A27taxvalue" localSheetId="8">Input!$S$33</definedName>
    <definedName name="A27taxvalue" localSheetId="0">'[6]PTRM input'!$N$33</definedName>
    <definedName name="A27taxvalue">Input!$S$33</definedName>
    <definedName name="A27value" localSheetId="8">'Adjustment for previous period'!$H$360</definedName>
    <definedName name="A27value" localSheetId="0">'[6]PTRM input'!$J$33</definedName>
    <definedName name="A27value">'Adjustment for previous period'!$H$360</definedName>
    <definedName name="A28acvalue">[5]Input!$K$34</definedName>
    <definedName name="A28remlife" localSheetId="8">Input!$K$34</definedName>
    <definedName name="A28remlife" localSheetId="0">'[6]PTRM input'!$L$34</definedName>
    <definedName name="A28remlife">Input!$K$34</definedName>
    <definedName name="A28stdlife" localSheetId="8">Input!$L$34</definedName>
    <definedName name="A28stdlife" localSheetId="0">'[6]PTRM input'!$M$34</definedName>
    <definedName name="A28stdlife">Input!$L$34</definedName>
    <definedName name="A28taxremlife" localSheetId="8">Input!$T$34</definedName>
    <definedName name="A28taxremlife" localSheetId="0">'[6]PTRM input'!$O$34</definedName>
    <definedName name="A28taxremlife">Input!$T$34</definedName>
    <definedName name="A28taxstdlife" localSheetId="8">Input!$U$34</definedName>
    <definedName name="A28taxstdlife" localSheetId="0">'[6]PTRM input'!$P$34</definedName>
    <definedName name="A28taxstdlife">Input!$U$34</definedName>
    <definedName name="A28taxvalue" localSheetId="8">Input!$S$34</definedName>
    <definedName name="A28taxvalue" localSheetId="0">'[6]PTRM input'!$N$34</definedName>
    <definedName name="A28taxvalue">Input!$S$34</definedName>
    <definedName name="A28value" localSheetId="8">'Adjustment for previous period'!$H$361</definedName>
    <definedName name="A28value" localSheetId="0">'[6]PTRM input'!$J$34</definedName>
    <definedName name="A28value">'Adjustment for previous period'!$H$361</definedName>
    <definedName name="A29acvalue">[5]Input!$K$35</definedName>
    <definedName name="A29remlife" localSheetId="8">Input!$K$35</definedName>
    <definedName name="A29remlife" localSheetId="0">'[6]PTRM input'!$L$35</definedName>
    <definedName name="A29remlife">Input!$K$35</definedName>
    <definedName name="A29stdlife" localSheetId="8">Input!$L$35</definedName>
    <definedName name="A29stdlife" localSheetId="0">'[6]PTRM input'!$M$35</definedName>
    <definedName name="A29stdlife">Input!$L$35</definedName>
    <definedName name="A29taxremlife" localSheetId="8">Input!$T$35</definedName>
    <definedName name="A29taxremlife" localSheetId="0">'[6]PTRM input'!$O$35</definedName>
    <definedName name="A29taxremlife">Input!$T$35</definedName>
    <definedName name="A29taxstdlife" localSheetId="8">Input!$U$35</definedName>
    <definedName name="A29taxstdlife" localSheetId="0">'[6]PTRM input'!$P$35</definedName>
    <definedName name="A29taxstdlife">Input!$U$35</definedName>
    <definedName name="A29taxvalue" localSheetId="8">Input!$S$35</definedName>
    <definedName name="A29taxvalue" localSheetId="0">'[6]PTRM input'!$N$35</definedName>
    <definedName name="A29taxvalue">Input!$S$35</definedName>
    <definedName name="A29taxxstdlife">Input!$U$35</definedName>
    <definedName name="A29value" localSheetId="8">'Adjustment for previous period'!$H$362</definedName>
    <definedName name="A29value" localSheetId="0">'[6]PTRM input'!$J$35</definedName>
    <definedName name="A29value">'Adjustment for previous period'!$H$362</definedName>
    <definedName name="A2acvalue">[5]Input!$K$8</definedName>
    <definedName name="A2remlife" localSheetId="8">Input!$K$8</definedName>
    <definedName name="A2remlife">'[6]PTRM input'!$L$8</definedName>
    <definedName name="A2stdlife" localSheetId="8">Input!$L$8</definedName>
    <definedName name="A2stdlife" localSheetId="0">'[6]PTRM input'!$M$8</definedName>
    <definedName name="A2stdlife">Input!$L$8</definedName>
    <definedName name="A2taxremlife" localSheetId="8">Input!$T$8</definedName>
    <definedName name="A2taxremlife" localSheetId="0">'[6]PTRM input'!$O$8</definedName>
    <definedName name="A2taxremlife">Input!$T$8</definedName>
    <definedName name="A2taxstdlife" localSheetId="8">Input!$U$8</definedName>
    <definedName name="A2taxstdlife" localSheetId="0">'[6]PTRM input'!$P$8</definedName>
    <definedName name="A2taxstdlife">Input!$U$8</definedName>
    <definedName name="A2taxvalue" localSheetId="8">Input!$S$8</definedName>
    <definedName name="A2taxvalue" localSheetId="0">'[6]PTRM input'!$N$8</definedName>
    <definedName name="A2taxvalue">Input!$S$8</definedName>
    <definedName name="A2value" localSheetId="8">'Adjustment for previous period'!$H$335</definedName>
    <definedName name="A2value" localSheetId="0">'[6]PTRM input'!$J$8</definedName>
    <definedName name="A2value">'Adjustment for previous period'!$H$335</definedName>
    <definedName name="A30acvalue">[5]Input!$K$36</definedName>
    <definedName name="A30remlife" localSheetId="8">Input!$K$36</definedName>
    <definedName name="A30remlife" localSheetId="0">'[6]PTRM input'!$L$36</definedName>
    <definedName name="A30remlife">Input!$K$36</definedName>
    <definedName name="A30stdlife" localSheetId="8">Input!$L$36</definedName>
    <definedName name="A30stdlife" localSheetId="0">'[6]PTRM input'!$M$36</definedName>
    <definedName name="A30stdlife">Input!$L$36</definedName>
    <definedName name="A30taxremlife" localSheetId="8">Input!$T$36</definedName>
    <definedName name="A30taxremlife" localSheetId="0">'[6]PTRM input'!$O$36</definedName>
    <definedName name="A30taxremlife">Input!$T$36</definedName>
    <definedName name="A30taxstdlife" localSheetId="8">Input!$U$36</definedName>
    <definedName name="A30taxstdlife" localSheetId="0">'[6]PTRM input'!$P$36</definedName>
    <definedName name="A30taxstdlife">Input!$U$36</definedName>
    <definedName name="A30taxvalue" localSheetId="8">Input!$S$36</definedName>
    <definedName name="A30taxvalue" localSheetId="0">'[6]PTRM input'!$N$36</definedName>
    <definedName name="A30taxvalue">Input!$S$36</definedName>
    <definedName name="A30value" localSheetId="8">'Adjustment for previous period'!$H$363</definedName>
    <definedName name="A30value" localSheetId="0">'[6]PTRM input'!$J$36</definedName>
    <definedName name="A30value">'Adjustment for previous period'!$H$363</definedName>
    <definedName name="A3acvalue">[5]Input!$K$9</definedName>
    <definedName name="A3remlife" localSheetId="8">Input!$K$9</definedName>
    <definedName name="A3remlife">'[6]PTRM input'!$L$9</definedName>
    <definedName name="A3stdlife" localSheetId="8">Input!$L$9</definedName>
    <definedName name="A3stdlife" localSheetId="0">'[6]PTRM input'!$M$9</definedName>
    <definedName name="A3stdlife">Input!$L$9</definedName>
    <definedName name="A3taxremlife" localSheetId="8">Input!$T$9</definedName>
    <definedName name="A3taxremlife" localSheetId="0">'[6]PTRM input'!$O$9</definedName>
    <definedName name="A3taxremlife">Input!$T$9</definedName>
    <definedName name="A3taxstdlife" localSheetId="8">Input!$U$9</definedName>
    <definedName name="A3taxstdlife" localSheetId="0">'[6]PTRM input'!$P$9</definedName>
    <definedName name="A3taxstdlife">Input!$U$9</definedName>
    <definedName name="A3taxvalue" localSheetId="8">Input!$S$9</definedName>
    <definedName name="A3taxvalue" localSheetId="0">'[6]PTRM input'!$N$9</definedName>
    <definedName name="A3taxvalue">Input!$S$9</definedName>
    <definedName name="A3value" localSheetId="8">'Adjustment for previous period'!$H$336</definedName>
    <definedName name="A3value" localSheetId="0">'[6]PTRM input'!$J$9</definedName>
    <definedName name="A3value">'Adjustment for previous period'!$H$336</definedName>
    <definedName name="A4acvalue">[5]Input!$K$10</definedName>
    <definedName name="A4remlife" localSheetId="8">Input!$K$10</definedName>
    <definedName name="A4remlife">'[6]PTRM input'!$L$10</definedName>
    <definedName name="A4stdlife" localSheetId="8">Input!$L$10</definedName>
    <definedName name="A4stdlife" localSheetId="0">'[6]PTRM input'!$M$10</definedName>
    <definedName name="A4stdlife">Input!$L$10</definedName>
    <definedName name="A4taxremlife" localSheetId="8">Input!$T$10</definedName>
    <definedName name="A4taxremlife" localSheetId="0">'[6]PTRM input'!$O$10</definedName>
    <definedName name="A4taxremlife">Input!$T$10</definedName>
    <definedName name="A4taxstdlife" localSheetId="8">Input!$U$10</definedName>
    <definedName name="A4taxstdlife" localSheetId="0">'[6]PTRM input'!$P$10</definedName>
    <definedName name="A4taxstdlife">Input!$U$10</definedName>
    <definedName name="A4taxvalue" localSheetId="8">Input!$S$10</definedName>
    <definedName name="A4taxvalue" localSheetId="0">'[6]PTRM input'!$N$10</definedName>
    <definedName name="A4taxvalue">Input!$S$10</definedName>
    <definedName name="A4value" localSheetId="8">'Adjustment for previous period'!$H$337</definedName>
    <definedName name="A4value" localSheetId="0">'[6]PTRM input'!$J$10</definedName>
    <definedName name="A4value">'Adjustment for previous period'!$H$337</definedName>
    <definedName name="A5acvalue">[5]Input!$K$11</definedName>
    <definedName name="A5remlife" localSheetId="8">Input!$K$11</definedName>
    <definedName name="A5remlife">'[6]PTRM input'!$L$11</definedName>
    <definedName name="A5stdlife" localSheetId="8">Input!$L$11</definedName>
    <definedName name="A5stdlife" localSheetId="0">'[6]PTRM input'!$M$11</definedName>
    <definedName name="A5stdlife">Input!$L$11</definedName>
    <definedName name="A5taxremlife" localSheetId="8">Input!$T$11</definedName>
    <definedName name="A5taxremlife" localSheetId="0">'[6]PTRM input'!$O$11</definedName>
    <definedName name="A5taxremlife">Input!$T$11</definedName>
    <definedName name="A5taxstdlife" localSheetId="8">Input!$U$11</definedName>
    <definedName name="A5taxstdlife" localSheetId="0">'[6]PTRM input'!$P$11</definedName>
    <definedName name="A5taxstdlife">Input!$U$11</definedName>
    <definedName name="A5taxvalue" localSheetId="8">Input!$S$11</definedName>
    <definedName name="A5taxvalue" localSheetId="0">'[6]PTRM input'!$N$11</definedName>
    <definedName name="A5taxvalue">Input!$S$11</definedName>
    <definedName name="A5value" localSheetId="8">'Adjustment for previous period'!$H$338</definedName>
    <definedName name="A5value" localSheetId="0">'[6]PTRM input'!$J$11</definedName>
    <definedName name="A5value">'Adjustment for previous period'!$H$338</definedName>
    <definedName name="A6acvalue">[5]Input!$K$12</definedName>
    <definedName name="A6remlife" localSheetId="8">Input!$K$12</definedName>
    <definedName name="A6remlife">'[6]PTRM input'!$L$12</definedName>
    <definedName name="A6stdlife" localSheetId="8">Input!$L$12</definedName>
    <definedName name="A6stdlife" localSheetId="0">'[6]PTRM input'!$M$12</definedName>
    <definedName name="A6stdlife">Input!$L$12</definedName>
    <definedName name="A6taxremlife" localSheetId="8">Input!$T$12</definedName>
    <definedName name="A6taxremlife" localSheetId="0">'[6]PTRM input'!$O$12</definedName>
    <definedName name="A6taxremlife">Input!$T$12</definedName>
    <definedName name="A6taxstdlife" localSheetId="8">Input!$U$12</definedName>
    <definedName name="A6taxstdlife" localSheetId="0">'[6]PTRM input'!$P$12</definedName>
    <definedName name="A6taxstdlife">Input!$U$12</definedName>
    <definedName name="A6taxvalue" localSheetId="8">Input!$S$12</definedName>
    <definedName name="A6taxvalue" localSheetId="0">'[6]PTRM input'!$N$12</definedName>
    <definedName name="A6taxvalue">Input!$S$12</definedName>
    <definedName name="A6value" localSheetId="8">'Adjustment for previous period'!$H$339</definedName>
    <definedName name="A6value" localSheetId="0">'[6]PTRM input'!$J$12</definedName>
    <definedName name="A6value">'Adjustment for previous period'!$H$339</definedName>
    <definedName name="A7acvalue">[5]Input!$K$13</definedName>
    <definedName name="A7remlife" localSheetId="8">Input!$K$13</definedName>
    <definedName name="A7stdlife" localSheetId="8">Input!$L$13</definedName>
    <definedName name="A7stdlife">'[6]PTRM input'!$M$13</definedName>
    <definedName name="A7taxremlife" localSheetId="8">Input!$T$13</definedName>
    <definedName name="A7taxremlife" localSheetId="0">'[6]PTRM input'!$O$13</definedName>
    <definedName name="A7taxremlife">Input!$T$13</definedName>
    <definedName name="A7taxstdlife" localSheetId="8">Input!$U$13</definedName>
    <definedName name="A7taxstdlife" localSheetId="0">'[6]PTRM input'!$P$13</definedName>
    <definedName name="A7taxstdlife">Input!$U$13</definedName>
    <definedName name="A7taxvalue" localSheetId="8">Input!$S$13</definedName>
    <definedName name="A7taxvalue" localSheetId="0">'[6]PTRM input'!$N$13</definedName>
    <definedName name="A7taxvalue">Input!$S$13</definedName>
    <definedName name="A7value" localSheetId="8">'Adjustment for previous period'!$H$340</definedName>
    <definedName name="A7value">'Adjustment for previous period'!$H$340</definedName>
    <definedName name="A8acvalue">[5]Input!$K$14</definedName>
    <definedName name="A8remlife" localSheetId="8">Input!$K$14</definedName>
    <definedName name="A8remlife">Input!$K$14</definedName>
    <definedName name="A8stdlife" localSheetId="8">Input!$L$14</definedName>
    <definedName name="A8stdlife" localSheetId="0">'[6]PTRM input'!$M$14</definedName>
    <definedName name="A8stdlife">Input!$L$14</definedName>
    <definedName name="A8taxremlife" localSheetId="8">Input!$T$14</definedName>
    <definedName name="A8taxremlife" localSheetId="0">'[6]PTRM input'!$O$14</definedName>
    <definedName name="A8taxremlife">Input!$T$14</definedName>
    <definedName name="A8taxstdlife" localSheetId="8">Input!$U$14</definedName>
    <definedName name="A8taxstdlife" localSheetId="0">'[6]PTRM input'!$P$14</definedName>
    <definedName name="A8taxstdlife">Input!$U$14</definedName>
    <definedName name="A8taxvalue" localSheetId="8">Input!$S$14</definedName>
    <definedName name="A8taxvalue" localSheetId="0">'[6]PTRM input'!$N$14</definedName>
    <definedName name="A8taxvalue">Input!$S$14</definedName>
    <definedName name="A8value" localSheetId="8">'Adjustment for previous period'!$H$341</definedName>
    <definedName name="A8value">'Adjustment for previous period'!$H$341</definedName>
    <definedName name="A9acvalue">[5]Input!$K$15</definedName>
    <definedName name="A9remlife" localSheetId="8">Input!$K$15</definedName>
    <definedName name="A9remlife">Input!$K$15</definedName>
    <definedName name="A9stdlife" localSheetId="8">Input!$L$15</definedName>
    <definedName name="A9stdlife" localSheetId="0">'[6]PTRM input'!$M$15</definedName>
    <definedName name="A9stdlife">Input!$L$15</definedName>
    <definedName name="A9taxremlife" localSheetId="8">Input!$T$15</definedName>
    <definedName name="A9taxremlife" localSheetId="0">'[6]PTRM input'!$O$15</definedName>
    <definedName name="A9taxremlife">Input!$T$15</definedName>
    <definedName name="A9taxstdlife" localSheetId="8">Input!$U$15</definedName>
    <definedName name="A9taxstdlife" localSheetId="0">'[6]PTRM input'!$P$15</definedName>
    <definedName name="A9taxstdlife">Input!$U$15</definedName>
    <definedName name="A9taxvalue" localSheetId="8">Input!$S$15</definedName>
    <definedName name="A9taxvalue" localSheetId="0">'[6]PTRM input'!$N$15</definedName>
    <definedName name="A9taxvalue">Input!$S$15</definedName>
    <definedName name="A9value" localSheetId="8">'Adjustment for previous period'!$H$342</definedName>
    <definedName name="A9value">'Adjustment for previous period'!$H$342</definedName>
    <definedName name="Amcor">#REF!</definedName>
    <definedName name="anscount" hidden="1">1</definedName>
    <definedName name="Asset1" localSheetId="8">Input!$G$7</definedName>
    <definedName name="Asset1" localSheetId="0">'[6]PTRM input'!$G$7</definedName>
    <definedName name="Asset1">Input!$G$7</definedName>
    <definedName name="Asset10" localSheetId="8">Input!$G$16</definedName>
    <definedName name="Asset10" localSheetId="0">'[6]PTRM input'!$G$16</definedName>
    <definedName name="Asset10">Input!$G$16</definedName>
    <definedName name="Asset11" localSheetId="8">Input!$G$17</definedName>
    <definedName name="Asset11" localSheetId="0">'[6]PTRM input'!$G$17</definedName>
    <definedName name="Asset11">Input!$G$17</definedName>
    <definedName name="Asset12" localSheetId="8">Input!$G$18</definedName>
    <definedName name="Asset12" localSheetId="0">'[6]PTRM input'!$G$18</definedName>
    <definedName name="Asset12">Input!$G$18</definedName>
    <definedName name="Asset13" localSheetId="8">Input!$G$19</definedName>
    <definedName name="Asset13" localSheetId="0">'[6]PTRM input'!$G$19</definedName>
    <definedName name="Asset13">Input!$G$19</definedName>
    <definedName name="Asset14" localSheetId="8">Input!$G$20</definedName>
    <definedName name="Asset14" localSheetId="0">'[6]PTRM input'!$G$20</definedName>
    <definedName name="Asset14">Input!$G$20</definedName>
    <definedName name="Asset15" localSheetId="8">Input!$G$21</definedName>
    <definedName name="Asset15" localSheetId="0">'[6]PTRM input'!$G$21</definedName>
    <definedName name="Asset15">Input!$G$21</definedName>
    <definedName name="Asset16" localSheetId="8">Input!$G$22</definedName>
    <definedName name="Asset16" localSheetId="0">'[6]PTRM input'!$G$22</definedName>
    <definedName name="Asset16">Input!$G$22</definedName>
    <definedName name="Asset17" localSheetId="8">Input!$G$23</definedName>
    <definedName name="Asset17" localSheetId="0">'[6]PTRM input'!$G$23</definedName>
    <definedName name="Asset17">Input!$G$23</definedName>
    <definedName name="Asset18" localSheetId="8">Input!$G$24</definedName>
    <definedName name="Asset18" localSheetId="0">'[6]PTRM input'!$G$24</definedName>
    <definedName name="Asset18">Input!$G$24</definedName>
    <definedName name="Asset19" localSheetId="8">Input!$G$25</definedName>
    <definedName name="Asset19" localSheetId="0">'[6]PTRM input'!$G$25</definedName>
    <definedName name="Asset19">Input!$G$25</definedName>
    <definedName name="Asset2" localSheetId="8">Input!$G$8</definedName>
    <definedName name="Asset2" localSheetId="0">'[6]PTRM input'!$G$8</definedName>
    <definedName name="Asset2">Input!$G$8</definedName>
    <definedName name="Asset20" localSheetId="8">Input!$G$26</definedName>
    <definedName name="Asset20" localSheetId="0">'[6]PTRM input'!$G$26</definedName>
    <definedName name="Asset20">Input!$G$26</definedName>
    <definedName name="Asset21" localSheetId="8">Input!$G$27</definedName>
    <definedName name="Asset21" localSheetId="0">'[6]PTRM input'!$G$27</definedName>
    <definedName name="Asset21">Input!$G$27</definedName>
    <definedName name="Asset22" localSheetId="8">Input!$G$28</definedName>
    <definedName name="Asset22" localSheetId="0">'[6]PTRM input'!$G$28</definedName>
    <definedName name="Asset22">Input!$G$28</definedName>
    <definedName name="Asset23" localSheetId="8">Input!$G$29</definedName>
    <definedName name="Asset23" localSheetId="0">'[6]PTRM input'!$G$29</definedName>
    <definedName name="Asset23">Input!$G$29</definedName>
    <definedName name="Asset24" localSheetId="8">Input!$G$30</definedName>
    <definedName name="Asset24" localSheetId="0">'[6]PTRM input'!$G$30</definedName>
    <definedName name="Asset24">Input!$G$30</definedName>
    <definedName name="Asset25" localSheetId="8">Input!$G$31</definedName>
    <definedName name="Asset25" localSheetId="0">'[6]PTRM input'!$G$31</definedName>
    <definedName name="Asset25">Input!$G$31</definedName>
    <definedName name="Asset26" localSheetId="8">Input!$G$32</definedName>
    <definedName name="Asset26" localSheetId="0">'[6]PTRM input'!$G$32</definedName>
    <definedName name="Asset26">Input!$G$32</definedName>
    <definedName name="Asset27" localSheetId="8">Input!$G$33</definedName>
    <definedName name="Asset27" localSheetId="0">'[6]PTRM input'!$G$33</definedName>
    <definedName name="Asset27">Input!$G$33</definedName>
    <definedName name="Asset28" localSheetId="8">Input!$G$34</definedName>
    <definedName name="Asset28" localSheetId="0">'[6]PTRM input'!$G$34</definedName>
    <definedName name="Asset28">Input!$G$34</definedName>
    <definedName name="Asset29" localSheetId="8">Input!$G$35</definedName>
    <definedName name="Asset29" localSheetId="0">'[6]PTRM input'!$G$35</definedName>
    <definedName name="Asset29">Input!$G$35</definedName>
    <definedName name="Asset3" localSheetId="8">Input!$G$9</definedName>
    <definedName name="Asset3" localSheetId="0">'[6]PTRM input'!$G$9</definedName>
    <definedName name="Asset3">Input!$G$9</definedName>
    <definedName name="Asset30" localSheetId="8">Input!$G$36</definedName>
    <definedName name="Asset30" localSheetId="0">'[6]PTRM input'!$G$36</definedName>
    <definedName name="Asset30">Input!$G$36</definedName>
    <definedName name="Asset31">Input!$G$37</definedName>
    <definedName name="Asset32">Input!$G$38</definedName>
    <definedName name="Asset33">Input!$G$39</definedName>
    <definedName name="Asset34">Input!$G$40</definedName>
    <definedName name="Asset35">Input!$G$41</definedName>
    <definedName name="Asset36">Input!$G$42</definedName>
    <definedName name="Asset37">Input!$G$43</definedName>
    <definedName name="Asset38">Input!$G$44</definedName>
    <definedName name="Asset39">Input!$G$45</definedName>
    <definedName name="Asset4" localSheetId="8">Input!$G$10</definedName>
    <definedName name="Asset4" localSheetId="0">'[6]PTRM input'!$G$10</definedName>
    <definedName name="Asset4">Input!$G$10</definedName>
    <definedName name="Asset40">Input!$G$46</definedName>
    <definedName name="Asset41">Input!$G$47</definedName>
    <definedName name="Asset42">Input!$G$48</definedName>
    <definedName name="Asset43">Input!$G$49</definedName>
    <definedName name="Asset44">Input!$G$50</definedName>
    <definedName name="Asset45">Input!$G$51</definedName>
    <definedName name="Asset5" localSheetId="8">Input!$G$11</definedName>
    <definedName name="Asset5" localSheetId="0">'[6]PTRM input'!$G$11</definedName>
    <definedName name="Asset5">Input!$G$11</definedName>
    <definedName name="Asset6" localSheetId="8">Input!$G$12</definedName>
    <definedName name="Asset6" localSheetId="0">'[6]PTRM input'!$G$12</definedName>
    <definedName name="Asset6">Input!$G$12</definedName>
    <definedName name="Asset7" localSheetId="8">Input!$G$13</definedName>
    <definedName name="Asset7" localSheetId="0">'[6]PTRM input'!$G$13</definedName>
    <definedName name="Asset7">Input!$G$13</definedName>
    <definedName name="Asset8" localSheetId="8">Input!$G$14</definedName>
    <definedName name="Asset8" localSheetId="0">'[6]PTRM input'!$G$14</definedName>
    <definedName name="Asset8">Input!$G$14</definedName>
    <definedName name="Asset9" localSheetId="8">Input!$G$15</definedName>
    <definedName name="Asset9" localSheetId="0">'[6]PTRM input'!$G$15</definedName>
    <definedName name="Asset9">Input!$G$15</definedName>
    <definedName name="Austicks">#REF!</definedName>
    <definedName name="AustralBricks">#REF!</definedName>
    <definedName name="AustralianFarmCorporation">#REF!</definedName>
    <definedName name="AustralianMeatHoldings">#REF!</definedName>
    <definedName name="BC_Var1">#REF!</definedName>
    <definedName name="BC_Var10">#REF!</definedName>
    <definedName name="BC_Var2">#REF!</definedName>
    <definedName name="BC_Var3">#REF!</definedName>
    <definedName name="BC_Var4">#REF!</definedName>
    <definedName name="BC_Var5">#REF!</definedName>
    <definedName name="BC_Var6">#REF!</definedName>
    <definedName name="BC_Var7">#REF!</definedName>
    <definedName name="BC_Var8">#REF!</definedName>
    <definedName name="BC_Var9">#REF!</definedName>
    <definedName name="BCCToowong">#REF!</definedName>
    <definedName name="BCFixed">#REF!</definedName>
    <definedName name="BD_Var1">#REF!</definedName>
    <definedName name="BD_Var10">#REF!</definedName>
    <definedName name="BD_Var2">#REF!</definedName>
    <definedName name="BD_Var3">#REF!</definedName>
    <definedName name="BD_Var4">#REF!</definedName>
    <definedName name="BD_Var5">#REF!</definedName>
    <definedName name="BD_Var6">#REF!</definedName>
    <definedName name="BD_Var7">#REF!</definedName>
    <definedName name="BD_Var8">#REF!</definedName>
    <definedName name="BD_Var9">#REF!</definedName>
    <definedName name="BDFixed">#REF!</definedName>
    <definedName name="Be">[7]Input!$G$199</definedName>
    <definedName name="BI_Var1">#REF!</definedName>
    <definedName name="BI_Var10">#REF!</definedName>
    <definedName name="BI_Var2">#REF!</definedName>
    <definedName name="BI_Var3">#REF!</definedName>
    <definedName name="BI_Var4">#REF!</definedName>
    <definedName name="BI_Var5">#REF!</definedName>
    <definedName name="BI_Var6">#REF!</definedName>
    <definedName name="BI_Var7">#REF!</definedName>
    <definedName name="BI_Var8">#REF!</definedName>
    <definedName name="BI_Var9">#REF!</definedName>
    <definedName name="BIFixed">#REF!</definedName>
    <definedName name="BP_1">#REF!</definedName>
    <definedName name="BP_2">#REF!</definedName>
    <definedName name="BP_StandBy">#REF!</definedName>
    <definedName name="BrisbaneCityCouncil">#REF!</definedName>
    <definedName name="BrisStep1">[8]Tariffs!$H$9</definedName>
    <definedName name="BrisStep2">[8]Tariffs!$H$10</definedName>
    <definedName name="BrisStep3">[8]Tariffs!$H$11</definedName>
    <definedName name="BrisStep4">[8]Tariffs!$H$12</definedName>
    <definedName name="BrisStep5">[8]Tariffs!$H$13</definedName>
    <definedName name="BrisStep6">[8]Tariffs!$H$14</definedName>
    <definedName name="C_Tariffs">[9]SAV200607!$E$6:$E$15</definedName>
    <definedName name="C_Var1">#REF!</definedName>
    <definedName name="C_Var10">#REF!</definedName>
    <definedName name="C_Var2">#REF!</definedName>
    <definedName name="C_Var3">#REF!</definedName>
    <definedName name="C_Var4">#REF!</definedName>
    <definedName name="C_Var5">#REF!</definedName>
    <definedName name="C_Var6">#REF!</definedName>
    <definedName name="C_Var7">#REF!</definedName>
    <definedName name="C_Var8">#REF!</definedName>
    <definedName name="C_Var9">#REF!</definedName>
    <definedName name="Capral">#REF!</definedName>
    <definedName name="CastlemainePerkins">#REF!</definedName>
    <definedName name="CCEJUNE">#REF!</definedName>
    <definedName name="CFixed">[9]SAV200607!$E$5</definedName>
    <definedName name="citysheet">'[10]SA,QLD,NT Inputs'!$AL$37</definedName>
    <definedName name="ConsolidateRutile">#REF!</definedName>
    <definedName name="consRT2">[8]Tariffs!$D$10</definedName>
    <definedName name="ConsRT3">[8]Tariffs!$D$11</definedName>
    <definedName name="ConsRT4">[8]Tariffs!$D$12</definedName>
    <definedName name="ConsRT5">[8]Tariffs!$D$13</definedName>
    <definedName name="CPI_INCREASE">[11]CPI!$B$1</definedName>
    <definedName name="CRCP_span" localSheetId="0">CONCATENATE(CRCP_y1, " to ",CRCP_y5)</definedName>
    <definedName name="CRCP_span">CONCATENATE(CRCP_y1, " to ",CRCP_y5)</definedName>
    <definedName name="CRCP_y1">'[6]Business &amp; other details'!$C$38</definedName>
    <definedName name="CRCP_y2">'[6]Business &amp; other details'!$D$38</definedName>
    <definedName name="CRCP_y3">'[6]Business &amp; other details'!$E$38</definedName>
    <definedName name="CRCP_y4">'[6]Business &amp; other details'!$F$38</definedName>
    <definedName name="CRCP_y5">'[6]Business &amp; other details'!$G$38</definedName>
    <definedName name="CurrentMonth">#REF!</definedName>
    <definedName name="Customer_Table">#REF!</definedName>
    <definedName name="CUSTOMER_TABLE_2">#REF!</definedName>
    <definedName name="CUSTOMERTABLE">#REF!</definedName>
    <definedName name="CVar_1">[9]SAV200607!$E$6</definedName>
    <definedName name="CVar_10">[9]SAV200607!$E$15</definedName>
    <definedName name="CVar_2">[9]SAV200607!$E$7</definedName>
    <definedName name="CVar_3">[9]SAV200607!$E$8</definedName>
    <definedName name="D_Tariffs">[9]SAV200607!$C$6:$C$15</definedName>
    <definedName name="DCEJUNE">#REF!</definedName>
    <definedName name="Demand_Consumption_Data">#REF!</definedName>
    <definedName name="DFixed">[9]SAV200607!$C$5</definedName>
    <definedName name="DinStep1">[8]Tariffs!$L$9</definedName>
    <definedName name="DinStep2">[8]Tariffs!$L$10</definedName>
    <definedName name="DinStep3">[8]Tariffs!$L$11</definedName>
    <definedName name="DinStep4">[8]Tariffs!$L$12</definedName>
    <definedName name="DinStep5">[8]Tariffs!$L$13</definedName>
    <definedName name="DinStep6">[8]Tariffs!$L$14</definedName>
    <definedName name="DMHQ04">#REF!</definedName>
    <definedName name="dms_663_List">'[6]AER only'!$M$12:$M$41</definedName>
    <definedName name="dms_ABN_List">'[6]AER only'!$D$12:$D$41</definedName>
    <definedName name="dms_AGN_Assets">'[12]18 - Tax depreciation'!$B$19:$B$25</definedName>
    <definedName name="dms_CFinalYear_List">'[6]AER only'!$H$65:$H$74</definedName>
    <definedName name="dms_CRCP_FinalYear_Result">'[6]Business &amp; other details'!$C$80</definedName>
    <definedName name="dms_CRCP_FirstYear_Result">'[6]Business &amp; other details'!$C$79</definedName>
    <definedName name="dms_CRCP_index">'[6]AER only'!$H$78:$H$87</definedName>
    <definedName name="dms_CRCP_years">'[6]AER only'!$F$78:$F$87</definedName>
    <definedName name="dms_CRCP_yR">'[6]AER only'!$F$86</definedName>
    <definedName name="dms_CRCP_yS">'[6]AER only'!$F$85</definedName>
    <definedName name="dms_CRCP_yT">'[6]AER only'!$F$84</definedName>
    <definedName name="dms_CRCP_yU">'[6]AER only'!$F$83</definedName>
    <definedName name="dms_CRCP_yV">'[6]AER only'!$F$82</definedName>
    <definedName name="dms_CRCP_yW">'[6]AER only'!$F$81</definedName>
    <definedName name="dms_CRCP_yX">'[6]AER only'!$F$80</definedName>
    <definedName name="dms_CRCP_yY">'[6]AER only'!$F$79</definedName>
    <definedName name="dms_CRCP_yZ">'[6]AER only'!$F$78</definedName>
    <definedName name="dms_CRCPlength_List">'[6]AER only'!$K$12:$K$41</definedName>
    <definedName name="dms_CRCPlength_Num">'[6]Business &amp; other details'!$C$77</definedName>
    <definedName name="dms_CRCPlength_Num_List">'[6]AER only'!$G$65:$G$74</definedName>
    <definedName name="dms_CRY_ListC">'[6]AER only'!$K$65:$K$79</definedName>
    <definedName name="dms_CRY_ListF">'[6]AER only'!$J$65:$J$79</definedName>
    <definedName name="dms_DataQuality">'[6]Business &amp; other details'!$C$51</definedName>
    <definedName name="dms_DataQuality_List">'[6]AER only'!$B$81:$B$85</definedName>
    <definedName name="dms_DeterminationRef_List">'[6]AER only'!$N$12:$N$41</definedName>
    <definedName name="dms_DollarRealPrev_y5">'[12]AGN business details'!$C$56</definedName>
    <definedName name="dms_ESCALATOR_rows">#REF!</definedName>
    <definedName name="dms_FinalYear_List">'[6]AER only'!$F$65:$F$74</definedName>
    <definedName name="dms_FormControl_Choices">'[6]AER only'!$C$65:$C$67</definedName>
    <definedName name="dms_FRCP_y1">'[6]AER only'!$D$78</definedName>
    <definedName name="dms_FRCP_y2">'[6]AER only'!$D$79</definedName>
    <definedName name="dms_FRCP_y3">'[6]AER only'!$D$80</definedName>
    <definedName name="dms_FRCP_y4">'[6]AER only'!$D$81</definedName>
    <definedName name="dms_FRCP_y5">'[6]AER only'!$D$82</definedName>
    <definedName name="dms_FRCP_y6">'[6]AER only'!$D$83</definedName>
    <definedName name="dms_FRCP_y7">'[6]AER only'!$D$84</definedName>
    <definedName name="dms_FRCP_y8">'[6]AER only'!$D$85</definedName>
    <definedName name="dms_FRCP_y9">'[6]AER only'!$D$86</definedName>
    <definedName name="dms_FRCPlength_List">'[6]AER only'!$L$12:$L$41</definedName>
    <definedName name="dms_FRCPlength_Num">'[6]Business &amp; other details'!$C$74</definedName>
    <definedName name="dms_FRCPlength_Num_List">'[6]AER only'!$E$65:$E$74</definedName>
    <definedName name="dms_JurisdictionList">'[6]AER only'!$E$12:$E$41</definedName>
    <definedName name="dms_Model">'[6]Business &amp; other details'!$C$59</definedName>
    <definedName name="dms_Model_List">'[6]AER only'!$B$47:$B$54</definedName>
    <definedName name="dms_MultiYear_FinalYear_Ref">'[6]Business &amp; other details'!$C$75</definedName>
    <definedName name="dms_MultiYear_FinalYear_Result">'[6]Business &amp; other details'!$C$76</definedName>
    <definedName name="dms_MultiYear_Flag">'[6]Business &amp; other details'!$C$67</definedName>
    <definedName name="dms_RPT">'[6]Business &amp; other details'!$C$58</definedName>
    <definedName name="dms_RPT_List">'[6]AER only'!$I$12:$I$41</definedName>
    <definedName name="dms_RPTMonth">'[6]Business &amp; other details'!$C$62</definedName>
    <definedName name="dms_RPTMonth_List">'[6]AER only'!$J$12:$J$41</definedName>
    <definedName name="dms_RYE_Formula_Result">'[6]AER only'!$E$47:$E$54</definedName>
    <definedName name="dms_Sector_List">'[6]AER only'!$F$12:$F$41</definedName>
    <definedName name="dms_Segment_List">'[6]AER only'!$G$12:$G$41</definedName>
    <definedName name="dms_SingleYear_FinalYear_Ref">'[6]Business &amp; other details'!$C$72</definedName>
    <definedName name="dms_SingleYear_FinalYear_Result">'[6]Business &amp; other details'!$C$73</definedName>
    <definedName name="dms_SingleYear_Model">'[6]Business &amp; other details'!$C$69:$C$71</definedName>
    <definedName name="dms_SourceList">'[6]AER only'!$B$65:$B$78</definedName>
    <definedName name="dms_Specified_FinalYear">'[6]Business &amp; other details'!$C$68</definedName>
    <definedName name="dms_TradingName">'[6]Business &amp; other details'!$C$14</definedName>
    <definedName name="dms_TradingName_List">'[6]AER only'!$B$12:$B$41</definedName>
    <definedName name="dms_TradingNameFull_List">'[6]AER only'!$C$12:$C$41</definedName>
    <definedName name="dms_UnitofMeasure">#REF!</definedName>
    <definedName name="dms_Worksheet_List">'[6]AER only'!$C$47:$C$54</definedName>
    <definedName name="Dr">[7]Input!$G$200</definedName>
    <definedName name="Drc">'[6]PTRM input'!$G$233</definedName>
    <definedName name="Drp">[7]Input!$G$195</definedName>
    <definedName name="Dv">'[6]PTRM input'!$G$219</definedName>
    <definedName name="ERC_Yr01_Inc">'[6]PTRM input'!$G$70</definedName>
    <definedName name="f">'[6]PTRM input'!$G$216</definedName>
    <definedName name="FCST_or_ACT">[13]Sheet1!$B$2:$B$3</definedName>
    <definedName name="FRCP">'[12]AGN business details'!$C$35:$G$35</definedName>
    <definedName name="FRCP_1to5">"2015-16 to 2019-20"</definedName>
    <definedName name="FRCP_span" localSheetId="0">CONCATENATE(FRCP_y1, " to ", FRCP_y5)</definedName>
    <definedName name="FRCP_span" localSheetId="6">CONCATENATE([0]!FRCP_y1, " to ", [0]!FRCP_y5)</definedName>
    <definedName name="FRCP_span">CONCATENATE(FRCP_y1, " to ", FRCP_y5)</definedName>
    <definedName name="FRCP_y1">'[6]Business &amp; other details'!$C$35</definedName>
    <definedName name="FRCP_y5">'[6]Business &amp; other details'!$G$35</definedName>
    <definedName name="FRCP_y6">'[6]Business &amp; other details'!$H$35</definedName>
    <definedName name="FRCT">#REF!</definedName>
    <definedName name="FRCT_Data">#REF!</definedName>
    <definedName name="fret">#REF!</definedName>
    <definedName name="g">'[6]PTRM input'!$G$218</definedName>
    <definedName name="I_Tariffs">[9]SAV200607!$G$6:$G$15</definedName>
    <definedName name="ICEJUNE">#REF!</definedName>
    <definedName name="IFixed">[9]SAV200607!$G$5</definedName>
    <definedName name="M\">'[4]Envestra Budget'!$D$3:$P$137</definedName>
    <definedName name="MaryboroughPrison">#REF!</definedName>
    <definedName name="medvolsheet">'[10]SA,QLD,NT Inputs'!$AL$76</definedName>
    <definedName name="MHFile">'[10]SA,QLD,NT Inputs'!$C$1</definedName>
    <definedName name="mhpath">'[10]SA,QLD,NT Inputs'!$D$1</definedName>
    <definedName name="MonthDays">[14]Tariffs!$A$26:$C$37</definedName>
    <definedName name="Mrp">[7]Input!$G$196</definedName>
    <definedName name="MTDDate">[15]Summary!$C$5</definedName>
    <definedName name="n">'[4]Envestra Budget'!$D$3:$O$115</definedName>
    <definedName name="N_Var1">#REF!</definedName>
    <definedName name="N_Var10">#REF!</definedName>
    <definedName name="N_Var2">#REF!</definedName>
    <definedName name="N_Var3">#REF!</definedName>
    <definedName name="N_Var4">#REF!</definedName>
    <definedName name="N_Var5">#REF!</definedName>
    <definedName name="N_Var6">#REF!</definedName>
    <definedName name="N_Var7">#REF!</definedName>
    <definedName name="N_Var8">#REF!</definedName>
    <definedName name="N_Var9">#REF!</definedName>
    <definedName name="NaturallyAustralianFoods">#REF!</definedName>
    <definedName name="NC_Var1">#REF!</definedName>
    <definedName name="NC_Var10">#REF!</definedName>
    <definedName name="NC_Var2">#REF!</definedName>
    <definedName name="NC_Var3">#REF!</definedName>
    <definedName name="NC_Var4">#REF!</definedName>
    <definedName name="NC_Var5">#REF!</definedName>
    <definedName name="NC_Var6">#REF!</definedName>
    <definedName name="NC_Var7">#REF!</definedName>
    <definedName name="NC_Var8">#REF!</definedName>
    <definedName name="NC_Var9">#REF!</definedName>
    <definedName name="NCFixed">#REF!</definedName>
    <definedName name="ND_Var1">#REF!</definedName>
    <definedName name="ND_Var10">#REF!</definedName>
    <definedName name="ND_Var2">#REF!</definedName>
    <definedName name="ND_Var3">#REF!</definedName>
    <definedName name="ND_Var4">#REF!</definedName>
    <definedName name="ND_Var5">#REF!</definedName>
    <definedName name="ND_Var6">#REF!</definedName>
    <definedName name="ND_Var7">#REF!</definedName>
    <definedName name="ND_Var8">#REF!</definedName>
    <definedName name="ND_Var9">#REF!</definedName>
    <definedName name="NDFixed">#REF!</definedName>
    <definedName name="NI_Var1">#REF!</definedName>
    <definedName name="NI_Var10">#REF!</definedName>
    <definedName name="NI_Var2">#REF!</definedName>
    <definedName name="NI_Var3">#REF!</definedName>
    <definedName name="NI_Var4">#REF!</definedName>
    <definedName name="NI_Var5">#REF!</definedName>
    <definedName name="NI_Var6">#REF!</definedName>
    <definedName name="NI_Var7">#REF!</definedName>
    <definedName name="NI_Var8">#REF!</definedName>
    <definedName name="NI_Var9">#REF!</definedName>
    <definedName name="NIFixed">#REF!</definedName>
    <definedName name="NTCY">OFFSET([10]NT!$Z$9,,COUNTA([10]NT!$Z$9:$IV$9)-37,,37)</definedName>
    <definedName name="NTmat">OFFSET([10]NT!$Z$20,,COUNTA([10]NT!$Z$20:$IV$20)-37,,37)</definedName>
    <definedName name="NTpY">OFFSET([10]NT!$Z$9,,COUNTA([10]NT!$Z$9:$IV$9)-37,,24)</definedName>
    <definedName name="NTXAxis">OFFSET([10]NT!$Z$2,,COUNTA([10]NT!$Z$20:$IV$20)-37,,37)</definedName>
    <definedName name="NW_Var1">#REF!</definedName>
    <definedName name="NW_Var10">#REF!</definedName>
    <definedName name="NW_Var2">#REF!</definedName>
    <definedName name="NW_Var3">#REF!</definedName>
    <definedName name="NW_Var4">#REF!</definedName>
    <definedName name="NW_Var5">#REF!</definedName>
    <definedName name="NW_Var6">#REF!</definedName>
    <definedName name="NW_Var7">#REF!</definedName>
    <definedName name="NW_Var8">#REF!</definedName>
    <definedName name="NW_Var9">#REF!</definedName>
    <definedName name="O_Step1">#REF!</definedName>
    <definedName name="O_Step10">#REF!</definedName>
    <definedName name="O_Step2">#REF!</definedName>
    <definedName name="O_Step3">#REF!</definedName>
    <definedName name="O_Step4">#REF!</definedName>
    <definedName name="O_Step5">#REF!</definedName>
    <definedName name="O_Step6">#REF!</definedName>
    <definedName name="O_Step7">#REF!</definedName>
    <definedName name="O_Step8">#REF!</definedName>
    <definedName name="O_Step9">#REF!</definedName>
    <definedName name="OHFY15">'[16]4.Connections market expansn'!$K$16</definedName>
    <definedName name="OHFY16">'[16]4.Connections market expansn'!$L$16</definedName>
    <definedName name="othretsheet">'[10]SA,QLD,NT Inputs'!$AL$60</definedName>
    <definedName name="P_0">'[7]X factor'!$E$31</definedName>
    <definedName name="P_0_RevCap">'[6]X factors'!$G$65</definedName>
    <definedName name="P_0_RevYld">'[6]X factors'!$G$85</definedName>
    <definedName name="P_0_WAPC">'[6]X factors'!$G$49</definedName>
    <definedName name="P_Var1">#REF!</definedName>
    <definedName name="P_Var10">#REF!</definedName>
    <definedName name="P_Var2">#REF!</definedName>
    <definedName name="P_Var3">#REF!</definedName>
    <definedName name="P_Var4">#REF!</definedName>
    <definedName name="P_Var5">#REF!</definedName>
    <definedName name="P_Var6">#REF!</definedName>
    <definedName name="P_Var7">#REF!</definedName>
    <definedName name="P_Var8">#REF!</definedName>
    <definedName name="P_Var9">#REF!</definedName>
    <definedName name="PB_Var1">#REF!</definedName>
    <definedName name="PB_Var10">#REF!</definedName>
    <definedName name="PB_Var2">#REF!</definedName>
    <definedName name="PB_Var3">#REF!</definedName>
    <definedName name="PB_Var4">#REF!</definedName>
    <definedName name="PB_Var5">#REF!</definedName>
    <definedName name="PB_Var6">#REF!</definedName>
    <definedName name="PB_Var7">#REF!</definedName>
    <definedName name="PB_Var8">#REF!</definedName>
    <definedName name="PB_Var9">#REF!</definedName>
    <definedName name="Pr">[5]Input!$G$267</definedName>
    <definedName name="PRCP">'[12]AGN business details'!$C$41:$G$41</definedName>
    <definedName name="PRCP_y2">'[6]Business &amp; other details'!$D$41</definedName>
    <definedName name="PRCP_y3">'[6]Business &amp; other details'!$E$41</definedName>
    <definedName name="PRCP_y4">'[6]Business &amp; other details'!$F$41</definedName>
    <definedName name="PRCP_y5">'[6]Business &amp; other details'!$G$41</definedName>
    <definedName name="previous_vanilla" localSheetId="8">Input!$G$184</definedName>
    <definedName name="previous_vanilla">Input!$G$184</definedName>
    <definedName name="PRIOR">[15]Summary!$O$21</definedName>
    <definedName name="R_Var1">#REF!</definedName>
    <definedName name="R_Var10">#REF!</definedName>
    <definedName name="R_Var2">#REF!</definedName>
    <definedName name="R_Var3">#REF!</definedName>
    <definedName name="R_Var4">#REF!</definedName>
    <definedName name="R_Var5">#REF!</definedName>
    <definedName name="R_Var6">#REF!</definedName>
    <definedName name="R_Var7">#REF!</definedName>
    <definedName name="R_Var8">#REF!</definedName>
    <definedName name="R_Var9">#REF!</definedName>
    <definedName name="RAB" localSheetId="0">'[6]PTRM input'!$J$37</definedName>
    <definedName name="RAB">Input!$J$37</definedName>
    <definedName name="RCP_1to5">"2015-16 to 2019-20"</definedName>
    <definedName name="RedcliffeHospital">#REF!</definedName>
    <definedName name="Rf">[7]Input!$G$193</definedName>
    <definedName name="RockhamptonPrison">#REF!</definedName>
    <definedName name="RockStep1">[8]Tariffs!$J$9</definedName>
    <definedName name="RockStep2">[8]Tariffs!$J$10</definedName>
    <definedName name="RockStep3">[8]Tariffs!$J$11</definedName>
    <definedName name="RockStep4">[8]Tariffs!$J$12</definedName>
    <definedName name="RockStep5">[8]Tariffs!$J$13</definedName>
    <definedName name="RockStep6">[8]Tariffs!$J$14</definedName>
    <definedName name="rvanilla">[17]WACC!$F$29</definedName>
    <definedName name="rvanilla01">[6]WACC!$G$19</definedName>
    <definedName name="rvanilla02">[6]WACC!$H$19</definedName>
    <definedName name="rvanilla03">[6]WACC!$I$19</definedName>
    <definedName name="rvanilla04">[6]WACC!$J$19</definedName>
    <definedName name="rvanilla05">[6]WACC!$K$19</definedName>
    <definedName name="rvanilla06">[6]WACC!$L$19</definedName>
    <definedName name="rvanilla07">[6]WACC!$M$19</definedName>
    <definedName name="rvanilla08">[6]WACC!$N$19</definedName>
    <definedName name="rvanilla09">[6]WACC!$O$19</definedName>
    <definedName name="rvanilla10">[6]WACC!$P$19</definedName>
    <definedName name="S_Var1">#REF!</definedName>
    <definedName name="S_Var10">#REF!</definedName>
    <definedName name="S_Var2">#REF!</definedName>
    <definedName name="S_Var3">#REF!</definedName>
    <definedName name="S_Var4">#REF!</definedName>
    <definedName name="S_Var5">#REF!</definedName>
    <definedName name="S_Var6">#REF!</definedName>
    <definedName name="S_Var7">#REF!</definedName>
    <definedName name="S_Var8">#REF!</definedName>
    <definedName name="S_Var9">#REF!</definedName>
    <definedName name="SE_Var1">#REF!</definedName>
    <definedName name="SE_Var10">#REF!</definedName>
    <definedName name="SE_Var2">#REF!</definedName>
    <definedName name="SE_Var3">#REF!</definedName>
    <definedName name="SE_Var4">#REF!</definedName>
    <definedName name="SE_Var5">#REF!</definedName>
    <definedName name="SE_Var6">#REF!</definedName>
    <definedName name="SE_Var7">#REF!</definedName>
    <definedName name="SE_Var8">#REF!</definedName>
    <definedName name="SE_Var9">#REF!</definedName>
    <definedName name="Shell">#REF!</definedName>
    <definedName name="Shell_1">#REF!</definedName>
    <definedName name="Shell_2">#REF!</definedName>
    <definedName name="Step1">[18]Summary!$B$4</definedName>
    <definedName name="Step10">[18]Summary!$B$13</definedName>
    <definedName name="Step2">[18]Summary!$B$5</definedName>
    <definedName name="Step3">[18]Summary!$B$6</definedName>
    <definedName name="Step4">[18]Summary!$B$7</definedName>
    <definedName name="Step5">[18]Summary!$B$8</definedName>
    <definedName name="Step6">[18]Summary!$B$9</definedName>
    <definedName name="Step7">[18]Summary!$B$10</definedName>
    <definedName name="Step8">[18]Summary!$B$11</definedName>
    <definedName name="Step9">[18]Summary!$B$12</definedName>
    <definedName name="SUMMARY">#REF!</definedName>
    <definedName name="SUMMARY0203">#REF!</definedName>
    <definedName name="SUMMARY0304">#REF!</definedName>
    <definedName name="TariffsD">[14]Tariffs!$B$16:$F$22</definedName>
    <definedName name="TariffsV">[19]Tariffs!$B$5:$K$11</definedName>
    <definedName name="ValleyBeef">#REF!</definedName>
    <definedName name="vanilla">[7]WACC!$F$28</definedName>
    <definedName name="vanilla01">[6]WACC!$G$18</definedName>
    <definedName name="vanilla02">[6]WACC!$H$18</definedName>
    <definedName name="vanilla03">[6]WACC!$I$18</definedName>
    <definedName name="vanilla04">[6]WACC!$J$18</definedName>
    <definedName name="vanilla05">[6]WACC!$K$18</definedName>
    <definedName name="vanilla06">[6]WACC!$L$18</definedName>
    <definedName name="vanilla07">[6]WACC!$M$18</definedName>
    <definedName name="vanilla08">[6]WACC!$N$18</definedName>
    <definedName name="vanilla09">[6]WACC!$O$18</definedName>
    <definedName name="vanilla1" localSheetId="8">Input!$H$184</definedName>
    <definedName name="vanilla1">Input!$H$184</definedName>
    <definedName name="vanilla10" localSheetId="8">Input!$Q$184</definedName>
    <definedName name="vanilla10" localSheetId="0">[6]WACC!$P$18</definedName>
    <definedName name="vanilla10">Input!$Q$184</definedName>
    <definedName name="vanilla2" localSheetId="8">Input!$I$184</definedName>
    <definedName name="vanilla2">Input!$I$184</definedName>
    <definedName name="vanilla3" localSheetId="8">Input!$J$184</definedName>
    <definedName name="vanilla3">Input!$J$184</definedName>
    <definedName name="vanilla4" localSheetId="8">Input!$K$184</definedName>
    <definedName name="vanilla4">Input!$K$184</definedName>
    <definedName name="vanilla5" localSheetId="8">Input!$L$184</definedName>
    <definedName name="vanilla5">Input!$L$184</definedName>
    <definedName name="vanilla6" localSheetId="8">Input!$M$184</definedName>
    <definedName name="vanilla6">Input!$M$184</definedName>
    <definedName name="vanilla7" localSheetId="8">Input!$N$184</definedName>
    <definedName name="vanilla7">Input!$N$184</definedName>
    <definedName name="vanilla8" localSheetId="8">Input!$O$184</definedName>
    <definedName name="vanilla8">Input!$O$184</definedName>
    <definedName name="vanilla9" localSheetId="8">Input!$P$184</definedName>
    <definedName name="vanilla9">Input!$P$184</definedName>
    <definedName name="Vic_CY">OFFSET([10]VIC!$CL$11,0,[10]VIC!$EV$1,,24)</definedName>
    <definedName name="Vic_mat">OFFSET([10]VIC!$CL$19,0,[10]VIC!$EV$1,,36)</definedName>
    <definedName name="Vic_PY">OFFSET([10]VIC!$CL$11,0,[10]VIC!$EV$1,,36)</definedName>
    <definedName name="Visy">#REF!</definedName>
    <definedName name="W_Var1">#REF!</definedName>
    <definedName name="W_Var10">#REF!</definedName>
    <definedName name="W_Var2">#REF!</definedName>
    <definedName name="W_Var3">#REF!</definedName>
    <definedName name="W_Var4">#REF!</definedName>
    <definedName name="W_Var5">#REF!</definedName>
    <definedName name="W_Var6">#REF!</definedName>
    <definedName name="W_Var7">#REF!</definedName>
    <definedName name="W_Var8">#REF!</definedName>
    <definedName name="W_Var9">#REF!</definedName>
    <definedName name="WACC">[20]WACC!$I$40</definedName>
    <definedName name="WACC_FFD">[20]WACC!$I$50</definedName>
    <definedName name="WACC_Nom">[20]WACC!$I$34</definedName>
    <definedName name="WACC_PT">[20]WACC!$I$45</definedName>
    <definedName name="Weather_Grid">#REF!</definedName>
    <definedName name="wrn.modrept." localSheetId="0" hidden="1">{#N/A,#N/A,FALSE,"MODSELECT";#N/A,#N/A,FALSE,"ASSPTNS";#N/A,#N/A,FALSE,"energy_charges";#N/A,#N/A,FALSE,"capacity_chg";#N/A,#N/A,FALSE,"capex_rec";#N/A,#N/A,FALSE,"OPEX";#N/A,#N/A,FALSE,"RomaFuel";#N/A,#N/A,FALSE,"CairnFuel";#N/A,#N/A,FALSE,"CAPEX";#N/A,#N/A,FALSE,"DEBT";#N/A,#N/A,FALSE,"TAX";#N/A,#N/A,FALSE,"W_CAPITAL";#N/A,#N/A,FALSE,"REPORT"}</definedName>
    <definedName name="wrn.modrept." localSheetId="6" hidden="1">{#N/A,#N/A,FALSE,"MODSELECT";#N/A,#N/A,FALSE,"ASSPTNS";#N/A,#N/A,FALSE,"energy_charges";#N/A,#N/A,FALSE,"capacity_chg";#N/A,#N/A,FALSE,"capex_rec";#N/A,#N/A,FALSE,"OPEX";#N/A,#N/A,FALSE,"RomaFuel";#N/A,#N/A,FALSE,"CairnFuel";#N/A,#N/A,FALSE,"CAPEX";#N/A,#N/A,FALSE,"DEBT";#N/A,#N/A,FALSE,"TAX";#N/A,#N/A,FALSE,"W_CAPITAL";#N/A,#N/A,FALSE,"REPORT"}</definedName>
    <definedName name="wrn.modrept." hidden="1">{#N/A,#N/A,FALSE,"MODSELECT";#N/A,#N/A,FALSE,"ASSPTNS";#N/A,#N/A,FALSE,"energy_charges";#N/A,#N/A,FALSE,"capacity_chg";#N/A,#N/A,FALSE,"capex_rec";#N/A,#N/A,FALSE,"OPEX";#N/A,#N/A,FALSE,"RomaFuel";#N/A,#N/A,FALSE,"CairnFuel";#N/A,#N/A,FALSE,"CAPEX";#N/A,#N/A,FALSE,"DEBT";#N/A,#N/A,FALSE,"TAX";#N/A,#N/A,FALSE,"W_CAPITAL";#N/A,#N/A,FALSE,"REPORT"}</definedName>
    <definedName name="wtsheet">'[10]SA,QLD,NT Inputs'!$AL$50</definedName>
    <definedName name="X_02_RevCap">'[6]X factors'!$H$65</definedName>
    <definedName name="X_02_RevYld">'[6]X factors'!$H$85</definedName>
    <definedName name="X_02_WAPC">'[6]X factors'!$H$49</definedName>
    <definedName name="X_03_RevCap">'[6]X factors'!$I$65</definedName>
    <definedName name="X_03_RevYld">'[6]X factors'!$I$85</definedName>
    <definedName name="X_03_WAPC">'[6]X factors'!$I$49</definedName>
    <definedName name="X_04_RevCap">'[6]X factors'!$J$65</definedName>
    <definedName name="X_04_RevYld">'[6]X factors'!$J$85</definedName>
    <definedName name="X_04_WAPC">'[6]X factors'!$J$49</definedName>
    <definedName name="X_05_RevCap">'[6]X factors'!$K$65</definedName>
    <definedName name="X_05_RevYld">'[6]X factors'!$K$85</definedName>
    <definedName name="X_05_WAPC">'[6]X factors'!$K$49</definedName>
    <definedName name="X_06_RevCap">'[6]X factors'!$L$65</definedName>
    <definedName name="X_06_RevYld">'[6]X factors'!$L$85</definedName>
    <definedName name="X_06_WAPC">'[6]X factors'!$L$49</definedName>
    <definedName name="X_07_RevCap">'[6]X factors'!$M$65</definedName>
    <definedName name="X_07_RevYld">'[6]X factors'!$M$85</definedName>
    <definedName name="X_07_WAPC">'[6]X factors'!$M$49</definedName>
    <definedName name="X_08_RevCap">'[6]X factors'!$N$65</definedName>
    <definedName name="X_08_RevYld">'[6]X factors'!$N$85</definedName>
    <definedName name="X_08_WAPC">'[6]X factors'!$N$49</definedName>
    <definedName name="X_09_RevCap">'[6]X factors'!$O$65</definedName>
    <definedName name="X_09_RevYld">'[6]X factors'!$O$85</definedName>
    <definedName name="X_09_WAPC">'[6]X factors'!$O$49</definedName>
    <definedName name="x_1">'[7]X factor'!$F$31</definedName>
    <definedName name="X_10_RevCap">'[6]X factors'!$P$65</definedName>
    <definedName name="X_10_RevYld">'[6]X factors'!$P$85</definedName>
    <definedName name="X_10_WAPC">'[6]X factors'!$P$49</definedName>
    <definedName name="X_2">'[7]X factor'!$G$31</definedName>
    <definedName name="X_3">'[7]X factor'!$H$31</definedName>
    <definedName name="X_4">'[7]X factor'!$I$31</definedName>
    <definedName name="X_Factor">[5]Smoothing!$E$11</definedName>
    <definedName name="XAXIS">OFFSET([3]QLD!$CJ$2,,COUNT([3]QLD!$CJ$43:$IV$43)-37,,37)</definedName>
    <definedName name="Year_0">[21]Assumptions!$I$19</definedName>
    <definedName name="Year_1">[21]Assumptions!$J$19</definedName>
    <definedName name="Year_2">[21]Assumptions!$K$19</definedName>
    <definedName name="Year_3">[21]Assumptions!$L$19</definedName>
    <definedName name="Year_4">[21]Assumptions!$M$19</definedName>
    <definedName name="Year_5">[21]Assumptions!$N$19</definedName>
  </definedNames>
  <calcPr calcId="152511"/>
</workbook>
</file>

<file path=xl/calcChain.xml><?xml version="1.0" encoding="utf-8"?>
<calcChain xmlns="http://schemas.openxmlformats.org/spreadsheetml/2006/main">
  <c r="K41" i="1" l="1"/>
  <c r="K42" i="1"/>
  <c r="K44" i="1"/>
  <c r="K45" i="1"/>
  <c r="K46" i="1"/>
  <c r="H148" i="1" l="1"/>
  <c r="K109" i="1" l="1"/>
  <c r="L143" i="1" l="1"/>
  <c r="H178" i="1" l="1"/>
  <c r="I178" i="1" s="1"/>
  <c r="J178" i="1" s="1"/>
  <c r="K178" i="1" s="1"/>
  <c r="L178" i="1" s="1"/>
  <c r="H139" i="1" l="1"/>
  <c r="H77" i="1"/>
  <c r="H143" i="1"/>
  <c r="H105" i="1" l="1"/>
  <c r="H145" i="1"/>
  <c r="G182" i="1"/>
  <c r="I105" i="1"/>
  <c r="N37" i="1" l="1"/>
  <c r="I182" i="1" l="1"/>
  <c r="I179" i="1" l="1"/>
  <c r="J179" i="1" s="1"/>
  <c r="H183" i="1"/>
  <c r="H184" i="1" s="1"/>
  <c r="M178" i="1"/>
  <c r="N178" i="1" s="1"/>
  <c r="J71" i="1" l="1"/>
  <c r="H71" i="1" l="1"/>
  <c r="M13" i="1" l="1"/>
  <c r="F5" i="1" l="1"/>
  <c r="F41" i="1" l="1"/>
  <c r="H40" i="1"/>
  <c r="I40" i="1" s="1"/>
  <c r="J40" i="1" s="1"/>
  <c r="K40" i="1" s="1"/>
  <c r="L40" i="1" s="1"/>
  <c r="M40" i="1" s="1"/>
  <c r="N40" i="1" s="1"/>
  <c r="O40" i="1" s="1"/>
  <c r="P40" i="1" s="1"/>
  <c r="Q40" i="1" s="1"/>
  <c r="G40" i="1" l="1"/>
  <c r="O178" i="1" l="1"/>
  <c r="P178" i="1" s="1"/>
  <c r="Q178" i="1" s="1"/>
  <c r="S37" i="1" l="1"/>
  <c r="M37" i="1"/>
  <c r="J37" i="1" l="1"/>
  <c r="O37" i="1"/>
  <c r="P37" i="1"/>
  <c r="Q37" i="1"/>
  <c r="R37"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G71" i="1"/>
  <c r="I71" i="1"/>
  <c r="M71" i="1"/>
  <c r="N71" i="1"/>
  <c r="O71" i="1"/>
  <c r="P71" i="1"/>
  <c r="Q71"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G105" i="1"/>
  <c r="J105" i="1"/>
  <c r="K105" i="1"/>
  <c r="L105" i="1"/>
  <c r="M105" i="1"/>
  <c r="N105" i="1"/>
  <c r="O105" i="1"/>
  <c r="P105" i="1"/>
  <c r="Q105"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G139" i="1"/>
  <c r="I139" i="1"/>
  <c r="J139" i="1"/>
  <c r="K139" i="1"/>
  <c r="L139" i="1"/>
  <c r="M139" i="1"/>
  <c r="N139" i="1"/>
  <c r="O139" i="1"/>
  <c r="P139" i="1"/>
  <c r="Q139" i="1"/>
  <c r="F141" i="1"/>
  <c r="F143" i="1"/>
  <c r="G143" i="1"/>
  <c r="F144" i="1"/>
  <c r="G144" i="1"/>
  <c r="F145" i="1"/>
  <c r="G145" i="1"/>
  <c r="F146" i="1"/>
  <c r="G146" i="1"/>
  <c r="F147" i="1"/>
  <c r="G147" i="1"/>
  <c r="F148" i="1"/>
  <c r="G148" i="1"/>
  <c r="F149" i="1"/>
  <c r="G149" i="1"/>
  <c r="F150" i="1"/>
  <c r="G150" i="1"/>
  <c r="F151" i="1"/>
  <c r="G151" i="1"/>
  <c r="F152" i="1"/>
  <c r="G152" i="1"/>
  <c r="F153" i="1"/>
  <c r="G153" i="1"/>
  <c r="F154" i="1"/>
  <c r="G154" i="1"/>
  <c r="F155" i="1"/>
  <c r="G155" i="1"/>
  <c r="F156" i="1"/>
  <c r="G156" i="1"/>
  <c r="F157" i="1"/>
  <c r="G157" i="1"/>
  <c r="F158" i="1"/>
  <c r="G158" i="1"/>
  <c r="F159" i="1"/>
  <c r="G159" i="1"/>
  <c r="F160" i="1"/>
  <c r="G160" i="1"/>
  <c r="F161" i="1"/>
  <c r="G161" i="1"/>
  <c r="F162" i="1"/>
  <c r="G162" i="1"/>
  <c r="F163" i="1"/>
  <c r="G163" i="1"/>
  <c r="F164" i="1"/>
  <c r="G164" i="1"/>
  <c r="F165" i="1"/>
  <c r="G165" i="1"/>
  <c r="F166" i="1"/>
  <c r="G166" i="1"/>
  <c r="F167" i="1"/>
  <c r="G167" i="1"/>
  <c r="F168" i="1"/>
  <c r="G168" i="1"/>
  <c r="F169" i="1"/>
  <c r="G169" i="1"/>
  <c r="F170" i="1"/>
  <c r="G170" i="1"/>
  <c r="F171" i="1"/>
  <c r="G171" i="1"/>
  <c r="F172" i="1"/>
  <c r="G172" i="1"/>
  <c r="K179" i="1"/>
  <c r="L179" i="1" s="1"/>
  <c r="M179" i="1" s="1"/>
  <c r="N179" i="1" s="1"/>
  <c r="O179" i="1" s="1"/>
  <c r="P179" i="1" s="1"/>
  <c r="Q179" i="1" s="1"/>
  <c r="H180" i="1"/>
  <c r="I180" i="1" s="1"/>
  <c r="J180" i="1" s="1"/>
  <c r="J182" i="1"/>
  <c r="K182" i="1" s="1"/>
  <c r="L182" i="1" s="1"/>
  <c r="M182" i="1" s="1"/>
  <c r="N182" i="1" s="1"/>
  <c r="O182" i="1" s="1"/>
  <c r="P182" i="1" s="1"/>
  <c r="Q182" i="1" s="1"/>
  <c r="I144" i="1"/>
  <c r="I148" i="1"/>
  <c r="I152" i="1"/>
  <c r="I160" i="1"/>
  <c r="I164" i="1"/>
  <c r="I168" i="1"/>
  <c r="I171" i="1"/>
  <c r="I169" i="1"/>
  <c r="H172" i="1"/>
  <c r="H170" i="1"/>
  <c r="H167" i="1"/>
  <c r="H163" i="1"/>
  <c r="H159" i="1"/>
  <c r="H155" i="1"/>
  <c r="H151" i="1"/>
  <c r="H147" i="1"/>
  <c r="H166" i="1"/>
  <c r="H162" i="1"/>
  <c r="H158" i="1"/>
  <c r="H154" i="1"/>
  <c r="H150" i="1"/>
  <c r="H146" i="1"/>
  <c r="H168" i="1"/>
  <c r="H164" i="1"/>
  <c r="H160" i="1"/>
  <c r="H156" i="1"/>
  <c r="H152" i="1"/>
  <c r="I166" i="1"/>
  <c r="I162" i="1"/>
  <c r="I158" i="1"/>
  <c r="I154" i="1"/>
  <c r="I150" i="1"/>
  <c r="I146" i="1"/>
  <c r="H144" i="1"/>
  <c r="H171" i="1"/>
  <c r="H169" i="1"/>
  <c r="H165" i="1"/>
  <c r="H161" i="1"/>
  <c r="H157" i="1"/>
  <c r="H153" i="1"/>
  <c r="H149" i="1"/>
  <c r="I183" i="1"/>
  <c r="I184" i="1" s="1"/>
  <c r="I143" i="1"/>
  <c r="I145" i="1"/>
  <c r="I147" i="1"/>
  <c r="I149" i="1"/>
  <c r="I151" i="1"/>
  <c r="I153" i="1"/>
  <c r="I155" i="1"/>
  <c r="I157" i="1"/>
  <c r="I159" i="1"/>
  <c r="I161" i="1"/>
  <c r="I163" i="1"/>
  <c r="I165" i="1"/>
  <c r="I167" i="1"/>
  <c r="I172" i="1"/>
  <c r="I170" i="1"/>
  <c r="J171" i="1"/>
  <c r="R106" i="1" l="1"/>
  <c r="J183" i="1"/>
  <c r="K183" i="1" s="1"/>
  <c r="L183" i="1" s="1"/>
  <c r="G173" i="1"/>
  <c r="J158" i="1"/>
  <c r="J168" i="1"/>
  <c r="J144" i="1"/>
  <c r="J155" i="1"/>
  <c r="J154" i="1"/>
  <c r="K163" i="1"/>
  <c r="J170" i="1"/>
  <c r="J149" i="1"/>
  <c r="J172" i="1"/>
  <c r="J164" i="1"/>
  <c r="K71" i="1"/>
  <c r="K162" i="1"/>
  <c r="H173" i="1"/>
  <c r="H74" i="1"/>
  <c r="H108" i="1" s="1"/>
  <c r="H142" i="1"/>
  <c r="H176" i="1"/>
  <c r="J146" i="1"/>
  <c r="J162" i="1"/>
  <c r="J143" i="1"/>
  <c r="J159" i="1"/>
  <c r="J148" i="1"/>
  <c r="J151" i="1"/>
  <c r="J152" i="1"/>
  <c r="J147" i="1"/>
  <c r="J150" i="1"/>
  <c r="J166" i="1"/>
  <c r="J145" i="1"/>
  <c r="J161" i="1"/>
  <c r="J156" i="1"/>
  <c r="J153" i="1"/>
  <c r="J160" i="1"/>
  <c r="J157" i="1"/>
  <c r="J169" i="1"/>
  <c r="J165" i="1"/>
  <c r="J163" i="1"/>
  <c r="J167" i="1"/>
  <c r="K180" i="1"/>
  <c r="L180" i="1" s="1"/>
  <c r="M180" i="1" s="1"/>
  <c r="N180" i="1" s="1"/>
  <c r="O180" i="1" s="1"/>
  <c r="P180" i="1" s="1"/>
  <c r="Q180" i="1" s="1"/>
  <c r="R140" i="1"/>
  <c r="I156" i="1"/>
  <c r="K184" i="1" l="1"/>
  <c r="J184" i="1"/>
  <c r="K169" i="1"/>
  <c r="K147" i="1"/>
  <c r="K156" i="1"/>
  <c r="K144" i="1"/>
  <c r="K150" i="1"/>
  <c r="K168" i="1"/>
  <c r="K154" i="1"/>
  <c r="K170" i="1"/>
  <c r="K161" i="1"/>
  <c r="K164" i="1"/>
  <c r="K165" i="1"/>
  <c r="K158" i="1"/>
  <c r="K155" i="1"/>
  <c r="K146" i="1"/>
  <c r="K167" i="1"/>
  <c r="K157" i="1"/>
  <c r="K152" i="1"/>
  <c r="K159" i="1"/>
  <c r="K148" i="1"/>
  <c r="K143" i="1"/>
  <c r="K166" i="1"/>
  <c r="K151" i="1"/>
  <c r="K172" i="1"/>
  <c r="K171" i="1"/>
  <c r="K153" i="1"/>
  <c r="K145" i="1"/>
  <c r="K149" i="1"/>
  <c r="K160" i="1"/>
  <c r="J173" i="1"/>
  <c r="I74" i="1"/>
  <c r="I108" i="1" s="1"/>
  <c r="I142" i="1"/>
  <c r="I176" i="1"/>
  <c r="I173" i="1"/>
  <c r="G142" i="1"/>
  <c r="G74" i="1"/>
  <c r="G108" i="1" s="1"/>
  <c r="G176" i="1"/>
  <c r="L184" i="1"/>
  <c r="M183" i="1"/>
  <c r="N183" i="1" l="1"/>
  <c r="M184" i="1"/>
  <c r="K173" i="1"/>
  <c r="L169" i="1"/>
  <c r="L160" i="1"/>
  <c r="L151" i="1"/>
  <c r="L150" i="1"/>
  <c r="L162" i="1"/>
  <c r="L156" i="1"/>
  <c r="L148" i="1"/>
  <c r="L163" i="1"/>
  <c r="L155" i="1"/>
  <c r="L164" i="1"/>
  <c r="L153" i="1"/>
  <c r="L146" i="1"/>
  <c r="L161" i="1"/>
  <c r="L166" i="1"/>
  <c r="L159" i="1"/>
  <c r="L170" i="1"/>
  <c r="L171" i="1"/>
  <c r="L167" i="1"/>
  <c r="L149" i="1"/>
  <c r="L152" i="1"/>
  <c r="L157" i="1"/>
  <c r="L154" i="1"/>
  <c r="L172" i="1"/>
  <c r="L144" i="1"/>
  <c r="L158" i="1"/>
  <c r="L145" i="1"/>
  <c r="L168" i="1"/>
  <c r="L165" i="1"/>
  <c r="L147" i="1"/>
  <c r="J176" i="1"/>
  <c r="J74" i="1"/>
  <c r="J108" i="1" s="1"/>
  <c r="J142" i="1"/>
  <c r="O183" i="1" l="1"/>
  <c r="N184" i="1"/>
  <c r="M152" i="1"/>
  <c r="M148" i="1"/>
  <c r="M160" i="1"/>
  <c r="M154" i="1"/>
  <c r="M162" i="1"/>
  <c r="M149" i="1"/>
  <c r="M171" i="1"/>
  <c r="M146" i="1"/>
  <c r="M153" i="1"/>
  <c r="M169" i="1"/>
  <c r="M147" i="1"/>
  <c r="M155" i="1"/>
  <c r="M144" i="1"/>
  <c r="M165" i="1"/>
  <c r="M170" i="1"/>
  <c r="M159" i="1"/>
  <c r="M161" i="1"/>
  <c r="M150" i="1"/>
  <c r="M164" i="1"/>
  <c r="M145" i="1"/>
  <c r="M143" i="1"/>
  <c r="M151" i="1"/>
  <c r="M163" i="1"/>
  <c r="M158" i="1"/>
  <c r="M168" i="1"/>
  <c r="M157" i="1"/>
  <c r="M156" i="1"/>
  <c r="M166" i="1"/>
  <c r="M167" i="1"/>
  <c r="M172" i="1"/>
  <c r="K74" i="1"/>
  <c r="K108" i="1" s="1"/>
  <c r="K142" i="1"/>
  <c r="K176" i="1"/>
  <c r="P183" i="1" l="1"/>
  <c r="O184" i="1"/>
  <c r="M173" i="1"/>
  <c r="N164" i="1"/>
  <c r="N165" i="1"/>
  <c r="N170" i="1"/>
  <c r="N154" i="1"/>
  <c r="N149" i="1"/>
  <c r="N158" i="1"/>
  <c r="N144" i="1"/>
  <c r="N152" i="1"/>
  <c r="N161" i="1"/>
  <c r="N168" i="1"/>
  <c r="N146" i="1"/>
  <c r="N169" i="1"/>
  <c r="N157" i="1"/>
  <c r="N162" i="1"/>
  <c r="N143" i="1"/>
  <c r="N151" i="1"/>
  <c r="N166" i="1"/>
  <c r="N159" i="1"/>
  <c r="N171" i="1"/>
  <c r="N148" i="1"/>
  <c r="N167" i="1"/>
  <c r="N147" i="1"/>
  <c r="N155" i="1"/>
  <c r="N160" i="1"/>
  <c r="N163" i="1"/>
  <c r="N172" i="1"/>
  <c r="N150" i="1"/>
  <c r="N156" i="1"/>
  <c r="N145" i="1"/>
  <c r="N153" i="1"/>
  <c r="L176" i="1"/>
  <c r="L74" i="1"/>
  <c r="L108" i="1" s="1"/>
  <c r="L142" i="1"/>
  <c r="Q183" i="1" l="1"/>
  <c r="Q184" i="1" s="1"/>
  <c r="P184" i="1"/>
  <c r="N173" i="1"/>
  <c r="O145" i="1"/>
  <c r="O153" i="1"/>
  <c r="O161" i="1"/>
  <c r="O170" i="1"/>
  <c r="O146" i="1"/>
  <c r="O149" i="1"/>
  <c r="O162" i="1"/>
  <c r="O154" i="1"/>
  <c r="O171" i="1"/>
  <c r="O168" i="1"/>
  <c r="O143" i="1"/>
  <c r="O167" i="1"/>
  <c r="O151" i="1"/>
  <c r="O147" i="1"/>
  <c r="O148" i="1"/>
  <c r="O156" i="1"/>
  <c r="O164" i="1"/>
  <c r="O166" i="1"/>
  <c r="O163" i="1"/>
  <c r="O152" i="1"/>
  <c r="O160" i="1"/>
  <c r="O169" i="1"/>
  <c r="O155" i="1"/>
  <c r="O158" i="1"/>
  <c r="O172" i="1"/>
  <c r="O144" i="1"/>
  <c r="O165" i="1"/>
  <c r="O150" i="1"/>
  <c r="O159" i="1"/>
  <c r="O157" i="1"/>
  <c r="M74" i="1"/>
  <c r="M108" i="1" s="1"/>
  <c r="M142" i="1"/>
  <c r="M176" i="1"/>
  <c r="O173" i="1" l="1"/>
  <c r="P166" i="1"/>
  <c r="P158" i="1"/>
  <c r="P169" i="1"/>
  <c r="P155" i="1"/>
  <c r="P165" i="1"/>
  <c r="P148" i="1"/>
  <c r="P167" i="1"/>
  <c r="P170" i="1"/>
  <c r="P159" i="1"/>
  <c r="P162" i="1"/>
  <c r="P146" i="1"/>
  <c r="P160" i="1"/>
  <c r="P163" i="1"/>
  <c r="P161" i="1"/>
  <c r="P172" i="1"/>
  <c r="P153" i="1"/>
  <c r="P147" i="1"/>
  <c r="P154" i="1"/>
  <c r="P143" i="1"/>
  <c r="P144" i="1"/>
  <c r="P149" i="1"/>
  <c r="P151" i="1"/>
  <c r="P152" i="1"/>
  <c r="P157" i="1"/>
  <c r="P156" i="1"/>
  <c r="P171" i="1"/>
  <c r="P145" i="1"/>
  <c r="P168" i="1"/>
  <c r="P164" i="1"/>
  <c r="P150" i="1"/>
  <c r="N74" i="1"/>
  <c r="N108" i="1" s="1"/>
  <c r="N176" i="1"/>
  <c r="N142" i="1"/>
  <c r="P173" i="1" l="1"/>
  <c r="Q163" i="1"/>
  <c r="Q168" i="1"/>
  <c r="Q152" i="1"/>
  <c r="Q149" i="1"/>
  <c r="Q157" i="1"/>
  <c r="Q147" i="1"/>
  <c r="Q161" i="1"/>
  <c r="Q151" i="1"/>
  <c r="Q170" i="1"/>
  <c r="Q148" i="1"/>
  <c r="Q156" i="1"/>
  <c r="Q165" i="1"/>
  <c r="Q167" i="1"/>
  <c r="Q172" i="1"/>
  <c r="Q160" i="1"/>
  <c r="Q150" i="1"/>
  <c r="Q143" i="1"/>
  <c r="Q171" i="1"/>
  <c r="Q158" i="1"/>
  <c r="Q159" i="1"/>
  <c r="Q146" i="1"/>
  <c r="Q162" i="1"/>
  <c r="Q164" i="1"/>
  <c r="Q169" i="1"/>
  <c r="Q166" i="1"/>
  <c r="Q145" i="1"/>
  <c r="Q153" i="1"/>
  <c r="Q154" i="1"/>
  <c r="Q144" i="1"/>
  <c r="Q155" i="1"/>
  <c r="O74" i="1"/>
  <c r="O108" i="1" s="1"/>
  <c r="O176" i="1"/>
  <c r="O142" i="1"/>
  <c r="Q173" i="1" l="1"/>
  <c r="P74" i="1"/>
  <c r="P108" i="1" s="1"/>
  <c r="P142" i="1"/>
  <c r="P176" i="1"/>
  <c r="Q176" i="1" l="1"/>
  <c r="Q74" i="1"/>
  <c r="Q108" i="1" s="1"/>
  <c r="Q142" i="1"/>
  <c r="L71" i="1" l="1"/>
  <c r="R72" i="1" s="1"/>
  <c r="L173" i="1"/>
  <c r="R174" i="1" s="1"/>
</calcChain>
</file>

<file path=xl/comments1.xml><?xml version="1.0" encoding="utf-8"?>
<comments xmlns="http://schemas.openxmlformats.org/spreadsheetml/2006/main">
  <authors>
    <author>Author</author>
  </authors>
  <commentList>
    <comment ref="F5" authorId="0" shapeId="0">
      <text>
        <r>
          <rPr>
            <sz val="8"/>
            <color indexed="81"/>
            <rFont val="Tahoma"/>
            <family val="2"/>
          </rPr>
          <t>The opening RAB is based on the final year of the previous regulatory control period.</t>
        </r>
      </text>
    </comment>
    <comment ref="J6" authorId="0" shapeId="0">
      <text>
        <r>
          <rPr>
            <sz val="8"/>
            <color indexed="81"/>
            <rFont val="Tahoma"/>
            <family val="2"/>
          </rPr>
          <t>Based on the opening RAB values in the final year of the previous regulatory control period.</t>
        </r>
      </text>
    </comment>
    <comment ref="K6" authorId="0" shapeId="0">
      <text>
        <r>
          <rPr>
            <sz val="8"/>
            <color indexed="81"/>
            <rFont val="Tahoma"/>
            <family val="2"/>
          </rPr>
          <t>Based on lives adopted for the current regulatory control period (for the first year), as per the current decision. Enter a valid numeric life or n/a.</t>
        </r>
      </text>
    </comment>
    <comment ref="L6" authorId="0" shapeId="0">
      <text>
        <r>
          <rPr>
            <sz val="8"/>
            <color indexed="81"/>
            <rFont val="Tahoma"/>
            <family val="2"/>
          </rPr>
          <t>Based on lives adopted for the current regulatory control period, as per the current decision. Enter a valid numeric life or n/a.</t>
        </r>
      </text>
    </comment>
    <comment ref="M6" authorId="0" shapeId="0">
      <text>
        <r>
          <rPr>
            <sz val="8"/>
            <color indexed="81"/>
            <rFont val="Tahoma"/>
            <family val="2"/>
          </rPr>
          <t>Based on forecast capex values in the final year of the previous regulatory control period which was added to the RAB, as per the current decision (in end of year terms).</t>
        </r>
      </text>
    </comment>
    <comment ref="N6" authorId="0" shapeId="0">
      <text>
        <r>
          <rPr>
            <sz val="8"/>
            <color indexed="81"/>
            <rFont val="Tahoma"/>
            <family val="2"/>
          </rPr>
          <t>Based on forecast nominal regulatory depreciation values in the final year of the previous regulatory period which was subtracted from the RAB, as per the current decision.</t>
        </r>
      </text>
    </comment>
    <comment ref="O6" authorId="0" shapeId="0">
      <text>
        <r>
          <rPr>
            <sz val="8"/>
            <color indexed="81"/>
            <rFont val="Tahoma"/>
            <family val="2"/>
          </rPr>
          <t>Where applicable, in the case of an overspend, prudent additional capex allowed in the previous regulatory control period was added to the closing RAB of the previous regulatory control period, as per the current decision (in end of year terms).</t>
        </r>
      </text>
    </comment>
    <comment ref="P6" authorId="0" shapeId="0">
      <text>
        <r>
          <rPr>
            <sz val="8"/>
            <color indexed="81"/>
            <rFont val="Tahoma"/>
            <family val="2"/>
          </rPr>
          <t>Where applicable, in the case of an overspend, foregone return associated with prudent additional capex allowed in the previous regulatory control period was added to the closing RAB of the previous regulatory control period, as per the current decision (in end of year terms).</t>
        </r>
      </text>
    </comment>
    <comment ref="Q6" authorId="0" shapeId="0">
      <text>
        <r>
          <rPr>
            <sz val="8"/>
            <color indexed="81"/>
            <rFont val="Tahoma"/>
            <family val="2"/>
          </rPr>
          <t>Where applicable, for businesses transitioning to a change in recognition of capex on a partially as-incurred (hybrid) approach,  forecast assets under construction values were added to the RAB, as contained in the current decision (in end of year terms).</t>
        </r>
      </text>
    </comment>
    <comment ref="R6" authorId="0" shapeId="0">
      <text>
        <r>
          <rPr>
            <sz val="8"/>
            <color indexed="81"/>
            <rFont val="Tahoma"/>
            <family val="2"/>
          </rPr>
          <t>Based on the actual assets under constructions values in the final year of the previous regulatory control period (in end of year terms).</t>
        </r>
      </text>
    </comment>
    <comment ref="S6" authorId="0" shapeId="0">
      <text>
        <r>
          <rPr>
            <sz val="8"/>
            <color indexed="81"/>
            <rFont val="Tahoma"/>
            <family val="2"/>
          </rPr>
          <t>Based on the opening tax asset values in the final year of the previous regulatory control period.</t>
        </r>
      </text>
    </comment>
    <comment ref="T6" authorId="0" shapeId="0">
      <text>
        <r>
          <rPr>
            <sz val="8"/>
            <color indexed="81"/>
            <rFont val="Tahoma"/>
            <family val="2"/>
          </rPr>
          <t>Based on tax lives adopted for current regulatory control period, as per the current decision. Enter a valid numeric life or n/a.</t>
        </r>
      </text>
    </comment>
    <comment ref="U6" authorId="0" shapeId="0">
      <text>
        <r>
          <rPr>
            <sz val="8"/>
            <color indexed="81"/>
            <rFont val="Tahoma"/>
            <family val="2"/>
          </rPr>
          <t>Set equal to tax life specified by the Australian Tax Office for the category of assets and commissioning date. Enter a valid numeric life or n/a.</t>
        </r>
      </text>
    </comment>
    <comment ref="V6" authorId="0" shapeId="0">
      <text>
        <r>
          <rPr>
            <sz val="8"/>
            <color indexed="81"/>
            <rFont val="Tahoma"/>
            <family val="2"/>
          </rPr>
          <t>Insert the base financial year that the current regulatory control period commences in.</t>
        </r>
      </text>
    </comment>
    <comment ref="W6" authorId="0" shapeId="0">
      <text>
        <r>
          <rPr>
            <sz val="8"/>
            <color indexed="81"/>
            <rFont val="Tahoma"/>
            <family val="2"/>
          </rPr>
          <t>Insert the number of years for the current regulatory control period.</t>
        </r>
      </text>
    </comment>
    <comment ref="K7" authorId="0" shapeId="0">
      <text>
        <r>
          <rPr>
            <b/>
            <sz val="9"/>
            <color indexed="81"/>
            <rFont val="Tahoma"/>
            <family val="2"/>
          </rPr>
          <t>Author:</t>
        </r>
        <r>
          <rPr>
            <sz val="9"/>
            <color indexed="81"/>
            <rFont val="Tahoma"/>
            <family val="2"/>
          </rPr>
          <t xml:space="preserve">
From    R:\Library\Vic AA 13\AER MRP pass through submission Final\Attachment F-Adjusted AER Post-tax Revenue Model</t>
        </r>
      </text>
    </comment>
    <comment ref="Y7" authorId="0" shapeId="0">
      <text>
        <r>
          <rPr>
            <b/>
            <sz val="9"/>
            <color indexed="81"/>
            <rFont val="Tahoma"/>
            <family val="2"/>
          </rPr>
          <t>AER:</t>
        </r>
        <r>
          <rPr>
            <sz val="9"/>
            <color indexed="81"/>
            <rFont val="Tahoma"/>
            <family val="2"/>
          </rPr>
          <t xml:space="preserve">
These values are the tax remianing life as at 1 July 2011 as set out in the approved PTRM. </t>
        </r>
      </text>
    </comment>
    <comment ref="F39" authorId="0" shapeId="0">
      <text>
        <r>
          <rPr>
            <sz val="8"/>
            <color indexed="81"/>
            <rFont val="Tahoma"/>
            <family val="2"/>
          </rPr>
          <t>Exclude half year rate of return. Inputs are assumed to be in middle of year terms because actual capex is reported evenly over a financial year.</t>
        </r>
      </text>
    </comment>
    <comment ref="R72" authorId="0" shapeId="0">
      <text>
        <r>
          <rPr>
            <sz val="8"/>
            <color indexed="81"/>
            <rFont val="Tahoma"/>
            <family val="2"/>
          </rPr>
          <t>Total for the regulatory control period.</t>
        </r>
      </text>
    </comment>
    <comment ref="F73" authorId="0" shapeId="0">
      <text>
        <r>
          <rPr>
            <sz val="8"/>
            <color indexed="81"/>
            <rFont val="Tahoma"/>
            <family val="2"/>
          </rPr>
          <t>Exclude half year rate of return. Inputs are assumed to be in middle of year terms because actual disposal is reported evenly over a financial year.</t>
        </r>
      </text>
    </comment>
    <comment ref="R106" authorId="0" shapeId="0">
      <text>
        <r>
          <rPr>
            <sz val="8"/>
            <color indexed="81"/>
            <rFont val="Tahoma"/>
            <family val="2"/>
          </rPr>
          <t>Total for the regulatory control period.</t>
        </r>
      </text>
    </comment>
    <comment ref="F107" authorId="0" shapeId="0">
      <text>
        <r>
          <rPr>
            <sz val="8"/>
            <color indexed="81"/>
            <rFont val="Tahoma"/>
            <family val="2"/>
          </rPr>
          <t>Exclude half year rate of return. Inputs are assumed to be in middle of year terms because actual contributions are reported evenly over a financial year.</t>
        </r>
      </text>
    </comment>
    <comment ref="R140" authorId="0" shapeId="0">
      <text>
        <r>
          <rPr>
            <sz val="8"/>
            <color indexed="81"/>
            <rFont val="Tahoma"/>
            <family val="2"/>
          </rPr>
          <t>Total for the regulatory control period.</t>
        </r>
      </text>
    </comment>
    <comment ref="F141" authorId="0" shapeId="0">
      <text>
        <r>
          <rPr>
            <sz val="8"/>
            <color indexed="81"/>
            <rFont val="Tahoma"/>
            <family val="2"/>
          </rPr>
          <t>Exclude half year rate of return. Inputs are assumed to be in middle of year terms because actual net capex is reported evenly over a financial year.</t>
        </r>
      </text>
    </comment>
    <comment ref="R174" authorId="0" shapeId="0">
      <text>
        <r>
          <rPr>
            <sz val="8"/>
            <color indexed="81"/>
            <rFont val="Tahoma"/>
            <family val="2"/>
          </rPr>
          <t>Total for the regulatory control period.</t>
        </r>
      </text>
    </comment>
    <comment ref="F177" authorId="0" shapeId="0">
      <text>
        <r>
          <rPr>
            <sz val="8"/>
            <color indexed="81"/>
            <rFont val="Tahoma"/>
            <family val="2"/>
          </rPr>
          <t>Consistent with the annual adjustments to form of control.</t>
        </r>
      </text>
    </comment>
    <comment ref="F179" authorId="0" shapeId="0">
      <text>
        <r>
          <rPr>
            <sz val="8"/>
            <color indexed="81"/>
            <rFont val="Tahoma"/>
            <family val="2"/>
          </rPr>
          <t>Forecast inflation rate used in the decisions covering the previous and current regulatory control periods.</t>
        </r>
      </text>
    </comment>
    <comment ref="F182" authorId="0" shapeId="0">
      <text>
        <r>
          <rPr>
            <sz val="8"/>
            <color indexed="81"/>
            <rFont val="Tahoma"/>
            <family val="2"/>
          </rPr>
          <t>Nominal WACC used in the decisions covering the previous and current regulatory control periods.</t>
        </r>
      </text>
    </comment>
    <comment ref="H182" authorId="0" shapeId="0">
      <text>
        <r>
          <rPr>
            <sz val="9"/>
            <color indexed="81"/>
            <rFont val="Tahoma"/>
            <family val="2"/>
          </rPr>
          <t xml:space="preserve">='R:\Library\Vic AA 13\AER MRP pass through submission Final\Attachment F-Adjusted AER Post-tax Revenue Model.xlsm'!vanilla
</t>
        </r>
      </text>
    </comment>
  </commentList>
</comments>
</file>

<file path=xl/comments2.xml><?xml version="1.0" encoding="utf-8"?>
<comments xmlns="http://schemas.openxmlformats.org/spreadsheetml/2006/main">
  <authors>
    <author>Author</author>
  </authors>
  <commentList>
    <comment ref="E75" authorId="0" shapeId="0">
      <text>
        <r>
          <rPr>
            <sz val="8"/>
            <color indexed="81"/>
            <rFont val="Tahoma"/>
            <family val="2"/>
          </rPr>
          <t>Adjustment for lagged CPI is required to ensure that actual net capex is consistent in nominal terms with the forecast net capex rolled into the RAB as allowed in the previous RFM.</t>
        </r>
      </text>
    </comment>
  </commentList>
</comments>
</file>

<file path=xl/comments3.xml><?xml version="1.0" encoding="utf-8"?>
<comments xmlns="http://schemas.openxmlformats.org/spreadsheetml/2006/main">
  <authors>
    <author>Author</author>
  </authors>
  <commentList>
    <comment ref="G469" authorId="0" shapeId="0">
      <text>
        <r>
          <rPr>
            <sz val="8"/>
            <color indexed="81"/>
            <rFont val="Tahoma"/>
            <family val="2"/>
          </rPr>
          <t>This column is based on the forecast net capex.</t>
        </r>
      </text>
    </comment>
    <comment ref="G501" authorId="0" shapeId="0">
      <text>
        <r>
          <rPr>
            <sz val="8"/>
            <color indexed="81"/>
            <rFont val="Tahoma"/>
            <family val="2"/>
          </rPr>
          <t>This column is based on the forecast regulatory depreciation.</t>
        </r>
      </text>
    </comment>
    <comment ref="G533" authorId="0" shapeId="0">
      <text>
        <r>
          <rPr>
            <sz val="8"/>
            <color indexed="81"/>
            <rFont val="Tahoma"/>
            <family val="2"/>
          </rPr>
          <t>This column is based on the prudent additional capex allowed in the previous regulatory control period (if any).</t>
        </r>
      </text>
    </comment>
    <comment ref="G565" authorId="0" shapeId="0">
      <text>
        <r>
          <rPr>
            <sz val="8"/>
            <color indexed="81"/>
            <rFont val="Tahoma"/>
            <family val="2"/>
          </rPr>
          <t>This column is based on the foregone return on prudent additional capex allowed in the previous regulatory control period (if any).</t>
        </r>
      </text>
    </comment>
    <comment ref="G597" authorId="0" shapeId="0">
      <text>
        <r>
          <rPr>
            <sz val="8"/>
            <color indexed="81"/>
            <rFont val="Tahoma"/>
            <family val="2"/>
          </rPr>
          <t>This column is based on the forecast assets under construction allowed in the previous regulatory control period (if any).</t>
        </r>
      </text>
    </comment>
    <comment ref="G631" authorId="0" shapeId="0">
      <text>
        <r>
          <rPr>
            <sz val="8"/>
            <color indexed="81"/>
            <rFont val="Tahoma"/>
            <family val="2"/>
          </rPr>
          <t>This column is based on forecast straight-line depreciation.</t>
        </r>
      </text>
    </comment>
  </commentList>
</comments>
</file>

<file path=xl/comments4.xml><?xml version="1.0" encoding="utf-8"?>
<comments xmlns="http://schemas.openxmlformats.org/spreadsheetml/2006/main">
  <authors>
    <author>Author</author>
  </authors>
  <commentList>
    <comment ref="G38" authorId="0" shapeId="0">
      <text>
        <r>
          <rPr>
            <sz val="8"/>
            <color indexed="81"/>
            <rFont val="Tahoma"/>
            <family val="2"/>
          </rPr>
          <t>This column is based on the forecast net capex.</t>
        </r>
      </text>
    </comment>
    <comment ref="G70" authorId="0" shapeId="0">
      <text>
        <r>
          <rPr>
            <sz val="8"/>
            <color indexed="81"/>
            <rFont val="Tahoma"/>
            <family val="2"/>
          </rPr>
          <t>This column is based on the forecast regulatory depreciation.</t>
        </r>
      </text>
    </comment>
    <comment ref="G102" authorId="0" shapeId="0">
      <text>
        <r>
          <rPr>
            <sz val="8"/>
            <color indexed="81"/>
            <rFont val="Tahoma"/>
            <family val="2"/>
          </rPr>
          <t>This column is based on the prudent additional capex allowed in the previous regulatory control period (if any).</t>
        </r>
      </text>
    </comment>
    <comment ref="G134" authorId="0" shapeId="0">
      <text>
        <r>
          <rPr>
            <sz val="8"/>
            <color indexed="81"/>
            <rFont val="Tahoma"/>
            <family val="2"/>
          </rPr>
          <t>This column is based on the foregone return on prudent additional capex allowed in the previous regulatory control period (if any).</t>
        </r>
      </text>
    </comment>
    <comment ref="G166" authorId="0" shapeId="0">
      <text>
        <r>
          <rPr>
            <sz val="8"/>
            <color indexed="81"/>
            <rFont val="Tahoma"/>
            <family val="2"/>
          </rPr>
          <t>This column is based on the forecast assets under construction allowed in the previous regulatory control period (if any).</t>
        </r>
      </text>
    </comment>
  </commentList>
</comments>
</file>

<file path=xl/comments5.xml><?xml version="1.0" encoding="utf-8"?>
<comments xmlns="http://schemas.openxmlformats.org/spreadsheetml/2006/main">
  <authors>
    <author>Author</author>
  </authors>
  <commentList>
    <comment ref="W767" authorId="0" shapeId="0">
      <text>
        <r>
          <rPr>
            <b/>
            <sz val="8"/>
            <color indexed="81"/>
            <rFont val="Tahoma"/>
            <family val="2"/>
          </rPr>
          <t>Author:</t>
        </r>
        <r>
          <rPr>
            <sz val="8"/>
            <color indexed="81"/>
            <rFont val="Tahoma"/>
            <family val="2"/>
          </rPr>
          <t xml:space="preserve">
All group 7 references removed and relevant rows linked to next two rows for separate classes</t>
        </r>
      </text>
    </comment>
  </commentList>
</comments>
</file>

<file path=xl/comments6.xml><?xml version="1.0" encoding="utf-8"?>
<comments xmlns="http://schemas.openxmlformats.org/spreadsheetml/2006/main">
  <authors>
    <author>Author</author>
  </authors>
  <commentList>
    <comment ref="E22" authorId="0" shapeId="0">
      <text>
        <r>
          <rPr>
            <b/>
            <sz val="9"/>
            <color indexed="81"/>
            <rFont val="Tahoma"/>
            <family val="2"/>
          </rPr>
          <t>Author:</t>
        </r>
        <r>
          <rPr>
            <sz val="9"/>
            <color indexed="81"/>
            <rFont val="Tahoma"/>
            <family val="2"/>
          </rPr>
          <t xml:space="preserve">
Modified to also include land &amp; buildings</t>
        </r>
      </text>
    </comment>
  </commentList>
</comments>
</file>

<file path=xl/comments7.xml><?xml version="1.0" encoding="utf-8"?>
<comments xmlns="http://schemas.openxmlformats.org/spreadsheetml/2006/main">
  <authors>
    <author>Author</author>
  </authors>
  <commentList>
    <comment ref="K8" authorId="0" shapeId="0">
      <text>
        <r>
          <rPr>
            <b/>
            <sz val="9"/>
            <color indexed="81"/>
            <rFont val="Tahoma"/>
            <family val="2"/>
          </rPr>
          <t>AER:</t>
        </r>
        <r>
          <rPr>
            <sz val="9"/>
            <color indexed="81"/>
            <rFont val="Tahoma"/>
            <family val="2"/>
          </rPr>
          <t xml:space="preserve">
Formula changes in order to take into account 2010-11 actual capex.</t>
        </r>
      </text>
    </comment>
  </commentList>
</comments>
</file>

<file path=xl/comments8.xml><?xml version="1.0" encoding="utf-8"?>
<comments xmlns="http://schemas.openxmlformats.org/spreadsheetml/2006/main">
  <authors>
    <author>Author</author>
  </authors>
  <commentList>
    <comment ref="A11" authorId="0" shapeId="0">
      <text>
        <r>
          <rPr>
            <b/>
            <sz val="9"/>
            <color indexed="81"/>
            <rFont val="Tahoma"/>
            <family val="2"/>
          </rPr>
          <t>Author:</t>
        </r>
        <r>
          <rPr>
            <sz val="9"/>
            <color indexed="81"/>
            <rFont val="Tahoma"/>
            <family val="2"/>
          </rPr>
          <t xml:space="preserve">
1) Difference Between Actual and Forecast Net Capex
2) Return on Difference - Net Capex</t>
        </r>
      </text>
    </comment>
    <comment ref="A21" authorId="0" shapeId="0">
      <text>
        <r>
          <rPr>
            <b/>
            <sz val="9"/>
            <color indexed="81"/>
            <rFont val="Tahoma"/>
            <family val="2"/>
          </rPr>
          <t>Author:</t>
        </r>
        <r>
          <rPr>
            <sz val="9"/>
            <color indexed="81"/>
            <rFont val="Tahoma"/>
            <family val="2"/>
          </rPr>
          <t xml:space="preserve">
1) Difference Between Actual and Forecast Net Capex
2) Return on Difference - Net Capex</t>
        </r>
      </text>
    </comment>
    <comment ref="A31" authorId="0" shapeId="0">
      <text>
        <r>
          <rPr>
            <b/>
            <sz val="9"/>
            <color indexed="81"/>
            <rFont val="Tahoma"/>
            <family val="2"/>
          </rPr>
          <t>Author:</t>
        </r>
        <r>
          <rPr>
            <sz val="9"/>
            <color indexed="81"/>
            <rFont val="Tahoma"/>
            <family val="2"/>
          </rPr>
          <t xml:space="preserve">
1) Difference Between Actual and Forecast Net Capex
2) Return on Difference - Net Capex</t>
        </r>
      </text>
    </comment>
  </commentList>
</comments>
</file>

<file path=xl/sharedStrings.xml><?xml version="1.0" encoding="utf-8"?>
<sst xmlns="http://schemas.openxmlformats.org/spreadsheetml/2006/main" count="1753" uniqueCount="260">
  <si>
    <t>Asset Class 1</t>
  </si>
  <si>
    <t>Asset Class 2</t>
  </si>
  <si>
    <t>Opening Asset Value</t>
  </si>
  <si>
    <t>Remaining Life</t>
  </si>
  <si>
    <t>Standard Life</t>
  </si>
  <si>
    <t>Year</t>
  </si>
  <si>
    <t>Asset Class 3</t>
  </si>
  <si>
    <t>Asset Class 4</t>
  </si>
  <si>
    <t>Asset Class 5</t>
  </si>
  <si>
    <t>Asset Class 6</t>
  </si>
  <si>
    <t>Asset Class 7</t>
  </si>
  <si>
    <t>Asset Class 8</t>
  </si>
  <si>
    <t>Asset Class 9</t>
  </si>
  <si>
    <t>Asset Class 10</t>
  </si>
  <si>
    <t>Asset Class 11</t>
  </si>
  <si>
    <t>Asset Class 12</t>
  </si>
  <si>
    <t>Asset Class 13</t>
  </si>
  <si>
    <t>Asset Class 14</t>
  </si>
  <si>
    <t>Asset Class 15</t>
  </si>
  <si>
    <t>Asset Class 16</t>
  </si>
  <si>
    <t>Asset Class 17</t>
  </si>
  <si>
    <t>Input Variables</t>
  </si>
  <si>
    <t>Total</t>
  </si>
  <si>
    <t>Base Financial Year</t>
  </si>
  <si>
    <t>Asset Class 18</t>
  </si>
  <si>
    <t>Asset Class 19</t>
  </si>
  <si>
    <t>Asset Class 20</t>
  </si>
  <si>
    <t>Inflation and Rate of Return</t>
  </si>
  <si>
    <t>Opening RAB</t>
  </si>
  <si>
    <t>Sub-total</t>
  </si>
  <si>
    <t>Real Asset Values</t>
  </si>
  <si>
    <t>Nominal Asset Values</t>
  </si>
  <si>
    <t>Introduction</t>
  </si>
  <si>
    <t>Real Actual Net Capex</t>
  </si>
  <si>
    <t>Nominal Actual Net Capex</t>
  </si>
  <si>
    <t>Actual CPI Inflation Rate</t>
  </si>
  <si>
    <t>Difference Between Actual and Forecast Net Capex</t>
  </si>
  <si>
    <t>Forecast Inflation Cumulative Index</t>
  </si>
  <si>
    <t>Forecast Inflation Rate</t>
  </si>
  <si>
    <t>Total Asset Base Roll Forward</t>
  </si>
  <si>
    <t>Nominal Adjustments for Difference Between Forecast and Actual Capex</t>
  </si>
  <si>
    <t>Nominal Difference Between Actual and Forecast Net Capex</t>
  </si>
  <si>
    <t>Total Return at End of Regulatory Period</t>
  </si>
  <si>
    <t>Nominal Forecast Net Capex</t>
  </si>
  <si>
    <t>Nominal Opening Regulated Asset Base</t>
  </si>
  <si>
    <t>Nominal Actual Inflation on Opening RAB</t>
  </si>
  <si>
    <t>Closing Regulated Asset Base</t>
  </si>
  <si>
    <t>Interim Closing Regulated Asset Base</t>
  </si>
  <si>
    <t>Prudent Additional Capex Allowance</t>
  </si>
  <si>
    <t>Forecast Assets Under Construction</t>
  </si>
  <si>
    <t>Actual Assets Under Construction</t>
  </si>
  <si>
    <t>Nominal Prudent Additional Capex Allowance</t>
  </si>
  <si>
    <t>Nominal Adjustments for Difference Between Forecast and Actual Assets Under Construction</t>
  </si>
  <si>
    <t>Nominal Forecast Assets Under Construction (previous regulatory period)</t>
  </si>
  <si>
    <t>Nominal Actual Assets Under Construction</t>
  </si>
  <si>
    <t>Nominal Difference Between Actual and Forecast Assets Under Construction</t>
  </si>
  <si>
    <t>Difference Between Actual and Forecast Assets Under Construction</t>
  </si>
  <si>
    <t>Return on Difference - Net Capex</t>
  </si>
  <si>
    <t>Return on Difference - Assets Under Construction</t>
  </si>
  <si>
    <t>Compounded Return on Difference - Net Capex</t>
  </si>
  <si>
    <t>Nominal Forecast Assets Under Construction</t>
  </si>
  <si>
    <t>Compounded Return on Difference - Assets Under Construction</t>
  </si>
  <si>
    <t>Foregone Return on Additional Capex</t>
  </si>
  <si>
    <t>Nominal Foregone Return on Prudent Additional Capex</t>
  </si>
  <si>
    <t>Opening Tax Value</t>
  </si>
  <si>
    <t>Tax Remaining Life</t>
  </si>
  <si>
    <t>Tax Standard Life</t>
  </si>
  <si>
    <t>Initial Asset Base</t>
  </si>
  <si>
    <t>Actual Net Capex</t>
  </si>
  <si>
    <t>Opening Tax Asset Values</t>
  </si>
  <si>
    <t>Nominal Tax Values</t>
  </si>
  <si>
    <t>Actual Tax Depreciation</t>
  </si>
  <si>
    <t>Nominal Forecast Regulatory Depreciation</t>
  </si>
  <si>
    <t>Forecast Regulatory Depreciation</t>
  </si>
  <si>
    <t>Actual CPI (one year lagged)</t>
  </si>
  <si>
    <t>Input cells are in blue</t>
  </si>
  <si>
    <t>Adjustments for Previous Regulatory Control Period</t>
  </si>
  <si>
    <t>Tax Asset Value Roll Forward</t>
  </si>
  <si>
    <t>Forecast Net Capex</t>
  </si>
  <si>
    <t>Nominal Forecast Net Capex (previous regulatory control period)</t>
  </si>
  <si>
    <t>Nominal Roll Forward for Final Year of Previous Regulatory Control Period</t>
  </si>
  <si>
    <t>Actual Capital Expenditure – As Incurred ($m Nominal)</t>
  </si>
  <si>
    <t>Actual Asset Disposal – As Incurred ($m Nominal)</t>
  </si>
  <si>
    <t>Nominal Vanilla WACC (fixed real time varying)</t>
  </si>
  <si>
    <t>Capex in year</t>
  </si>
  <si>
    <t>Asset Class Name</t>
  </si>
  <si>
    <t>Version: 01</t>
  </si>
  <si>
    <t>Nominal WACC</t>
  </si>
  <si>
    <t>Real WACC</t>
  </si>
  <si>
    <t>Nominal WACC                                             (fixed real time varying)</t>
  </si>
  <si>
    <t>Actual Customer Contributions – As Incurred ($m Nominal)</t>
  </si>
  <si>
    <t>Electricity Distribution Network Service Providers</t>
  </si>
  <si>
    <t>regulatory asset base for distribution network service providers.</t>
  </si>
  <si>
    <t>Roll Forward Model</t>
  </si>
  <si>
    <t xml:space="preserve">This Roll Forward Model (RFM) is used by the Australian Energy Regulator to determine the value of the opening </t>
  </si>
  <si>
    <t>Asset Class 21</t>
  </si>
  <si>
    <t>Asset Class 22</t>
  </si>
  <si>
    <t>Asset Class 23</t>
  </si>
  <si>
    <t>Asset Class 24</t>
  </si>
  <si>
    <t>Asset Class 25</t>
  </si>
  <si>
    <t>Asset Class 26</t>
  </si>
  <si>
    <t>Asset Class 27</t>
  </si>
  <si>
    <t>Asset Class 28</t>
  </si>
  <si>
    <t>Asset Class 29</t>
  </si>
  <si>
    <t>Asset Class 30</t>
  </si>
  <si>
    <t>AMENDMENT RECORD</t>
  </si>
  <si>
    <t>version no.</t>
  </si>
  <si>
    <t>date of issue</t>
  </si>
  <si>
    <t>details of amendments</t>
  </si>
  <si>
    <t>version 01</t>
  </si>
  <si>
    <t>Closing Asset Values and Lives</t>
  </si>
  <si>
    <t>(Age in years)</t>
  </si>
  <si>
    <t>($m Nominal)</t>
  </si>
  <si>
    <t>Closing Asset Value</t>
  </si>
  <si>
    <t>Average Remaining Life</t>
  </si>
  <si>
    <t>Closing Tax Value</t>
  </si>
  <si>
    <t>Average Tax Remaining Life</t>
  </si>
  <si>
    <t>Length of Regulatory Control Period (Year)</t>
  </si>
  <si>
    <r>
      <t xml:space="preserve">Real </t>
    </r>
    <r>
      <rPr>
        <u/>
        <sz val="10"/>
        <rFont val="Arial"/>
        <family val="2"/>
      </rPr>
      <t>Forecast</t>
    </r>
    <r>
      <rPr>
        <sz val="10"/>
        <rFont val="Arial"/>
        <family val="2"/>
      </rPr>
      <t xml:space="preserve"> Straight-line Depreciation</t>
    </r>
  </si>
  <si>
    <t>Average Tax Remaining Life at 1 July 2011 (Year)</t>
  </si>
  <si>
    <t xml:space="preserve">Date: </t>
  </si>
  <si>
    <t>Mains &amp; Services</t>
  </si>
  <si>
    <t>Meters</t>
  </si>
  <si>
    <t>Buildings</t>
  </si>
  <si>
    <t>SCADA</t>
  </si>
  <si>
    <t>Computer Equipment</t>
  </si>
  <si>
    <t>Other Assets</t>
  </si>
  <si>
    <t>Equity Raising Costs</t>
  </si>
  <si>
    <t>Land</t>
  </si>
  <si>
    <t>n/a</t>
  </si>
  <si>
    <t xml:space="preserve"> </t>
  </si>
  <si>
    <t>OAV</t>
  </si>
  <si>
    <t>Land &amp; Buildings</t>
  </si>
  <si>
    <t>Meters Commercial/Industrial</t>
  </si>
  <si>
    <t>Meters Domestic</t>
  </si>
  <si>
    <t xml:space="preserve">Land </t>
  </si>
  <si>
    <t>Tax Depreciation</t>
  </si>
  <si>
    <t>Capital Expenditure</t>
  </si>
  <si>
    <t>Group 8</t>
  </si>
  <si>
    <t>Group 7</t>
  </si>
  <si>
    <t>Group 6</t>
  </si>
  <si>
    <t>Group 5</t>
  </si>
  <si>
    <t>Group 4</t>
  </si>
  <si>
    <t>Group 3</t>
  </si>
  <si>
    <t>Group 2</t>
  </si>
  <si>
    <t>Gross Capex</t>
  </si>
  <si>
    <t>Group 1</t>
  </si>
  <si>
    <t>Grand Total</t>
  </si>
  <si>
    <t>Tax Depn</t>
  </si>
  <si>
    <t>Capex</t>
  </si>
  <si>
    <t>Capex $m (MOD)</t>
  </si>
  <si>
    <t>2011</t>
  </si>
  <si>
    <t>Depn Rate</t>
  </si>
  <si>
    <t>Straight Line</t>
  </si>
  <si>
    <t>Depn Method</t>
  </si>
  <si>
    <t>Depn Life</t>
  </si>
  <si>
    <t>Total Group 7 Asset Class Tax Depreciation</t>
  </si>
  <si>
    <t>Tax Depreciation Schedule $m (MOD)</t>
  </si>
  <si>
    <t>Fully Deductible</t>
  </si>
  <si>
    <t>Repairs</t>
  </si>
  <si>
    <t>Meters Industrial &amp; Commercial</t>
  </si>
  <si>
    <t>Depn
Method</t>
  </si>
  <si>
    <t>Depn
Life</t>
  </si>
  <si>
    <t>OAV $m
(MOD)</t>
  </si>
  <si>
    <t>Group 7
Asset Class</t>
  </si>
  <si>
    <t>TAX DEPRECIATION - GROUP 7 ASSET CLASS</t>
  </si>
  <si>
    <t>Total Group 6 Asset Class Tax Depreciation</t>
  </si>
  <si>
    <t>2006</t>
  </si>
  <si>
    <t>Declining Balance</t>
  </si>
  <si>
    <t>Group 6
Asset Class</t>
  </si>
  <si>
    <t>TAX DEPRECIATION - GROUP 6 ASSET CLASS</t>
  </si>
  <si>
    <t>Total Group 5 Asset Class Tax Depreciation</t>
  </si>
  <si>
    <t>Actual 2007 NGEP tax additions</t>
  </si>
  <si>
    <t>Group 5
Asset Class</t>
  </si>
  <si>
    <t>TAX DEPRECIATION - GROUP 5 ASSET CLASS</t>
  </si>
  <si>
    <t>Total Group 4 Asset Class Tax Depreciation</t>
  </si>
  <si>
    <t>2005</t>
  </si>
  <si>
    <t>2004</t>
  </si>
  <si>
    <t>2003</t>
  </si>
  <si>
    <t>2002</t>
  </si>
  <si>
    <t>Group 4
Asset Class</t>
  </si>
  <si>
    <t>TAX DEPRECIATION - GROUP 4 ASSET CLASS</t>
  </si>
  <si>
    <t>Total Group 3 Asset Class Tax Depreciation</t>
  </si>
  <si>
    <t>2001</t>
  </si>
  <si>
    <t>2000</t>
  </si>
  <si>
    <t>1999</t>
  </si>
  <si>
    <t>Group 3
Asset Class</t>
  </si>
  <si>
    <t>TAX DEPRECIATION - GROUP 3 ASSET CLASS</t>
  </si>
  <si>
    <t>Total Group 2 Asset Class Tax Depreciation</t>
  </si>
  <si>
    <t>Group 2
Asset Class</t>
  </si>
  <si>
    <t>TAX DEPRECIATION - GROUP 2 ASSET CLASS</t>
  </si>
  <si>
    <t>Total Group 1 Asset Class Tax Depreciation</t>
  </si>
  <si>
    <t>Group 1
Asset Class</t>
  </si>
  <si>
    <t>TAX DEPRECIATION - GROUP 1 ASSET CLASS</t>
  </si>
  <si>
    <t>Envestra Vic</t>
  </si>
  <si>
    <t>PTRM - Tax Standard Lives (Years)</t>
  </si>
  <si>
    <t>Summary of PTRM Tax Inputs</t>
  </si>
  <si>
    <t>Opening Tax Value ($mn)</t>
  </si>
  <si>
    <t>Tax Remaining Life (years)</t>
  </si>
  <si>
    <t>Tax Standard Life (years)</t>
  </si>
  <si>
    <t>check</t>
  </si>
  <si>
    <t>New Tax Categories</t>
  </si>
  <si>
    <t>Proportion</t>
  </si>
  <si>
    <t>$mn, nom</t>
  </si>
  <si>
    <t>Total Opening Tax RAB</t>
  </si>
  <si>
    <t>Estimating Standard Lives</t>
  </si>
  <si>
    <t>Page No.</t>
  </si>
  <si>
    <t>Life (years)</t>
  </si>
  <si>
    <t>PTRM Std Tax Life (years)</t>
  </si>
  <si>
    <t>RAB Std Lives (years)</t>
  </si>
  <si>
    <t>RAB Remaining Lives (years) (for TAB calc)</t>
  </si>
  <si>
    <t>Tax RAB Standard Lives (years)</t>
  </si>
  <si>
    <t>Tax RAB Remaining Lives (years)</t>
  </si>
  <si>
    <t>PTRM Asset Category</t>
  </si>
  <si>
    <t>N/A</t>
  </si>
  <si>
    <t>Estimating 2018 Opening Tax RAB</t>
  </si>
  <si>
    <t>From ATO Ruling 2016/1</t>
  </si>
  <si>
    <t>Pipelines (including high, medium or low pressure trunk, primary or secondary mains or services) (Mains &amp; Services)</t>
  </si>
  <si>
    <t>Gas Meters</t>
  </si>
  <si>
    <t xml:space="preserve">Buildings </t>
  </si>
  <si>
    <t>Control Systems (excluding computers) (SCADA)</t>
  </si>
  <si>
    <t>Computers and computer equipment</t>
  </si>
  <si>
    <t>Regulators (including gate stations, subgate stations, block valve stations, pressure regulating stations and district regulating stations) (Other Assets)</t>
  </si>
  <si>
    <t>Nominal Forecast Straight-line Depreciation</t>
  </si>
  <si>
    <t>Actual RAB roll forward</t>
  </si>
  <si>
    <t>Summary</t>
  </si>
  <si>
    <t>Opening capital base as at 1 January 2018</t>
  </si>
  <si>
    <t>Remaining asset life as at 1 January 2018</t>
  </si>
  <si>
    <t>Opening TAB as at 1 January 2018</t>
  </si>
  <si>
    <t>Remaining tax asset life as at 1 January 2018</t>
  </si>
  <si>
    <t>Victoria</t>
  </si>
  <si>
    <t>$ million (nominal)</t>
  </si>
  <si>
    <t>Opening Capital Base</t>
  </si>
  <si>
    <t>Less Depreciation</t>
  </si>
  <si>
    <t>Plus Conforming Capital Expenditure</t>
  </si>
  <si>
    <t>Plus Actual Inflation</t>
  </si>
  <si>
    <t>Plus Funding Shortfall</t>
  </si>
  <si>
    <t>Plus Adjustments</t>
  </si>
  <si>
    <t>Closing Value</t>
  </si>
  <si>
    <t>Albury</t>
  </si>
  <si>
    <t>Victoria and Albury</t>
  </si>
  <si>
    <t>Opening Tax Asset Base</t>
  </si>
  <si>
    <r>
      <t>Plus</t>
    </r>
    <r>
      <rPr>
        <sz val="10"/>
        <rFont val="Tahoma"/>
        <family val="2"/>
      </rPr>
      <t xml:space="preserve"> Gross Capex</t>
    </r>
  </si>
  <si>
    <r>
      <t>Less</t>
    </r>
    <r>
      <rPr>
        <sz val="10"/>
        <rFont val="Tahoma"/>
        <family val="2"/>
      </rPr>
      <t xml:space="preserve"> Tax Depreciation</t>
    </r>
  </si>
  <si>
    <t>RAB roll forward previous period</t>
  </si>
  <si>
    <t>TAB roll-forward next period</t>
  </si>
  <si>
    <t>Estimating Remaining Lives for 2018 Opening Tax RAB</t>
  </si>
  <si>
    <t>Lagged Actual CPI Inflation Rate</t>
  </si>
  <si>
    <t>2014</t>
  </si>
  <si>
    <t>2015</t>
  </si>
  <si>
    <t>2016</t>
  </si>
  <si>
    <t>2017</t>
  </si>
  <si>
    <t>2018</t>
  </si>
  <si>
    <t>2019</t>
  </si>
  <si>
    <t>2020</t>
  </si>
  <si>
    <t>2021</t>
  </si>
  <si>
    <t>2022</t>
  </si>
  <si>
    <t>2023</t>
  </si>
  <si>
    <t xml:space="preserve">Average Remaining Asset Lives Roll Forward - RFM Date: </t>
  </si>
  <si>
    <t>($m Real 2012)</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</si>
</sst>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6" formatCode="&quot;$&quot;#,##0;[Red]\-&quot;$&quot;#,##0"/>
    <numFmt numFmtId="41" formatCode="_-* #,##0_-;\-* #,##0_-;_-* &quot;-&quot;_-;_-@_-"/>
    <numFmt numFmtId="44" formatCode="_-&quot;$&quot;* #,##0.00_-;\-&quot;$&quot;* #,##0.00_-;_-&quot;$&quot;* &quot;-&quot;??_-;_-@_-"/>
    <numFmt numFmtId="43" formatCode="_-* #,##0.00_-;\-* #,##0.00_-;_-* &quot;-&quot;??_-;_-@_-"/>
    <numFmt numFmtId="164" formatCode="_(* #,##0_);_(* \(#,##0\);_(* &quot;-&quot;_);_(@_)"/>
    <numFmt numFmtId="165" formatCode="0.0%"/>
    <numFmt numFmtId="166" formatCode="0.0"/>
    <numFmt numFmtId="167" formatCode="_-* #,##0.0_-;\-* #,##0.0_-;_-* &quot;-&quot;??_-;_-@_-"/>
    <numFmt numFmtId="168" formatCode="_-* #,##0_-;\-* #,##0_-;_-* &quot;-&quot;??_-;_-@_-"/>
    <numFmt numFmtId="169" formatCode="0.0000"/>
    <numFmt numFmtId="170" formatCode="_-* #,##0.0000_-;\-* #,##0.0000_-;_-* &quot;-&quot;??_-;_-@_-"/>
    <numFmt numFmtId="171" formatCode="_(* #,##0.0_);_(* \(#,##0.0\);_(* &quot;-&quot;?_);_(@_)"/>
    <numFmt numFmtId="172" formatCode="_(* #,##0_);_(* \(#,##0\);_(* &quot;-&quot;?_);_(@_)"/>
    <numFmt numFmtId="173" formatCode="_-* #,##0.000_-;\-* #,##0.000_-;_-* &quot;-&quot;??_-;_-@_-"/>
    <numFmt numFmtId="174" formatCode="_(* #,##0.00_);_(* \(#,##0.00\);_(* &quot;-&quot;??_);_(@_)"/>
    <numFmt numFmtId="175" formatCode="_(#,##0.0%_);\(#,##0.0%\);_(&quot;-&quot;_)"/>
    <numFmt numFmtId="176" formatCode="_-&quot;$&quot;* #,##0.0_-;\-&quot;$&quot;* #,##0.0_-;_-&quot;$&quot;* &quot;-&quot;??_-;_-@_-"/>
    <numFmt numFmtId="177" formatCode="#,##0.00_ ;\-#,##0.00\ "/>
    <numFmt numFmtId="178" formatCode="_-* #,##0.0_-;\-* #,##0.0_-;_-* &quot;-&quot;?_-;_-@_-"/>
    <numFmt numFmtId="179" formatCode="_-* #,##0.000000_-;\-* #,##0.000000_-;_-* &quot;-&quot;??_-;_-@_-"/>
    <numFmt numFmtId="180" formatCode="#,##0.0"/>
    <numFmt numFmtId="181" formatCode="#,##0.000"/>
  </numFmts>
  <fonts count="63">
    <font>
      <sz val="10"/>
      <name val="Arial"/>
    </font>
    <font>
      <sz val="10"/>
      <name val="Arial"/>
      <family val="2"/>
    </font>
    <font>
      <b/>
      <sz val="10"/>
      <name val="Arial"/>
      <family val="2"/>
    </font>
    <font>
      <b/>
      <sz val="10"/>
      <name val="Arial"/>
      <family val="2"/>
    </font>
    <font>
      <sz val="10"/>
      <name val="Arial"/>
      <family val="2"/>
    </font>
    <font>
      <sz val="10"/>
      <color indexed="9"/>
      <name val="Arial"/>
      <family val="2"/>
    </font>
    <font>
      <sz val="8"/>
      <color indexed="81"/>
      <name val="Tahoma"/>
      <family val="2"/>
    </font>
    <font>
      <b/>
      <sz val="12"/>
      <name val="Arial"/>
      <family val="2"/>
    </font>
    <font>
      <sz val="12"/>
      <name val="Arial"/>
      <family val="2"/>
    </font>
    <font>
      <sz val="10"/>
      <name val="Arial"/>
      <family val="2"/>
    </font>
    <font>
      <i/>
      <sz val="8"/>
      <name val="Arial"/>
      <family val="2"/>
    </font>
    <font>
      <sz val="8"/>
      <name val="Arial"/>
      <family val="2"/>
    </font>
    <font>
      <b/>
      <sz val="10"/>
      <color indexed="9"/>
      <name val="Arial"/>
      <family val="2"/>
    </font>
    <font>
      <b/>
      <sz val="8"/>
      <name val="Arial"/>
      <family val="2"/>
    </font>
    <font>
      <sz val="8"/>
      <name val="Arial"/>
      <family val="2"/>
    </font>
    <font>
      <i/>
      <sz val="10"/>
      <name val="Arial"/>
      <family val="2"/>
    </font>
    <font>
      <sz val="36"/>
      <name val="Arial"/>
      <family val="2"/>
    </font>
    <font>
      <sz val="22"/>
      <color indexed="9"/>
      <name val="Arial"/>
      <family val="2"/>
    </font>
    <font>
      <sz val="10.5"/>
      <name val="TimesNewRoman"/>
    </font>
    <font>
      <sz val="12"/>
      <name val="Arial"/>
      <family val="2"/>
    </font>
    <font>
      <sz val="10"/>
      <color indexed="10"/>
      <name val="Arial"/>
      <family val="2"/>
    </font>
    <font>
      <b/>
      <sz val="16"/>
      <name val="Arial"/>
      <family val="2"/>
    </font>
    <font>
      <sz val="22"/>
      <name val="Arial"/>
      <family val="2"/>
    </font>
    <font>
      <b/>
      <sz val="7.9"/>
      <name val="Arial"/>
      <family val="2"/>
    </font>
    <font>
      <b/>
      <sz val="9"/>
      <name val="Arial"/>
      <family val="2"/>
    </font>
    <font>
      <b/>
      <sz val="9"/>
      <color indexed="9"/>
      <name val="Arial"/>
      <family val="2"/>
    </font>
    <font>
      <sz val="9"/>
      <name val="Arial"/>
      <family val="2"/>
    </font>
    <font>
      <u/>
      <sz val="12"/>
      <name val="Arial"/>
      <family val="2"/>
    </font>
    <font>
      <sz val="36"/>
      <name val="Arial"/>
      <family val="2"/>
    </font>
    <font>
      <b/>
      <u/>
      <sz val="7.9"/>
      <name val="Arial"/>
      <family val="2"/>
    </font>
    <font>
      <sz val="8"/>
      <color indexed="10"/>
      <name val="Arial"/>
      <family val="2"/>
    </font>
    <font>
      <sz val="8"/>
      <name val="Trebuchet MS"/>
      <family val="2"/>
    </font>
    <font>
      <b/>
      <sz val="14"/>
      <name val="Arial"/>
      <family val="2"/>
    </font>
    <font>
      <b/>
      <sz val="12"/>
      <color indexed="12"/>
      <name val="Arial"/>
      <family val="2"/>
    </font>
    <font>
      <sz val="9"/>
      <color indexed="81"/>
      <name val="Tahoma"/>
      <family val="2"/>
    </font>
    <font>
      <b/>
      <sz val="9"/>
      <color indexed="81"/>
      <name val="Tahoma"/>
      <family val="2"/>
    </font>
    <font>
      <u/>
      <sz val="10"/>
      <name val="Arial"/>
      <family val="2"/>
    </font>
    <font>
      <sz val="10"/>
      <name val="Arial"/>
      <family val="2"/>
    </font>
    <font>
      <sz val="10"/>
      <color theme="1"/>
      <name val="Arial"/>
      <family val="2"/>
    </font>
    <font>
      <b/>
      <u/>
      <sz val="10"/>
      <name val="Arial"/>
      <family val="2"/>
    </font>
    <font>
      <b/>
      <sz val="10"/>
      <color indexed="10"/>
      <name val="Arial"/>
      <family val="2"/>
    </font>
    <font>
      <b/>
      <u/>
      <sz val="11"/>
      <name val="Times New Roman"/>
      <family val="1"/>
    </font>
    <font>
      <b/>
      <sz val="8"/>
      <color indexed="81"/>
      <name val="Tahoma"/>
      <family val="2"/>
    </font>
    <font>
      <b/>
      <sz val="16"/>
      <color theme="0"/>
      <name val="Calibri"/>
      <family val="2"/>
      <scheme val="minor"/>
    </font>
    <font>
      <sz val="10"/>
      <color theme="0"/>
      <name val="Calibri"/>
      <family val="2"/>
      <scheme val="minor"/>
    </font>
    <font>
      <sz val="10"/>
      <color theme="1"/>
      <name val="Calibri"/>
      <family val="2"/>
      <scheme val="minor"/>
    </font>
    <font>
      <b/>
      <sz val="14"/>
      <color theme="0"/>
      <name val="Calibri"/>
      <family val="2"/>
      <scheme val="minor"/>
    </font>
    <font>
      <sz val="14"/>
      <color theme="0"/>
      <name val="Calibri"/>
      <family val="2"/>
      <scheme val="minor"/>
    </font>
    <font>
      <sz val="14"/>
      <color theme="1"/>
      <name val="Calibri"/>
      <family val="2"/>
      <scheme val="minor"/>
    </font>
    <font>
      <b/>
      <sz val="9"/>
      <name val="Calibri"/>
      <family val="2"/>
      <scheme val="minor"/>
    </font>
    <font>
      <sz val="10"/>
      <name val="Calibri"/>
      <family val="2"/>
      <scheme val="minor"/>
    </font>
    <font>
      <sz val="10"/>
      <color indexed="8"/>
      <name val="Calibri"/>
      <family val="2"/>
      <scheme val="minor"/>
    </font>
    <font>
      <sz val="10"/>
      <color rgb="FFFF0000"/>
      <name val="Calibri"/>
      <family val="2"/>
      <scheme val="minor"/>
    </font>
    <font>
      <b/>
      <sz val="10"/>
      <color theme="0"/>
      <name val="Calibri"/>
      <family val="2"/>
      <scheme val="minor"/>
    </font>
    <font>
      <b/>
      <sz val="10"/>
      <color theme="1"/>
      <name val="Calibri"/>
      <family val="2"/>
      <scheme val="minor"/>
    </font>
    <font>
      <sz val="9"/>
      <color rgb="FFFF0000"/>
      <name val="Calibri"/>
      <family val="2"/>
      <scheme val="minor"/>
    </font>
    <font>
      <b/>
      <sz val="9"/>
      <color theme="0"/>
      <name val="Tahoma"/>
      <family val="2"/>
    </font>
    <font>
      <sz val="7.5"/>
      <name val="Tahoma"/>
      <family val="2"/>
    </font>
    <font>
      <b/>
      <sz val="7.5"/>
      <name val="Tahoma"/>
      <family val="2"/>
    </font>
    <font>
      <sz val="10"/>
      <name val="Tahoma"/>
      <family val="2"/>
    </font>
    <font>
      <i/>
      <sz val="10"/>
      <name val="Tahoma"/>
      <family val="2"/>
    </font>
    <font>
      <sz val="10"/>
      <color rgb="FFFFFFFF"/>
      <name val="Tahoma"/>
      <family val="2"/>
    </font>
    <font>
      <sz val="11"/>
      <color theme="1"/>
      <name val="Calibri"/>
      <family val="2"/>
      <scheme val="minor"/>
    </font>
  </fonts>
  <fills count="25">
    <fill>
      <patternFill patternType="none"/>
    </fill>
    <fill>
      <patternFill patternType="gray125"/>
    </fill>
    <fill>
      <patternFill patternType="solid">
        <fgColor indexed="13"/>
        <bgColor indexed="64"/>
      </patternFill>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26"/>
        <bgColor indexed="64"/>
      </patternFill>
    </fill>
    <fill>
      <patternFill patternType="solid">
        <fgColor indexed="44"/>
        <bgColor indexed="64"/>
      </patternFill>
    </fill>
    <fill>
      <patternFill patternType="gray0625">
        <bgColor indexed="44"/>
      </patternFill>
    </fill>
    <fill>
      <patternFill patternType="solid">
        <fgColor indexed="42"/>
        <bgColor indexed="64"/>
      </patternFill>
    </fill>
    <fill>
      <patternFill patternType="solid">
        <fgColor indexed="62"/>
        <bgColor indexed="64"/>
      </patternFill>
    </fill>
    <fill>
      <patternFill patternType="solid">
        <fgColor indexed="52"/>
        <bgColor indexed="64"/>
      </patternFill>
    </fill>
    <fill>
      <patternFill patternType="solid">
        <fgColor indexed="47"/>
        <bgColor indexed="64"/>
      </patternFill>
    </fill>
    <fill>
      <patternFill patternType="solid">
        <fgColor indexed="49"/>
        <bgColor indexed="64"/>
      </patternFill>
    </fill>
    <fill>
      <patternFill patternType="solid">
        <fgColor indexed="9"/>
        <bgColor indexed="64"/>
      </patternFill>
    </fill>
    <fill>
      <patternFill patternType="solid">
        <fgColor rgb="FF92D050"/>
        <bgColor indexed="64"/>
      </patternFill>
    </fill>
    <fill>
      <patternFill patternType="solid">
        <fgColor theme="0"/>
        <bgColor indexed="64"/>
      </patternFill>
    </fill>
    <fill>
      <patternFill patternType="solid">
        <fgColor rgb="FFFFFF00"/>
        <bgColor indexed="64"/>
      </patternFill>
    </fill>
    <fill>
      <patternFill patternType="solid">
        <fgColor theme="9" tint="-0.249977111117893"/>
        <bgColor indexed="64"/>
      </patternFill>
    </fill>
    <fill>
      <patternFill patternType="solid">
        <fgColor rgb="FF66FFFF"/>
        <bgColor indexed="64"/>
      </patternFill>
    </fill>
    <fill>
      <patternFill patternType="solid">
        <fgColor theme="1"/>
        <bgColor indexed="64"/>
      </patternFill>
    </fill>
    <fill>
      <patternFill patternType="solid">
        <fgColor rgb="FF002060"/>
        <bgColor indexed="64"/>
      </patternFill>
    </fill>
    <fill>
      <patternFill patternType="solid">
        <fgColor rgb="FF003C71"/>
        <bgColor indexed="64"/>
      </patternFill>
    </fill>
    <fill>
      <patternFill patternType="solid">
        <fgColor rgb="FF00A3E0"/>
        <bgColor indexed="64"/>
      </patternFill>
    </fill>
    <fill>
      <patternFill patternType="solid">
        <fgColor theme="6"/>
        <bgColor indexed="64"/>
      </patternFill>
    </fill>
  </fills>
  <borders count="61">
    <border>
      <left/>
      <right/>
      <top/>
      <bottom/>
      <diagonal/>
    </border>
    <border>
      <left style="medium">
        <color indexed="18"/>
      </left>
      <right style="medium">
        <color indexed="18"/>
      </right>
      <top style="medium">
        <color indexed="18"/>
      </top>
      <bottom style="medium">
        <color indexed="18"/>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23"/>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23"/>
      </left>
      <right/>
      <top style="thin">
        <color indexed="23"/>
      </top>
      <bottom/>
      <diagonal/>
    </border>
    <border>
      <left style="thin">
        <color indexed="55"/>
      </left>
      <right/>
      <top style="thin">
        <color indexed="55"/>
      </top>
      <bottom/>
      <diagonal/>
    </border>
    <border>
      <left style="thin">
        <color indexed="55"/>
      </left>
      <right/>
      <top/>
      <bottom/>
      <diagonal/>
    </border>
    <border>
      <left/>
      <right/>
      <top style="thin">
        <color indexed="55"/>
      </top>
      <bottom/>
      <diagonal/>
    </border>
    <border>
      <left style="thin">
        <color indexed="23"/>
      </left>
      <right style="dashed">
        <color indexed="23"/>
      </right>
      <top style="thin">
        <color indexed="23"/>
      </top>
      <bottom/>
      <diagonal/>
    </border>
    <border>
      <left style="thin">
        <color indexed="23"/>
      </left>
      <right style="dashed">
        <color indexed="23"/>
      </right>
      <top/>
      <bottom/>
      <diagonal/>
    </border>
    <border>
      <left/>
      <right style="dotted">
        <color indexed="64"/>
      </right>
      <top/>
      <bottom/>
      <diagonal/>
    </border>
    <border>
      <left/>
      <right style="dotted">
        <color indexed="64"/>
      </right>
      <top/>
      <bottom style="thin">
        <color indexed="64"/>
      </bottom>
      <diagonal/>
    </border>
    <border>
      <left style="thin">
        <color indexed="55"/>
      </left>
      <right style="dotted">
        <color indexed="64"/>
      </right>
      <top style="thin">
        <color indexed="55"/>
      </top>
      <bottom/>
      <diagonal/>
    </border>
    <border>
      <left style="thin">
        <color indexed="55"/>
      </left>
      <right style="dotted">
        <color indexed="64"/>
      </right>
      <top/>
      <bottom/>
      <diagonal/>
    </border>
    <border>
      <left/>
      <right style="dotted">
        <color indexed="64"/>
      </right>
      <top style="thin">
        <color indexed="64"/>
      </top>
      <bottom style="thin">
        <color indexed="64"/>
      </bottom>
      <diagonal/>
    </border>
    <border>
      <left style="dotted">
        <color indexed="64"/>
      </left>
      <right/>
      <top/>
      <bottom/>
      <diagonal/>
    </border>
    <border>
      <left/>
      <right/>
      <top style="thin">
        <color indexed="64"/>
      </top>
      <bottom style="thin">
        <color indexed="2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23"/>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dashed">
        <color indexed="23"/>
      </left>
      <right/>
      <top style="thin">
        <color indexed="23"/>
      </top>
      <bottom/>
      <diagonal/>
    </border>
    <border>
      <left/>
      <right/>
      <top style="thin">
        <color auto="1"/>
      </top>
      <bottom/>
      <diagonal/>
    </border>
    <border>
      <left/>
      <right style="thin">
        <color indexed="64"/>
      </right>
      <top/>
      <bottom style="thin">
        <color indexed="64"/>
      </bottom>
      <diagonal/>
    </border>
    <border>
      <left/>
      <right/>
      <top style="thin">
        <color indexed="64"/>
      </top>
      <bottom style="double">
        <color indexed="64"/>
      </bottom>
      <diagonal/>
    </border>
    <border>
      <left style="thin">
        <color indexed="64"/>
      </left>
      <right style="hair">
        <color indexed="64"/>
      </right>
      <top style="thin">
        <color indexed="64"/>
      </top>
      <bottom style="hair">
        <color indexed="64"/>
      </bottom>
      <diagonal/>
    </border>
    <border>
      <left/>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medium">
        <color rgb="FF003C71"/>
      </bottom>
      <diagonal/>
    </border>
    <border>
      <left/>
      <right/>
      <top/>
      <bottom style="medium">
        <color rgb="FF00A3E0"/>
      </bottom>
      <diagonal/>
    </border>
  </borders>
  <cellStyleXfs count="226">
    <xf numFmtId="0" fontId="0" fillId="0" borderId="0"/>
    <xf numFmtId="10" fontId="2" fillId="2" borderId="0"/>
    <xf numFmtId="10" fontId="2" fillId="2" borderId="0"/>
    <xf numFmtId="10" fontId="2" fillId="2" borderId="0"/>
    <xf numFmtId="10" fontId="2" fillId="2" borderId="0"/>
    <xf numFmtId="175" fontId="31" fillId="0" borderId="1">
      <alignment vertical="center"/>
      <protection locked="0"/>
    </xf>
    <xf numFmtId="164" fontId="4" fillId="3" borderId="0" applyNumberFormat="0" applyFont="0" applyBorder="0" applyAlignment="0">
      <alignment horizontal="right"/>
    </xf>
    <xf numFmtId="0" fontId="4" fillId="4" borderId="0" applyNumberFormat="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5" borderId="0" applyNumberFormat="0"/>
    <xf numFmtId="171" fontId="1" fillId="6" borderId="0" applyFont="0" applyBorder="0">
      <alignment horizontal="right"/>
    </xf>
    <xf numFmtId="171" fontId="4" fillId="6" borderId="0" applyFont="0" applyBorder="0">
      <alignment horizontal="right"/>
    </xf>
    <xf numFmtId="171" fontId="4" fillId="6" borderId="0" applyFont="0" applyBorder="0">
      <alignment horizontal="right"/>
    </xf>
    <xf numFmtId="165" fontId="1" fillId="6" borderId="0" applyFont="0" applyBorder="0" applyAlignment="0"/>
    <xf numFmtId="165" fontId="4" fillId="6" borderId="0" applyFont="0" applyBorder="0" applyAlignment="0"/>
    <xf numFmtId="165" fontId="4" fillId="6" borderId="0" applyFont="0" applyBorder="0" applyAlignment="0"/>
    <xf numFmtId="171" fontId="1" fillId="6" borderId="0" applyFont="0" applyBorder="0">
      <alignment horizontal="right"/>
    </xf>
    <xf numFmtId="164" fontId="1" fillId="7" borderId="0" applyFont="0" applyBorder="0" applyAlignment="0">
      <alignment horizontal="right"/>
      <protection locked="0"/>
    </xf>
    <xf numFmtId="164" fontId="4" fillId="7" borderId="0" applyFont="0" applyBorder="0" applyAlignment="0">
      <alignment horizontal="right"/>
      <protection locked="0"/>
    </xf>
    <xf numFmtId="164" fontId="4" fillId="7" borderId="0" applyFont="0" applyBorder="0" applyAlignment="0">
      <alignment horizontal="right"/>
      <protection locked="0"/>
    </xf>
    <xf numFmtId="164" fontId="4" fillId="7" borderId="0" applyFont="0" applyBorder="0" applyAlignment="0">
      <alignment horizontal="right"/>
      <protection locked="0"/>
    </xf>
    <xf numFmtId="164" fontId="4" fillId="7" borderId="0" applyFont="0" applyBorder="0" applyAlignment="0">
      <alignment horizontal="right"/>
      <protection locked="0"/>
    </xf>
    <xf numFmtId="164" fontId="4" fillId="7" borderId="0" applyFont="0" applyBorder="0" applyAlignment="0">
      <alignment horizontal="right"/>
      <protection locked="0"/>
    </xf>
    <xf numFmtId="164" fontId="4" fillId="7" borderId="0" applyFont="0" applyBorder="0" applyAlignment="0">
      <alignment horizontal="right"/>
      <protection locked="0"/>
    </xf>
    <xf numFmtId="164" fontId="4" fillId="7" borderId="0" applyFont="0" applyBorder="0" applyAlignment="0">
      <alignment horizontal="right"/>
      <protection locked="0"/>
    </xf>
    <xf numFmtId="164" fontId="4" fillId="7" borderId="0" applyFont="0" applyBorder="0" applyAlignment="0">
      <alignment horizontal="right"/>
      <protection locked="0"/>
    </xf>
    <xf numFmtId="164" fontId="4" fillId="7" borderId="0" applyFont="0" applyBorder="0" applyAlignment="0">
      <alignment horizontal="right"/>
      <protection locked="0"/>
    </xf>
    <xf numFmtId="10" fontId="1" fillId="7" borderId="0" applyFont="0" applyBorder="0">
      <alignment horizontal="right"/>
      <protection locked="0"/>
    </xf>
    <xf numFmtId="10" fontId="4" fillId="7" borderId="0" applyFont="0" applyBorder="0">
      <alignment horizontal="right"/>
      <protection locked="0"/>
    </xf>
    <xf numFmtId="10" fontId="4" fillId="7" borderId="0" applyFont="0" applyBorder="0">
      <alignment horizontal="right"/>
      <protection locked="0"/>
    </xf>
    <xf numFmtId="164" fontId="1" fillId="7" borderId="0" applyFont="0" applyBorder="0" applyAlignment="0">
      <alignment horizontal="right"/>
      <protection locked="0"/>
    </xf>
    <xf numFmtId="3" fontId="1" fillId="8" borderId="0" applyFont="0" applyBorder="0">
      <protection locked="0"/>
    </xf>
    <xf numFmtId="3" fontId="4" fillId="8" borderId="0" applyFont="0" applyBorder="0">
      <protection locked="0"/>
    </xf>
    <xf numFmtId="3" fontId="4" fillId="8" borderId="0" applyFont="0" applyBorder="0">
      <protection locked="0"/>
    </xf>
    <xf numFmtId="165" fontId="24" fillId="8" borderId="0" applyBorder="0" applyAlignment="0">
      <protection locked="0"/>
    </xf>
    <xf numFmtId="172" fontId="1" fillId="9" borderId="0" applyFont="0" applyBorder="0">
      <alignment horizontal="right"/>
      <protection locked="0"/>
    </xf>
    <xf numFmtId="172" fontId="4" fillId="9" borderId="0" applyFont="0" applyBorder="0">
      <alignment horizontal="right"/>
      <protection locked="0"/>
    </xf>
    <xf numFmtId="172" fontId="4" fillId="9" borderId="0" applyFont="0" applyBorder="0">
      <alignment horizontal="right"/>
      <protection locked="0"/>
    </xf>
    <xf numFmtId="164" fontId="1" fillId="6" borderId="0" applyFont="0" applyBorder="0">
      <alignment horizontal="right"/>
      <protection locked="0"/>
    </xf>
    <xf numFmtId="164" fontId="4" fillId="6" borderId="0" applyFont="0" applyBorder="0">
      <alignment horizontal="right"/>
      <protection locked="0"/>
    </xf>
    <xf numFmtId="164" fontId="4" fillId="6" borderId="0" applyFont="0" applyBorder="0">
      <alignment horizontal="right"/>
      <protection locked="0"/>
    </xf>
    <xf numFmtId="164" fontId="4" fillId="6" borderId="0" applyFont="0" applyBorder="0">
      <alignment horizontal="right"/>
      <protection locked="0"/>
    </xf>
    <xf numFmtId="164" fontId="4" fillId="6" borderId="0" applyFont="0" applyBorder="0">
      <alignment horizontal="right"/>
      <protection locked="0"/>
    </xf>
    <xf numFmtId="164" fontId="4" fillId="6" borderId="0" applyFont="0" applyBorder="0">
      <alignment horizontal="right"/>
      <protection locked="0"/>
    </xf>
    <xf numFmtId="164" fontId="4" fillId="6" borderId="0" applyFont="0" applyBorder="0">
      <alignment horizontal="right"/>
      <protection locked="0"/>
    </xf>
    <xf numFmtId="164" fontId="4" fillId="6" borderId="0" applyFont="0" applyBorder="0">
      <alignment horizontal="right"/>
      <protection locked="0"/>
    </xf>
    <xf numFmtId="164" fontId="4" fillId="6" borderId="0" applyFont="0" applyBorder="0">
      <alignment horizontal="right"/>
      <protection locked="0"/>
    </xf>
    <xf numFmtId="164" fontId="4" fillId="6" borderId="0" applyFont="0" applyBorder="0">
      <alignment horizontal="right"/>
      <protection locked="0"/>
    </xf>
    <xf numFmtId="165" fontId="25" fillId="10" borderId="0" applyBorder="0" applyAlignment="0"/>
    <xf numFmtId="171" fontId="26" fillId="3" borderId="2" applyFont="0" applyBorder="0" applyAlignment="0"/>
    <xf numFmtId="165" fontId="24" fillId="3" borderId="0" applyFont="0" applyBorder="0" applyAlignment="0"/>
    <xf numFmtId="0" fontId="2" fillId="11" borderId="3">
      <alignment vertical="center"/>
    </xf>
    <xf numFmtId="0" fontId="33" fillId="7" borderId="0" applyNumberFormat="0" applyBorder="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38"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 fillId="12" borderId="3">
      <alignment vertical="center"/>
    </xf>
    <xf numFmtId="0" fontId="2" fillId="12" borderId="3">
      <alignment vertical="center"/>
    </xf>
    <xf numFmtId="0" fontId="2" fillId="12" borderId="3">
      <alignment vertical="center"/>
    </xf>
    <xf numFmtId="0" fontId="2" fillId="12" borderId="3">
      <alignment vertical="center"/>
    </xf>
    <xf numFmtId="10" fontId="30" fillId="0" borderId="0"/>
    <xf numFmtId="0" fontId="7" fillId="0" borderId="0"/>
    <xf numFmtId="0" fontId="32" fillId="0" borderId="0"/>
    <xf numFmtId="15" fontId="4" fillId="0" borderId="0"/>
    <xf numFmtId="0" fontId="1" fillId="0" borderId="0"/>
    <xf numFmtId="41" fontId="1" fillId="3" borderId="0" applyNumberFormat="0" applyFont="0" applyBorder="0" applyAlignment="0">
      <alignment horizontal="right"/>
    </xf>
    <xf numFmtId="0" fontId="1" fillId="4" borderId="0" applyNumberFormat="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5" borderId="0" applyNumberFormat="0"/>
    <xf numFmtId="171" fontId="1" fillId="6" borderId="0" applyFont="0" applyBorder="0">
      <alignment horizontal="right"/>
    </xf>
    <xf numFmtId="171" fontId="1" fillId="6" borderId="0" applyFont="0" applyBorder="0">
      <alignment horizontal="right"/>
    </xf>
    <xf numFmtId="165" fontId="1" fillId="6" borderId="0" applyFont="0" applyBorder="0" applyAlignment="0"/>
    <xf numFmtId="165" fontId="1" fillId="6" borderId="0" applyFont="0" applyBorder="0" applyAlignment="0"/>
    <xf numFmtId="41" fontId="1" fillId="7" borderId="0" applyFont="0" applyBorder="0" applyAlignment="0">
      <alignment horizontal="right"/>
      <protection locked="0"/>
    </xf>
    <xf numFmtId="41" fontId="1" fillId="7" borderId="0" applyFont="0" applyBorder="0" applyAlignment="0">
      <alignment horizontal="right"/>
      <protection locked="0"/>
    </xf>
    <xf numFmtId="41" fontId="1" fillId="7" borderId="0" applyFont="0" applyBorder="0" applyAlignment="0">
      <alignment horizontal="right"/>
      <protection locked="0"/>
    </xf>
    <xf numFmtId="41" fontId="1" fillId="7" borderId="0" applyFont="0" applyBorder="0" applyAlignment="0">
      <alignment horizontal="right"/>
      <protection locked="0"/>
    </xf>
    <xf numFmtId="41" fontId="1" fillId="7" borderId="0" applyFont="0" applyBorder="0" applyAlignment="0">
      <alignment horizontal="right"/>
      <protection locked="0"/>
    </xf>
    <xf numFmtId="41" fontId="1" fillId="7" borderId="0" applyFont="0" applyBorder="0" applyAlignment="0">
      <alignment horizontal="right"/>
      <protection locked="0"/>
    </xf>
    <xf numFmtId="41" fontId="1" fillId="7" borderId="0" applyFont="0" applyBorder="0" applyAlignment="0">
      <alignment horizontal="right"/>
      <protection locked="0"/>
    </xf>
    <xf numFmtId="41" fontId="1" fillId="7" borderId="0" applyFont="0" applyBorder="0" applyAlignment="0">
      <alignment horizontal="right"/>
      <protection locked="0"/>
    </xf>
    <xf numFmtId="41" fontId="1" fillId="7" borderId="0" applyFont="0" applyBorder="0" applyAlignment="0">
      <alignment horizontal="right"/>
      <protection locked="0"/>
    </xf>
    <xf numFmtId="41" fontId="1" fillId="7" borderId="0" applyFont="0" applyBorder="0" applyAlignment="0">
      <alignment horizontal="right"/>
      <protection locked="0"/>
    </xf>
    <xf numFmtId="10" fontId="1" fillId="7" borderId="0" applyFont="0" applyBorder="0">
      <alignment horizontal="right"/>
      <protection locked="0"/>
    </xf>
    <xf numFmtId="10" fontId="1" fillId="7" borderId="0" applyFont="0" applyBorder="0">
      <alignment horizontal="right"/>
      <protection locked="0"/>
    </xf>
    <xf numFmtId="3" fontId="1" fillId="8" borderId="0" applyFont="0" applyBorder="0">
      <protection locked="0"/>
    </xf>
    <xf numFmtId="3" fontId="1" fillId="8" borderId="0" applyFont="0" applyBorder="0">
      <protection locked="0"/>
    </xf>
    <xf numFmtId="172" fontId="1" fillId="9" borderId="0" applyFont="0" applyBorder="0">
      <alignment horizontal="right"/>
      <protection locked="0"/>
    </xf>
    <xf numFmtId="172" fontId="1" fillId="9" borderId="0" applyFont="0" applyBorder="0">
      <alignment horizontal="right"/>
      <protection locked="0"/>
    </xf>
    <xf numFmtId="41" fontId="1" fillId="6" borderId="0" applyFont="0" applyBorder="0">
      <alignment horizontal="right"/>
      <protection locked="0"/>
    </xf>
    <xf numFmtId="41" fontId="1" fillId="6" borderId="0" applyFont="0" applyBorder="0">
      <alignment horizontal="right"/>
      <protection locked="0"/>
    </xf>
    <xf numFmtId="41" fontId="1" fillId="6" borderId="0" applyFont="0" applyBorder="0">
      <alignment horizontal="right"/>
      <protection locked="0"/>
    </xf>
    <xf numFmtId="41" fontId="1" fillId="6" borderId="0" applyFont="0" applyBorder="0">
      <alignment horizontal="right"/>
      <protection locked="0"/>
    </xf>
    <xf numFmtId="41" fontId="1" fillId="6" borderId="0" applyFont="0" applyBorder="0">
      <alignment horizontal="right"/>
      <protection locked="0"/>
    </xf>
    <xf numFmtId="41" fontId="1" fillId="6" borderId="0" applyFont="0" applyBorder="0">
      <alignment horizontal="right"/>
      <protection locked="0"/>
    </xf>
    <xf numFmtId="41" fontId="1" fillId="6" borderId="0" applyFont="0" applyBorder="0">
      <alignment horizontal="right"/>
      <protection locked="0"/>
    </xf>
    <xf numFmtId="41" fontId="1" fillId="6" borderId="0" applyFont="0" applyBorder="0">
      <alignment horizontal="right"/>
      <protection locked="0"/>
    </xf>
    <xf numFmtId="41" fontId="1" fillId="6" borderId="0" applyFont="0" applyBorder="0">
      <alignment horizontal="right"/>
      <protection locked="0"/>
    </xf>
    <xf numFmtId="41" fontId="1" fillId="6" borderId="0" applyFont="0" applyBorder="0">
      <alignment horizontal="right"/>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ont="0" applyFill="0" applyBorder="0" applyAlignment="0" applyProtection="0"/>
    <xf numFmtId="0" fontId="1" fillId="0" borderId="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4" fontId="1" fillId="0" borderId="0" applyFont="0" applyFill="0" applyBorder="0" applyAlignment="0" applyProtection="0"/>
    <xf numFmtId="0" fontId="62" fillId="0" borderId="0"/>
  </cellStyleXfs>
  <cellXfs count="683">
    <xf numFmtId="0" fontId="0" fillId="0" borderId="0" xfId="0"/>
    <xf numFmtId="0" fontId="2" fillId="13" borderId="3" xfId="0" applyFont="1" applyFill="1" applyBorder="1" applyAlignment="1">
      <alignment horizontal="center"/>
    </xf>
    <xf numFmtId="0" fontId="0" fillId="0" borderId="0" xfId="0" applyAlignment="1">
      <alignment horizontal="center"/>
    </xf>
    <xf numFmtId="0" fontId="0" fillId="0" borderId="0" xfId="0" applyBorder="1"/>
    <xf numFmtId="10" fontId="1" fillId="0" borderId="0" xfId="101" applyNumberFormat="1"/>
    <xf numFmtId="0" fontId="0" fillId="2" borderId="0" xfId="0" applyFill="1"/>
    <xf numFmtId="0" fontId="8" fillId="0" borderId="0" xfId="0" applyFont="1"/>
    <xf numFmtId="0" fontId="0" fillId="0" borderId="0" xfId="0" applyAlignment="1"/>
    <xf numFmtId="0" fontId="0" fillId="14" borderId="0" xfId="0" applyFill="1" applyBorder="1" applyAlignment="1">
      <alignment wrapText="1"/>
    </xf>
    <xf numFmtId="0" fontId="0" fillId="14" borderId="0" xfId="0" applyFill="1"/>
    <xf numFmtId="0" fontId="2" fillId="14" borderId="0" xfId="0" applyFont="1" applyFill="1" applyAlignment="1">
      <alignment horizontal="center" wrapText="1"/>
    </xf>
    <xf numFmtId="10" fontId="2" fillId="14" borderId="0" xfId="101" applyNumberFormat="1" applyFont="1" applyFill="1" applyAlignment="1">
      <alignment horizontal="center" wrapText="1"/>
    </xf>
    <xf numFmtId="0" fontId="0" fillId="14" borderId="0" xfId="0" applyFill="1" applyBorder="1"/>
    <xf numFmtId="0" fontId="4" fillId="14" borderId="0" xfId="0" applyFont="1" applyFill="1" applyBorder="1" applyAlignment="1">
      <alignment wrapText="1"/>
    </xf>
    <xf numFmtId="0" fontId="0" fillId="14" borderId="0" xfId="0" applyFill="1" applyBorder="1" applyAlignment="1">
      <alignment vertical="center" wrapText="1"/>
    </xf>
    <xf numFmtId="0" fontId="4" fillId="14" borderId="0" xfId="0" applyFont="1" applyFill="1" applyBorder="1" applyAlignment="1">
      <alignment horizontal="left" vertical="center"/>
    </xf>
    <xf numFmtId="0" fontId="2" fillId="14" borderId="0" xfId="0" applyFont="1" applyFill="1" applyBorder="1" applyAlignment="1">
      <alignment horizontal="center"/>
    </xf>
    <xf numFmtId="0" fontId="2" fillId="14" borderId="0" xfId="0" applyFont="1" applyFill="1" applyBorder="1"/>
    <xf numFmtId="0" fontId="0" fillId="14" borderId="0" xfId="0" applyFill="1" applyAlignment="1">
      <alignment horizontal="center"/>
    </xf>
    <xf numFmtId="0" fontId="0" fillId="14" borderId="0" xfId="0" applyFill="1" applyAlignment="1"/>
    <xf numFmtId="10" fontId="1" fillId="14" borderId="0" xfId="101" applyNumberFormat="1" applyFill="1"/>
    <xf numFmtId="10" fontId="0" fillId="14" borderId="0" xfId="101" applyNumberFormat="1" applyFont="1" applyFill="1"/>
    <xf numFmtId="165" fontId="0" fillId="14" borderId="0" xfId="101" applyNumberFormat="1" applyFont="1" applyFill="1"/>
    <xf numFmtId="168" fontId="4" fillId="14" borderId="0" xfId="8" applyNumberFormat="1" applyFont="1" applyFill="1"/>
    <xf numFmtId="0" fontId="2" fillId="13" borderId="0" xfId="0" applyFont="1" applyFill="1" applyBorder="1" applyAlignment="1">
      <alignment horizontal="center"/>
    </xf>
    <xf numFmtId="0" fontId="10" fillId="14" borderId="0" xfId="0" applyFont="1" applyFill="1" applyAlignment="1">
      <alignment horizontal="center"/>
    </xf>
    <xf numFmtId="0" fontId="10" fillId="14" borderId="0" xfId="0" applyFont="1" applyFill="1" applyAlignment="1">
      <alignment horizontal="right"/>
    </xf>
    <xf numFmtId="43" fontId="10" fillId="14" borderId="0" xfId="8" applyFont="1" applyFill="1" applyAlignment="1">
      <alignment horizontal="left"/>
    </xf>
    <xf numFmtId="168" fontId="0" fillId="14" borderId="0" xfId="8" applyNumberFormat="1" applyFont="1" applyFill="1"/>
    <xf numFmtId="166" fontId="0" fillId="14" borderId="0" xfId="0" applyNumberFormat="1" applyFill="1"/>
    <xf numFmtId="43" fontId="10" fillId="14" borderId="0" xfId="8" applyFont="1" applyFill="1" applyAlignment="1">
      <alignment horizontal="right"/>
    </xf>
    <xf numFmtId="43" fontId="4" fillId="14" borderId="0" xfId="8" applyFont="1" applyFill="1"/>
    <xf numFmtId="0" fontId="2" fillId="14" borderId="0" xfId="0" applyFont="1" applyFill="1" applyAlignment="1">
      <alignment horizontal="right"/>
    </xf>
    <xf numFmtId="0" fontId="0" fillId="14" borderId="4" xfId="0" applyFill="1" applyBorder="1"/>
    <xf numFmtId="0" fontId="2" fillId="14" borderId="4" xfId="0" applyFont="1" applyFill="1" applyBorder="1" applyAlignment="1">
      <alignment horizontal="right"/>
    </xf>
    <xf numFmtId="168" fontId="4" fillId="0" borderId="4" xfId="8" applyNumberFormat="1" applyFont="1" applyFill="1" applyBorder="1"/>
    <xf numFmtId="43" fontId="10" fillId="14" borderId="4" xfId="8" applyFont="1" applyFill="1" applyBorder="1" applyAlignment="1">
      <alignment horizontal="right"/>
    </xf>
    <xf numFmtId="43" fontId="0" fillId="14" borderId="0" xfId="0" applyNumberFormat="1" applyFill="1"/>
    <xf numFmtId="44" fontId="11" fillId="14" borderId="0" xfId="22" applyFont="1" applyFill="1" applyBorder="1" applyAlignment="1">
      <alignment horizontal="center" vertical="center"/>
    </xf>
    <xf numFmtId="0" fontId="2" fillId="14" borderId="0" xfId="0" applyFont="1" applyFill="1" applyBorder="1" applyAlignment="1">
      <alignment vertical="center"/>
    </xf>
    <xf numFmtId="0" fontId="4" fillId="14" borderId="0" xfId="0" applyFont="1" applyFill="1" applyBorder="1" applyAlignment="1">
      <alignment vertical="center"/>
    </xf>
    <xf numFmtId="10" fontId="1" fillId="14" borderId="0" xfId="101" applyNumberFormat="1" applyFill="1" applyBorder="1"/>
    <xf numFmtId="0" fontId="8" fillId="14" borderId="0" xfId="0" applyFont="1" applyFill="1" applyBorder="1" applyAlignment="1"/>
    <xf numFmtId="0" fontId="8" fillId="14" borderId="0" xfId="0" applyFont="1" applyFill="1"/>
    <xf numFmtId="0" fontId="0" fillId="14" borderId="0" xfId="0" applyFill="1" applyAlignment="1">
      <alignment wrapText="1"/>
    </xf>
    <xf numFmtId="0" fontId="0" fillId="14" borderId="0" xfId="0" applyFill="1" applyBorder="1" applyAlignment="1"/>
    <xf numFmtId="0" fontId="4" fillId="14" borderId="0" xfId="0" applyFont="1" applyFill="1"/>
    <xf numFmtId="43" fontId="10" fillId="14" borderId="5" xfId="8" applyFont="1" applyFill="1" applyBorder="1" applyAlignment="1">
      <alignment horizontal="right"/>
    </xf>
    <xf numFmtId="44" fontId="0" fillId="14" borderId="0" xfId="0" applyNumberFormat="1" applyFill="1"/>
    <xf numFmtId="0" fontId="4" fillId="0" borderId="0" xfId="0" applyFont="1"/>
    <xf numFmtId="0" fontId="5" fillId="14" borderId="0" xfId="0" applyFont="1" applyFill="1" applyBorder="1" applyAlignment="1">
      <alignment horizontal="center" vertical="center"/>
    </xf>
    <xf numFmtId="0" fontId="12" fillId="14" borderId="0" xfId="0" applyFont="1" applyFill="1" applyBorder="1" applyAlignment="1">
      <alignment horizontal="center"/>
    </xf>
    <xf numFmtId="0" fontId="7" fillId="14" borderId="0" xfId="0" applyFont="1" applyFill="1" applyBorder="1"/>
    <xf numFmtId="0" fontId="4" fillId="14" borderId="0" xfId="0" applyFont="1" applyFill="1" applyBorder="1" applyAlignment="1"/>
    <xf numFmtId="0" fontId="4" fillId="14" borderId="4" xfId="0" applyFont="1" applyFill="1" applyBorder="1"/>
    <xf numFmtId="0" fontId="2" fillId="14" borderId="4" xfId="0" applyFont="1" applyFill="1" applyBorder="1"/>
    <xf numFmtId="0" fontId="7" fillId="14" borderId="0" xfId="0" applyFont="1" applyFill="1" applyBorder="1" applyAlignment="1">
      <alignment horizontal="left"/>
    </xf>
    <xf numFmtId="0" fontId="2" fillId="14" borderId="4" xfId="0" applyFont="1" applyFill="1" applyBorder="1" applyAlignment="1">
      <alignment horizontal="center"/>
    </xf>
    <xf numFmtId="0" fontId="2" fillId="14" borderId="4" xfId="0" applyFont="1" applyFill="1" applyBorder="1" applyAlignment="1">
      <alignment horizontal="left"/>
    </xf>
    <xf numFmtId="0" fontId="12" fillId="14" borderId="4" xfId="0" applyFont="1" applyFill="1" applyBorder="1" applyAlignment="1">
      <alignment horizontal="center"/>
    </xf>
    <xf numFmtId="44" fontId="10" fillId="14" borderId="0" xfId="22" applyFont="1" applyFill="1" applyBorder="1" applyAlignment="1">
      <alignment horizontal="center" vertical="center"/>
    </xf>
    <xf numFmtId="43" fontId="4" fillId="4" borderId="6" xfId="8" applyNumberFormat="1" applyFont="1" applyFill="1" applyBorder="1" applyAlignment="1">
      <alignment horizontal="right" vertical="center"/>
    </xf>
    <xf numFmtId="43" fontId="4" fillId="4" borderId="0" xfId="8" applyNumberFormat="1" applyFont="1" applyFill="1" applyBorder="1" applyAlignment="1">
      <alignment horizontal="right" vertical="center"/>
    </xf>
    <xf numFmtId="43" fontId="4" fillId="4" borderId="0" xfId="8" applyFont="1" applyFill="1" applyBorder="1" applyAlignment="1">
      <alignment horizontal="center" vertical="center"/>
    </xf>
    <xf numFmtId="167" fontId="10" fillId="14" borderId="0" xfId="8" applyNumberFormat="1" applyFont="1" applyFill="1"/>
    <xf numFmtId="167" fontId="10" fillId="14" borderId="0" xfId="8" applyNumberFormat="1" applyFont="1" applyFill="1" applyAlignment="1">
      <alignment horizontal="right"/>
    </xf>
    <xf numFmtId="167" fontId="10" fillId="14" borderId="0" xfId="0" applyNumberFormat="1" applyFont="1" applyFill="1"/>
    <xf numFmtId="43" fontId="10" fillId="14" borderId="4" xfId="8" applyNumberFormat="1" applyFont="1" applyFill="1" applyBorder="1" applyAlignment="1">
      <alignment horizontal="right"/>
    </xf>
    <xf numFmtId="43" fontId="10" fillId="14" borderId="0" xfId="8" applyNumberFormat="1" applyFont="1" applyFill="1" applyAlignment="1">
      <alignment horizontal="right"/>
    </xf>
    <xf numFmtId="0" fontId="8" fillId="3" borderId="3" xfId="0" applyFont="1" applyFill="1" applyBorder="1"/>
    <xf numFmtId="0" fontId="7" fillId="3" borderId="3" xfId="0" applyFont="1" applyFill="1" applyBorder="1"/>
    <xf numFmtId="0" fontId="7" fillId="3" borderId="3" xfId="0" applyFont="1" applyFill="1" applyBorder="1" applyAlignment="1">
      <alignment horizontal="center"/>
    </xf>
    <xf numFmtId="10" fontId="7" fillId="3" borderId="3" xfId="101" applyNumberFormat="1" applyFont="1" applyFill="1" applyBorder="1" applyAlignment="1">
      <alignment horizontal="center"/>
    </xf>
    <xf numFmtId="0" fontId="0" fillId="12" borderId="3" xfId="0" applyFill="1" applyBorder="1"/>
    <xf numFmtId="0" fontId="0" fillId="12" borderId="3" xfId="0" applyFill="1" applyBorder="1" applyAlignment="1">
      <alignment wrapText="1"/>
    </xf>
    <xf numFmtId="44" fontId="2" fillId="12" borderId="3" xfId="0" applyNumberFormat="1" applyFont="1" applyFill="1" applyBorder="1" applyAlignment="1">
      <alignment horizontal="center" wrapText="1"/>
    </xf>
    <xf numFmtId="0" fontId="7" fillId="12" borderId="3" xfId="0" applyFont="1" applyFill="1" applyBorder="1" applyAlignment="1">
      <alignment vertical="center"/>
    </xf>
    <xf numFmtId="0" fontId="1" fillId="12" borderId="3" xfId="0" applyFont="1" applyFill="1" applyBorder="1"/>
    <xf numFmtId="0" fontId="9" fillId="12" borderId="3" xfId="0" applyFont="1" applyFill="1" applyBorder="1" applyAlignment="1">
      <alignment vertical="center" wrapText="1"/>
    </xf>
    <xf numFmtId="0" fontId="9" fillId="12" borderId="3" xfId="0" applyFont="1" applyFill="1" applyBorder="1" applyAlignment="1">
      <alignment wrapText="1"/>
    </xf>
    <xf numFmtId="0" fontId="2" fillId="12" borderId="3" xfId="0" applyFont="1" applyFill="1" applyBorder="1"/>
    <xf numFmtId="0" fontId="2" fillId="3" borderId="3" xfId="0" applyFont="1" applyFill="1" applyBorder="1" applyAlignment="1">
      <alignment horizontal="center"/>
    </xf>
    <xf numFmtId="0" fontId="7" fillId="3" borderId="3" xfId="0" applyFont="1" applyFill="1" applyBorder="1" applyAlignment="1">
      <alignment horizontal="left"/>
    </xf>
    <xf numFmtId="168" fontId="4" fillId="12" borderId="3" xfId="8" applyNumberFormat="1" applyFont="1" applyFill="1" applyBorder="1"/>
    <xf numFmtId="43" fontId="4" fillId="12" borderId="3" xfId="8" applyFont="1" applyFill="1" applyBorder="1"/>
    <xf numFmtId="10" fontId="0" fillId="14" borderId="0" xfId="101" applyNumberFormat="1" applyFont="1" applyFill="1" applyBorder="1"/>
    <xf numFmtId="0" fontId="13" fillId="12" borderId="7" xfId="0" applyFont="1" applyFill="1" applyBorder="1" applyAlignment="1">
      <alignment horizontal="center"/>
    </xf>
    <xf numFmtId="0" fontId="13" fillId="12" borderId="8" xfId="0" applyFont="1" applyFill="1" applyBorder="1" applyAlignment="1">
      <alignment horizontal="center"/>
    </xf>
    <xf numFmtId="44" fontId="0" fillId="0" borderId="0" xfId="0" applyNumberFormat="1"/>
    <xf numFmtId="0" fontId="4" fillId="14" borderId="0" xfId="0" applyFont="1" applyFill="1" applyBorder="1"/>
    <xf numFmtId="10" fontId="4" fillId="14" borderId="4" xfId="101" applyNumberFormat="1" applyFont="1" applyFill="1" applyBorder="1" applyAlignment="1" applyProtection="1">
      <alignment horizontal="center"/>
    </xf>
    <xf numFmtId="43" fontId="4" fillId="14" borderId="0" xfId="8" applyNumberFormat="1" applyFont="1" applyFill="1" applyBorder="1" applyAlignment="1">
      <alignment horizontal="right" vertical="center"/>
    </xf>
    <xf numFmtId="169" fontId="1" fillId="14" borderId="0" xfId="8" applyNumberFormat="1" applyFill="1" applyBorder="1"/>
    <xf numFmtId="0" fontId="1" fillId="14" borderId="0" xfId="100" applyFill="1" applyBorder="1"/>
    <xf numFmtId="10" fontId="1" fillId="14" borderId="0" xfId="100" applyNumberFormat="1" applyFill="1" applyBorder="1"/>
    <xf numFmtId="0" fontId="1" fillId="14" borderId="0" xfId="100" applyFont="1" applyFill="1" applyBorder="1"/>
    <xf numFmtId="0" fontId="4" fillId="14" borderId="0" xfId="100" applyFont="1" applyFill="1" applyBorder="1"/>
    <xf numFmtId="0" fontId="3" fillId="12" borderId="3" xfId="0" applyFont="1" applyFill="1" applyBorder="1" applyAlignment="1">
      <alignment vertical="center"/>
    </xf>
    <xf numFmtId="170" fontId="0" fillId="14" borderId="0" xfId="8" applyNumberFormat="1" applyFont="1" applyFill="1"/>
    <xf numFmtId="165" fontId="0" fillId="14" borderId="0" xfId="101" applyNumberFormat="1" applyFont="1" applyFill="1" applyBorder="1"/>
    <xf numFmtId="166" fontId="0" fillId="14" borderId="0" xfId="0" applyNumberFormat="1" applyFill="1" applyBorder="1"/>
    <xf numFmtId="43" fontId="10" fillId="14" borderId="0" xfId="8" applyFont="1" applyFill="1" applyBorder="1" applyAlignment="1">
      <alignment horizontal="right"/>
    </xf>
    <xf numFmtId="167" fontId="10" fillId="14" borderId="0" xfId="8" applyNumberFormat="1" applyFont="1" applyFill="1" applyBorder="1"/>
    <xf numFmtId="43" fontId="10" fillId="14" borderId="0" xfId="8" applyNumberFormat="1" applyFont="1" applyFill="1" applyBorder="1" applyAlignment="1">
      <alignment horizontal="right"/>
    </xf>
    <xf numFmtId="167" fontId="10" fillId="14" borderId="0" xfId="8" applyNumberFormat="1" applyFont="1" applyFill="1" applyBorder="1" applyAlignment="1">
      <alignment horizontal="right"/>
    </xf>
    <xf numFmtId="167" fontId="10" fillId="14" borderId="0" xfId="0" applyNumberFormat="1" applyFont="1" applyFill="1" applyBorder="1"/>
    <xf numFmtId="43" fontId="4" fillId="14" borderId="0" xfId="8" applyFont="1" applyFill="1" applyBorder="1"/>
    <xf numFmtId="10" fontId="1" fillId="4" borderId="6" xfId="101" applyNumberFormat="1" applyFill="1" applyBorder="1"/>
    <xf numFmtId="0" fontId="0" fillId="3" borderId="3" xfId="0" applyFill="1" applyBorder="1"/>
    <xf numFmtId="168" fontId="2" fillId="12" borderId="3" xfId="8" applyNumberFormat="1" applyFont="1" applyFill="1" applyBorder="1"/>
    <xf numFmtId="2" fontId="0" fillId="14" borderId="0" xfId="0" applyNumberFormat="1" applyFill="1"/>
    <xf numFmtId="43" fontId="15" fillId="14" borderId="0" xfId="0" applyNumberFormat="1" applyFont="1" applyFill="1"/>
    <xf numFmtId="167" fontId="4" fillId="14" borderId="0" xfId="8" applyNumberFormat="1" applyFont="1" applyFill="1"/>
    <xf numFmtId="43" fontId="4" fillId="14" borderId="0" xfId="8" applyNumberFormat="1" applyFont="1" applyFill="1" applyAlignment="1">
      <alignment horizontal="right"/>
    </xf>
    <xf numFmtId="0" fontId="4" fillId="14" borderId="0" xfId="0" quotePrefix="1" applyFont="1" applyFill="1" applyBorder="1" applyAlignment="1">
      <alignment horizontal="right"/>
    </xf>
    <xf numFmtId="168" fontId="4" fillId="14" borderId="0" xfId="8" applyNumberFormat="1" applyFont="1" applyFill="1" applyBorder="1"/>
    <xf numFmtId="43" fontId="0" fillId="14" borderId="0" xfId="8" applyNumberFormat="1" applyFont="1" applyFill="1"/>
    <xf numFmtId="43" fontId="4" fillId="14" borderId="0" xfId="0" applyNumberFormat="1" applyFont="1" applyFill="1"/>
    <xf numFmtId="43" fontId="4" fillId="14" borderId="0" xfId="8" applyNumberFormat="1" applyFont="1" applyFill="1"/>
    <xf numFmtId="43" fontId="4" fillId="12" borderId="3" xfId="8" applyNumberFormat="1" applyFont="1" applyFill="1" applyBorder="1"/>
    <xf numFmtId="43" fontId="4" fillId="14" borderId="0" xfId="8" applyNumberFormat="1" applyFont="1" applyFill="1" applyBorder="1"/>
    <xf numFmtId="0" fontId="0" fillId="12" borderId="0" xfId="0" applyFill="1" applyBorder="1"/>
    <xf numFmtId="168" fontId="2" fillId="14" borderId="0" xfId="8" applyNumberFormat="1" applyFont="1" applyFill="1" applyBorder="1"/>
    <xf numFmtId="43" fontId="15" fillId="14" borderId="0" xfId="8" applyNumberFormat="1" applyFont="1" applyFill="1"/>
    <xf numFmtId="0" fontId="4" fillId="3" borderId="3" xfId="0" applyFont="1" applyFill="1" applyBorder="1"/>
    <xf numFmtId="0" fontId="4" fillId="3" borderId="3" xfId="0" quotePrefix="1" applyFont="1" applyFill="1" applyBorder="1" applyAlignment="1">
      <alignment horizontal="right"/>
    </xf>
    <xf numFmtId="168" fontId="0" fillId="3" borderId="3" xfId="8" applyNumberFormat="1" applyFont="1" applyFill="1" applyBorder="1"/>
    <xf numFmtId="43" fontId="0" fillId="3" borderId="3" xfId="0" applyNumberFormat="1" applyFill="1" applyBorder="1"/>
    <xf numFmtId="166" fontId="0" fillId="3" borderId="3" xfId="0" applyNumberFormat="1" applyFill="1" applyBorder="1"/>
    <xf numFmtId="0" fontId="10" fillId="14" borderId="0" xfId="0" quotePrefix="1" applyFont="1" applyFill="1" applyBorder="1" applyAlignment="1">
      <alignment horizontal="right"/>
    </xf>
    <xf numFmtId="0" fontId="4" fillId="4" borderId="9" xfId="8" applyNumberFormat="1" applyFont="1" applyFill="1" applyBorder="1" applyAlignment="1">
      <alignment horizontal="right" vertical="center"/>
    </xf>
    <xf numFmtId="0" fontId="16" fillId="14" borderId="0" xfId="0" applyFont="1" applyFill="1"/>
    <xf numFmtId="0" fontId="0" fillId="12" borderId="5" xfId="0" applyFill="1" applyBorder="1"/>
    <xf numFmtId="0" fontId="17" fillId="12" borderId="0" xfId="0" applyFont="1" applyFill="1" applyBorder="1"/>
    <xf numFmtId="0" fontId="0" fillId="12" borderId="4" xfId="0" applyFill="1" applyBorder="1"/>
    <xf numFmtId="0" fontId="0" fillId="3" borderId="0" xfId="0" applyFill="1"/>
    <xf numFmtId="0" fontId="18" fillId="14" borderId="0" xfId="0" applyFont="1" applyFill="1"/>
    <xf numFmtId="0" fontId="4" fillId="14" borderId="0" xfId="0" applyNumberFormat="1" applyFont="1" applyFill="1" applyBorder="1" applyAlignment="1">
      <alignment vertical="center"/>
    </xf>
    <xf numFmtId="165" fontId="1" fillId="14" borderId="0" xfId="101" applyNumberFormat="1" applyFill="1"/>
    <xf numFmtId="165" fontId="1" fillId="14" borderId="0" xfId="101" applyNumberFormat="1" applyFill="1" applyBorder="1"/>
    <xf numFmtId="43" fontId="1" fillId="14" borderId="0" xfId="8" applyNumberFormat="1" applyFill="1"/>
    <xf numFmtId="168" fontId="1" fillId="14" borderId="0" xfId="8" applyNumberFormat="1" applyFill="1"/>
    <xf numFmtId="168" fontId="0" fillId="14" borderId="0" xfId="8" applyNumberFormat="1" applyFont="1" applyFill="1" applyBorder="1"/>
    <xf numFmtId="43" fontId="0" fillId="14" borderId="0" xfId="0" applyNumberFormat="1" applyFill="1" applyBorder="1"/>
    <xf numFmtId="169" fontId="1" fillId="14" borderId="0" xfId="100" applyNumberFormat="1" applyFill="1" applyBorder="1"/>
    <xf numFmtId="0" fontId="2" fillId="14" borderId="0" xfId="0" quotePrefix="1" applyFont="1" applyFill="1" applyBorder="1" applyAlignment="1">
      <alignment horizontal="right" vertical="center"/>
    </xf>
    <xf numFmtId="0" fontId="2" fillId="3" borderId="3" xfId="0" applyFont="1" applyFill="1" applyBorder="1" applyAlignment="1">
      <alignment horizontal="right"/>
    </xf>
    <xf numFmtId="43" fontId="10" fillId="6" borderId="10" xfId="8" applyNumberFormat="1" applyFont="1" applyFill="1" applyBorder="1" applyAlignment="1">
      <alignment horizontal="right"/>
    </xf>
    <xf numFmtId="43" fontId="10" fillId="6" borderId="11" xfId="8" applyNumberFormat="1" applyFont="1" applyFill="1" applyBorder="1" applyAlignment="1">
      <alignment horizontal="right"/>
    </xf>
    <xf numFmtId="43" fontId="10" fillId="6" borderId="12" xfId="8" applyNumberFormat="1" applyFont="1" applyFill="1" applyBorder="1" applyAlignment="1">
      <alignment horizontal="right"/>
    </xf>
    <xf numFmtId="43" fontId="10" fillId="6" borderId="0" xfId="8" applyNumberFormat="1" applyFont="1" applyFill="1" applyAlignment="1">
      <alignment horizontal="right"/>
    </xf>
    <xf numFmtId="2" fontId="4" fillId="14" borderId="0" xfId="0" applyNumberFormat="1" applyFont="1" applyFill="1"/>
    <xf numFmtId="166" fontId="4" fillId="14" borderId="0" xfId="0" applyNumberFormat="1" applyFont="1" applyFill="1"/>
    <xf numFmtId="0" fontId="4" fillId="14" borderId="0" xfId="0" applyFont="1" applyFill="1" applyAlignment="1">
      <alignment horizontal="left"/>
    </xf>
    <xf numFmtId="0" fontId="11" fillId="14" borderId="0" xfId="0" applyFont="1" applyFill="1" applyBorder="1" applyAlignment="1">
      <alignment horizontal="right"/>
    </xf>
    <xf numFmtId="168" fontId="1" fillId="14" borderId="0" xfId="8" applyNumberFormat="1" applyFill="1" applyBorder="1"/>
    <xf numFmtId="43" fontId="15" fillId="14" borderId="0" xfId="0" applyNumberFormat="1" applyFont="1" applyFill="1" applyBorder="1"/>
    <xf numFmtId="43" fontId="2" fillId="12" borderId="3" xfId="0" applyNumberFormat="1" applyFont="1" applyFill="1" applyBorder="1"/>
    <xf numFmtId="0" fontId="2" fillId="12" borderId="3" xfId="0" quotePrefix="1" applyFont="1" applyFill="1" applyBorder="1" applyAlignment="1">
      <alignment horizontal="right"/>
    </xf>
    <xf numFmtId="0" fontId="0" fillId="14" borderId="0" xfId="0" applyFill="1" applyBorder="1" applyAlignment="1">
      <alignment horizontal="center"/>
    </xf>
    <xf numFmtId="0" fontId="1" fillId="14" borderId="0" xfId="100" applyFont="1" applyFill="1" applyBorder="1" applyAlignment="1">
      <alignment vertical="justify"/>
    </xf>
    <xf numFmtId="0" fontId="2" fillId="12" borderId="3" xfId="0" applyFont="1" applyFill="1" applyBorder="1" applyAlignment="1">
      <alignment vertical="center"/>
    </xf>
    <xf numFmtId="10" fontId="4" fillId="14" borderId="0" xfId="101" applyNumberFormat="1" applyFont="1" applyFill="1" applyBorder="1" applyAlignment="1" applyProtection="1">
      <alignment horizontal="center"/>
    </xf>
    <xf numFmtId="0" fontId="10" fillId="14" borderId="4" xfId="0" applyFont="1" applyFill="1" applyBorder="1"/>
    <xf numFmtId="0" fontId="10" fillId="14" borderId="5" xfId="0" applyFont="1" applyFill="1" applyBorder="1"/>
    <xf numFmtId="43" fontId="15" fillId="14" borderId="0" xfId="8" applyNumberFormat="1" applyFont="1" applyFill="1" applyBorder="1" applyAlignment="1">
      <alignment horizontal="right"/>
    </xf>
    <xf numFmtId="43" fontId="10" fillId="14" borderId="0" xfId="8" applyNumberFormat="1" applyFont="1" applyFill="1"/>
    <xf numFmtId="43" fontId="10" fillId="14" borderId="0" xfId="0" applyNumberFormat="1" applyFont="1" applyFill="1"/>
    <xf numFmtId="43" fontId="4" fillId="4" borderId="13" xfId="8" applyNumberFormat="1" applyFont="1" applyFill="1" applyBorder="1" applyAlignment="1">
      <alignment horizontal="right" vertical="center"/>
    </xf>
    <xf numFmtId="43" fontId="4" fillId="4" borderId="14" xfId="8" applyNumberFormat="1" applyFont="1" applyFill="1" applyBorder="1" applyAlignment="1">
      <alignment horizontal="right" vertical="center"/>
    </xf>
    <xf numFmtId="0" fontId="19" fillId="0" borderId="0" xfId="0" applyFont="1"/>
    <xf numFmtId="168" fontId="20" fillId="14" borderId="0" xfId="8" applyNumberFormat="1" applyFont="1" applyFill="1"/>
    <xf numFmtId="0" fontId="0" fillId="12" borderId="0" xfId="0" applyFill="1"/>
    <xf numFmtId="0" fontId="7" fillId="12" borderId="0" xfId="0" applyFont="1" applyFill="1" applyBorder="1"/>
    <xf numFmtId="43" fontId="4" fillId="14" borderId="6" xfId="8" applyNumberFormat="1" applyFont="1" applyFill="1" applyBorder="1" applyAlignment="1">
      <alignment horizontal="right" vertical="center"/>
    </xf>
    <xf numFmtId="43" fontId="4" fillId="14" borderId="14" xfId="8" applyNumberFormat="1" applyFont="1" applyFill="1" applyBorder="1" applyAlignment="1">
      <alignment horizontal="right" vertical="center"/>
    </xf>
    <xf numFmtId="43" fontId="15" fillId="14" borderId="4" xfId="8" applyNumberFormat="1" applyFont="1" applyFill="1" applyBorder="1"/>
    <xf numFmtId="0" fontId="4" fillId="14" borderId="0" xfId="0" applyFont="1" applyFill="1" applyBorder="1" applyAlignment="1">
      <alignment horizontal="center" vertical="center"/>
    </xf>
    <xf numFmtId="0" fontId="2" fillId="12" borderId="3" xfId="0" applyFont="1" applyFill="1" applyBorder="1" applyAlignment="1">
      <alignment horizontal="left"/>
    </xf>
    <xf numFmtId="0" fontId="10" fillId="12" borderId="3" xfId="0" applyFont="1" applyFill="1" applyBorder="1" applyAlignment="1">
      <alignment horizontal="right"/>
    </xf>
    <xf numFmtId="168" fontId="1" fillId="12" borderId="3" xfId="8" applyNumberFormat="1" applyFill="1" applyBorder="1"/>
    <xf numFmtId="43" fontId="4" fillId="12" borderId="3" xfId="0" applyNumberFormat="1" applyFont="1" applyFill="1" applyBorder="1"/>
    <xf numFmtId="43" fontId="15" fillId="12" borderId="3" xfId="0" applyNumberFormat="1" applyFont="1" applyFill="1" applyBorder="1"/>
    <xf numFmtId="166" fontId="4" fillId="12" borderId="3" xfId="0" applyNumberFormat="1" applyFont="1" applyFill="1" applyBorder="1"/>
    <xf numFmtId="0" fontId="10" fillId="14" borderId="0" xfId="0" applyFont="1" applyFill="1" applyAlignment="1">
      <alignment horizontal="left"/>
    </xf>
    <xf numFmtId="0" fontId="21" fillId="14" borderId="0" xfId="0" applyFont="1" applyFill="1" applyAlignment="1">
      <alignment vertical="center"/>
    </xf>
    <xf numFmtId="0" fontId="22" fillId="12" borderId="0" xfId="0" applyFont="1" applyFill="1"/>
    <xf numFmtId="0" fontId="0" fillId="0" borderId="0" xfId="0" applyFill="1"/>
    <xf numFmtId="0" fontId="2" fillId="0" borderId="0" xfId="0" applyFont="1" applyFill="1" applyAlignment="1">
      <alignment horizontal="right"/>
    </xf>
    <xf numFmtId="43" fontId="10" fillId="6" borderId="0" xfId="8" applyNumberFormat="1" applyFont="1" applyFill="1" applyBorder="1" applyAlignment="1">
      <alignment horizontal="right"/>
    </xf>
    <xf numFmtId="167" fontId="4" fillId="14" borderId="0" xfId="8" applyNumberFormat="1" applyFont="1" applyFill="1" applyBorder="1"/>
    <xf numFmtId="10" fontId="1" fillId="14" borderId="15" xfId="101" applyNumberFormat="1" applyFill="1" applyBorder="1"/>
    <xf numFmtId="43" fontId="1" fillId="14" borderId="15" xfId="8" applyNumberFormat="1" applyFill="1" applyBorder="1"/>
    <xf numFmtId="43" fontId="15" fillId="14" borderId="15" xfId="0" applyNumberFormat="1" applyFont="1" applyFill="1" applyBorder="1"/>
    <xf numFmtId="43" fontId="0" fillId="14" borderId="15" xfId="0" applyNumberFormat="1" applyFill="1" applyBorder="1"/>
    <xf numFmtId="43" fontId="4" fillId="14" borderId="15" xfId="0" applyNumberFormat="1" applyFont="1" applyFill="1" applyBorder="1"/>
    <xf numFmtId="43" fontId="15" fillId="14" borderId="15" xfId="8" applyNumberFormat="1" applyFont="1" applyFill="1" applyBorder="1"/>
    <xf numFmtId="43" fontId="4" fillId="14" borderId="15" xfId="8" applyNumberFormat="1" applyFont="1" applyFill="1" applyBorder="1"/>
    <xf numFmtId="10" fontId="0" fillId="14" borderId="15" xfId="101" applyNumberFormat="1" applyFont="1" applyFill="1" applyBorder="1"/>
    <xf numFmtId="169" fontId="0" fillId="14" borderId="15" xfId="0" applyNumberFormat="1" applyFill="1" applyBorder="1"/>
    <xf numFmtId="43" fontId="0" fillId="14" borderId="15" xfId="8" applyNumberFormat="1" applyFont="1" applyFill="1" applyBorder="1"/>
    <xf numFmtId="168" fontId="0" fillId="14" borderId="15" xfId="8" applyNumberFormat="1" applyFont="1" applyFill="1" applyBorder="1"/>
    <xf numFmtId="0" fontId="0" fillId="14" borderId="15" xfId="0" applyFill="1" applyBorder="1"/>
    <xf numFmtId="168" fontId="1" fillId="14" borderId="15" xfId="8" applyNumberFormat="1" applyFill="1" applyBorder="1"/>
    <xf numFmtId="43" fontId="4" fillId="14" borderId="15" xfId="8" applyFont="1" applyFill="1" applyBorder="1"/>
    <xf numFmtId="43" fontId="10" fillId="14" borderId="16" xfId="8" applyNumberFormat="1" applyFont="1" applyFill="1" applyBorder="1" applyAlignment="1">
      <alignment horizontal="right"/>
    </xf>
    <xf numFmtId="43" fontId="10" fillId="14" borderId="15" xfId="8" applyNumberFormat="1" applyFont="1" applyFill="1" applyBorder="1" applyAlignment="1">
      <alignment horizontal="right"/>
    </xf>
    <xf numFmtId="43" fontId="10" fillId="6" borderId="17" xfId="8" applyNumberFormat="1" applyFont="1" applyFill="1" applyBorder="1" applyAlignment="1">
      <alignment horizontal="right"/>
    </xf>
    <xf numFmtId="43" fontId="10" fillId="6" borderId="18" xfId="8" applyNumberFormat="1" applyFont="1" applyFill="1" applyBorder="1" applyAlignment="1">
      <alignment horizontal="right"/>
    </xf>
    <xf numFmtId="43" fontId="10" fillId="14" borderId="15" xfId="8" applyNumberFormat="1" applyFont="1" applyFill="1" applyBorder="1"/>
    <xf numFmtId="0" fontId="12" fillId="0" borderId="0" xfId="0" applyFont="1" applyFill="1" applyBorder="1" applyAlignment="1">
      <alignment horizontal="center"/>
    </xf>
    <xf numFmtId="0" fontId="4" fillId="0" borderId="0" xfId="0" applyFont="1" applyFill="1"/>
    <xf numFmtId="0" fontId="2" fillId="0" borderId="0" xfId="0" applyFont="1" applyFill="1" applyBorder="1"/>
    <xf numFmtId="0" fontId="2" fillId="0" borderId="0" xfId="0" applyFont="1" applyFill="1" applyBorder="1" applyAlignment="1">
      <alignment horizontal="center"/>
    </xf>
    <xf numFmtId="43" fontId="4" fillId="0" borderId="0" xfId="8" applyFont="1" applyFill="1" applyBorder="1"/>
    <xf numFmtId="167" fontId="4" fillId="0" borderId="0" xfId="8" applyNumberFormat="1" applyFont="1" applyFill="1" applyBorder="1"/>
    <xf numFmtId="43" fontId="10" fillId="0" borderId="0" xfId="8" applyNumberFormat="1" applyFont="1" applyFill="1" applyBorder="1" applyAlignment="1">
      <alignment horizontal="right"/>
    </xf>
    <xf numFmtId="167" fontId="10" fillId="0" borderId="0" xfId="8" applyNumberFormat="1" applyFont="1" applyFill="1" applyBorder="1"/>
    <xf numFmtId="43" fontId="10" fillId="0" borderId="0" xfId="8" applyNumberFormat="1" applyFont="1" applyFill="1" applyAlignment="1">
      <alignment horizontal="right"/>
    </xf>
    <xf numFmtId="43" fontId="10" fillId="0" borderId="0" xfId="8" applyFont="1" applyFill="1" applyAlignment="1">
      <alignment horizontal="right"/>
    </xf>
    <xf numFmtId="0" fontId="0" fillId="0" borderId="0" xfId="0" applyFill="1" applyBorder="1"/>
    <xf numFmtId="43" fontId="10" fillId="6" borderId="11" xfId="8" applyFont="1" applyFill="1" applyBorder="1" applyAlignment="1">
      <alignment horizontal="right"/>
    </xf>
    <xf numFmtId="43" fontId="10" fillId="6" borderId="0" xfId="8" applyFont="1" applyFill="1" applyAlignment="1">
      <alignment horizontal="right"/>
    </xf>
    <xf numFmtId="43" fontId="10" fillId="6" borderId="12" xfId="8" applyFont="1" applyFill="1" applyBorder="1" applyAlignment="1">
      <alignment horizontal="right"/>
    </xf>
    <xf numFmtId="43" fontId="2" fillId="12" borderId="19" xfId="0" applyNumberFormat="1" applyFont="1" applyFill="1" applyBorder="1"/>
    <xf numFmtId="0" fontId="4" fillId="0" borderId="0" xfId="0" applyFont="1" applyFill="1" applyBorder="1"/>
    <xf numFmtId="165" fontId="1" fillId="0" borderId="0" xfId="101" applyNumberFormat="1" applyFill="1" applyBorder="1"/>
    <xf numFmtId="166" fontId="0" fillId="0" borderId="0" xfId="0" applyNumberFormat="1" applyFill="1" applyBorder="1"/>
    <xf numFmtId="10" fontId="0" fillId="0" borderId="0" xfId="101" applyNumberFormat="1" applyFont="1" applyFill="1" applyBorder="1"/>
    <xf numFmtId="165" fontId="0" fillId="0" borderId="0" xfId="101" applyNumberFormat="1" applyFont="1" applyFill="1" applyBorder="1"/>
    <xf numFmtId="43" fontId="10" fillId="0" borderId="0" xfId="8" applyFont="1" applyFill="1" applyBorder="1" applyAlignment="1">
      <alignment horizontal="right"/>
    </xf>
    <xf numFmtId="167" fontId="10" fillId="0" borderId="0" xfId="8" applyNumberFormat="1" applyFont="1" applyFill="1" applyBorder="1" applyAlignment="1">
      <alignment horizontal="right"/>
    </xf>
    <xf numFmtId="167" fontId="10" fillId="0" borderId="0" xfId="0" applyNumberFormat="1" applyFont="1" applyFill="1" applyBorder="1"/>
    <xf numFmtId="10" fontId="1" fillId="0" borderId="0" xfId="101" applyNumberFormat="1" applyFill="1" applyBorder="1"/>
    <xf numFmtId="0" fontId="8" fillId="0" borderId="0" xfId="0" applyFont="1" applyFill="1"/>
    <xf numFmtId="10" fontId="1" fillId="14" borderId="0" xfId="100" applyNumberFormat="1" applyFont="1" applyFill="1" applyBorder="1"/>
    <xf numFmtId="0" fontId="12" fillId="14" borderId="4" xfId="0" applyFont="1" applyFill="1" applyBorder="1" applyAlignment="1" applyProtection="1">
      <alignment horizontal="center"/>
    </xf>
    <xf numFmtId="169" fontId="0" fillId="14" borderId="20" xfId="0" applyNumberFormat="1" applyFill="1" applyBorder="1"/>
    <xf numFmtId="169" fontId="0" fillId="14" borderId="0" xfId="0" applyNumberFormat="1" applyFill="1" applyBorder="1"/>
    <xf numFmtId="169" fontId="1" fillId="14" borderId="15" xfId="8" applyNumberFormat="1" applyFill="1" applyBorder="1"/>
    <xf numFmtId="0" fontId="2" fillId="14" borderId="21" xfId="0" quotePrefix="1" applyFont="1" applyFill="1" applyBorder="1" applyAlignment="1">
      <alignment horizontal="right" vertical="center"/>
    </xf>
    <xf numFmtId="44" fontId="15" fillId="14" borderId="0" xfId="0" applyNumberFormat="1" applyFont="1" applyFill="1"/>
    <xf numFmtId="43" fontId="4" fillId="14" borderId="0" xfId="8" applyFont="1" applyFill="1" applyBorder="1" applyAlignment="1">
      <alignment horizontal="center" vertical="center"/>
    </xf>
    <xf numFmtId="13" fontId="10" fillId="14" borderId="0" xfId="8" applyNumberFormat="1" applyFont="1" applyFill="1" applyBorder="1" applyAlignment="1">
      <alignment horizontal="right"/>
    </xf>
    <xf numFmtId="0" fontId="27" fillId="0" borderId="0" xfId="0" applyFont="1"/>
    <xf numFmtId="0" fontId="27" fillId="0" borderId="0" xfId="0" applyFont="1" applyFill="1"/>
    <xf numFmtId="0" fontId="28" fillId="0" borderId="0" xfId="0" applyFont="1"/>
    <xf numFmtId="0" fontId="7" fillId="0" borderId="0" xfId="0" applyFont="1"/>
    <xf numFmtId="0" fontId="19" fillId="0" borderId="4" xfId="0" applyFont="1" applyBorder="1" applyAlignment="1">
      <alignment horizontal="right"/>
    </xf>
    <xf numFmtId="0" fontId="19" fillId="0" borderId="4" xfId="0" applyFont="1" applyBorder="1"/>
    <xf numFmtId="0" fontId="19" fillId="0" borderId="0" xfId="0" applyFont="1" applyAlignment="1">
      <alignment horizontal="right"/>
    </xf>
    <xf numFmtId="17" fontId="19" fillId="0" borderId="0" xfId="0" applyNumberFormat="1" applyFont="1"/>
    <xf numFmtId="173" fontId="15" fillId="14" borderId="0" xfId="0" applyNumberFormat="1" applyFont="1" applyFill="1"/>
    <xf numFmtId="166" fontId="0" fillId="4" borderId="6" xfId="0" applyNumberFormat="1" applyFill="1" applyBorder="1" applyAlignment="1">
      <alignment horizontal="center" wrapText="1"/>
    </xf>
    <xf numFmtId="166" fontId="4" fillId="4" borderId="0" xfId="0" applyNumberFormat="1" applyFont="1" applyFill="1" applyBorder="1" applyAlignment="1">
      <alignment horizontal="center" vertical="center" wrapText="1"/>
    </xf>
    <xf numFmtId="166" fontId="0" fillId="4" borderId="0" xfId="0" applyNumberFormat="1" applyFill="1" applyBorder="1" applyAlignment="1">
      <alignment horizontal="center" wrapText="1"/>
    </xf>
    <xf numFmtId="167" fontId="4" fillId="4" borderId="0" xfId="8" applyNumberFormat="1" applyFont="1" applyFill="1" applyBorder="1" applyAlignment="1">
      <alignment horizontal="right" vertical="center"/>
    </xf>
    <xf numFmtId="10" fontId="0" fillId="14" borderId="0" xfId="0" applyNumberFormat="1" applyFill="1"/>
    <xf numFmtId="0" fontId="4" fillId="14" borderId="0" xfId="77" applyFont="1" applyFill="1"/>
    <xf numFmtId="0" fontId="4" fillId="0" borderId="0" xfId="77"/>
    <xf numFmtId="0" fontId="7" fillId="14" borderId="0" xfId="77" applyFont="1" applyFill="1" applyBorder="1" applyAlignment="1">
      <alignment horizontal="left"/>
    </xf>
    <xf numFmtId="0" fontId="2" fillId="3" borderId="3" xfId="77" applyFont="1" applyFill="1" applyBorder="1" applyAlignment="1">
      <alignment horizontal="center"/>
    </xf>
    <xf numFmtId="0" fontId="7" fillId="3" borderId="3" xfId="77" applyFont="1" applyFill="1" applyBorder="1" applyAlignment="1">
      <alignment horizontal="left"/>
    </xf>
    <xf numFmtId="0" fontId="2" fillId="3" borderId="3" xfId="77" applyFont="1" applyFill="1" applyBorder="1" applyAlignment="1">
      <alignment horizontal="right"/>
    </xf>
    <xf numFmtId="0" fontId="4" fillId="12" borderId="3" xfId="77" applyFill="1" applyBorder="1"/>
    <xf numFmtId="0" fontId="2" fillId="12" borderId="3" xfId="77" applyFont="1" applyFill="1" applyBorder="1"/>
    <xf numFmtId="0" fontId="2" fillId="12" borderId="3" xfId="77" applyFont="1" applyFill="1" applyBorder="1" applyAlignment="1">
      <alignment horizontal="right"/>
    </xf>
    <xf numFmtId="0" fontId="4" fillId="12" borderId="3" xfId="77" applyFill="1" applyBorder="1" applyAlignment="1">
      <alignment horizontal="right"/>
    </xf>
    <xf numFmtId="0" fontId="4" fillId="14" borderId="0" xfId="77" applyFill="1" applyBorder="1"/>
    <xf numFmtId="0" fontId="4" fillId="14" borderId="5" xfId="77" applyFill="1" applyBorder="1"/>
    <xf numFmtId="0" fontId="4" fillId="14" borderId="0" xfId="77" applyFont="1" applyFill="1" applyBorder="1" applyAlignment="1">
      <alignment horizontal="right"/>
    </xf>
    <xf numFmtId="0" fontId="4" fillId="14" borderId="0" xfId="77" applyFill="1"/>
    <xf numFmtId="0" fontId="4" fillId="14" borderId="0" xfId="77" applyFont="1" applyFill="1" applyAlignment="1">
      <alignment horizontal="right"/>
    </xf>
    <xf numFmtId="0" fontId="4" fillId="0" borderId="0" xfId="77" applyFill="1"/>
    <xf numFmtId="43" fontId="2" fillId="14" borderId="0" xfId="77" applyNumberFormat="1" applyFont="1" applyFill="1" applyAlignment="1">
      <alignment horizontal="right"/>
    </xf>
    <xf numFmtId="43" fontId="15" fillId="14" borderId="0" xfId="77" applyNumberFormat="1" applyFont="1" applyFill="1" applyAlignment="1">
      <alignment horizontal="right"/>
    </xf>
    <xf numFmtId="0" fontId="15" fillId="14" borderId="0" xfId="77" applyFont="1" applyFill="1"/>
    <xf numFmtId="0" fontId="23" fillId="14" borderId="22" xfId="77" applyFont="1" applyFill="1" applyBorder="1" applyAlignment="1"/>
    <xf numFmtId="0" fontId="23" fillId="14" borderId="23" xfId="77" applyFont="1" applyFill="1" applyBorder="1" applyAlignment="1"/>
    <xf numFmtId="43" fontId="15" fillId="14" borderId="0" xfId="77" applyNumberFormat="1" applyFont="1" applyFill="1"/>
    <xf numFmtId="0" fontId="13" fillId="12" borderId="7" xfId="77" applyFont="1" applyFill="1" applyBorder="1" applyAlignment="1">
      <alignment horizontal="center"/>
    </xf>
    <xf numFmtId="0" fontId="13" fillId="12" borderId="8" xfId="77" applyFont="1" applyFill="1" applyBorder="1" applyAlignment="1">
      <alignment horizontal="center"/>
    </xf>
    <xf numFmtId="43" fontId="15" fillId="0" borderId="0" xfId="77" applyNumberFormat="1" applyFont="1"/>
    <xf numFmtId="0" fontId="4" fillId="14" borderId="0" xfId="77" applyFill="1" applyBorder="1" applyAlignment="1"/>
    <xf numFmtId="0" fontId="2" fillId="14" borderId="0" xfId="77" applyFont="1" applyFill="1"/>
    <xf numFmtId="0" fontId="23" fillId="14" borderId="0" xfId="77" applyFont="1" applyFill="1" applyBorder="1" applyAlignment="1">
      <alignment horizontal="center"/>
    </xf>
    <xf numFmtId="0" fontId="13" fillId="14" borderId="0" xfId="77" applyFont="1" applyFill="1" applyBorder="1" applyAlignment="1">
      <alignment horizontal="center"/>
    </xf>
    <xf numFmtId="43" fontId="15" fillId="14" borderId="0" xfId="77" applyNumberFormat="1" applyFont="1" applyFill="1" applyBorder="1" applyAlignment="1">
      <alignment horizontal="right"/>
    </xf>
    <xf numFmtId="43" fontId="15" fillId="0" borderId="0" xfId="77" applyNumberFormat="1" applyFont="1" applyAlignment="1">
      <alignment horizontal="right"/>
    </xf>
    <xf numFmtId="0" fontId="15" fillId="14" borderId="0" xfId="77" applyFont="1" applyFill="1" applyAlignment="1">
      <alignment horizontal="right"/>
    </xf>
    <xf numFmtId="0" fontId="15" fillId="14" borderId="0" xfId="77" applyFont="1" applyFill="1" applyBorder="1"/>
    <xf numFmtId="43" fontId="15" fillId="14" borderId="0" xfId="77" applyNumberFormat="1" applyFont="1" applyFill="1" applyAlignment="1">
      <alignment horizontal="left"/>
    </xf>
    <xf numFmtId="43" fontId="4" fillId="14" borderId="0" xfId="77" applyNumberFormat="1" applyFill="1"/>
    <xf numFmtId="43" fontId="4" fillId="0" borderId="0" xfId="77" applyNumberFormat="1"/>
    <xf numFmtId="0" fontId="15" fillId="0" borderId="0" xfId="77" applyFont="1"/>
    <xf numFmtId="0" fontId="15" fillId="0" borderId="0" xfId="77" applyFont="1" applyAlignment="1">
      <alignment horizontal="right"/>
    </xf>
    <xf numFmtId="167" fontId="15" fillId="14" borderId="0" xfId="77" applyNumberFormat="1" applyFont="1" applyFill="1" applyAlignment="1">
      <alignment horizontal="right"/>
    </xf>
    <xf numFmtId="166" fontId="4" fillId="15" borderId="0" xfId="0" applyNumberFormat="1" applyFont="1" applyFill="1" applyBorder="1" applyAlignment="1">
      <alignment horizontal="center" vertical="center" wrapText="1"/>
    </xf>
    <xf numFmtId="166" fontId="4" fillId="15" borderId="6" xfId="0" applyNumberFormat="1" applyFont="1" applyFill="1" applyBorder="1" applyAlignment="1">
      <alignment horizontal="center" vertical="center" wrapText="1"/>
    </xf>
    <xf numFmtId="43" fontId="10" fillId="14" borderId="5" xfId="9" applyFont="1" applyFill="1" applyBorder="1" applyAlignment="1">
      <alignment horizontal="right"/>
    </xf>
    <xf numFmtId="43" fontId="10" fillId="6" borderId="10" xfId="9" applyFont="1" applyFill="1" applyBorder="1" applyAlignment="1">
      <alignment horizontal="right"/>
    </xf>
    <xf numFmtId="43" fontId="10" fillId="6" borderId="11" xfId="9" applyFont="1" applyFill="1" applyBorder="1" applyAlignment="1">
      <alignment horizontal="right"/>
    </xf>
    <xf numFmtId="43" fontId="10" fillId="6" borderId="12" xfId="9" applyFont="1" applyFill="1" applyBorder="1" applyAlignment="1">
      <alignment horizontal="right"/>
    </xf>
    <xf numFmtId="43" fontId="10" fillId="6" borderId="0" xfId="9" applyFont="1" applyFill="1" applyAlignment="1">
      <alignment horizontal="right"/>
    </xf>
    <xf numFmtId="43" fontId="10" fillId="15" borderId="4" xfId="9" applyFont="1" applyFill="1" applyBorder="1" applyAlignment="1">
      <alignment horizontal="right"/>
    </xf>
    <xf numFmtId="43" fontId="10" fillId="15" borderId="4" xfId="9" applyFont="1" applyFill="1" applyBorder="1" applyAlignment="1">
      <alignment horizontal="right"/>
    </xf>
    <xf numFmtId="43" fontId="10" fillId="15" borderId="0" xfId="9" applyFont="1" applyFill="1" applyAlignment="1">
      <alignment horizontal="right"/>
    </xf>
    <xf numFmtId="43" fontId="4" fillId="14" borderId="0" xfId="77" applyNumberFormat="1" applyFont="1" applyFill="1"/>
    <xf numFmtId="0" fontId="4" fillId="16" borderId="0" xfId="77" applyFill="1" applyBorder="1"/>
    <xf numFmtId="43" fontId="15" fillId="16" borderId="0" xfId="77" applyNumberFormat="1" applyFont="1" applyFill="1" applyAlignment="1">
      <alignment horizontal="right"/>
    </xf>
    <xf numFmtId="0" fontId="4" fillId="16" borderId="0" xfId="77" applyFill="1"/>
    <xf numFmtId="167" fontId="4" fillId="4" borderId="6" xfId="8" applyNumberFormat="1" applyFont="1" applyFill="1" applyBorder="1" applyAlignment="1">
      <alignment horizontal="right" vertical="center"/>
    </xf>
    <xf numFmtId="167" fontId="4" fillId="4" borderId="6" xfId="8" applyNumberFormat="1" applyFont="1" applyFill="1" applyBorder="1" applyAlignment="1">
      <alignment horizontal="center" vertical="center"/>
    </xf>
    <xf numFmtId="167" fontId="4" fillId="4" borderId="0" xfId="8" applyNumberFormat="1" applyFont="1" applyFill="1" applyBorder="1" applyAlignment="1">
      <alignment horizontal="center" vertical="center"/>
    </xf>
    <xf numFmtId="167" fontId="4" fillId="14" borderId="0" xfId="8" applyNumberFormat="1" applyFont="1" applyFill="1" applyBorder="1" applyAlignment="1">
      <alignment horizontal="center" vertical="center"/>
    </xf>
    <xf numFmtId="176" fontId="15" fillId="14" borderId="0" xfId="0" applyNumberFormat="1" applyFont="1" applyFill="1"/>
    <xf numFmtId="167" fontId="4" fillId="14" borderId="13" xfId="8" applyNumberFormat="1" applyFont="1" applyFill="1" applyBorder="1" applyAlignment="1">
      <alignment horizontal="right" vertical="center"/>
    </xf>
    <xf numFmtId="167" fontId="4" fillId="14" borderId="6" xfId="8" applyNumberFormat="1" applyFont="1" applyFill="1" applyBorder="1" applyAlignment="1">
      <alignment horizontal="right" vertical="center"/>
    </xf>
    <xf numFmtId="167" fontId="4" fillId="14" borderId="14" xfId="8" applyNumberFormat="1" applyFont="1" applyFill="1" applyBorder="1" applyAlignment="1">
      <alignment horizontal="right" vertical="center"/>
    </xf>
    <xf numFmtId="167" fontId="4" fillId="14" borderId="0" xfId="8" applyNumberFormat="1" applyFont="1" applyFill="1" applyBorder="1" applyAlignment="1">
      <alignment horizontal="right" vertical="center"/>
    </xf>
    <xf numFmtId="0" fontId="23" fillId="14" borderId="24" xfId="77" applyFont="1" applyFill="1" applyBorder="1" applyAlignment="1">
      <alignment horizontal="center"/>
    </xf>
    <xf numFmtId="43" fontId="15" fillId="15" borderId="0" xfId="77" applyNumberFormat="1" applyFont="1" applyFill="1" applyAlignment="1">
      <alignment horizontal="right"/>
    </xf>
    <xf numFmtId="167" fontId="4" fillId="17" borderId="6" xfId="8" applyNumberFormat="1" applyFont="1" applyFill="1" applyBorder="1" applyAlignment="1">
      <alignment horizontal="right" vertical="center"/>
    </xf>
    <xf numFmtId="0" fontId="4" fillId="16" borderId="0" xfId="0" applyFont="1" applyFill="1"/>
    <xf numFmtId="0" fontId="0" fillId="16" borderId="0" xfId="0" applyFill="1"/>
    <xf numFmtId="0" fontId="21" fillId="17" borderId="0" xfId="0" applyFont="1" applyFill="1" applyAlignment="1">
      <alignment vertical="center"/>
    </xf>
    <xf numFmtId="0" fontId="1" fillId="14" borderId="0" xfId="77" applyFont="1" applyFill="1"/>
    <xf numFmtId="0" fontId="39" fillId="14" borderId="0" xfId="77" applyFont="1" applyFill="1"/>
    <xf numFmtId="0" fontId="2" fillId="0" borderId="0" xfId="77" applyFont="1"/>
    <xf numFmtId="167" fontId="4" fillId="14" borderId="0" xfId="77" applyNumberFormat="1" applyFont="1" applyFill="1"/>
    <xf numFmtId="10" fontId="1" fillId="0" borderId="30" xfId="101" applyNumberFormat="1" applyFill="1" applyBorder="1"/>
    <xf numFmtId="10" fontId="1" fillId="14" borderId="6" xfId="100" applyNumberFormat="1" applyFill="1" applyBorder="1"/>
    <xf numFmtId="10" fontId="1" fillId="0" borderId="31" xfId="8" applyNumberFormat="1" applyFill="1" applyBorder="1"/>
    <xf numFmtId="10" fontId="1" fillId="14" borderId="31" xfId="8" applyNumberFormat="1" applyFill="1" applyBorder="1"/>
    <xf numFmtId="166" fontId="4" fillId="0" borderId="0" xfId="77" applyNumberFormat="1"/>
    <xf numFmtId="166" fontId="4" fillId="0" borderId="0" xfId="77" applyNumberFormat="1" applyFill="1"/>
    <xf numFmtId="0" fontId="2" fillId="0" borderId="0" xfId="77" applyFont="1" applyFill="1"/>
    <xf numFmtId="6" fontId="2" fillId="0" borderId="0" xfId="77" quotePrefix="1" applyNumberFormat="1" applyFont="1" applyAlignment="1">
      <alignment horizontal="center"/>
    </xf>
    <xf numFmtId="43" fontId="2" fillId="0" borderId="0" xfId="77" applyNumberFormat="1" applyFont="1" applyFill="1" applyAlignment="1">
      <alignment horizontal="right"/>
    </xf>
    <xf numFmtId="0" fontId="1" fillId="0" borderId="0" xfId="77" applyFont="1" applyFill="1" applyAlignment="1">
      <alignment horizontal="right"/>
    </xf>
    <xf numFmtId="0" fontId="1" fillId="0" borderId="0" xfId="77" applyFont="1" applyAlignment="1">
      <alignment horizontal="right"/>
    </xf>
    <xf numFmtId="0" fontId="4" fillId="0" borderId="0" xfId="77" applyAlignment="1">
      <alignment horizontal="right"/>
    </xf>
    <xf numFmtId="167" fontId="4" fillId="0" borderId="0" xfId="8" applyNumberFormat="1" applyFont="1" applyFill="1"/>
    <xf numFmtId="0" fontId="1" fillId="14" borderId="0" xfId="0" applyFont="1" applyFill="1" applyBorder="1"/>
    <xf numFmtId="0" fontId="1" fillId="16" borderId="0" xfId="193" applyFill="1"/>
    <xf numFmtId="0" fontId="1" fillId="16" borderId="0" xfId="193" applyFont="1" applyFill="1" applyAlignment="1">
      <alignment horizontal="right"/>
    </xf>
    <xf numFmtId="0" fontId="1" fillId="16" borderId="0" xfId="193" applyFill="1" applyAlignment="1">
      <alignment horizontal="right"/>
    </xf>
    <xf numFmtId="167" fontId="1" fillId="16" borderId="0" xfId="193" applyNumberFormat="1" applyFill="1"/>
    <xf numFmtId="166" fontId="1" fillId="16" borderId="0" xfId="193" applyNumberFormat="1" applyFill="1"/>
    <xf numFmtId="2" fontId="1" fillId="16" borderId="0" xfId="193" applyNumberFormat="1" applyFill="1"/>
    <xf numFmtId="0" fontId="2" fillId="16" borderId="0" xfId="193" applyFont="1" applyFill="1"/>
    <xf numFmtId="0" fontId="1" fillId="16" borderId="0" xfId="193" applyFont="1" applyFill="1"/>
    <xf numFmtId="43" fontId="1" fillId="16" borderId="0" xfId="193" applyNumberFormat="1" applyFill="1"/>
    <xf numFmtId="166" fontId="1" fillId="16" borderId="0" xfId="193" applyNumberFormat="1" applyFill="1" applyAlignment="1">
      <alignment horizontal="right"/>
    </xf>
    <xf numFmtId="9" fontId="1" fillId="16" borderId="0" xfId="101" applyFill="1"/>
    <xf numFmtId="166" fontId="1" fillId="16" borderId="0" xfId="193" applyNumberFormat="1" applyFont="1" applyFill="1"/>
    <xf numFmtId="0" fontId="39" fillId="16" borderId="0" xfId="193" applyFont="1" applyFill="1"/>
    <xf numFmtId="168" fontId="1" fillId="16" borderId="0" xfId="224" applyNumberFormat="1" applyFill="1"/>
    <xf numFmtId="167" fontId="1" fillId="16" borderId="0" xfId="224" applyNumberFormat="1" applyFill="1"/>
    <xf numFmtId="167" fontId="1" fillId="18" borderId="0" xfId="224" applyNumberFormat="1" applyFill="1"/>
    <xf numFmtId="0" fontId="1" fillId="18" borderId="0" xfId="193" applyFill="1"/>
    <xf numFmtId="167" fontId="0" fillId="16" borderId="0" xfId="224" applyNumberFormat="1" applyFont="1" applyFill="1"/>
    <xf numFmtId="0" fontId="2" fillId="16" borderId="23" xfId="193" applyFont="1" applyFill="1" applyBorder="1" applyAlignment="1">
      <alignment horizontal="center"/>
    </xf>
    <xf numFmtId="0" fontId="2" fillId="16" borderId="3" xfId="193" applyFont="1" applyFill="1" applyBorder="1" applyAlignment="1">
      <alignment horizontal="center"/>
    </xf>
    <xf numFmtId="0" fontId="2" fillId="16" borderId="22" xfId="193" applyFont="1" applyFill="1" applyBorder="1" applyAlignment="1">
      <alignment horizontal="center"/>
    </xf>
    <xf numFmtId="167" fontId="1" fillId="16" borderId="23" xfId="193" applyNumberFormat="1" applyFill="1" applyBorder="1"/>
    <xf numFmtId="167" fontId="1" fillId="16" borderId="3" xfId="193" applyNumberFormat="1" applyFill="1" applyBorder="1"/>
    <xf numFmtId="167" fontId="1" fillId="16" borderId="22" xfId="193" applyNumberFormat="1" applyFill="1" applyBorder="1"/>
    <xf numFmtId="167" fontId="1" fillId="16" borderId="2" xfId="193" applyNumberFormat="1" applyFill="1" applyBorder="1"/>
    <xf numFmtId="167" fontId="1" fillId="16" borderId="28" xfId="193" applyNumberFormat="1" applyFill="1" applyBorder="1"/>
    <xf numFmtId="167" fontId="1" fillId="16" borderId="26" xfId="193" applyNumberFormat="1" applyFill="1" applyBorder="1"/>
    <xf numFmtId="167" fontId="1" fillId="16" borderId="27" xfId="193" applyNumberFormat="1" applyFill="1" applyBorder="1"/>
    <xf numFmtId="167" fontId="2" fillId="16" borderId="23" xfId="193" applyNumberFormat="1" applyFont="1" applyFill="1" applyBorder="1"/>
    <xf numFmtId="167" fontId="2" fillId="16" borderId="3" xfId="193" applyNumberFormat="1" applyFont="1" applyFill="1" applyBorder="1"/>
    <xf numFmtId="167" fontId="2" fillId="16" borderId="22" xfId="193" applyNumberFormat="1" applyFont="1" applyFill="1" applyBorder="1"/>
    <xf numFmtId="167" fontId="2" fillId="16" borderId="2" xfId="193" applyNumberFormat="1" applyFont="1" applyFill="1" applyBorder="1"/>
    <xf numFmtId="167" fontId="2" fillId="16" borderId="0" xfId="193" applyNumberFormat="1" applyFont="1" applyFill="1"/>
    <xf numFmtId="167" fontId="2" fillId="16" borderId="28" xfId="193" applyNumberFormat="1" applyFont="1" applyFill="1" applyBorder="1"/>
    <xf numFmtId="167" fontId="2" fillId="16" borderId="26" xfId="193" applyNumberFormat="1" applyFont="1" applyFill="1" applyBorder="1"/>
    <xf numFmtId="167" fontId="2" fillId="16" borderId="27" xfId="193" applyNumberFormat="1" applyFont="1" applyFill="1" applyBorder="1"/>
    <xf numFmtId="0" fontId="1" fillId="16" borderId="0" xfId="193" applyFill="1" applyBorder="1"/>
    <xf numFmtId="177" fontId="40" fillId="16" borderId="0" xfId="193" applyNumberFormat="1" applyFont="1" applyFill="1" applyBorder="1"/>
    <xf numFmtId="178" fontId="1" fillId="16" borderId="0" xfId="193" applyNumberFormat="1" applyFill="1" applyBorder="1"/>
    <xf numFmtId="0" fontId="40" fillId="16" borderId="0" xfId="193" applyFont="1" applyFill="1" applyBorder="1"/>
    <xf numFmtId="167" fontId="1" fillId="16" borderId="32" xfId="224" applyNumberFormat="1" applyFont="1" applyFill="1" applyBorder="1"/>
    <xf numFmtId="167" fontId="1" fillId="16" borderId="32" xfId="224" applyNumberFormat="1" applyFill="1" applyBorder="1"/>
    <xf numFmtId="167" fontId="1" fillId="16" borderId="4" xfId="224" applyNumberFormat="1" applyFill="1" applyBorder="1"/>
    <xf numFmtId="167" fontId="1" fillId="16" borderId="29" xfId="224" applyNumberFormat="1" applyFill="1" applyBorder="1"/>
    <xf numFmtId="0" fontId="1" fillId="16" borderId="8" xfId="193" applyFill="1" applyBorder="1"/>
    <xf numFmtId="0" fontId="1" fillId="16" borderId="7" xfId="193" applyFill="1" applyBorder="1"/>
    <xf numFmtId="167" fontId="1" fillId="16" borderId="28" xfId="224" applyNumberFormat="1" applyFont="1" applyFill="1" applyBorder="1"/>
    <xf numFmtId="167" fontId="1" fillId="16" borderId="2" xfId="224" applyNumberFormat="1" applyFill="1" applyBorder="1"/>
    <xf numFmtId="167" fontId="1" fillId="16" borderId="0" xfId="224" applyNumberFormat="1" applyFill="1" applyBorder="1"/>
    <xf numFmtId="167" fontId="1" fillId="16" borderId="28" xfId="224" applyNumberFormat="1" applyFill="1" applyBorder="1"/>
    <xf numFmtId="0" fontId="1" fillId="16" borderId="24" xfId="193" applyFill="1" applyBorder="1"/>
    <xf numFmtId="168" fontId="1" fillId="16" borderId="0" xfId="193" applyNumberFormat="1" applyFill="1" applyBorder="1"/>
    <xf numFmtId="168" fontId="1" fillId="16" borderId="0" xfId="224" applyNumberFormat="1" applyFill="1" applyBorder="1"/>
    <xf numFmtId="167" fontId="1" fillId="18" borderId="23" xfId="224" applyNumberFormat="1" applyFill="1" applyBorder="1"/>
    <xf numFmtId="167" fontId="1" fillId="18" borderId="3" xfId="224" applyNumberFormat="1" applyFill="1" applyBorder="1"/>
    <xf numFmtId="167" fontId="1" fillId="18" borderId="22" xfId="224" applyNumberFormat="1" applyFill="1" applyBorder="1"/>
    <xf numFmtId="167" fontId="1" fillId="16" borderId="3" xfId="224" applyNumberFormat="1" applyFill="1" applyBorder="1"/>
    <xf numFmtId="167" fontId="1" fillId="16" borderId="22" xfId="224" applyNumberFormat="1" applyFill="1" applyBorder="1"/>
    <xf numFmtId="0" fontId="1" fillId="16" borderId="22" xfId="193" applyFill="1" applyBorder="1"/>
    <xf numFmtId="0" fontId="2" fillId="16" borderId="0" xfId="193" applyFont="1" applyFill="1" applyBorder="1" applyAlignment="1">
      <alignment horizontal="center"/>
    </xf>
    <xf numFmtId="1" fontId="2" fillId="16" borderId="26" xfId="193" applyNumberFormat="1" applyFont="1" applyFill="1" applyBorder="1" applyAlignment="1">
      <alignment horizontal="center"/>
    </xf>
    <xf numFmtId="1" fontId="2" fillId="16" borderId="31" xfId="193" applyNumberFormat="1" applyFont="1" applyFill="1" applyBorder="1" applyAlignment="1">
      <alignment horizontal="center"/>
    </xf>
    <xf numFmtId="49" fontId="2" fillId="16" borderId="27" xfId="224" applyNumberFormat="1" applyFont="1" applyFill="1" applyBorder="1" applyAlignment="1">
      <alignment horizontal="center"/>
    </xf>
    <xf numFmtId="0" fontId="1" fillId="16" borderId="32" xfId="193" applyFill="1" applyBorder="1"/>
    <xf numFmtId="10" fontId="1" fillId="16" borderId="29" xfId="101" applyNumberFormat="1" applyFill="1" applyBorder="1"/>
    <xf numFmtId="0" fontId="1" fillId="16" borderId="29" xfId="193" applyFill="1" applyBorder="1"/>
    <xf numFmtId="0" fontId="1" fillId="16" borderId="2" xfId="193" applyFill="1" applyBorder="1"/>
    <xf numFmtId="0" fontId="1" fillId="16" borderId="28" xfId="193" applyFill="1" applyBorder="1"/>
    <xf numFmtId="0" fontId="1" fillId="16" borderId="26" xfId="193" applyFill="1" applyBorder="1"/>
    <xf numFmtId="167" fontId="1" fillId="16" borderId="27" xfId="224" applyNumberFormat="1" applyFill="1" applyBorder="1"/>
    <xf numFmtId="0" fontId="1" fillId="16" borderId="27" xfId="193" applyFill="1" applyBorder="1"/>
    <xf numFmtId="0" fontId="2" fillId="16" borderId="0" xfId="193" applyFont="1" applyFill="1" applyAlignment="1">
      <alignment wrapText="1"/>
    </xf>
    <xf numFmtId="166" fontId="1" fillId="16" borderId="0" xfId="193" applyNumberFormat="1" applyFill="1" applyBorder="1"/>
    <xf numFmtId="167" fontId="0" fillId="18" borderId="32" xfId="224" applyNumberFormat="1" applyFont="1" applyFill="1" applyBorder="1"/>
    <xf numFmtId="167" fontId="0" fillId="18" borderId="4" xfId="224" applyNumberFormat="1" applyFont="1" applyFill="1" applyBorder="1"/>
    <xf numFmtId="167" fontId="0" fillId="18" borderId="29" xfId="224" applyNumberFormat="1" applyFont="1" applyFill="1" applyBorder="1"/>
    <xf numFmtId="167" fontId="0" fillId="16" borderId="4" xfId="224" applyNumberFormat="1" applyFont="1" applyFill="1" applyBorder="1"/>
    <xf numFmtId="167" fontId="0" fillId="16" borderId="29" xfId="224" applyNumberFormat="1" applyFont="1" applyFill="1" applyBorder="1"/>
    <xf numFmtId="167" fontId="0" fillId="16" borderId="32" xfId="224" applyNumberFormat="1" applyFont="1" applyFill="1" applyBorder="1"/>
    <xf numFmtId="167" fontId="0" fillId="18" borderId="2" xfId="224" applyNumberFormat="1" applyFont="1" applyFill="1" applyBorder="1"/>
    <xf numFmtId="167" fontId="0" fillId="18" borderId="0" xfId="224" applyNumberFormat="1" applyFont="1" applyFill="1" applyBorder="1"/>
    <xf numFmtId="167" fontId="0" fillId="18" borderId="28" xfId="224" applyNumberFormat="1" applyFont="1" applyFill="1" applyBorder="1"/>
    <xf numFmtId="167" fontId="0" fillId="16" borderId="0" xfId="224" applyNumberFormat="1" applyFont="1" applyFill="1" applyBorder="1"/>
    <xf numFmtId="167" fontId="0" fillId="16" borderId="28" xfId="224" applyNumberFormat="1" applyFont="1" applyFill="1" applyBorder="1"/>
    <xf numFmtId="167" fontId="0" fillId="16" borderId="2" xfId="224" applyNumberFormat="1" applyFont="1" applyFill="1" applyBorder="1"/>
    <xf numFmtId="167" fontId="1" fillId="16" borderId="27" xfId="224" applyNumberFormat="1" applyFont="1" applyFill="1" applyBorder="1"/>
    <xf numFmtId="167" fontId="1" fillId="18" borderId="26" xfId="224" applyNumberFormat="1" applyFont="1" applyFill="1" applyBorder="1"/>
    <xf numFmtId="167" fontId="1" fillId="18" borderId="31" xfId="224" applyNumberFormat="1" applyFont="1" applyFill="1" applyBorder="1"/>
    <xf numFmtId="167" fontId="1" fillId="18" borderId="27" xfId="224" applyNumberFormat="1" applyFont="1" applyFill="1" applyBorder="1"/>
    <xf numFmtId="0" fontId="2" fillId="16" borderId="26" xfId="193" applyFont="1" applyFill="1" applyBorder="1" applyAlignment="1">
      <alignment horizontal="center"/>
    </xf>
    <xf numFmtId="0" fontId="2" fillId="16" borderId="31" xfId="193" applyFont="1" applyFill="1" applyBorder="1" applyAlignment="1">
      <alignment horizontal="center"/>
    </xf>
    <xf numFmtId="0" fontId="2" fillId="16" borderId="27" xfId="193" applyFont="1" applyFill="1" applyBorder="1" applyAlignment="1">
      <alignment horizontal="center"/>
    </xf>
    <xf numFmtId="167" fontId="1" fillId="18" borderId="0" xfId="193" applyNumberFormat="1" applyFill="1" applyBorder="1"/>
    <xf numFmtId="167" fontId="1" fillId="18" borderId="28" xfId="193" applyNumberFormat="1" applyFill="1" applyBorder="1"/>
    <xf numFmtId="179" fontId="1" fillId="16" borderId="0" xfId="193" applyNumberFormat="1" applyFill="1"/>
    <xf numFmtId="167" fontId="1" fillId="18" borderId="32" xfId="224" applyNumberFormat="1" applyFill="1" applyBorder="1"/>
    <xf numFmtId="167" fontId="1" fillId="18" borderId="4" xfId="224" applyNumberFormat="1" applyFill="1" applyBorder="1"/>
    <xf numFmtId="167" fontId="1" fillId="18" borderId="29" xfId="224" applyNumberFormat="1" applyFill="1" applyBorder="1"/>
    <xf numFmtId="0" fontId="1" fillId="18" borderId="8" xfId="193" applyFill="1" applyBorder="1"/>
    <xf numFmtId="167" fontId="1" fillId="18" borderId="2" xfId="193" applyNumberFormat="1" applyFill="1" applyBorder="1"/>
    <xf numFmtId="167" fontId="1" fillId="18" borderId="0" xfId="193" applyNumberFormat="1" applyFill="1"/>
    <xf numFmtId="0" fontId="1" fillId="18" borderId="7" xfId="193" applyFill="1" applyBorder="1"/>
    <xf numFmtId="167" fontId="1" fillId="18" borderId="2" xfId="224" applyNumberFormat="1" applyFill="1" applyBorder="1"/>
    <xf numFmtId="167" fontId="1" fillId="18" borderId="0" xfId="224" applyNumberFormat="1" applyFill="1" applyBorder="1"/>
    <xf numFmtId="167" fontId="1" fillId="18" borderId="28" xfId="224" applyNumberFormat="1" applyFill="1" applyBorder="1"/>
    <xf numFmtId="167" fontId="1" fillId="18" borderId="28" xfId="224" applyNumberFormat="1" applyFont="1" applyFill="1" applyBorder="1"/>
    <xf numFmtId="0" fontId="1" fillId="18" borderId="24" xfId="193" applyFill="1" applyBorder="1"/>
    <xf numFmtId="0" fontId="2" fillId="18" borderId="23" xfId="193" applyFont="1" applyFill="1" applyBorder="1" applyAlignment="1">
      <alignment horizontal="center"/>
    </xf>
    <xf numFmtId="0" fontId="2" fillId="18" borderId="3" xfId="193" applyFont="1" applyFill="1" applyBorder="1" applyAlignment="1">
      <alignment horizontal="center"/>
    </xf>
    <xf numFmtId="0" fontId="2" fillId="18" borderId="22" xfId="193" applyFont="1" applyFill="1" applyBorder="1" applyAlignment="1">
      <alignment horizontal="center"/>
    </xf>
    <xf numFmtId="0" fontId="1" fillId="18" borderId="0" xfId="193" applyFill="1" applyBorder="1"/>
    <xf numFmtId="168" fontId="1" fillId="18" borderId="0" xfId="193" applyNumberFormat="1" applyFill="1" applyBorder="1"/>
    <xf numFmtId="168" fontId="1" fillId="18" borderId="0" xfId="224" applyNumberFormat="1" applyFill="1" applyBorder="1"/>
    <xf numFmtId="0" fontId="1" fillId="18" borderId="22" xfId="193" applyFill="1" applyBorder="1"/>
    <xf numFmtId="0" fontId="2" fillId="18" borderId="0" xfId="193" applyFont="1" applyFill="1" applyBorder="1" applyAlignment="1">
      <alignment horizontal="center"/>
    </xf>
    <xf numFmtId="1" fontId="2" fillId="18" borderId="26" xfId="193" applyNumberFormat="1" applyFont="1" applyFill="1" applyBorder="1" applyAlignment="1">
      <alignment horizontal="center"/>
    </xf>
    <xf numFmtId="1" fontId="2" fillId="18" borderId="31" xfId="193" applyNumberFormat="1" applyFont="1" applyFill="1" applyBorder="1" applyAlignment="1">
      <alignment horizontal="center"/>
    </xf>
    <xf numFmtId="49" fontId="2" fillId="18" borderId="27" xfId="224" applyNumberFormat="1" applyFont="1" applyFill="1" applyBorder="1" applyAlignment="1">
      <alignment horizontal="center"/>
    </xf>
    <xf numFmtId="0" fontId="1" fillId="18" borderId="32" xfId="193" applyFill="1" applyBorder="1"/>
    <xf numFmtId="10" fontId="1" fillId="18" borderId="29" xfId="101" applyNumberFormat="1" applyFill="1" applyBorder="1"/>
    <xf numFmtId="0" fontId="1" fillId="18" borderId="29" xfId="193" applyFill="1" applyBorder="1"/>
    <xf numFmtId="0" fontId="1" fillId="18" borderId="2" xfId="193" applyFill="1" applyBorder="1"/>
    <xf numFmtId="0" fontId="1" fillId="18" borderId="28" xfId="193" applyFill="1" applyBorder="1"/>
    <xf numFmtId="0" fontId="1" fillId="18" borderId="26" xfId="193" applyFill="1" applyBorder="1"/>
    <xf numFmtId="167" fontId="1" fillId="18" borderId="27" xfId="224" applyNumberFormat="1" applyFill="1" applyBorder="1"/>
    <xf numFmtId="0" fontId="1" fillId="18" borderId="27" xfId="193" applyFill="1" applyBorder="1"/>
    <xf numFmtId="0" fontId="2" fillId="18" borderId="0" xfId="193" applyFont="1" applyFill="1"/>
    <xf numFmtId="167" fontId="1" fillId="18" borderId="0" xfId="193" applyNumberFormat="1" applyFont="1" applyFill="1" applyBorder="1"/>
    <xf numFmtId="167" fontId="1" fillId="18" borderId="28" xfId="193" applyNumberFormat="1" applyFont="1" applyFill="1" applyBorder="1"/>
    <xf numFmtId="168" fontId="1" fillId="16" borderId="29" xfId="224" applyNumberFormat="1" applyFill="1" applyBorder="1"/>
    <xf numFmtId="167" fontId="1" fillId="16" borderId="8" xfId="224" applyNumberFormat="1" applyFill="1" applyBorder="1"/>
    <xf numFmtId="167" fontId="1" fillId="16" borderId="7" xfId="224" applyNumberFormat="1" applyFill="1" applyBorder="1"/>
    <xf numFmtId="167" fontId="1" fillId="18" borderId="7" xfId="224" applyNumberFormat="1" applyFill="1" applyBorder="1"/>
    <xf numFmtId="167" fontId="1" fillId="16" borderId="24" xfId="224" applyNumberFormat="1" applyFill="1" applyBorder="1"/>
    <xf numFmtId="0" fontId="2" fillId="16" borderId="0" xfId="193" applyFont="1" applyFill="1" applyAlignment="1">
      <alignment horizontal="center" wrapText="1"/>
    </xf>
    <xf numFmtId="167" fontId="1" fillId="16" borderId="23" xfId="224" applyNumberFormat="1" applyFill="1" applyBorder="1"/>
    <xf numFmtId="167" fontId="20" fillId="16" borderId="3" xfId="224" applyNumberFormat="1" applyFont="1" applyFill="1" applyBorder="1"/>
    <xf numFmtId="167" fontId="1" fillId="18" borderId="3" xfId="224" applyNumberFormat="1" applyFont="1" applyFill="1" applyBorder="1"/>
    <xf numFmtId="168" fontId="20" fillId="16" borderId="3" xfId="224" applyNumberFormat="1" applyFont="1" applyFill="1" applyBorder="1"/>
    <xf numFmtId="167" fontId="1" fillId="16" borderId="0" xfId="193" applyNumberFormat="1" applyFill="1" applyBorder="1"/>
    <xf numFmtId="1" fontId="2" fillId="16" borderId="0" xfId="193" applyNumberFormat="1" applyFont="1" applyFill="1" applyBorder="1" applyAlignment="1">
      <alignment horizontal="center"/>
    </xf>
    <xf numFmtId="167" fontId="1" fillId="16" borderId="0" xfId="193" applyNumberFormat="1" applyFont="1" applyFill="1" applyBorder="1"/>
    <xf numFmtId="167" fontId="1" fillId="16" borderId="3" xfId="224" applyNumberFormat="1" applyFont="1" applyFill="1" applyBorder="1"/>
    <xf numFmtId="49" fontId="2" fillId="16" borderId="0" xfId="224" applyNumberFormat="1" applyFont="1" applyFill="1" applyBorder="1" applyAlignment="1">
      <alignment horizontal="center"/>
    </xf>
    <xf numFmtId="49" fontId="2" fillId="16" borderId="26" xfId="224" applyNumberFormat="1" applyFont="1" applyFill="1" applyBorder="1" applyAlignment="1">
      <alignment horizontal="center"/>
    </xf>
    <xf numFmtId="49" fontId="2" fillId="16" borderId="31" xfId="193" applyNumberFormat="1" applyFont="1" applyFill="1" applyBorder="1" applyAlignment="1">
      <alignment horizontal="center"/>
    </xf>
    <xf numFmtId="49" fontId="2" fillId="16" borderId="31" xfId="224" applyNumberFormat="1" applyFont="1" applyFill="1" applyBorder="1" applyAlignment="1">
      <alignment horizontal="center"/>
    </xf>
    <xf numFmtId="49" fontId="2" fillId="16" borderId="23" xfId="193" applyNumberFormat="1" applyFont="1" applyFill="1" applyBorder="1" applyAlignment="1">
      <alignment horizontal="center"/>
    </xf>
    <xf numFmtId="49" fontId="2" fillId="16" borderId="3" xfId="224" applyNumberFormat="1" applyFont="1" applyFill="1" applyBorder="1" applyAlignment="1">
      <alignment horizontal="center"/>
    </xf>
    <xf numFmtId="49" fontId="2" fillId="16" borderId="3" xfId="193" applyNumberFormat="1" applyFont="1" applyFill="1" applyBorder="1" applyAlignment="1">
      <alignment horizontal="center"/>
    </xf>
    <xf numFmtId="49" fontId="2" fillId="16" borderId="22" xfId="224" applyNumberFormat="1" applyFont="1" applyFill="1" applyBorder="1" applyAlignment="1">
      <alignment horizontal="center"/>
    </xf>
    <xf numFmtId="178" fontId="1" fillId="16" borderId="0" xfId="193" applyNumberFormat="1" applyFill="1"/>
    <xf numFmtId="170" fontId="1" fillId="16" borderId="0" xfId="193" applyNumberFormat="1" applyFill="1"/>
    <xf numFmtId="9" fontId="0" fillId="16" borderId="0" xfId="101" applyFont="1" applyFill="1"/>
    <xf numFmtId="167" fontId="0" fillId="16" borderId="31" xfId="224" applyNumberFormat="1" applyFont="1" applyFill="1" applyBorder="1"/>
    <xf numFmtId="173" fontId="1" fillId="16" borderId="0" xfId="193" applyNumberFormat="1" applyFill="1"/>
    <xf numFmtId="167" fontId="1" fillId="16" borderId="33" xfId="193" applyNumberFormat="1" applyFill="1" applyBorder="1"/>
    <xf numFmtId="167" fontId="0" fillId="16" borderId="8" xfId="224" applyNumberFormat="1" applyFont="1" applyFill="1" applyBorder="1"/>
    <xf numFmtId="167" fontId="0" fillId="16" borderId="7" xfId="224" applyNumberFormat="1" applyFont="1" applyFill="1" applyBorder="1"/>
    <xf numFmtId="167" fontId="0" fillId="16" borderId="27" xfId="224" applyNumberFormat="1" applyFont="1" applyFill="1" applyBorder="1"/>
    <xf numFmtId="167" fontId="0" fillId="16" borderId="24" xfId="224" applyNumberFormat="1" applyFont="1" applyFill="1" applyBorder="1"/>
    <xf numFmtId="0" fontId="41" fillId="19" borderId="0" xfId="193" applyFont="1" applyFill="1"/>
    <xf numFmtId="0" fontId="43" fillId="20" borderId="0" xfId="187" applyFont="1" applyFill="1"/>
    <xf numFmtId="0" fontId="44" fillId="20" borderId="0" xfId="187" applyFont="1" applyFill="1"/>
    <xf numFmtId="0" fontId="45" fillId="0" borderId="0" xfId="187" applyFont="1"/>
    <xf numFmtId="0" fontId="46" fillId="20" borderId="0" xfId="187" applyFont="1" applyFill="1"/>
    <xf numFmtId="0" fontId="47" fillId="20" borderId="0" xfId="187" applyFont="1" applyFill="1"/>
    <xf numFmtId="0" fontId="48" fillId="0" borderId="0" xfId="187" applyFont="1"/>
    <xf numFmtId="0" fontId="49" fillId="14" borderId="22" xfId="187" applyFont="1" applyFill="1" applyBorder="1" applyAlignment="1">
      <alignment horizontal="left" wrapText="1"/>
    </xf>
    <xf numFmtId="0" fontId="45" fillId="0" borderId="3" xfId="187" applyFont="1" applyBorder="1"/>
    <xf numFmtId="0" fontId="49" fillId="14" borderId="3" xfId="187" applyFont="1" applyFill="1" applyBorder="1" applyAlignment="1">
      <alignment horizontal="center" wrapText="1"/>
    </xf>
    <xf numFmtId="0" fontId="49" fillId="14" borderId="23" xfId="187" applyFont="1" applyFill="1" applyBorder="1" applyAlignment="1">
      <alignment horizontal="center" wrapText="1"/>
    </xf>
    <xf numFmtId="0" fontId="52" fillId="0" borderId="0" xfId="187" applyFont="1" applyFill="1" applyBorder="1" applyAlignment="1">
      <alignment horizontal="left"/>
    </xf>
    <xf numFmtId="0" fontId="50" fillId="0" borderId="0" xfId="187" applyFont="1" applyFill="1" applyBorder="1" applyAlignment="1">
      <alignment horizontal="left"/>
    </xf>
    <xf numFmtId="168" fontId="52" fillId="0" borderId="0" xfId="224" applyNumberFormat="1" applyFont="1" applyFill="1" applyBorder="1" applyAlignment="1">
      <alignment horizontal="right" vertical="center"/>
    </xf>
    <xf numFmtId="168" fontId="52" fillId="0" borderId="0" xfId="187" applyNumberFormat="1" applyFont="1" applyFill="1" applyBorder="1" applyAlignment="1">
      <alignment horizontal="right" vertical="center" wrapText="1"/>
    </xf>
    <xf numFmtId="0" fontId="53" fillId="21" borderId="27" xfId="187" applyFont="1" applyFill="1" applyBorder="1"/>
    <xf numFmtId="0" fontId="53" fillId="21" borderId="5" xfId="187" applyFont="1" applyFill="1" applyBorder="1" applyAlignment="1">
      <alignment horizontal="right"/>
    </xf>
    <xf numFmtId="3" fontId="53" fillId="21" borderId="26" xfId="187" applyNumberFormat="1" applyFont="1" applyFill="1" applyBorder="1" applyAlignment="1">
      <alignment horizontal="right"/>
    </xf>
    <xf numFmtId="0" fontId="45" fillId="0" borderId="34" xfId="187" applyFont="1" applyBorder="1"/>
    <xf numFmtId="0" fontId="45" fillId="0" borderId="37" xfId="187" applyFont="1" applyBorder="1"/>
    <xf numFmtId="0" fontId="54" fillId="0" borderId="22" xfId="187" applyFont="1" applyBorder="1"/>
    <xf numFmtId="0" fontId="55" fillId="0" borderId="0" xfId="187" applyFont="1"/>
    <xf numFmtId="164" fontId="55" fillId="0" borderId="0" xfId="187" applyNumberFormat="1" applyFont="1"/>
    <xf numFmtId="0" fontId="53" fillId="20" borderId="22" xfId="187" applyFont="1" applyFill="1" applyBorder="1"/>
    <xf numFmtId="0" fontId="53" fillId="20" borderId="23" xfId="187" applyFont="1" applyFill="1" applyBorder="1" applyAlignment="1">
      <alignment horizontal="right"/>
    </xf>
    <xf numFmtId="0" fontId="45" fillId="0" borderId="0" xfId="187" applyFont="1" applyAlignment="1">
      <alignment vertical="center" wrapText="1"/>
    </xf>
    <xf numFmtId="0" fontId="45" fillId="0" borderId="34" xfId="187" applyFont="1" applyBorder="1" applyAlignment="1">
      <alignment horizontal="left" vertical="center" wrapText="1"/>
    </xf>
    <xf numFmtId="0" fontId="45" fillId="0" borderId="44" xfId="187" applyFont="1" applyBorder="1" applyAlignment="1">
      <alignment horizontal="left" vertical="center" wrapText="1"/>
    </xf>
    <xf numFmtId="0" fontId="53" fillId="20" borderId="22" xfId="187" applyFont="1" applyFill="1" applyBorder="1" applyAlignment="1">
      <alignment horizontal="left" vertical="center" wrapText="1"/>
    </xf>
    <xf numFmtId="0" fontId="53" fillId="20" borderId="23" xfId="187" applyFont="1" applyFill="1" applyBorder="1" applyAlignment="1">
      <alignment horizontal="center" wrapText="1"/>
    </xf>
    <xf numFmtId="0" fontId="45" fillId="0" borderId="0" xfId="187" applyFont="1" applyAlignment="1">
      <alignment wrapText="1"/>
    </xf>
    <xf numFmtId="166" fontId="45" fillId="0" borderId="43" xfId="187" applyNumberFormat="1" applyFont="1" applyBorder="1" applyAlignment="1">
      <alignment horizontal="center"/>
    </xf>
    <xf numFmtId="166" fontId="45" fillId="0" borderId="32" xfId="187" applyNumberFormat="1" applyFont="1" applyBorder="1" applyAlignment="1">
      <alignment horizontal="center"/>
    </xf>
    <xf numFmtId="0" fontId="45" fillId="0" borderId="0" xfId="187" applyFont="1" applyAlignment="1">
      <alignment vertical="top" wrapText="1"/>
    </xf>
    <xf numFmtId="0" fontId="53" fillId="21" borderId="27" xfId="187" applyFont="1" applyFill="1" applyBorder="1" applyAlignment="1">
      <alignment vertical="top" wrapText="1"/>
    </xf>
    <xf numFmtId="3" fontId="53" fillId="21" borderId="26" xfId="187" applyNumberFormat="1" applyFont="1" applyFill="1" applyBorder="1" applyAlignment="1">
      <alignment horizontal="right" vertical="top" wrapText="1"/>
    </xf>
    <xf numFmtId="0" fontId="45" fillId="0" borderId="45" xfId="187" applyFont="1" applyBorder="1"/>
    <xf numFmtId="0" fontId="45" fillId="0" borderId="48" xfId="187" applyFont="1" applyBorder="1"/>
    <xf numFmtId="180" fontId="45" fillId="0" borderId="41" xfId="187" applyNumberFormat="1" applyFont="1" applyBorder="1" applyAlignment="1">
      <alignment horizontal="right"/>
    </xf>
    <xf numFmtId="0" fontId="53" fillId="20" borderId="3" xfId="187" applyFont="1" applyFill="1" applyBorder="1" applyAlignment="1">
      <alignment horizontal="center"/>
    </xf>
    <xf numFmtId="0" fontId="45" fillId="0" borderId="42" xfId="187" applyFont="1" applyBorder="1" applyAlignment="1">
      <alignment horizontal="left" vertical="center" wrapText="1"/>
    </xf>
    <xf numFmtId="0" fontId="53" fillId="21" borderId="5" xfId="187" applyFont="1" applyFill="1" applyBorder="1" applyAlignment="1">
      <alignment horizontal="right" vertical="top" wrapText="1"/>
    </xf>
    <xf numFmtId="3" fontId="53" fillId="21" borderId="5" xfId="187" applyNumberFormat="1" applyFont="1" applyFill="1" applyBorder="1" applyAlignment="1">
      <alignment horizontal="right" vertical="top" wrapText="1"/>
    </xf>
    <xf numFmtId="0" fontId="45" fillId="0" borderId="50" xfId="187" applyFont="1" applyBorder="1"/>
    <xf numFmtId="180" fontId="45" fillId="0" borderId="52" xfId="187" applyNumberFormat="1" applyFont="1" applyBorder="1" applyAlignment="1">
      <alignment horizontal="right"/>
    </xf>
    <xf numFmtId="0" fontId="45" fillId="16" borderId="39" xfId="187" applyFont="1" applyFill="1" applyBorder="1"/>
    <xf numFmtId="165" fontId="45" fillId="0" borderId="38" xfId="101" applyNumberFormat="1" applyFont="1" applyBorder="1"/>
    <xf numFmtId="165" fontId="45" fillId="0" borderId="35" xfId="101" applyNumberFormat="1" applyFont="1" applyBorder="1"/>
    <xf numFmtId="0" fontId="45" fillId="16" borderId="40" xfId="187" applyFont="1" applyFill="1" applyBorder="1" applyAlignment="1">
      <alignment vertical="center" wrapText="1"/>
    </xf>
    <xf numFmtId="0" fontId="45" fillId="16" borderId="53" xfId="187" applyFont="1" applyFill="1" applyBorder="1" applyAlignment="1">
      <alignment horizontal="center" vertical="center" wrapText="1"/>
    </xf>
    <xf numFmtId="166" fontId="45" fillId="16" borderId="54" xfId="187" applyNumberFormat="1" applyFont="1" applyFill="1" applyBorder="1" applyAlignment="1">
      <alignment horizontal="center" vertical="center" wrapText="1"/>
    </xf>
    <xf numFmtId="0" fontId="45" fillId="16" borderId="37" xfId="187" applyFont="1" applyFill="1" applyBorder="1" applyAlignment="1">
      <alignment vertical="center" wrapText="1"/>
    </xf>
    <xf numFmtId="0" fontId="45" fillId="16" borderId="49" xfId="187" applyFont="1" applyFill="1" applyBorder="1" applyAlignment="1">
      <alignment horizontal="center" vertical="center" wrapText="1"/>
    </xf>
    <xf numFmtId="166" fontId="45" fillId="16" borderId="36" xfId="187" applyNumberFormat="1" applyFont="1" applyFill="1" applyBorder="1" applyAlignment="1">
      <alignment horizontal="center" vertical="center" wrapText="1"/>
    </xf>
    <xf numFmtId="0" fontId="45" fillId="16" borderId="39" xfId="187" applyFont="1" applyFill="1" applyBorder="1" applyAlignment="1">
      <alignment vertical="center" wrapText="1"/>
    </xf>
    <xf numFmtId="0" fontId="45" fillId="16" borderId="55" xfId="187" applyFont="1" applyFill="1" applyBorder="1" applyAlignment="1">
      <alignment horizontal="center" vertical="center" wrapText="1"/>
    </xf>
    <xf numFmtId="166" fontId="45" fillId="16" borderId="56" xfId="187" applyNumberFormat="1" applyFont="1" applyFill="1" applyBorder="1" applyAlignment="1">
      <alignment horizontal="center" vertical="center" wrapText="1"/>
    </xf>
    <xf numFmtId="0" fontId="45" fillId="16" borderId="57" xfId="187" applyFont="1" applyFill="1" applyBorder="1" applyAlignment="1">
      <alignment vertical="center" wrapText="1"/>
    </xf>
    <xf numFmtId="0" fontId="45" fillId="16" borderId="51" xfId="187" applyFont="1" applyFill="1" applyBorder="1" applyAlignment="1">
      <alignment horizontal="center" vertical="center" wrapText="1"/>
    </xf>
    <xf numFmtId="166" fontId="45" fillId="16" borderId="58" xfId="187" applyNumberFormat="1" applyFont="1" applyFill="1" applyBorder="1" applyAlignment="1">
      <alignment horizontal="center" vertical="center" wrapText="1"/>
    </xf>
    <xf numFmtId="180" fontId="45" fillId="0" borderId="46" xfId="187" applyNumberFormat="1" applyFont="1" applyBorder="1" applyAlignment="1">
      <alignment horizontal="right"/>
    </xf>
    <xf numFmtId="180" fontId="45" fillId="0" borderId="49" xfId="187" applyNumberFormat="1" applyFont="1" applyBorder="1" applyAlignment="1">
      <alignment horizontal="right"/>
    </xf>
    <xf numFmtId="180" fontId="45" fillId="0" borderId="51" xfId="187" applyNumberFormat="1" applyFont="1" applyBorder="1" applyAlignment="1">
      <alignment horizontal="right"/>
    </xf>
    <xf numFmtId="167" fontId="50" fillId="4" borderId="0" xfId="224" applyNumberFormat="1" applyFont="1" applyFill="1" applyBorder="1" applyAlignment="1">
      <alignment horizontal="right" vertical="center"/>
    </xf>
    <xf numFmtId="167" fontId="50" fillId="4" borderId="0" xfId="187" applyNumberFormat="1" applyFont="1" applyFill="1" applyBorder="1" applyAlignment="1">
      <alignment horizontal="right" vertical="center" wrapText="1"/>
    </xf>
    <xf numFmtId="167" fontId="50" fillId="4" borderId="2" xfId="187" applyNumberFormat="1" applyFont="1" applyFill="1" applyBorder="1" applyAlignment="1">
      <alignment horizontal="right" vertical="center" wrapText="1"/>
    </xf>
    <xf numFmtId="167" fontId="50" fillId="4" borderId="4" xfId="224" applyNumberFormat="1" applyFont="1" applyFill="1" applyBorder="1" applyAlignment="1">
      <alignment horizontal="right" vertical="center"/>
    </xf>
    <xf numFmtId="167" fontId="50" fillId="4" borderId="4" xfId="187" applyNumberFormat="1" applyFont="1" applyFill="1" applyBorder="1" applyAlignment="1">
      <alignment horizontal="right" vertical="center" wrapText="1"/>
    </xf>
    <xf numFmtId="167" fontId="50" fillId="4" borderId="32" xfId="187" applyNumberFormat="1" applyFont="1" applyFill="1" applyBorder="1" applyAlignment="1">
      <alignment horizontal="right" vertical="center" wrapText="1"/>
    </xf>
    <xf numFmtId="0" fontId="50" fillId="4" borderId="28" xfId="187" applyFont="1" applyFill="1" applyBorder="1" applyAlignment="1">
      <alignment horizontal="left"/>
    </xf>
    <xf numFmtId="0" fontId="50" fillId="4" borderId="0" xfId="187" applyFont="1" applyFill="1" applyBorder="1" applyAlignment="1">
      <alignment horizontal="left"/>
    </xf>
    <xf numFmtId="0" fontId="51" fillId="4" borderId="29" xfId="187" applyFont="1" applyFill="1" applyBorder="1" applyAlignment="1">
      <alignment horizontal="left"/>
    </xf>
    <xf numFmtId="0" fontId="51" fillId="4" borderId="4" xfId="187" applyFont="1" applyFill="1" applyBorder="1" applyAlignment="1">
      <alignment horizontal="left"/>
    </xf>
    <xf numFmtId="166" fontId="0" fillId="4" borderId="6" xfId="0" applyNumberFormat="1" applyFill="1" applyBorder="1" applyAlignment="1">
      <alignment horizontal="right" wrapText="1"/>
    </xf>
    <xf numFmtId="166" fontId="0" fillId="4" borderId="0" xfId="0" applyNumberFormat="1" applyFill="1" applyBorder="1" applyAlignment="1">
      <alignment horizontal="right" wrapText="1"/>
    </xf>
    <xf numFmtId="43" fontId="4" fillId="4" borderId="0" xfId="8" applyFont="1" applyFill="1" applyBorder="1" applyAlignment="1">
      <alignment horizontal="right" vertical="center"/>
    </xf>
    <xf numFmtId="166" fontId="4" fillId="4" borderId="0" xfId="0" applyNumberFormat="1" applyFont="1" applyFill="1" applyBorder="1" applyAlignment="1">
      <alignment horizontal="right" vertical="center" wrapText="1"/>
    </xf>
    <xf numFmtId="167" fontId="4" fillId="17" borderId="0" xfId="8" applyNumberFormat="1" applyFont="1" applyFill="1" applyBorder="1" applyAlignment="1">
      <alignment horizontal="right" vertical="center"/>
    </xf>
    <xf numFmtId="43" fontId="1" fillId="17" borderId="0" xfId="8" applyFont="1" applyFill="1" applyBorder="1" applyAlignment="1">
      <alignment horizontal="center" vertical="center"/>
    </xf>
    <xf numFmtId="10" fontId="1" fillId="17" borderId="31" xfId="8" applyNumberFormat="1" applyFill="1" applyBorder="1"/>
    <xf numFmtId="10" fontId="1" fillId="17" borderId="15" xfId="101" applyNumberFormat="1" applyFill="1" applyBorder="1"/>
    <xf numFmtId="10" fontId="1" fillId="17" borderId="13" xfId="101" applyNumberFormat="1" applyFill="1" applyBorder="1"/>
    <xf numFmtId="43" fontId="15" fillId="17" borderId="15" xfId="0" applyNumberFormat="1" applyFont="1" applyFill="1" applyBorder="1"/>
    <xf numFmtId="10" fontId="37" fillId="17" borderId="9" xfId="101" applyNumberFormat="1" applyFont="1" applyFill="1" applyBorder="1"/>
    <xf numFmtId="43" fontId="15" fillId="17" borderId="0" xfId="0" applyNumberFormat="1" applyFont="1" applyFill="1"/>
    <xf numFmtId="0" fontId="1" fillId="17" borderId="0" xfId="0" applyFont="1" applyFill="1" applyBorder="1"/>
    <xf numFmtId="0" fontId="1" fillId="0" borderId="0" xfId="187"/>
    <xf numFmtId="43" fontId="10" fillId="17" borderId="0" xfId="132" applyFont="1" applyFill="1" applyAlignment="1">
      <alignment horizontal="right"/>
    </xf>
    <xf numFmtId="43" fontId="10" fillId="6" borderId="12" xfId="132" applyFont="1" applyFill="1" applyBorder="1" applyAlignment="1">
      <alignment horizontal="right"/>
    </xf>
    <xf numFmtId="43" fontId="10" fillId="6" borderId="0" xfId="132" applyFont="1" applyFill="1" applyAlignment="1">
      <alignment horizontal="right"/>
    </xf>
    <xf numFmtId="0" fontId="7" fillId="17" borderId="0" xfId="0" applyFont="1" applyFill="1" applyBorder="1" applyAlignment="1">
      <alignment horizontal="left"/>
    </xf>
    <xf numFmtId="0" fontId="2" fillId="0" borderId="0" xfId="187" applyFont="1" applyAlignment="1">
      <alignment wrapText="1"/>
    </xf>
    <xf numFmtId="167" fontId="1" fillId="0" borderId="0" xfId="187" applyNumberFormat="1"/>
    <xf numFmtId="167" fontId="2" fillId="0" borderId="0" xfId="187" applyNumberFormat="1" applyFont="1"/>
    <xf numFmtId="0" fontId="56" fillId="22" borderId="59" xfId="187" applyFont="1" applyFill="1" applyBorder="1" applyAlignment="1">
      <alignment vertical="center" wrapText="1"/>
    </xf>
    <xf numFmtId="0" fontId="57" fillId="0" borderId="60" xfId="187" applyFont="1" applyBorder="1" applyAlignment="1">
      <alignment vertical="center" wrapText="1"/>
    </xf>
    <xf numFmtId="167" fontId="57" fillId="0" borderId="60" xfId="187" applyNumberFormat="1" applyFont="1" applyBorder="1" applyAlignment="1">
      <alignment vertical="center" wrapText="1"/>
    </xf>
    <xf numFmtId="0" fontId="58" fillId="0" borderId="60" xfId="187" applyFont="1" applyBorder="1" applyAlignment="1">
      <alignment vertical="center" wrapText="1"/>
    </xf>
    <xf numFmtId="167" fontId="58" fillId="0" borderId="60" xfId="187" applyNumberFormat="1" applyFont="1" applyBorder="1" applyAlignment="1">
      <alignment vertical="center" wrapText="1"/>
    </xf>
    <xf numFmtId="0" fontId="56" fillId="22" borderId="59" xfId="0" applyFont="1" applyFill="1" applyBorder="1" applyAlignment="1">
      <alignment vertical="center" wrapText="1"/>
    </xf>
    <xf numFmtId="167" fontId="59" fillId="0" borderId="60" xfId="0" applyNumberFormat="1" applyFont="1" applyBorder="1" applyAlignment="1">
      <alignment vertical="center" wrapText="1"/>
    </xf>
    <xf numFmtId="0" fontId="60" fillId="0" borderId="60" xfId="0" applyFont="1" applyBorder="1" applyAlignment="1">
      <alignment vertical="center" wrapText="1"/>
    </xf>
    <xf numFmtId="0" fontId="61" fillId="23" borderId="60" xfId="0" applyFont="1" applyFill="1" applyBorder="1" applyAlignment="1">
      <alignment vertical="center" wrapText="1"/>
    </xf>
    <xf numFmtId="0" fontId="2" fillId="0" borderId="0" xfId="0" applyFont="1"/>
    <xf numFmtId="43" fontId="15" fillId="15" borderId="15" xfId="8" applyNumberFormat="1" applyFont="1" applyFill="1" applyBorder="1"/>
    <xf numFmtId="10" fontId="1" fillId="15" borderId="6" xfId="101" applyNumberFormat="1" applyFill="1" applyBorder="1"/>
    <xf numFmtId="169" fontId="1" fillId="15" borderId="0" xfId="8" applyNumberFormat="1" applyFill="1" applyBorder="1"/>
    <xf numFmtId="167" fontId="4" fillId="15" borderId="13" xfId="8" applyNumberFormat="1" applyFont="1" applyFill="1" applyBorder="1" applyAlignment="1">
      <alignment horizontal="right" vertical="center"/>
    </xf>
    <xf numFmtId="167" fontId="4" fillId="15" borderId="14" xfId="8" applyNumberFormat="1" applyFont="1" applyFill="1" applyBorder="1" applyAlignment="1">
      <alignment horizontal="right" vertical="center"/>
    </xf>
    <xf numFmtId="43" fontId="4" fillId="15" borderId="14" xfId="8" applyNumberFormat="1" applyFont="1" applyFill="1" applyBorder="1" applyAlignment="1">
      <alignment horizontal="right" vertical="center"/>
    </xf>
    <xf numFmtId="167" fontId="1" fillId="15" borderId="22" xfId="224" applyNumberFormat="1" applyFill="1" applyBorder="1"/>
    <xf numFmtId="167" fontId="1" fillId="15" borderId="3" xfId="224" applyNumberFormat="1" applyFill="1" applyBorder="1"/>
    <xf numFmtId="167" fontId="1" fillId="15" borderId="23" xfId="224" applyNumberFormat="1" applyFill="1" applyBorder="1"/>
    <xf numFmtId="0" fontId="50" fillId="0" borderId="49" xfId="187" applyFont="1" applyFill="1" applyBorder="1" applyAlignment="1">
      <alignment horizontal="center" vertical="center" wrapText="1"/>
    </xf>
    <xf numFmtId="166" fontId="50" fillId="0" borderId="36" xfId="187" applyNumberFormat="1" applyFont="1" applyFill="1" applyBorder="1" applyAlignment="1">
      <alignment horizontal="center" vertical="center" wrapText="1"/>
    </xf>
    <xf numFmtId="181" fontId="45" fillId="0" borderId="47" xfId="187" applyNumberFormat="1" applyFont="1" applyBorder="1" applyAlignment="1">
      <alignment horizontal="right"/>
    </xf>
    <xf numFmtId="181" fontId="45" fillId="0" borderId="41" xfId="187" applyNumberFormat="1" applyFont="1" applyBorder="1" applyAlignment="1">
      <alignment horizontal="right"/>
    </xf>
    <xf numFmtId="181" fontId="45" fillId="0" borderId="46" xfId="187" applyNumberFormat="1" applyFont="1" applyBorder="1" applyAlignment="1">
      <alignment horizontal="right"/>
    </xf>
    <xf numFmtId="181" fontId="45" fillId="0" borderId="49" xfId="187" applyNumberFormat="1" applyFont="1" applyBorder="1" applyAlignment="1">
      <alignment horizontal="right"/>
    </xf>
    <xf numFmtId="180" fontId="45" fillId="24" borderId="46" xfId="187" applyNumberFormat="1" applyFont="1" applyFill="1" applyBorder="1" applyAlignment="1">
      <alignment horizontal="right"/>
    </xf>
    <xf numFmtId="173" fontId="1" fillId="16" borderId="0" xfId="224" applyNumberFormat="1" applyFill="1"/>
    <xf numFmtId="43" fontId="1" fillId="18" borderId="0" xfId="224" applyNumberFormat="1" applyFill="1"/>
    <xf numFmtId="43" fontId="0" fillId="16" borderId="32" xfId="224" applyNumberFormat="1" applyFont="1" applyFill="1" applyBorder="1"/>
    <xf numFmtId="166" fontId="50" fillId="0" borderId="43" xfId="187" applyNumberFormat="1" applyFont="1" applyFill="1" applyBorder="1" applyAlignment="1">
      <alignment horizontal="center"/>
    </xf>
    <xf numFmtId="166" fontId="50" fillId="24" borderId="43" xfId="187" applyNumberFormat="1" applyFont="1" applyFill="1" applyBorder="1" applyAlignment="1">
      <alignment horizontal="center"/>
    </xf>
    <xf numFmtId="43" fontId="1" fillId="16" borderId="0" xfId="224" applyNumberFormat="1" applyFill="1"/>
    <xf numFmtId="4" fontId="45" fillId="0" borderId="36" xfId="187" applyNumberFormat="1" applyFont="1" applyBorder="1"/>
    <xf numFmtId="4" fontId="45" fillId="24" borderId="36" xfId="187" applyNumberFormat="1" applyFont="1" applyFill="1" applyBorder="1"/>
    <xf numFmtId="173" fontId="1" fillId="18" borderId="0" xfId="224" applyNumberFormat="1" applyFill="1"/>
    <xf numFmtId="173" fontId="1" fillId="16" borderId="28" xfId="224" applyNumberFormat="1" applyFill="1" applyBorder="1"/>
    <xf numFmtId="173" fontId="1" fillId="16" borderId="0" xfId="224" applyNumberFormat="1" applyFill="1" applyBorder="1"/>
    <xf numFmtId="173" fontId="1" fillId="16" borderId="2" xfId="224" applyNumberFormat="1" applyFill="1" applyBorder="1"/>
    <xf numFmtId="173" fontId="1" fillId="18" borderId="28" xfId="193" applyNumberFormat="1" applyFill="1" applyBorder="1"/>
    <xf numFmtId="173" fontId="1" fillId="18" borderId="0" xfId="193" applyNumberFormat="1" applyFill="1"/>
    <xf numFmtId="173" fontId="1" fillId="18" borderId="2" xfId="193" applyNumberFormat="1" applyFill="1" applyBorder="1"/>
    <xf numFmtId="43" fontId="2" fillId="16" borderId="0" xfId="193" applyNumberFormat="1" applyFont="1" applyFill="1"/>
    <xf numFmtId="43" fontId="2" fillId="16" borderId="3" xfId="193" applyNumberFormat="1" applyFont="1" applyFill="1" applyBorder="1"/>
    <xf numFmtId="167" fontId="1" fillId="15" borderId="0" xfId="224" applyNumberFormat="1" applyFill="1"/>
    <xf numFmtId="181" fontId="54" fillId="0" borderId="23" xfId="187" applyNumberFormat="1" applyFont="1" applyBorder="1"/>
    <xf numFmtId="173" fontId="1" fillId="15" borderId="0" xfId="224" applyNumberFormat="1" applyFill="1"/>
    <xf numFmtId="167" fontId="57" fillId="15" borderId="60" xfId="187" applyNumberFormat="1" applyFont="1" applyFill="1" applyBorder="1" applyAlignment="1">
      <alignment vertical="center" wrapText="1"/>
    </xf>
    <xf numFmtId="178" fontId="1" fillId="0" borderId="0" xfId="187" applyNumberFormat="1"/>
    <xf numFmtId="43" fontId="1" fillId="0" borderId="0" xfId="187" applyNumberFormat="1"/>
    <xf numFmtId="167" fontId="57" fillId="15" borderId="60" xfId="0" applyNumberFormat="1" applyFont="1" applyFill="1" applyBorder="1" applyAlignment="1">
      <alignment vertical="center" wrapText="1"/>
    </xf>
    <xf numFmtId="173" fontId="1" fillId="15" borderId="28" xfId="224" applyNumberFormat="1" applyFill="1" applyBorder="1"/>
    <xf numFmtId="173" fontId="1" fillId="15" borderId="0" xfId="224" applyNumberFormat="1" applyFill="1" applyBorder="1"/>
    <xf numFmtId="173" fontId="1" fillId="15" borderId="2" xfId="224" applyNumberFormat="1" applyFill="1" applyBorder="1"/>
    <xf numFmtId="0" fontId="1" fillId="15" borderId="0" xfId="100" applyFont="1" applyFill="1" applyBorder="1"/>
    <xf numFmtId="0" fontId="62" fillId="0" borderId="0" xfId="225"/>
    <xf numFmtId="0" fontId="62" fillId="0" borderId="0" xfId="225" applyBorder="1"/>
    <xf numFmtId="0" fontId="62" fillId="16" borderId="0" xfId="225" applyFill="1" applyBorder="1"/>
    <xf numFmtId="0" fontId="0" fillId="4" borderId="25" xfId="0" applyFill="1" applyBorder="1" applyAlignment="1">
      <alignment horizontal="left"/>
    </xf>
    <xf numFmtId="0" fontId="0" fillId="4" borderId="0" xfId="0" applyFill="1" applyBorder="1" applyAlignment="1">
      <alignment horizontal="left"/>
    </xf>
    <xf numFmtId="0" fontId="4" fillId="4" borderId="25" xfId="0" applyFont="1" applyFill="1" applyBorder="1" applyAlignment="1">
      <alignment horizontal="left"/>
    </xf>
    <xf numFmtId="0" fontId="4" fillId="4" borderId="0" xfId="0" applyFont="1" applyFill="1" applyBorder="1" applyAlignment="1">
      <alignment horizontal="left"/>
    </xf>
    <xf numFmtId="0" fontId="4" fillId="4" borderId="9" xfId="0" applyFont="1" applyFill="1" applyBorder="1" applyAlignment="1">
      <alignment horizontal="left" vertical="center"/>
    </xf>
    <xf numFmtId="0" fontId="4" fillId="4" borderId="6" xfId="0" applyFont="1" applyFill="1" applyBorder="1" applyAlignment="1">
      <alignment horizontal="left" vertical="center"/>
    </xf>
    <xf numFmtId="0" fontId="2" fillId="14" borderId="21" xfId="0" applyFont="1" applyFill="1" applyBorder="1" applyAlignment="1">
      <alignment horizontal="center" wrapText="1"/>
    </xf>
    <xf numFmtId="0" fontId="4" fillId="4" borderId="9" xfId="0" applyFont="1" applyFill="1" applyBorder="1" applyAlignment="1">
      <alignment horizontal="left"/>
    </xf>
    <xf numFmtId="0" fontId="0" fillId="4" borderId="6" xfId="0" applyFill="1" applyBorder="1" applyAlignment="1">
      <alignment horizontal="left"/>
    </xf>
    <xf numFmtId="0" fontId="23" fillId="14" borderId="26" xfId="0" applyFont="1" applyFill="1" applyBorder="1" applyAlignment="1">
      <alignment horizontal="center" vertical="center" textRotation="255"/>
    </xf>
    <xf numFmtId="0" fontId="23" fillId="14" borderId="2" xfId="0" applyFont="1" applyFill="1" applyBorder="1" applyAlignment="1">
      <alignment horizontal="center" vertical="center" textRotation="255"/>
    </xf>
    <xf numFmtId="0" fontId="2" fillId="16" borderId="0" xfId="193" applyFont="1" applyFill="1" applyAlignment="1">
      <alignment horizontal="center"/>
    </xf>
    <xf numFmtId="0" fontId="2" fillId="16" borderId="4" xfId="193" applyFont="1" applyFill="1" applyBorder="1" applyAlignment="1">
      <alignment horizontal="center" wrapText="1"/>
    </xf>
    <xf numFmtId="0" fontId="23" fillId="14" borderId="22" xfId="77" applyFont="1" applyFill="1" applyBorder="1" applyAlignment="1">
      <alignment horizontal="center"/>
    </xf>
    <xf numFmtId="0" fontId="23" fillId="14" borderId="23" xfId="77" applyFont="1" applyFill="1" applyBorder="1" applyAlignment="1">
      <alignment horizontal="center"/>
    </xf>
    <xf numFmtId="0" fontId="23" fillId="14" borderId="24" xfId="77" applyFont="1" applyFill="1" applyBorder="1" applyAlignment="1">
      <alignment horizontal="center" vertical="center" textRotation="255"/>
    </xf>
    <xf numFmtId="0" fontId="4" fillId="0" borderId="7" xfId="77" applyBorder="1" applyAlignment="1">
      <alignment horizontal="center"/>
    </xf>
    <xf numFmtId="0" fontId="4" fillId="0" borderId="8" xfId="77" applyBorder="1" applyAlignment="1">
      <alignment horizontal="center"/>
    </xf>
    <xf numFmtId="0" fontId="29" fillId="14" borderId="22" xfId="77" applyFont="1" applyFill="1" applyBorder="1" applyAlignment="1">
      <alignment horizontal="center"/>
    </xf>
    <xf numFmtId="0" fontId="29" fillId="14" borderId="23" xfId="77" applyFont="1" applyFill="1" applyBorder="1" applyAlignment="1">
      <alignment horizontal="center"/>
    </xf>
    <xf numFmtId="0" fontId="23" fillId="14" borderId="27" xfId="77" applyFont="1" applyFill="1" applyBorder="1" applyAlignment="1">
      <alignment horizontal="center" vertical="center" textRotation="255"/>
    </xf>
    <xf numFmtId="0" fontId="4" fillId="0" borderId="28" xfId="77" applyBorder="1" applyAlignment="1">
      <alignment horizontal="center"/>
    </xf>
    <xf numFmtId="0" fontId="4" fillId="0" borderId="29" xfId="77" applyBorder="1" applyAlignment="1">
      <alignment horizontal="center"/>
    </xf>
    <xf numFmtId="0" fontId="4" fillId="0" borderId="28" xfId="77" applyBorder="1" applyAlignment="1"/>
    <xf numFmtId="0" fontId="4" fillId="0" borderId="29" xfId="77" applyBorder="1" applyAlignment="1"/>
    <xf numFmtId="0" fontId="13" fillId="14" borderId="26" xfId="0" applyFont="1" applyFill="1" applyBorder="1" applyAlignment="1">
      <alignment horizontal="center" vertical="center" textRotation="255"/>
    </xf>
    <xf numFmtId="0" fontId="13" fillId="14" borderId="2" xfId="0" applyFont="1" applyFill="1" applyBorder="1" applyAlignment="1">
      <alignment horizontal="center" vertical="center" textRotation="255"/>
    </xf>
  </cellXfs>
  <cellStyles count="226">
    <cellStyle name="Assumption" xfId="1"/>
    <cellStyle name="Assumption 2" xfId="2"/>
    <cellStyle name="Assumption 3" xfId="3"/>
    <cellStyle name="Assumption 4" xfId="4"/>
    <cellStyle name="Assumptions Right Percentage" xfId="5"/>
    <cellStyle name="Blockout" xfId="6"/>
    <cellStyle name="Blockout 2" xfId="128"/>
    <cellStyle name="Calculated cells" xfId="7"/>
    <cellStyle name="Calculated cells 2" xfId="129"/>
    <cellStyle name="Comma" xfId="8" builtinId="3"/>
    <cellStyle name="Comma 2" xfId="9"/>
    <cellStyle name="Comma 2 2" xfId="10"/>
    <cellStyle name="Comma 2 2 2" xfId="132"/>
    <cellStyle name="Comma 2 2 2 2" xfId="224"/>
    <cellStyle name="Comma 2 3" xfId="11"/>
    <cellStyle name="Comma 2 3 2" xfId="133"/>
    <cellStyle name="Comma 2 4" xfId="12"/>
    <cellStyle name="Comma 2 4 2" xfId="134"/>
    <cellStyle name="Comma 2 5" xfId="13"/>
    <cellStyle name="Comma 2 5 2" xfId="135"/>
    <cellStyle name="Comma 2 6" xfId="14"/>
    <cellStyle name="Comma 2 6 2" xfId="136"/>
    <cellStyle name="Comma 2 7" xfId="15"/>
    <cellStyle name="Comma 2 7 2" xfId="137"/>
    <cellStyle name="Comma 2 8" xfId="16"/>
    <cellStyle name="Comma 2 8 2" xfId="138"/>
    <cellStyle name="Comma 2 9" xfId="131"/>
    <cellStyle name="Comma 3" xfId="17"/>
    <cellStyle name="Comma 3 2" xfId="139"/>
    <cellStyle name="Comma 4" xfId="18"/>
    <cellStyle name="Comma 4 2" xfId="140"/>
    <cellStyle name="Comma 5" xfId="19"/>
    <cellStyle name="Comma 5 2" xfId="141"/>
    <cellStyle name="Comma 6" xfId="20"/>
    <cellStyle name="Comma 6 2" xfId="142"/>
    <cellStyle name="Comma 7" xfId="21"/>
    <cellStyle name="Comma 7 2" xfId="143"/>
    <cellStyle name="Comma 8" xfId="130"/>
    <cellStyle name="Currency" xfId="22" builtinId="4"/>
    <cellStyle name="Currency 2" xfId="23"/>
    <cellStyle name="Currency 2 2" xfId="24"/>
    <cellStyle name="Currency 2 2 2" xfId="146"/>
    <cellStyle name="Currency 2 3" xfId="25"/>
    <cellStyle name="Currency 2 3 2" xfId="147"/>
    <cellStyle name="Currency 2 4" xfId="26"/>
    <cellStyle name="Currency 2 4 2" xfId="148"/>
    <cellStyle name="Currency 2 5" xfId="27"/>
    <cellStyle name="Currency 2 5 2" xfId="149"/>
    <cellStyle name="Currency 2 6" xfId="28"/>
    <cellStyle name="Currency 2 6 2" xfId="150"/>
    <cellStyle name="Currency 2 7" xfId="29"/>
    <cellStyle name="Currency 2 7 2" xfId="151"/>
    <cellStyle name="Currency 2 8" xfId="30"/>
    <cellStyle name="Currency 2 8 2" xfId="152"/>
    <cellStyle name="Currency 2 9" xfId="145"/>
    <cellStyle name="Currency 3" xfId="31"/>
    <cellStyle name="Currency 3 2" xfId="153"/>
    <cellStyle name="Currency 4" xfId="32"/>
    <cellStyle name="Currency 4 2" xfId="154"/>
    <cellStyle name="Currency 5" xfId="144"/>
    <cellStyle name="Data input" xfId="33"/>
    <cellStyle name="Data input 2" xfId="155"/>
    <cellStyle name="import" xfId="34"/>
    <cellStyle name="import 2" xfId="35"/>
    <cellStyle name="import 2 2" xfId="156"/>
    <cellStyle name="import 3" xfId="36"/>
    <cellStyle name="import 3 2" xfId="157"/>
    <cellStyle name="import%" xfId="37"/>
    <cellStyle name="import% 2" xfId="38"/>
    <cellStyle name="import% 2 2" xfId="158"/>
    <cellStyle name="import% 3" xfId="39"/>
    <cellStyle name="import% 3 2" xfId="159"/>
    <cellStyle name="import_ICRC Electricity model 1-1  (1 Feb 2003) " xfId="40"/>
    <cellStyle name="Input1" xfId="41"/>
    <cellStyle name="Input1 10" xfId="42"/>
    <cellStyle name="Input1 10 2" xfId="161"/>
    <cellStyle name="Input1 11" xfId="160"/>
    <cellStyle name="Input1 2" xfId="43"/>
    <cellStyle name="Input1 2 2" xfId="162"/>
    <cellStyle name="Input1 3" xfId="44"/>
    <cellStyle name="Input1 3 2" xfId="163"/>
    <cellStyle name="Input1 4" xfId="45"/>
    <cellStyle name="Input1 4 2" xfId="164"/>
    <cellStyle name="Input1 5" xfId="46"/>
    <cellStyle name="Input1 5 2" xfId="165"/>
    <cellStyle name="Input1 6" xfId="47"/>
    <cellStyle name="Input1 6 2" xfId="166"/>
    <cellStyle name="Input1 7" xfId="48"/>
    <cellStyle name="Input1 7 2" xfId="167"/>
    <cellStyle name="Input1 8" xfId="49"/>
    <cellStyle name="Input1 8 2" xfId="168"/>
    <cellStyle name="Input1 9" xfId="50"/>
    <cellStyle name="Input1 9 2" xfId="169"/>
    <cellStyle name="Input1%" xfId="51"/>
    <cellStyle name="Input1% 2" xfId="52"/>
    <cellStyle name="Input1% 2 2" xfId="170"/>
    <cellStyle name="Input1% 3" xfId="53"/>
    <cellStyle name="Input1% 3 2" xfId="171"/>
    <cellStyle name="Input1_ICRC Electricity model 1-1  (1 Feb 2003) " xfId="54"/>
    <cellStyle name="Input1default" xfId="55"/>
    <cellStyle name="Input1default 2" xfId="56"/>
    <cellStyle name="Input1default 2 2" xfId="172"/>
    <cellStyle name="Input1default 3" xfId="57"/>
    <cellStyle name="Input1default 3 2" xfId="173"/>
    <cellStyle name="Input1default%" xfId="58"/>
    <cellStyle name="Input2" xfId="59"/>
    <cellStyle name="Input2 2" xfId="60"/>
    <cellStyle name="Input2 2 2" xfId="174"/>
    <cellStyle name="Input2 3" xfId="61"/>
    <cellStyle name="Input2 3 2" xfId="175"/>
    <cellStyle name="Input3" xfId="62"/>
    <cellStyle name="Input3 10" xfId="63"/>
    <cellStyle name="Input3 10 2" xfId="177"/>
    <cellStyle name="Input3 11" xfId="176"/>
    <cellStyle name="Input3 2" xfId="64"/>
    <cellStyle name="Input3 2 2" xfId="178"/>
    <cellStyle name="Input3 3" xfId="65"/>
    <cellStyle name="Input3 3 2" xfId="179"/>
    <cellStyle name="Input3 4" xfId="66"/>
    <cellStyle name="Input3 4 2" xfId="180"/>
    <cellStyle name="Input3 5" xfId="67"/>
    <cellStyle name="Input3 5 2" xfId="181"/>
    <cellStyle name="Input3 6" xfId="68"/>
    <cellStyle name="Input3 6 2" xfId="182"/>
    <cellStyle name="Input3 7" xfId="69"/>
    <cellStyle name="Input3 7 2" xfId="183"/>
    <cellStyle name="Input3 8" xfId="70"/>
    <cellStyle name="Input3 8 2" xfId="184"/>
    <cellStyle name="Input3 9" xfId="71"/>
    <cellStyle name="Input3 9 2" xfId="185"/>
    <cellStyle name="key result" xfId="72"/>
    <cellStyle name="Local import" xfId="73"/>
    <cellStyle name="Local import %" xfId="74"/>
    <cellStyle name="MRR calculation" xfId="75"/>
    <cellStyle name="MRR-Prices" xfId="76"/>
    <cellStyle name="Normal" xfId="0" builtinId="0"/>
    <cellStyle name="Normal 11 4" xfId="225"/>
    <cellStyle name="Normal 2" xfId="77"/>
    <cellStyle name="Normal 2 10" xfId="78"/>
    <cellStyle name="Normal 2 10 2" xfId="187"/>
    <cellStyle name="Normal 2 11" xfId="79"/>
    <cellStyle name="Normal 2 11 2" xfId="188"/>
    <cellStyle name="Normal 2 12" xfId="80"/>
    <cellStyle name="Normal 2 12 2" xfId="189"/>
    <cellStyle name="Normal 2 13" xfId="81"/>
    <cellStyle name="Normal 2 13 2" xfId="190"/>
    <cellStyle name="Normal 2 14" xfId="82"/>
    <cellStyle name="Normal 2 14 2" xfId="191"/>
    <cellStyle name="Normal 2 15" xfId="83"/>
    <cellStyle name="Normal 2 15 2" xfId="192"/>
    <cellStyle name="Normal 2 16" xfId="186"/>
    <cellStyle name="Normal 2 2" xfId="84"/>
    <cellStyle name="Normal 2 2 2" xfId="193"/>
    <cellStyle name="Normal 2 3" xfId="85"/>
    <cellStyle name="Normal 2 3 2" xfId="194"/>
    <cellStyle name="Normal 2 4" xfId="86"/>
    <cellStyle name="Normal 2 4 2" xfId="195"/>
    <cellStyle name="Normal 2 5" xfId="87"/>
    <cellStyle name="Normal 2 5 2" xfId="196"/>
    <cellStyle name="Normal 2 6" xfId="88"/>
    <cellStyle name="Normal 2 6 2" xfId="197"/>
    <cellStyle name="Normal 2 7" xfId="89"/>
    <cellStyle name="Normal 2 7 2" xfId="198"/>
    <cellStyle name="Normal 2 8" xfId="90"/>
    <cellStyle name="Normal 2 8 2" xfId="199"/>
    <cellStyle name="Normal 2 9" xfId="91"/>
    <cellStyle name="Normal 2 9 2" xfId="200"/>
    <cellStyle name="Normal 2_Input" xfId="92"/>
    <cellStyle name="Normal 3" xfId="93"/>
    <cellStyle name="Normal 3 2" xfId="94"/>
    <cellStyle name="Normal 3 2 2" xfId="202"/>
    <cellStyle name="Normal 3 3" xfId="95"/>
    <cellStyle name="Normal 3 4" xfId="201"/>
    <cellStyle name="Normal 4" xfId="96"/>
    <cellStyle name="Normal 4 2" xfId="97"/>
    <cellStyle name="Normal 4 2 2" xfId="204"/>
    <cellStyle name="Normal 4 3" xfId="203"/>
    <cellStyle name="Normal 5" xfId="127"/>
    <cellStyle name="Normal 5 2" xfId="98"/>
    <cellStyle name="Normal 5 2 2" xfId="205"/>
    <cellStyle name="Normal 6" xfId="99"/>
    <cellStyle name="Normal 6 2" xfId="206"/>
    <cellStyle name="Normal_2005 03 27 RAB model" xfId="100"/>
    <cellStyle name="Percent" xfId="101" builtinId="5"/>
    <cellStyle name="Percent 2" xfId="102"/>
    <cellStyle name="Percent 2 10" xfId="103"/>
    <cellStyle name="Percent 2 10 2" xfId="208"/>
    <cellStyle name="Percent 2 11" xfId="104"/>
    <cellStyle name="Percent 2 11 2" xfId="209"/>
    <cellStyle name="Percent 2 12" xfId="105"/>
    <cellStyle name="Percent 2 12 2" xfId="210"/>
    <cellStyle name="Percent 2 13" xfId="106"/>
    <cellStyle name="Percent 2 13 2" xfId="211"/>
    <cellStyle name="Percent 2 14" xfId="107"/>
    <cellStyle name="Percent 2 14 2" xfId="212"/>
    <cellStyle name="Percent 2 15" xfId="108"/>
    <cellStyle name="Percent 2 15 2" xfId="213"/>
    <cellStyle name="Percent 2 16" xfId="207"/>
    <cellStyle name="Percent 2 2" xfId="109"/>
    <cellStyle name="Percent 2 2 2" xfId="214"/>
    <cellStyle name="Percent 2 3" xfId="110"/>
    <cellStyle name="Percent 2 3 2" xfId="215"/>
    <cellStyle name="Percent 2 4" xfId="111"/>
    <cellStyle name="Percent 2 4 2" xfId="216"/>
    <cellStyle name="Percent 2 5" xfId="112"/>
    <cellStyle name="Percent 2 5 2" xfId="217"/>
    <cellStyle name="Percent 2 6" xfId="113"/>
    <cellStyle name="Percent 2 6 2" xfId="218"/>
    <cellStyle name="Percent 2 7" xfId="114"/>
    <cellStyle name="Percent 2 7 2" xfId="219"/>
    <cellStyle name="Percent 2 8" xfId="115"/>
    <cellStyle name="Percent 2 8 2" xfId="220"/>
    <cellStyle name="Percent 2 9" xfId="116"/>
    <cellStyle name="Percent 2 9 2" xfId="221"/>
    <cellStyle name="Percent 3" xfId="117"/>
    <cellStyle name="Percent 3 2" xfId="222"/>
    <cellStyle name="Percent 4" xfId="118"/>
    <cellStyle name="Percent 4 2" xfId="223"/>
    <cellStyle name="Period" xfId="119"/>
    <cellStyle name="Period 2" xfId="120"/>
    <cellStyle name="Period 3" xfId="121"/>
    <cellStyle name="Period 4" xfId="122"/>
    <cellStyle name="style1" xfId="123"/>
    <cellStyle name="Style2_Assumptions (2)" xfId="124"/>
    <cellStyle name="Style3_Allocation" xfId="125"/>
    <cellStyle name="Style4_Allocation" xfId="126"/>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DFF7F6"/>
      <rgbColor rgb="00800000"/>
      <rgbColor rgb="00008000"/>
      <rgbColor rgb="00000080"/>
      <rgbColor rgb="00808000"/>
      <rgbColor rgb="00DAB5FF"/>
      <rgbColor rgb="0079DFDD"/>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0FFFF"/>
      <rgbColor rgb="00CCFFCC"/>
      <rgbColor rgb="00FFFF99"/>
      <rgbColor rgb="0099CCFF"/>
      <rgbColor rgb="00F3E7FF"/>
      <rgbColor rgb="00CC99FF"/>
      <rgbColor rgb="00FFCC99"/>
      <rgbColor rgb="003366FF"/>
      <rgbColor rgb="00BDEFEE"/>
      <rgbColor rgb="0099CC00"/>
      <rgbColor rgb="00FFCC00"/>
      <rgbColor rgb="00FF9900"/>
      <rgbColor rgb="00FF6600"/>
      <rgbColor rgb="00CC66FF"/>
      <rgbColor rgb="00969696"/>
      <rgbColor rgb="0033CCCC"/>
      <rgbColor rgb="00339966"/>
      <rgbColor rgb="00003300"/>
      <rgbColor rgb="00333300"/>
      <rgbColor rgb="00993300"/>
      <rgbColor rgb="00E5CBFF"/>
      <rgbColor rgb="00CC00CC"/>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externalLink" Target="externalLinks/externalLink14.xml"/><Relationship Id="rId3" Type="http://schemas.openxmlformats.org/officeDocument/2006/relationships/worksheet" Target="worksheets/sheet3.xml"/><Relationship Id="rId21" Type="http://schemas.openxmlformats.org/officeDocument/2006/relationships/externalLink" Target="externalLinks/externalLink9.xml"/><Relationship Id="rId34" Type="http://schemas.openxmlformats.org/officeDocument/2006/relationships/externalLink" Target="externalLinks/externalLink2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33" Type="http://schemas.openxmlformats.org/officeDocument/2006/relationships/externalLink" Target="externalLinks/externalLink21.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29" Type="http://schemas.openxmlformats.org/officeDocument/2006/relationships/externalLink" Target="externalLinks/externalLink1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32" Type="http://schemas.openxmlformats.org/officeDocument/2006/relationships/externalLink" Target="externalLinks/externalLink20.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externalLink" Target="externalLinks/externalLink16.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7.xml"/><Relationship Id="rId31" Type="http://schemas.openxmlformats.org/officeDocument/2006/relationships/externalLink" Target="externalLinks/externalLink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30" Type="http://schemas.openxmlformats.org/officeDocument/2006/relationships/externalLink" Target="externalLinks/externalLink18.xml"/><Relationship Id="rId35"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0</xdr:colOff>
      <xdr:row>47</xdr:row>
      <xdr:rowOff>38100</xdr:rowOff>
    </xdr:to>
    <xdr:pic>
      <xdr:nvPicPr>
        <xdr:cNvPr id="2" name="Picture 1" descr="C:\Users\RamanK\AppData\Local\Microsoft\Windows\INetCache\Content.Word\AGN048_Access Arrangement Plan_FA02_Covers_Attachment Cover.png"/>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178" t="3480" r="5027" b="3723"/>
        <a:stretch/>
      </xdr:blipFill>
      <xdr:spPr bwMode="auto">
        <a:xfrm>
          <a:off x="0" y="0"/>
          <a:ext cx="6705600" cy="9906000"/>
        </a:xfrm>
        <a:prstGeom prst="rect">
          <a:avLst/>
        </a:prstGeom>
        <a:noFill/>
        <a:ln>
          <a:noFill/>
        </a:ln>
      </xdr:spPr>
    </xdr:pic>
    <xdr:clientData/>
  </xdr:twoCellAnchor>
  <xdr:twoCellAnchor>
    <xdr:from>
      <xdr:col>1</xdr:col>
      <xdr:colOff>324970</xdr:colOff>
      <xdr:row>15</xdr:row>
      <xdr:rowOff>22411</xdr:rowOff>
    </xdr:from>
    <xdr:to>
      <xdr:col>10</xdr:col>
      <xdr:colOff>112059</xdr:colOff>
      <xdr:row>27</xdr:row>
      <xdr:rowOff>100853</xdr:rowOff>
    </xdr:to>
    <xdr:sp macro="" textlink="">
      <xdr:nvSpPr>
        <xdr:cNvPr id="3" name="TextBox 2"/>
        <xdr:cNvSpPr txBox="1"/>
      </xdr:nvSpPr>
      <xdr:spPr>
        <a:xfrm>
          <a:off x="934570" y="2879911"/>
          <a:ext cx="5273489" cy="23644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2700" b="1">
              <a:solidFill>
                <a:schemeClr val="bg1"/>
              </a:solidFill>
              <a:effectLst/>
              <a:latin typeface="Tahoma" panose="020B0604030504040204" pitchFamily="34" charset="0"/>
              <a:ea typeface="Tahoma" panose="020B0604030504040204" pitchFamily="34" charset="0"/>
              <a:cs typeface="Tahoma" panose="020B0604030504040204" pitchFamily="34" charset="0"/>
            </a:rPr>
            <a:t>Revised Final Plan </a:t>
          </a:r>
        </a:p>
        <a:p>
          <a:r>
            <a:rPr lang="en-AU" sz="2700" b="1">
              <a:solidFill>
                <a:schemeClr val="bg1"/>
              </a:solidFill>
              <a:effectLst/>
              <a:latin typeface="Tahoma" panose="020B0604030504040204" pitchFamily="34" charset="0"/>
              <a:ea typeface="Tahoma" panose="020B0604030504040204" pitchFamily="34" charset="0"/>
              <a:cs typeface="Tahoma" panose="020B0604030504040204" pitchFamily="34" charset="0"/>
            </a:rPr>
            <a:t>Attachment</a:t>
          </a:r>
          <a:r>
            <a:rPr lang="en-AU" sz="27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1.7A</a:t>
          </a:r>
          <a:endParaRPr lang="en-AU" sz="2700">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AU" sz="2000">
              <a:solidFill>
                <a:schemeClr val="bg1"/>
              </a:solidFill>
              <a:effectLst/>
              <a:latin typeface="Tahoma" panose="020B0604030504040204" pitchFamily="34" charset="0"/>
              <a:ea typeface="Tahoma" panose="020B0604030504040204" pitchFamily="34" charset="0"/>
              <a:cs typeface="Tahoma" panose="020B0604030504040204" pitchFamily="34" charset="0"/>
            </a:rPr>
            <a:t>Victoria</a:t>
          </a:r>
          <a:r>
            <a:rPr lang="en-AU" sz="2000"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Roll Forward Model</a:t>
          </a:r>
          <a:endParaRPr lang="en-AU" sz="2000">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AU" sz="1200">
              <a:solidFill>
                <a:schemeClr val="bg1"/>
              </a:solidFill>
              <a:effectLst/>
              <a:latin typeface="Tahoma" panose="020B0604030504040204" pitchFamily="34" charset="0"/>
              <a:ea typeface="Tahoma" panose="020B0604030504040204" pitchFamily="34" charset="0"/>
              <a:cs typeface="Tahoma" panose="020B0604030504040204" pitchFamily="34" charset="0"/>
            </a:rPr>
            <a:t>August 2017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6</xdr:row>
      <xdr:rowOff>38100</xdr:rowOff>
    </xdr:from>
    <xdr:to>
      <xdr:col>3</xdr:col>
      <xdr:colOff>209550</xdr:colOff>
      <xdr:row>7</xdr:row>
      <xdr:rowOff>47625</xdr:rowOff>
    </xdr:to>
    <xdr:grpSp>
      <xdr:nvGrpSpPr>
        <xdr:cNvPr id="142608" name="Group 1"/>
        <xdr:cNvGrpSpPr>
          <a:grpSpLocks/>
        </xdr:cNvGrpSpPr>
      </xdr:nvGrpSpPr>
      <xdr:grpSpPr bwMode="auto">
        <a:xfrm>
          <a:off x="28575" y="2936421"/>
          <a:ext cx="1990725" cy="349704"/>
          <a:chOff x="2" y="144"/>
          <a:chExt cx="209" cy="37"/>
        </a:xfrm>
      </xdr:grpSpPr>
      <xdr:grpSp>
        <xdr:nvGrpSpPr>
          <xdr:cNvPr id="142616" name="Group 2"/>
          <xdr:cNvGrpSpPr>
            <a:grpSpLocks/>
          </xdr:cNvGrpSpPr>
        </xdr:nvGrpSpPr>
        <xdr:grpSpPr bwMode="auto">
          <a:xfrm>
            <a:off x="2" y="152"/>
            <a:ext cx="203" cy="29"/>
            <a:chOff x="2" y="159"/>
            <a:chExt cx="200" cy="27"/>
          </a:xfrm>
        </xdr:grpSpPr>
        <xdr:sp macro="" textlink="">
          <xdr:nvSpPr>
            <xdr:cNvPr id="142619" name="Oval 3"/>
            <xdr:cNvSpPr>
              <a:spLocks noChangeArrowheads="1"/>
            </xdr:cNvSpPr>
          </xdr:nvSpPr>
          <xdr:spPr bwMode="auto">
            <a:xfrm>
              <a:off x="175" y="159"/>
              <a:ext cx="27" cy="27"/>
            </a:xfrm>
            <a:prstGeom prst="ellipse">
              <a:avLst/>
            </a:prstGeom>
            <a:noFill/>
            <a:ln w="28575" algn="ctr">
              <a:solidFill>
                <a:srgbClr xmlns:mc="http://schemas.openxmlformats.org/markup-compatibility/2006" xmlns:a14="http://schemas.microsoft.com/office/drawing/2010/main" val="808080" mc:Ignorable="a14" a14:legacySpreadsheetColorIndex="23"/>
              </a:solidFill>
              <a:round/>
              <a:headEnd/>
              <a:tailEnd/>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142620" name="Line 4"/>
            <xdr:cNvSpPr>
              <a:spLocks noChangeShapeType="1"/>
            </xdr:cNvSpPr>
          </xdr:nvSpPr>
          <xdr:spPr bwMode="auto">
            <a:xfrm>
              <a:off x="2" y="186"/>
              <a:ext cx="186" cy="0"/>
            </a:xfrm>
            <a:prstGeom prst="line">
              <a:avLst/>
            </a:prstGeom>
            <a:noFill/>
            <a:ln w="28575">
              <a:solidFill>
                <a:srgbClr xmlns:mc="http://schemas.openxmlformats.org/markup-compatibility/2006" xmlns:a14="http://schemas.microsoft.com/office/drawing/2010/main" val="808080" mc:Ignorable="a14" a14:legacySpreadsheetColorIndex="23"/>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 uri="{53640926-AAD7-44D8-BBD7-CCE9431645EC}">
                <a14:shadowObscured xmlns:a14="http://schemas.microsoft.com/office/drawing/2010/main" val="1"/>
              </a:ext>
            </a:extLst>
          </xdr:spPr>
        </xdr:sp>
      </xdr:grpSp>
      <xdr:sp macro="" textlink="">
        <xdr:nvSpPr>
          <xdr:cNvPr id="142617" name="Rectangle 5"/>
          <xdr:cNvSpPr>
            <a:spLocks noChangeArrowheads="1"/>
          </xdr:cNvSpPr>
        </xdr:nvSpPr>
        <xdr:spPr bwMode="auto">
          <a:xfrm>
            <a:off x="171" y="147"/>
            <a:ext cx="24" cy="33"/>
          </a:xfrm>
          <a:prstGeom prst="rect">
            <a:avLst/>
          </a:prstGeom>
          <a:solidFill>
            <a:srgbClr xmlns:mc="http://schemas.openxmlformats.org/markup-compatibility/2006" xmlns:a14="http://schemas.microsoft.com/office/drawing/2010/main" val="FFCC99" mc:Ignorable="a14" a14:legacySpreadsheetColorIndex="47"/>
          </a:soli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142618" name="Rectangle 6"/>
          <xdr:cNvSpPr>
            <a:spLocks noChangeArrowheads="1"/>
          </xdr:cNvSpPr>
        </xdr:nvSpPr>
        <xdr:spPr bwMode="auto">
          <a:xfrm>
            <a:off x="187" y="144"/>
            <a:ext cx="24" cy="21"/>
          </a:xfrm>
          <a:prstGeom prst="rect">
            <a:avLst/>
          </a:prstGeom>
          <a:solidFill>
            <a:srgbClr xmlns:mc="http://schemas.openxmlformats.org/markup-compatibility/2006" xmlns:a14="http://schemas.microsoft.com/office/drawing/2010/main" val="FFCC99" mc:Ignorable="a14" a14:legacySpreadsheetColorIndex="47"/>
          </a:soli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grpSp>
    <xdr:clientData/>
  </xdr:twoCellAnchor>
  <xdr:twoCellAnchor editAs="oneCell">
    <xdr:from>
      <xdr:col>0</xdr:col>
      <xdr:colOff>9525</xdr:colOff>
      <xdr:row>0</xdr:row>
      <xdr:rowOff>104775</xdr:rowOff>
    </xdr:from>
    <xdr:to>
      <xdr:col>5</xdr:col>
      <xdr:colOff>66675</xdr:colOff>
      <xdr:row>1</xdr:row>
      <xdr:rowOff>314325</xdr:rowOff>
    </xdr:to>
    <xdr:pic>
      <xdr:nvPicPr>
        <xdr:cNvPr id="142609" name="Picture 1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104775"/>
          <a:ext cx="30861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8</xdr:row>
      <xdr:rowOff>161925</xdr:rowOff>
    </xdr:from>
    <xdr:to>
      <xdr:col>1</xdr:col>
      <xdr:colOff>304800</xdr:colOff>
      <xdr:row>32</xdr:row>
      <xdr:rowOff>28575</xdr:rowOff>
    </xdr:to>
    <xdr:grpSp>
      <xdr:nvGrpSpPr>
        <xdr:cNvPr id="142610" name="Group 16"/>
        <xdr:cNvGrpSpPr>
          <a:grpSpLocks/>
        </xdr:cNvGrpSpPr>
      </xdr:nvGrpSpPr>
      <xdr:grpSpPr bwMode="auto">
        <a:xfrm>
          <a:off x="57150" y="3604532"/>
          <a:ext cx="397329" cy="4547507"/>
          <a:chOff x="3" y="391"/>
          <a:chExt cx="42" cy="511"/>
        </a:xfrm>
      </xdr:grpSpPr>
      <xdr:sp macro="" textlink="">
        <xdr:nvSpPr>
          <xdr:cNvPr id="142611" name="Line 17"/>
          <xdr:cNvSpPr>
            <a:spLocks noChangeShapeType="1"/>
          </xdr:cNvSpPr>
        </xdr:nvSpPr>
        <xdr:spPr bwMode="auto">
          <a:xfrm>
            <a:off x="31" y="391"/>
            <a:ext cx="0" cy="511"/>
          </a:xfrm>
          <a:prstGeom prst="line">
            <a:avLst/>
          </a:prstGeom>
          <a:noFill/>
          <a:ln w="9525">
            <a:solidFill>
              <a:srgbClr val="000000"/>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 uri="{53640926-AAD7-44D8-BBD7-CCE9431645EC}">
              <a14:shadowObscured xmlns:a14="http://schemas.microsoft.com/office/drawing/2010/main" val="1"/>
            </a:ext>
          </a:extLst>
        </xdr:spPr>
      </xdr:sp>
      <xdr:sp macro="" textlink="">
        <xdr:nvSpPr>
          <xdr:cNvPr id="142612" name="Oval 18"/>
          <xdr:cNvSpPr>
            <a:spLocks noChangeArrowheads="1"/>
          </xdr:cNvSpPr>
        </xdr:nvSpPr>
        <xdr:spPr bwMode="auto">
          <a:xfrm>
            <a:off x="3" y="714"/>
            <a:ext cx="36" cy="35"/>
          </a:xfrm>
          <a:prstGeom prst="ellipse">
            <a:avLst/>
          </a:prstGeom>
          <a:solidFill>
            <a:srgbClr xmlns:mc="http://schemas.openxmlformats.org/markup-compatibility/2006" xmlns:a14="http://schemas.microsoft.com/office/drawing/2010/main" val="FFCC99" mc:Ignorable="a14" a14:legacySpreadsheetColorIndex="47"/>
          </a:solidFill>
          <a:ln w="9525" algn="ctr">
            <a:solidFill>
              <a:srgbClr val="000000"/>
            </a:solidFill>
            <a:round/>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129043" name="WordArt 19"/>
          <xdr:cNvSpPr>
            <a:spLocks noChangeArrowheads="1" noChangeShapeType="1" noTextEdit="1"/>
          </xdr:cNvSpPr>
        </xdr:nvSpPr>
        <xdr:spPr bwMode="auto">
          <a:xfrm rot="-16200000">
            <a:off x="-114" y="560"/>
            <a:ext cx="269" cy="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AU" sz="3600" kern="10" spc="0">
                <a:ln>
                  <a:noFill/>
                </a:ln>
                <a:solidFill>
                  <a:srgbClr xmlns:mc="http://schemas.openxmlformats.org/markup-compatibility/2006" xmlns:a14="http://schemas.microsoft.com/office/drawing/2010/main" val="000000" mc:Ignorable="a14" a14:legacySpreadsheetColorIndex="8"/>
                </a:solidFill>
                <a:effectLst/>
                <a:latin typeface="Arial"/>
                <a:cs typeface="Arial"/>
              </a:rPr>
              <a:t>R O L L   F O R W A R D   M O D E L</a:t>
            </a:r>
          </a:p>
        </xdr:txBody>
      </xdr:sp>
      <xdr:sp macro="" textlink="">
        <xdr:nvSpPr>
          <xdr:cNvPr id="129044" name="WordArt 20"/>
          <xdr:cNvSpPr>
            <a:spLocks noChangeArrowheads="1" noChangeShapeType="1" noTextEdit="1"/>
          </xdr:cNvSpPr>
        </xdr:nvSpPr>
        <xdr:spPr bwMode="auto">
          <a:xfrm rot="5400000">
            <a:off x="-37" y="820"/>
            <a:ext cx="151" cy="1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AU" sz="3600" kern="10" spc="0">
                <a:ln>
                  <a:noFill/>
                </a:ln>
                <a:solidFill>
                  <a:srgbClr xmlns:mc="http://schemas.openxmlformats.org/markup-compatibility/2006" xmlns:a14="http://schemas.microsoft.com/office/drawing/2010/main" val="000000" mc:Ignorable="a14" a14:legacySpreadsheetColorIndex="8"/>
                </a:solidFill>
                <a:effectLst/>
                <a:latin typeface="Arial"/>
                <a:cs typeface="Arial"/>
              </a:rPr>
              <a:t>electricity distribution module</a:t>
            </a:r>
          </a:p>
        </xdr:txBody>
      </xdr:sp>
      <xdr:sp macro="" textlink="">
        <xdr:nvSpPr>
          <xdr:cNvPr id="129045" name="Text Box 21"/>
          <xdr:cNvSpPr txBox="1">
            <a:spLocks noChangeArrowheads="1"/>
          </xdr:cNvSpPr>
        </xdr:nvSpPr>
        <xdr:spPr bwMode="auto">
          <a:xfrm>
            <a:off x="13" y="720"/>
            <a:ext cx="9" cy="20"/>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lgn="ctr">
                <a:solidFill>
                  <a:srgbClr val="000000"/>
                </a:solidFill>
                <a:miter lim="800000"/>
                <a:headEnd/>
                <a:tailEnd/>
              </a14:hiddenLine>
            </a:ext>
            <a:ext uri="{53640926-AAD7-44D8-BBD7-CCE9431645EC}">
              <a14:shadowObscured xmlns:a14="http://schemas.microsoft.com/office/drawing/2010/main" val="1"/>
            </a:ext>
          </a:extLst>
        </xdr:spPr>
        <xdr:txBody>
          <a:bodyPr wrap="none" lIns="18288" tIns="18288" rIns="0" bIns="0" anchor="t" upright="1">
            <a:spAutoFit/>
          </a:bodyPr>
          <a:lstStyle/>
          <a:p>
            <a:pPr algn="l" rtl="0">
              <a:defRPr sz="1000"/>
            </a:pPr>
            <a:r>
              <a:rPr lang="en-AU" sz="1000" b="1" i="0" u="none" strike="noStrike" baseline="0">
                <a:solidFill>
                  <a:srgbClr val="FFFFFF"/>
                </a:solidFill>
                <a:latin typeface="Arial"/>
                <a:cs typeface="Arial"/>
              </a:rPr>
              <a:t>1</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sarawr01\Local%20Settings\Temporary%20Internet%20Files\OLK33\SA%20AA%20Revenue%20&amp;%20Tariff%20Model%20(30%20Sep%20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Documents%20and%20Settings\sarawr01\Local%20Settings\Temporary%20Internet%20Files\OLK33\SA%20AA%20Revenue%20&amp;%20Tariff%20Model%20(30%20Sep%2020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BESL\Commercial%20Services\Commercial%20Services%20(NEW)\Haulage\Haulage%200708\200805\QLD\QldConsolidation_V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DOUGLASG\Local%20Settings\Temporary%20Internet%20Files\OLK18E\ADI%20HAULAGE%20STAT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aer.gov.au/content/item.phtml?itemId=741812&amp;nodeId=ca258af7b8922b3fe40ec8774fbbefd8&amp;fn=Appendix%20A%20-%20transmission%20post-tax%20revenue%20model%20-%20version%2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Will%20Chivell\Vic%20AA%2018\Revised%20Proposal\AGN\AGN%20-%20Revised%20Proposal%20PTRM.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gnlfp\DATA\Will%20Chivell\Vic%20AA%2018\AA%20Proposal\Vic%20AA%20Modelling\VIC%20AA%20Modelling%20201016%20-%20Copy\Vic%20&amp;%20Albury%20PTRM%20280916%20with%20marketing%20opex%20and%20additional%20demand.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BESL\Commercial%20Services\Commercial%20Services%20(NEW)\Haulage\Haulage%200708\200707\Month%20End\QLD_Demand_PostFRC.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ocuments%20and%20Settings\mereditg\Local%20Settings\Temporary%20Internet%20Files\Content.Outlook\JIG7W8L0\2011%20NIEIR%20Data\100127-Sales%20and%20Demand%20Forecasts-Rev%20Mode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BESL\Commercial%20Services\Commercial%20Services%20(NEW)\Haulage\Haulage%200708\Haulage%200708\200806\Month-end\SUG%20Model%20V1_Day1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chiemh\Local%20Settings\Temporary%20Internet%20Files\OLKC1\061212-2007%20Vic%20Excluded%20Service%20Rate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nvfp\DATA\Petesy\SA%20AA\SA%20AA%2016\Draft%20Decision%20Response\Incentives\AER%20ECM%20-%20AGN%20-%2010%20November.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Peter%20Bucki\VIC%20AA\2013-17\Modelling\Preliminary%20Modelling\Victoria\Scenario%202\111209-%20090310-ESCV%20Revenue%20Model%20Post%20Appeal%20-%20Update%202011%20OPEX%20excluding%20incentive%20fee.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Documents%20and%20Settings\jodklo\Local%20Settings\Temporary%20Internet%20Files\OLK2B\2006%20V%20to%20D%20analysi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BESL\Commercial%20Services\Commercial%20Services%20(NEW)\Haulage\SA%20Block%20Analysis\SA%20Block%20Analysis%202007-08\Tariff%20D\SA%20Demand%20Variance%20Analysis_v3_20080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nvfp\DATA\Ashley%20Muldrew\SA%20AA\Reset%20RIN\Final%20RIN\Final%20from%20KPMG\Final%20from%20KPMG%20-%20for%20checking\Final%20RIN%20-%20AGN%20SA%20-%20Regulatory%20templates_apa_SPM_Recat_OH%2010%205v3%20-%20for%20KPMG.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R:\Will%20Chivell\Vic%20AA%2018\Draft%20Plan\Preliminary%20Modelling\Preliminary%20Modelling%2027%20May%202016\AGN%20VicAlb%20-%20PTRM%20Preliminary%20Modelling%2027%20May%20revised%20TAB%20consolidated%20TAB.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Documents%20and%20Settings\cainp.ENVESTRA\Local%20Settings\Temporary%20Internet%20Files\OLK174\Qld%20Block%20Analysis%20Demand.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Documents%20and%20Settings\joedod\Local%20Settings\Temporary%20Internet%20Files\OLK70\2006%20V%20to%20D%20analysi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Craig%20de%20Laine\SA%20AA%2006\Appeal\080504-S-Calc%20of%20AARR-Specified%20Event.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DOCUME~1\mereditg\LOCALS~1\Temp\3\Temporary%20Directory%201%20for%20Envestra%20QLD%20Models%20(11%20August%202010).zip\Envestra%20QLD%20QCA%20-%20RAB%20Roll%20Forward_TEST.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R:\Library\Regulatory%20Accounts%20-%20Annual%20Reporting%20RINs\Vic%20-%20ALB\RIN%202016\AGN%20Victoria%20%20-%20Appendix%20B%20(Financial%20Template)%20to%20Annual%20Reporting%20RIN%20-%20CY%202016%20(Live%20Link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SSUMPTIONS"/>
      <sheetName val="AAI TABLES"/>
      <sheetName val="OPEX and CAPEX"/>
      <sheetName val="RAB"/>
      <sheetName val="REVENUE INPUTS"/>
      <sheetName val="REVENUE REQUIREMENT"/>
      <sheetName val="REFERENCE TARIFFS"/>
      <sheetName val="REFERENCE TARIFFS REVENUE"/>
      <sheetName val="DEMAND FORECASTS - TARIFF BLOCK"/>
      <sheetName val="SA AA Revenue &amp; Tariff Model (3"/>
      <sheetName val="IPP Cash Flow"/>
    </sheetNames>
    <sheetDataSet>
      <sheetData sheetId="0"/>
      <sheetData sheetId="1"/>
      <sheetData sheetId="2"/>
      <sheetData sheetId="3" refreshError="1"/>
      <sheetData sheetId="4" refreshError="1"/>
      <sheetData sheetId="5" refreshError="1"/>
      <sheetData sheetId="6"/>
      <sheetData sheetId="7"/>
      <sheetData sheetId="8"/>
      <sheetData sheetId="9"/>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SSUMPTIONS"/>
      <sheetName val="AAI TABLES"/>
      <sheetName val="OPEX and CAPEX"/>
      <sheetName val="RAB"/>
      <sheetName val="REVENUE INPUTS"/>
      <sheetName val="REVENUE REQUIREMENT"/>
      <sheetName val="REFERENCE TARIFFS"/>
      <sheetName val="REFERENCE TARIFFS REVENUE"/>
      <sheetName val="DEMAND FORECASTS - TARIFF BLOCK"/>
      <sheetName val="SA AA Revenue &amp; Tariff Model (3"/>
      <sheetName val="IPP Cash Flow"/>
    </sheetNames>
    <sheetDataSet>
      <sheetData sheetId="0"/>
      <sheetData sheetId="1"/>
      <sheetData sheetId="2"/>
      <sheetData sheetId="3" refreshError="1"/>
      <sheetData sheetId="4" refreshError="1"/>
      <sheetData sheetId="5" refreshError="1"/>
      <sheetData sheetId="6"/>
      <sheetData sheetId="7"/>
      <sheetData sheetId="8"/>
      <sheetData sheetId="9"/>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HaulageRevVolTemplate"/>
      <sheetName val="SummarySheet"/>
      <sheetName val="rb REVENUE"/>
      <sheetName val="PrelimSheet"/>
      <sheetName val="QLD &amp; NT Graphs"/>
      <sheetName val="IpswichDMIRNS"/>
      <sheetName val="WideBayDMIRNS"/>
      <sheetName val="QLD"/>
      <sheetName val="Sales_Sendout"/>
      <sheetName val="VTariff_Redbox"/>
      <sheetName val="PivotBestInfo"/>
      <sheetName val="PivotDay1"/>
      <sheetName val="PivotDay2"/>
      <sheetName val="Sum1"/>
      <sheetName val="Jul"/>
      <sheetName val="Aug"/>
      <sheetName val="Sep"/>
      <sheetName val="Oct"/>
      <sheetName val="Nov"/>
      <sheetName val="Dec"/>
      <sheetName val="Jan"/>
      <sheetName val="Feb"/>
      <sheetName val="Mar"/>
      <sheetName val="Apr"/>
      <sheetName val="May"/>
      <sheetName val="Jun"/>
      <sheetName val="Va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2">
          <cell r="CJ2">
            <v>37499</v>
          </cell>
        </row>
        <row r="8">
          <cell r="CJ8">
            <v>40113.439999999711</v>
          </cell>
          <cell r="CK8">
            <v>2588.1499999999069</v>
          </cell>
          <cell r="CL8">
            <v>-29729.104999999749</v>
          </cell>
          <cell r="CM8">
            <v>7476.0600000000559</v>
          </cell>
          <cell r="CN8">
            <v>-1227.2250000000931</v>
          </cell>
          <cell r="CO8">
            <v>22588.740999999922</v>
          </cell>
          <cell r="CP8">
            <v>-7606.7819999998901</v>
          </cell>
          <cell r="CQ8">
            <v>89224.630999999936</v>
          </cell>
          <cell r="CR8">
            <v>-3347.3070000002626</v>
          </cell>
          <cell r="CS8">
            <v>77501.168000000063</v>
          </cell>
          <cell r="CT8">
            <v>32782.445000000065</v>
          </cell>
          <cell r="CU8">
            <v>33280.227000000188</v>
          </cell>
          <cell r="CV8">
            <v>53399.240999999922</v>
          </cell>
          <cell r="CW8">
            <v>21057.545999999857</v>
          </cell>
          <cell r="CX8">
            <v>-3291.0169999999925</v>
          </cell>
          <cell r="CY8">
            <v>7572.8950000000186</v>
          </cell>
          <cell r="CZ8">
            <v>29122.07399999979</v>
          </cell>
          <cell r="DA8">
            <v>-23102.730000000214</v>
          </cell>
          <cell r="DB8">
            <v>29899.846000000369</v>
          </cell>
          <cell r="DC8">
            <v>18395.779099999694</v>
          </cell>
          <cell r="DD8">
            <v>22327.490000000224</v>
          </cell>
          <cell r="DE8">
            <v>69905.17333333334</v>
          </cell>
          <cell r="DF8">
            <v>80376.92733333353</v>
          </cell>
          <cell r="DG8">
            <v>27202.62733333325</v>
          </cell>
          <cell r="DH8">
            <v>62673.854333333205</v>
          </cell>
          <cell r="DI8">
            <v>-12024.480666666757</v>
          </cell>
          <cell r="DJ8">
            <v>17050.245000000345</v>
          </cell>
          <cell r="DK8">
            <v>4652.9140000001062</v>
          </cell>
          <cell r="DL8">
            <v>54996.480999999912</v>
          </cell>
          <cell r="DM8">
            <v>-42397.048000000184</v>
          </cell>
          <cell r="DN8">
            <v>2587.0130000000354</v>
          </cell>
          <cell r="DO8">
            <v>20589.363000000129</v>
          </cell>
          <cell r="DP8">
            <v>21190.182800000068</v>
          </cell>
          <cell r="DQ8">
            <v>63121.474000000162</v>
          </cell>
          <cell r="DR8">
            <v>57005.5970000003</v>
          </cell>
          <cell r="DS8">
            <v>41568.165999999736</v>
          </cell>
          <cell r="DT8">
            <v>33771.045999999857</v>
          </cell>
          <cell r="DU8">
            <v>30322.152000000002</v>
          </cell>
          <cell r="DV8">
            <v>-24274.810999999754</v>
          </cell>
          <cell r="DW8">
            <v>15931.992000000086</v>
          </cell>
          <cell r="DX8">
            <v>28861.716000000015</v>
          </cell>
          <cell r="DY8">
            <v>-28319.971000000136</v>
          </cell>
          <cell r="DZ8">
            <v>14565.818000000087</v>
          </cell>
          <cell r="EA8">
            <v>41470.091999999946</v>
          </cell>
          <cell r="EB8">
            <v>25149.453999999911</v>
          </cell>
          <cell r="EC8">
            <v>22262.498000000138</v>
          </cell>
          <cell r="ED8">
            <v>59562.300999999978</v>
          </cell>
          <cell r="EE8">
            <v>37732.674099999946</v>
          </cell>
          <cell r="EF8">
            <v>34355.965000000317</v>
          </cell>
          <cell r="EG8">
            <v>53096.233000000007</v>
          </cell>
          <cell r="EH8">
            <v>-28603.830000000075</v>
          </cell>
          <cell r="EI8">
            <v>7038.6280000002589</v>
          </cell>
          <cell r="EJ8">
            <v>81843.48900000006</v>
          </cell>
          <cell r="EK8">
            <v>-47446.211000000127</v>
          </cell>
          <cell r="EL8">
            <v>-9380.7649999998976</v>
          </cell>
          <cell r="EM8">
            <v>50859.710000000196</v>
          </cell>
          <cell r="EN8">
            <v>11531.220000000205</v>
          </cell>
          <cell r="EO8">
            <v>42074.3</v>
          </cell>
          <cell r="EP8">
            <v>100116.53</v>
          </cell>
          <cell r="EQ8">
            <v>51491.15000000014</v>
          </cell>
          <cell r="ER8">
            <v>39077.105999999912</v>
          </cell>
          <cell r="ES8">
            <v>18639.086999999592</v>
          </cell>
          <cell r="ET8">
            <v>-242.08199999993667</v>
          </cell>
          <cell r="EU8">
            <v>13047.731000000145</v>
          </cell>
          <cell r="EV8">
            <v>12235.448000000091</v>
          </cell>
          <cell r="EW8">
            <v>11008.862000000197</v>
          </cell>
          <cell r="EX8">
            <v>10565.725999999791</v>
          </cell>
          <cell r="EY8">
            <v>16144.110000000102</v>
          </cell>
          <cell r="EZ8">
            <v>13390.921000000322</v>
          </cell>
          <cell r="FA8">
            <v>42555.054000000004</v>
          </cell>
          <cell r="FB8">
            <v>31778.233999999939</v>
          </cell>
        </row>
        <row r="15">
          <cell r="CJ15">
            <v>299943.9580000001</v>
          </cell>
          <cell r="CK15">
            <v>283309.3949999999</v>
          </cell>
          <cell r="CL15">
            <v>252219</v>
          </cell>
          <cell r="CM15">
            <v>274490.10700000031</v>
          </cell>
          <cell r="CN15">
            <v>251955.62200000009</v>
          </cell>
          <cell r="CO15">
            <v>296356.43399999989</v>
          </cell>
          <cell r="CP15">
            <v>284950.55799999996</v>
          </cell>
          <cell r="CQ15">
            <v>333946.38399999985</v>
          </cell>
          <cell r="CR15">
            <v>297143.60299999965</v>
          </cell>
          <cell r="CS15">
            <v>314766.93299999973</v>
          </cell>
          <cell r="CT15">
            <v>277218.69099999976</v>
          </cell>
          <cell r="CU15">
            <v>263644.44299999985</v>
          </cell>
          <cell r="CV15">
            <v>276930.24400000006</v>
          </cell>
          <cell r="CW15">
            <v>295399.64</v>
          </cell>
          <cell r="CX15">
            <v>321837.72799999977</v>
          </cell>
          <cell r="CY15">
            <v>321934.56299999973</v>
          </cell>
          <cell r="CZ15">
            <v>352283.86199999962</v>
          </cell>
          <cell r="DA15">
            <v>306592.39099999948</v>
          </cell>
          <cell r="DB15">
            <v>344099.01899999974</v>
          </cell>
          <cell r="DC15">
            <v>273270.1670999995</v>
          </cell>
          <cell r="DD15">
            <v>298944.96409999998</v>
          </cell>
          <cell r="DE15">
            <v>291348.96943333326</v>
          </cell>
          <cell r="DF15">
            <v>338943.45176666672</v>
          </cell>
          <cell r="DG15">
            <v>332865.85209999979</v>
          </cell>
          <cell r="DH15">
            <v>342140.46543333307</v>
          </cell>
          <cell r="DI15">
            <v>309058.43876666646</v>
          </cell>
          <cell r="DJ15">
            <v>329399.70076666679</v>
          </cell>
          <cell r="DK15">
            <v>326479.71976666688</v>
          </cell>
          <cell r="DL15">
            <v>352354.126766667</v>
          </cell>
          <cell r="DM15">
            <v>333059.80876666703</v>
          </cell>
          <cell r="DN15">
            <v>305746.9757666667</v>
          </cell>
          <cell r="DO15">
            <v>307940.55966666713</v>
          </cell>
          <cell r="DP15">
            <v>306803.25246666698</v>
          </cell>
          <cell r="DQ15">
            <v>300019.5531333338</v>
          </cell>
          <cell r="DR15">
            <v>276648.22280000057</v>
          </cell>
          <cell r="DS15">
            <v>291013.76146666706</v>
          </cell>
          <cell r="DT15">
            <v>262110.95313333371</v>
          </cell>
          <cell r="DU15">
            <v>304457.58580000047</v>
          </cell>
          <cell r="DV15">
            <v>263132.52980000037</v>
          </cell>
          <cell r="DW15">
            <v>274411.60780000035</v>
          </cell>
          <cell r="DX15">
            <v>248276.84280000045</v>
          </cell>
          <cell r="DY15">
            <v>262353.9198000005</v>
          </cell>
          <cell r="DZ15">
            <v>274332.72480000055</v>
          </cell>
          <cell r="EA15">
            <v>295213.45380000037</v>
          </cell>
          <cell r="EB15">
            <v>299172.72500000021</v>
          </cell>
          <cell r="EC15">
            <v>258313.74900000019</v>
          </cell>
          <cell r="ED15">
            <v>260870.45299999986</v>
          </cell>
          <cell r="EE15">
            <v>257034.96110000007</v>
          </cell>
          <cell r="EF15">
            <v>257619.88010000053</v>
          </cell>
          <cell r="EG15">
            <v>280393.96110000054</v>
          </cell>
          <cell r="EH15">
            <v>276064.94210000022</v>
          </cell>
          <cell r="EI15">
            <v>267171.57810000039</v>
          </cell>
          <cell r="EJ15">
            <v>320153.35110000044</v>
          </cell>
          <cell r="EK15">
            <v>301027.11110000045</v>
          </cell>
          <cell r="EL15">
            <v>277080.52810000046</v>
          </cell>
          <cell r="EM15">
            <v>286470.14610000071</v>
          </cell>
          <cell r="EN15">
            <v>272851.91210000101</v>
          </cell>
          <cell r="EO15">
            <v>292663.71410000091</v>
          </cell>
          <cell r="EP15">
            <v>333217.9431000005</v>
          </cell>
          <cell r="EQ15">
            <v>346976.41900000104</v>
          </cell>
          <cell r="ER15">
            <v>351697.56000000064</v>
          </cell>
          <cell r="ES15">
            <v>317240.41400000028</v>
          </cell>
          <cell r="ET15">
            <v>345602.16200000036</v>
          </cell>
          <cell r="EU15">
            <v>351611.26500000031</v>
          </cell>
          <cell r="EV15">
            <v>282003.22400000034</v>
          </cell>
          <cell r="EW15">
            <v>340458.29700000066</v>
          </cell>
          <cell r="EX15">
            <v>360404.78800000035</v>
          </cell>
          <cell r="EY15">
            <v>325689.18800000026</v>
          </cell>
          <cell r="EZ15">
            <v>327548.88900000037</v>
          </cell>
          <cell r="FA15">
            <v>328029.64300000039</v>
          </cell>
          <cell r="FB15">
            <v>259691.3470000003</v>
          </cell>
        </row>
        <row r="32">
          <cell r="CJ32">
            <v>41918.288999999873</v>
          </cell>
          <cell r="CK32">
            <v>2237.6550000000279</v>
          </cell>
          <cell r="CL32">
            <v>-36572.207999999984</v>
          </cell>
          <cell r="CM32">
            <v>12665.24</v>
          </cell>
          <cell r="CN32">
            <v>9987.1459999999497</v>
          </cell>
          <cell r="CO32">
            <v>18012.69299999997</v>
          </cell>
          <cell r="CP32">
            <v>28.184000000008382</v>
          </cell>
          <cell r="CQ32">
            <v>84759.993999999948</v>
          </cell>
          <cell r="CR32">
            <v>-2773.938000000082</v>
          </cell>
          <cell r="CS32">
            <v>66513.926999999909</v>
          </cell>
          <cell r="CT32">
            <v>36374.892999999924</v>
          </cell>
          <cell r="CU32">
            <v>24686.601000000024</v>
          </cell>
          <cell r="CV32">
            <v>56215.91399999999</v>
          </cell>
          <cell r="CW32">
            <v>16612.852999999886</v>
          </cell>
          <cell r="CX32">
            <v>-2350.189000000013</v>
          </cell>
          <cell r="CY32">
            <v>9633.2889999998733</v>
          </cell>
          <cell r="CZ32">
            <v>29814.843999999925</v>
          </cell>
          <cell r="DA32">
            <v>-24836.119999999879</v>
          </cell>
          <cell r="DB32">
            <v>27771.305000000051</v>
          </cell>
          <cell r="DC32">
            <v>12877.732099999906</v>
          </cell>
          <cell r="DD32">
            <v>12132.736999999965</v>
          </cell>
          <cell r="DE32">
            <v>69253.278333333321</v>
          </cell>
          <cell r="DF32">
            <v>70945.876333333319</v>
          </cell>
          <cell r="DG32">
            <v>16544.214333333308</v>
          </cell>
          <cell r="DH32">
            <v>57370.67333333334</v>
          </cell>
          <cell r="DI32">
            <v>-8804.0476666667964</v>
          </cell>
          <cell r="DJ32">
            <v>13173.675000000047</v>
          </cell>
          <cell r="DK32">
            <v>12411.98900000006</v>
          </cell>
          <cell r="DL32">
            <v>40638.518999999971</v>
          </cell>
          <cell r="DM32">
            <v>-37632.983000000007</v>
          </cell>
          <cell r="DN32">
            <v>2295.6670000000158</v>
          </cell>
          <cell r="DO32">
            <v>18295.01500000013</v>
          </cell>
          <cell r="DP32">
            <v>12037.056000000099</v>
          </cell>
          <cell r="DQ32">
            <v>60394.17200000002</v>
          </cell>
          <cell r="DR32">
            <v>44952.824000000022</v>
          </cell>
          <cell r="DS32">
            <v>23156.456000000006</v>
          </cell>
          <cell r="DT32">
            <v>39233.665999999968</v>
          </cell>
          <cell r="DU32">
            <v>29768.095999999903</v>
          </cell>
          <cell r="DV32">
            <v>-31903.621999999974</v>
          </cell>
          <cell r="DW32">
            <v>21030.209000000032</v>
          </cell>
          <cell r="DX32">
            <v>28602.77099999995</v>
          </cell>
          <cell r="DY32">
            <v>-39197.71100000001</v>
          </cell>
          <cell r="DZ32">
            <v>17531.66399999999</v>
          </cell>
          <cell r="EA32">
            <v>30308.61</v>
          </cell>
          <cell r="EB32">
            <v>5110.0910000000149</v>
          </cell>
          <cell r="EC32">
            <v>34161.182999999961</v>
          </cell>
          <cell r="ED32">
            <v>42276.310999999987</v>
          </cell>
          <cell r="EE32">
            <v>18288.78</v>
          </cell>
          <cell r="EF32">
            <v>46321.944000000134</v>
          </cell>
          <cell r="EG32">
            <v>38876.688000000082</v>
          </cell>
          <cell r="EH32">
            <v>-34735.462999999989</v>
          </cell>
          <cell r="EI32">
            <v>13885.708000000101</v>
          </cell>
          <cell r="EJ32">
            <v>71443.720999999903</v>
          </cell>
          <cell r="EK32">
            <v>-47085.134000000078</v>
          </cell>
          <cell r="EL32">
            <v>-7427.1759999999776</v>
          </cell>
          <cell r="EM32">
            <v>38159.840000000084</v>
          </cell>
          <cell r="EN32">
            <v>932.58000000007451</v>
          </cell>
          <cell r="EO32">
            <v>43035.179999999935</v>
          </cell>
          <cell r="EP32">
            <v>66096.5</v>
          </cell>
          <cell r="EQ32">
            <v>31282.408999999985</v>
          </cell>
          <cell r="ER32">
            <v>23812.983999999939</v>
          </cell>
          <cell r="ES32">
            <v>6908.36699999962</v>
          </cell>
          <cell r="ET32">
            <v>-6953.9259999999776</v>
          </cell>
          <cell r="EU32">
            <v>2796.4819999998435</v>
          </cell>
          <cell r="EV32">
            <v>6315.4459999999963</v>
          </cell>
          <cell r="EW32">
            <v>3034.2369999999646</v>
          </cell>
          <cell r="EX32">
            <v>5476.905999999959</v>
          </cell>
          <cell r="EY32">
            <v>8997.7120000000577</v>
          </cell>
          <cell r="EZ32">
            <v>6923.1230000001378</v>
          </cell>
          <cell r="FA32">
            <v>17406.421000000089</v>
          </cell>
          <cell r="FB32">
            <v>9422.0179999999236</v>
          </cell>
        </row>
        <row r="43">
          <cell r="CJ43">
            <v>292025.2919999999</v>
          </cell>
          <cell r="CK43">
            <v>280230.36199999996</v>
          </cell>
          <cell r="CL43">
            <v>242327.24399999995</v>
          </cell>
          <cell r="CM43">
            <v>262702.723</v>
          </cell>
          <cell r="CN43">
            <v>246664.97</v>
          </cell>
          <cell r="CO43">
            <v>288291.05899999989</v>
          </cell>
          <cell r="CP43">
            <v>275934.85799999989</v>
          </cell>
          <cell r="CQ43">
            <v>329228.5079999998</v>
          </cell>
          <cell r="CR43">
            <v>291699.67599999974</v>
          </cell>
          <cell r="CS43">
            <v>296512.51699999964</v>
          </cell>
          <cell r="CT43">
            <v>271117.59999999998</v>
          </cell>
          <cell r="CU43">
            <v>257838.47599999956</v>
          </cell>
          <cell r="CV43">
            <v>272136.10099999967</v>
          </cell>
          <cell r="CW43">
            <v>286511.29899999953</v>
          </cell>
          <cell r="CX43">
            <v>320733.3179999995</v>
          </cell>
          <cell r="CY43">
            <v>317701.36699999939</v>
          </cell>
          <cell r="CZ43">
            <v>337529.06499999936</v>
          </cell>
          <cell r="DA43">
            <v>294680.25199999951</v>
          </cell>
          <cell r="DB43">
            <v>322423.37299999956</v>
          </cell>
          <cell r="DC43">
            <v>250541.11109999951</v>
          </cell>
          <cell r="DD43">
            <v>265447.78609999956</v>
          </cell>
          <cell r="DE43">
            <v>268187.13743333297</v>
          </cell>
          <cell r="DF43">
            <v>302758.12076666637</v>
          </cell>
          <cell r="DG43">
            <v>294615.73409999965</v>
          </cell>
          <cell r="DH43">
            <v>295770.493433333</v>
          </cell>
          <cell r="DI43">
            <v>270353.59276666632</v>
          </cell>
          <cell r="DJ43">
            <v>285877.45676666638</v>
          </cell>
          <cell r="DK43">
            <v>288656.15676666657</v>
          </cell>
          <cell r="DL43">
            <v>299479.83176666661</v>
          </cell>
          <cell r="DM43">
            <v>286682.96876666648</v>
          </cell>
          <cell r="DN43">
            <v>261207.33076666645</v>
          </cell>
          <cell r="DO43">
            <v>266624.61366666667</v>
          </cell>
          <cell r="DP43">
            <v>266528.93266666681</v>
          </cell>
          <cell r="DQ43">
            <v>257669.82633333351</v>
          </cell>
          <cell r="DR43">
            <v>231676.77400000021</v>
          </cell>
          <cell r="DS43">
            <v>238289.01566666691</v>
          </cell>
          <cell r="DT43">
            <v>220152.00833333354</v>
          </cell>
          <cell r="DU43">
            <v>258724.15200000023</v>
          </cell>
          <cell r="DV43">
            <v>213646.85500000021</v>
          </cell>
          <cell r="DW43">
            <v>222265.07500000019</v>
          </cell>
          <cell r="DX43">
            <v>210229.32700000016</v>
          </cell>
          <cell r="DY43">
            <v>208664.59900000016</v>
          </cell>
          <cell r="DZ43">
            <v>223900.59600000014</v>
          </cell>
          <cell r="EA43">
            <v>235914.19099999999</v>
          </cell>
          <cell r="EB43">
            <v>228987.22599999991</v>
          </cell>
          <cell r="EC43">
            <v>202754.23699999985</v>
          </cell>
          <cell r="ED43">
            <v>200077.72399999981</v>
          </cell>
          <cell r="EE43">
            <v>195210.04799999984</v>
          </cell>
          <cell r="EF43">
            <v>202298.326</v>
          </cell>
          <cell r="EG43">
            <v>211406.91800000018</v>
          </cell>
          <cell r="EH43">
            <v>208575.07700000016</v>
          </cell>
          <cell r="EI43">
            <v>201430.57600000023</v>
          </cell>
          <cell r="EJ43">
            <v>244271.52600000019</v>
          </cell>
          <cell r="EK43">
            <v>236384.10300000012</v>
          </cell>
          <cell r="EL43">
            <v>211425.26300000015</v>
          </cell>
          <cell r="EM43">
            <v>219276.49300000025</v>
          </cell>
          <cell r="EN43">
            <v>215098.98200000031</v>
          </cell>
          <cell r="EO43">
            <v>223972.97900000028</v>
          </cell>
          <cell r="EP43">
            <v>247793.1680000003</v>
          </cell>
          <cell r="EQ43">
            <v>260786.79700000025</v>
          </cell>
          <cell r="ER43">
            <v>238277.83700000006</v>
          </cell>
          <cell r="ES43">
            <v>206309.5159999996</v>
          </cell>
          <cell r="ET43">
            <v>234091.05299999961</v>
          </cell>
          <cell r="EU43">
            <v>223001.82699999935</v>
          </cell>
          <cell r="EV43">
            <v>157873.55199999944</v>
          </cell>
          <cell r="EW43">
            <v>207992.92299999949</v>
          </cell>
          <cell r="EX43">
            <v>220897.00499999942</v>
          </cell>
          <cell r="EY43">
            <v>191734.8769999994</v>
          </cell>
          <cell r="EZ43">
            <v>197725.41999999946</v>
          </cell>
          <cell r="FA43">
            <v>172096.66099999961</v>
          </cell>
          <cell r="FB43">
            <v>115422.17899999954</v>
          </cell>
        </row>
        <row r="57">
          <cell r="CJ57">
            <v>5529.2179999999935</v>
          </cell>
          <cell r="CK57">
            <v>-765.32699999999022</v>
          </cell>
          <cell r="CL57">
            <v>6542.4939999999915</v>
          </cell>
          <cell r="CM57">
            <v>-782.1359999999986</v>
          </cell>
          <cell r="CN57">
            <v>-1051.9170000000013</v>
          </cell>
          <cell r="CO57">
            <v>2716.679999999993</v>
          </cell>
          <cell r="CP57">
            <v>4341.8730000000069</v>
          </cell>
          <cell r="CQ57">
            <v>5386.1190000000061</v>
          </cell>
          <cell r="CR57">
            <v>3102.4140000000043</v>
          </cell>
          <cell r="CS57">
            <v>15114.784</v>
          </cell>
          <cell r="CT57">
            <v>-3196.25</v>
          </cell>
          <cell r="CU57">
            <v>7077.9309999999969</v>
          </cell>
          <cell r="CV57">
            <v>7148.8870000000024</v>
          </cell>
          <cell r="CW57">
            <v>3574.7719999999972</v>
          </cell>
          <cell r="CX57">
            <v>1119.6310000000012</v>
          </cell>
          <cell r="CY57">
            <v>5563.2770000000019</v>
          </cell>
          <cell r="CZ57">
            <v>979.11699999999837</v>
          </cell>
          <cell r="DA57">
            <v>2692.6049999999959</v>
          </cell>
          <cell r="DB57">
            <v>5101.2590000000055</v>
          </cell>
          <cell r="DC57">
            <v>5106.6990000000005</v>
          </cell>
          <cell r="DD57">
            <v>5577.762999999999</v>
          </cell>
          <cell r="DE57">
            <v>5337.5950000000012</v>
          </cell>
          <cell r="DF57">
            <v>10382.271999999997</v>
          </cell>
          <cell r="DG57">
            <v>5982.7280000000028</v>
          </cell>
          <cell r="DH57">
            <v>9502.4370000000054</v>
          </cell>
          <cell r="DI57">
            <v>4414.8740000000034</v>
          </cell>
          <cell r="DJ57">
            <v>1301.1990000000005</v>
          </cell>
          <cell r="DK57">
            <v>4842.5720000000001</v>
          </cell>
          <cell r="DL57">
            <v>8038.1169999999984</v>
          </cell>
          <cell r="DM57">
            <v>-2378.5349999999999</v>
          </cell>
          <cell r="DN57">
            <v>9952.7189999999973</v>
          </cell>
          <cell r="DO57">
            <v>79.631999999997788</v>
          </cell>
          <cell r="DP57">
            <v>5352.6777999999977</v>
          </cell>
          <cell r="DQ57">
            <v>10465.847999999998</v>
          </cell>
          <cell r="DR57">
            <v>8685.8849999999948</v>
          </cell>
          <cell r="DS57">
            <v>6813.4839999999967</v>
          </cell>
          <cell r="DT57">
            <v>9838.8129999999946</v>
          </cell>
          <cell r="DU57">
            <v>2420.625</v>
          </cell>
          <cell r="DV57">
            <v>1789.1680000000051</v>
          </cell>
          <cell r="DW57">
            <v>6491.375</v>
          </cell>
          <cell r="DX57">
            <v>3193.6330000000016</v>
          </cell>
          <cell r="DY57">
            <v>2102.2249999999999</v>
          </cell>
          <cell r="DZ57">
            <v>5845.5669999999955</v>
          </cell>
          <cell r="EA57">
            <v>6226.21</v>
          </cell>
          <cell r="EB57">
            <v>4287.5690000000031</v>
          </cell>
          <cell r="EC57">
            <v>11463.190999999992</v>
          </cell>
          <cell r="ED57">
            <v>11295.377999999997</v>
          </cell>
          <cell r="EE57">
            <v>5160.6880999999994</v>
          </cell>
          <cell r="EF57">
            <v>10976.792000000001</v>
          </cell>
          <cell r="EG57">
            <v>6227.135000000002</v>
          </cell>
          <cell r="EH57">
            <v>2371.4219999999987</v>
          </cell>
          <cell r="EI57">
            <v>6866.0360000000001</v>
          </cell>
          <cell r="EJ57">
            <v>5687.6710000000021</v>
          </cell>
          <cell r="EK57">
            <v>-850.73599999999715</v>
          </cell>
          <cell r="EL57">
            <v>7358.3559999999998</v>
          </cell>
          <cell r="EM57">
            <v>6586.77</v>
          </cell>
          <cell r="EN57">
            <v>1957.53</v>
          </cell>
          <cell r="EO57">
            <v>10691.31</v>
          </cell>
          <cell r="EP57">
            <v>15901.440000000002</v>
          </cell>
          <cell r="EQ57">
            <v>16534.771000000008</v>
          </cell>
          <cell r="ER57">
            <v>13171.274999999994</v>
          </cell>
          <cell r="ES57">
            <v>9214.9499999999825</v>
          </cell>
          <cell r="ET57">
            <v>6226.4959999999992</v>
          </cell>
          <cell r="EU57">
            <v>8840.4250000000029</v>
          </cell>
          <cell r="EV57">
            <v>7277.4090000000142</v>
          </cell>
          <cell r="EW57">
            <v>7027.0329999999958</v>
          </cell>
          <cell r="EX57">
            <v>7544.8169999999955</v>
          </cell>
          <cell r="EY57">
            <v>9146.2550000000047</v>
          </cell>
          <cell r="EZ57">
            <v>6769.1309999999939</v>
          </cell>
          <cell r="FA57">
            <v>25196.524999999994</v>
          </cell>
          <cell r="FB57">
            <v>22985.544999999998</v>
          </cell>
        </row>
        <row r="68">
          <cell r="CJ68">
            <v>35129.780999999981</v>
          </cell>
          <cell r="CK68">
            <v>30946.685999999994</v>
          </cell>
          <cell r="CL68">
            <v>39610.162999999993</v>
          </cell>
          <cell r="CM68">
            <v>35594.125999999997</v>
          </cell>
          <cell r="CN68">
            <v>34510.602999999996</v>
          </cell>
          <cell r="CO68">
            <v>36101.775999999991</v>
          </cell>
          <cell r="CP68">
            <v>39592.343000000001</v>
          </cell>
          <cell r="CQ68">
            <v>43006.355000000003</v>
          </cell>
          <cell r="CR68">
            <v>43188.468000000008</v>
          </cell>
          <cell r="CS68">
            <v>53011.668000000005</v>
          </cell>
          <cell r="CT68">
            <v>42092.933000000005</v>
          </cell>
          <cell r="CU68">
            <v>44015.883000000002</v>
          </cell>
          <cell r="CV68">
            <v>45635.552000000011</v>
          </cell>
          <cell r="CW68">
            <v>49975.650999999998</v>
          </cell>
          <cell r="CX68">
            <v>44552.788000000008</v>
          </cell>
          <cell r="CY68">
            <v>50898.201000000008</v>
          </cell>
          <cell r="CZ68">
            <v>52929.235000000008</v>
          </cell>
          <cell r="DA68">
            <v>52905.16</v>
          </cell>
          <cell r="DB68">
            <v>53664.546000000009</v>
          </cell>
          <cell r="DC68">
            <v>53385.126000000004</v>
          </cell>
          <cell r="DD68">
            <v>55860.474999999999</v>
          </cell>
          <cell r="DE68">
            <v>46083.286</v>
          </cell>
          <cell r="DF68">
            <v>59661.807999999997</v>
          </cell>
          <cell r="DG68">
            <v>58566.605000000003</v>
          </cell>
          <cell r="DH68">
            <v>60920.155000000006</v>
          </cell>
          <cell r="DI68">
            <v>61760.257000000012</v>
          </cell>
          <cell r="DJ68">
            <v>61941.825000000012</v>
          </cell>
          <cell r="DK68">
            <v>61221.120000000003</v>
          </cell>
          <cell r="DL68">
            <v>68280.12</v>
          </cell>
          <cell r="DM68">
            <v>63208.98</v>
          </cell>
          <cell r="DN68">
            <v>68060.44</v>
          </cell>
          <cell r="DO68">
            <v>63033.373</v>
          </cell>
          <cell r="DP68">
            <v>62808.287799999998</v>
          </cell>
          <cell r="DQ68">
            <v>67936.540799999988</v>
          </cell>
          <cell r="DR68">
            <v>66240.1538</v>
          </cell>
          <cell r="DS68">
            <v>67070.909799999994</v>
          </cell>
          <cell r="DT68">
            <v>67407.285799999983</v>
          </cell>
          <cell r="DU68">
            <v>65413.036799999973</v>
          </cell>
          <cell r="DV68">
            <v>65901.005799999984</v>
          </cell>
          <cell r="DW68">
            <v>67549.80879999997</v>
          </cell>
          <cell r="DX68">
            <v>62705.32479999998</v>
          </cell>
          <cell r="DY68">
            <v>67186.084799999982</v>
          </cell>
          <cell r="DZ68">
            <v>63078.93279999998</v>
          </cell>
          <cell r="EA68">
            <v>69225.510799999989</v>
          </cell>
          <cell r="EB68">
            <v>68160.401999999987</v>
          </cell>
          <cell r="EC68">
            <v>69157.744999999981</v>
          </cell>
          <cell r="ED68">
            <v>71767.237999999983</v>
          </cell>
          <cell r="EE68">
            <v>70114.442099999986</v>
          </cell>
          <cell r="EF68">
            <v>71252.421099999992</v>
          </cell>
          <cell r="EG68">
            <v>75058.931099999987</v>
          </cell>
          <cell r="EH68">
            <v>75641.185099999973</v>
          </cell>
          <cell r="EI68">
            <v>76015.846099999966</v>
          </cell>
          <cell r="EJ68">
            <v>78509.884099999996</v>
          </cell>
          <cell r="EK68">
            <v>75556.923099999985</v>
          </cell>
          <cell r="EL68">
            <v>77069.712100000004</v>
          </cell>
          <cell r="EM68">
            <v>77430.272100000002</v>
          </cell>
          <cell r="EN68">
            <v>75100.233099999983</v>
          </cell>
          <cell r="EO68">
            <v>74328.352099999989</v>
          </cell>
          <cell r="EP68">
            <v>78934.414099999995</v>
          </cell>
          <cell r="EQ68">
            <v>90308.497000000018</v>
          </cell>
          <cell r="ER68">
            <v>92502.98000000001</v>
          </cell>
          <cell r="ES68">
            <v>95490.794999999984</v>
          </cell>
          <cell r="ET68">
            <v>99345.868999999992</v>
          </cell>
          <cell r="EU68">
            <v>101320.258</v>
          </cell>
          <cell r="EV68">
            <v>102909.99600000001</v>
          </cell>
          <cell r="EW68">
            <v>110787.765</v>
          </cell>
          <cell r="EX68">
            <v>110974.226</v>
          </cell>
          <cell r="EY68">
            <v>113533.711</v>
          </cell>
          <cell r="EZ68">
            <v>118345.31199999999</v>
          </cell>
          <cell r="FA68">
            <v>132850.527</v>
          </cell>
          <cell r="FB68">
            <v>139934.63199999998</v>
          </cell>
        </row>
        <row r="80">
          <cell r="CJ80">
            <v>465.87299999999959</v>
          </cell>
          <cell r="CK80">
            <v>-1202.6080000000002</v>
          </cell>
          <cell r="CL80">
            <v>688.36000000000058</v>
          </cell>
          <cell r="CM80">
            <v>-756.13000000000102</v>
          </cell>
          <cell r="CN80">
            <v>-1725.9069999999992</v>
          </cell>
          <cell r="CO80">
            <v>669.33899999999994</v>
          </cell>
          <cell r="CP80">
            <v>-1704</v>
          </cell>
          <cell r="CQ80">
            <v>-280.36800000000039</v>
          </cell>
          <cell r="CR80">
            <v>-305.25900000000001</v>
          </cell>
          <cell r="CS80">
            <v>-268.55199999999968</v>
          </cell>
          <cell r="CT80">
            <v>-292.01400000000012</v>
          </cell>
          <cell r="CU80">
            <v>-179.51699999999983</v>
          </cell>
          <cell r="CV80">
            <v>-105.25699999999961</v>
          </cell>
          <cell r="CW80">
            <v>-296.04699999999957</v>
          </cell>
          <cell r="CX80">
            <v>-323.75200000000041</v>
          </cell>
          <cell r="CY80">
            <v>-403.36800000000039</v>
          </cell>
          <cell r="CZ80">
            <v>-252.86099999999988</v>
          </cell>
          <cell r="DA80">
            <v>-364.98500000000001</v>
          </cell>
          <cell r="DB80">
            <v>-654.9</v>
          </cell>
          <cell r="DC80">
            <v>-689.95</v>
          </cell>
          <cell r="DD80">
            <v>-472.76599999999962</v>
          </cell>
          <cell r="DE80">
            <v>-422.03800000000047</v>
          </cell>
          <cell r="DF80">
            <v>-574.89599999999973</v>
          </cell>
          <cell r="DG80">
            <v>-365.69700000000012</v>
          </cell>
          <cell r="DH80">
            <v>-456.6880000000001</v>
          </cell>
          <cell r="DI80">
            <v>-307.57899999999972</v>
          </cell>
          <cell r="DJ80">
            <v>-574.5010000000002</v>
          </cell>
          <cell r="DK80">
            <v>-341.49600000000009</v>
          </cell>
          <cell r="DL80">
            <v>-191.45199999999932</v>
          </cell>
          <cell r="DM80">
            <v>-605.84799999999996</v>
          </cell>
          <cell r="DN80">
            <v>-103.1909999999998</v>
          </cell>
          <cell r="DO80">
            <v>115.21800000000076</v>
          </cell>
          <cell r="DP80">
            <v>-342.48099999999977</v>
          </cell>
          <cell r="DQ80">
            <v>-209.45899999999983</v>
          </cell>
          <cell r="DR80">
            <v>-49.311999999999898</v>
          </cell>
          <cell r="DS80">
            <v>-0.45399999999972351</v>
          </cell>
          <cell r="DT80">
            <v>32.632999999999811</v>
          </cell>
          <cell r="DU80">
            <v>-231.11800000000039</v>
          </cell>
          <cell r="DV80">
            <v>-256</v>
          </cell>
          <cell r="DW80">
            <v>-218</v>
          </cell>
          <cell r="DX80">
            <v>-201</v>
          </cell>
          <cell r="DY80">
            <v>-159</v>
          </cell>
          <cell r="DZ80">
            <v>-384</v>
          </cell>
          <cell r="EA80">
            <v>-385</v>
          </cell>
          <cell r="EB80">
            <v>-268</v>
          </cell>
          <cell r="EC80">
            <v>-286</v>
          </cell>
          <cell r="ED80">
            <v>-137</v>
          </cell>
          <cell r="EE80">
            <v>-143</v>
          </cell>
          <cell r="EF80">
            <v>68</v>
          </cell>
          <cell r="EG80">
            <v>-202</v>
          </cell>
          <cell r="EH80">
            <v>-285</v>
          </cell>
          <cell r="EI80">
            <v>-133</v>
          </cell>
          <cell r="EJ80">
            <v>-172</v>
          </cell>
          <cell r="EK80">
            <v>-115</v>
          </cell>
          <cell r="EL80">
            <v>-308</v>
          </cell>
          <cell r="EM80">
            <v>-312</v>
          </cell>
          <cell r="EN80">
            <v>-713.42</v>
          </cell>
          <cell r="EO80">
            <v>48.579999999999927</v>
          </cell>
          <cell r="EP80">
            <v>-2286.61</v>
          </cell>
          <cell r="EQ80">
            <v>-220</v>
          </cell>
          <cell r="ER80">
            <v>-113</v>
          </cell>
          <cell r="ES80">
            <v>278.01000000000022</v>
          </cell>
          <cell r="ET80">
            <v>184.39099999999962</v>
          </cell>
          <cell r="EU80">
            <v>-73.865999999999985</v>
          </cell>
          <cell r="EV80">
            <v>-88.829999999999927</v>
          </cell>
          <cell r="EW80">
            <v>-50.609999999999673</v>
          </cell>
          <cell r="EX80">
            <v>-549.2440000000006</v>
          </cell>
          <cell r="EY80">
            <v>704.33600000000024</v>
          </cell>
          <cell r="EZ80">
            <v>118</v>
          </cell>
          <cell r="FA80">
            <v>205</v>
          </cell>
          <cell r="FB80">
            <v>43</v>
          </cell>
        </row>
        <row r="91">
          <cell r="CJ91">
            <v>-4914.3840000000037</v>
          </cell>
          <cell r="CK91">
            <v>-4889.0660000000044</v>
          </cell>
          <cell r="CL91">
            <v>-3636.4430000000048</v>
          </cell>
          <cell r="CM91">
            <v>-4739.9820000000054</v>
          </cell>
          <cell r="CN91">
            <v>-4202.3430000000044</v>
          </cell>
          <cell r="CO91">
            <v>-4177.109000000004</v>
          </cell>
          <cell r="CP91">
            <v>-5382.9430000000048</v>
          </cell>
          <cell r="CQ91">
            <v>-3905.2860000000037</v>
          </cell>
          <cell r="CR91">
            <v>-6695.2830000000031</v>
          </cell>
          <cell r="CS91">
            <v>-5377.8830000000016</v>
          </cell>
          <cell r="CT91">
            <v>-3850.442</v>
          </cell>
          <cell r="CU91">
            <v>-4890.7830000000004</v>
          </cell>
          <cell r="CV91">
            <v>-5461.9129999999996</v>
          </cell>
          <cell r="CW91">
            <v>-4555.351999999999</v>
          </cell>
          <cell r="CX91">
            <v>-5567.4639999999999</v>
          </cell>
          <cell r="CY91">
            <v>-5214.7019999999993</v>
          </cell>
          <cell r="CZ91">
            <v>-3741.6559999999999</v>
          </cell>
          <cell r="DA91">
            <v>-4775.9799999999996</v>
          </cell>
          <cell r="DB91">
            <v>-3726.88</v>
          </cell>
          <cell r="DC91">
            <v>-4136.4619999999995</v>
          </cell>
          <cell r="DD91">
            <v>-4303.9689999999991</v>
          </cell>
          <cell r="DE91">
            <v>-4457.4549999999999</v>
          </cell>
          <cell r="DF91">
            <v>-4740.3369999999986</v>
          </cell>
          <cell r="DG91">
            <v>-4926.5169999999998</v>
          </cell>
          <cell r="DH91">
            <v>-5277.9480000000003</v>
          </cell>
          <cell r="DI91">
            <v>-5289.48</v>
          </cell>
          <cell r="DJ91">
            <v>-5540.2289999999994</v>
          </cell>
          <cell r="DK91">
            <v>-5478.3569999999991</v>
          </cell>
          <cell r="DL91">
            <v>-5416.9479999999994</v>
          </cell>
          <cell r="DM91">
            <v>-5657.8109999999988</v>
          </cell>
          <cell r="DN91">
            <v>-5106.101999999999</v>
          </cell>
          <cell r="DO91">
            <v>-4300.9339999999984</v>
          </cell>
          <cell r="DP91">
            <v>-4170.6489999999985</v>
          </cell>
          <cell r="DQ91">
            <v>-3958.07</v>
          </cell>
          <cell r="DR91">
            <v>-3432.4859999999981</v>
          </cell>
          <cell r="DS91">
            <v>-3067.2429999999977</v>
          </cell>
          <cell r="DT91">
            <v>-2577.9219999999978</v>
          </cell>
          <cell r="DU91">
            <v>-2501.4609999999984</v>
          </cell>
          <cell r="DV91">
            <v>-2182.96</v>
          </cell>
          <cell r="DW91">
            <v>-2059.4639999999981</v>
          </cell>
          <cell r="DX91">
            <v>-2069.0119999999988</v>
          </cell>
          <cell r="DY91">
            <v>-1622.1639999999989</v>
          </cell>
          <cell r="DZ91">
            <v>-1902.972999999999</v>
          </cell>
          <cell r="EA91">
            <v>-2403.1909999999998</v>
          </cell>
          <cell r="EB91">
            <v>-2328.71</v>
          </cell>
          <cell r="EC91">
            <v>-2405.2510000000002</v>
          </cell>
          <cell r="ED91">
            <v>-2492.9390000000003</v>
          </cell>
          <cell r="EE91">
            <v>-2635.4850000000006</v>
          </cell>
          <cell r="EF91">
            <v>-2600.1180000000004</v>
          </cell>
          <cell r="EG91">
            <v>-2571</v>
          </cell>
          <cell r="EH91">
            <v>-2600</v>
          </cell>
          <cell r="EI91">
            <v>-2515</v>
          </cell>
          <cell r="EJ91">
            <v>-2486</v>
          </cell>
          <cell r="EK91">
            <v>-2442</v>
          </cell>
          <cell r="EL91">
            <v>-2366</v>
          </cell>
          <cell r="EM91">
            <v>-2293</v>
          </cell>
          <cell r="EN91">
            <v>-2738.42</v>
          </cell>
          <cell r="EO91">
            <v>-2403.84</v>
          </cell>
          <cell r="EP91">
            <v>-4553.45</v>
          </cell>
          <cell r="EQ91">
            <v>-4630.4500000000007</v>
          </cell>
          <cell r="ER91">
            <v>-4811.4500000000007</v>
          </cell>
          <cell r="ES91">
            <v>-4331.4400000000005</v>
          </cell>
          <cell r="ET91">
            <v>-3862.0490000000009</v>
          </cell>
          <cell r="EU91">
            <v>-3802.9150000000009</v>
          </cell>
          <cell r="EV91">
            <v>-3719.7450000000003</v>
          </cell>
          <cell r="EW91">
            <v>-3655.355</v>
          </cell>
          <cell r="EX91">
            <v>-3896.5990000000006</v>
          </cell>
          <cell r="EY91">
            <v>-2880.2630000000004</v>
          </cell>
          <cell r="EZ91">
            <v>-2048.8430000000003</v>
          </cell>
          <cell r="FA91">
            <v>-1892.4230000000002</v>
          </cell>
          <cell r="FB91">
            <v>437.1869999999999</v>
          </cell>
        </row>
        <row r="102">
          <cell r="CJ102">
            <v>-929.44200000000001</v>
          </cell>
          <cell r="CK102">
            <v>83.51700000000028</v>
          </cell>
          <cell r="CL102">
            <v>254.30300000000034</v>
          </cell>
          <cell r="CM102">
            <v>-1117.0709999999999</v>
          </cell>
          <cell r="CN102">
            <v>-89.334999999999994</v>
          </cell>
          <cell r="CO102">
            <v>445.09299999999985</v>
          </cell>
          <cell r="CP102">
            <v>-1128.6880000000001</v>
          </cell>
          <cell r="CQ102">
            <v>575.8760000000002</v>
          </cell>
          <cell r="CR102">
            <v>-118.07</v>
          </cell>
          <cell r="CS102">
            <v>354.83100000000013</v>
          </cell>
          <cell r="CT102">
            <v>-592.78200000000015</v>
          </cell>
          <cell r="CU102">
            <v>734.96500000000003</v>
          </cell>
          <cell r="CV102">
            <v>-1039.1040000000003</v>
          </cell>
          <cell r="CW102">
            <v>267.65900000000011</v>
          </cell>
          <cell r="CX102">
            <v>347.21099999999979</v>
          </cell>
          <cell r="CY102">
            <v>-1014.27</v>
          </cell>
          <cell r="CZ102">
            <v>-355.37800000000016</v>
          </cell>
          <cell r="DA102">
            <v>578.221</v>
          </cell>
          <cell r="DB102">
            <v>-901.45700000000033</v>
          </cell>
          <cell r="DC102">
            <v>301.71399999999994</v>
          </cell>
          <cell r="DD102">
            <v>483.54299999999989</v>
          </cell>
          <cell r="DE102">
            <v>-510.22600000000011</v>
          </cell>
          <cell r="DF102">
            <v>357.64300000000003</v>
          </cell>
          <cell r="DG102">
            <v>919.22</v>
          </cell>
          <cell r="DH102">
            <v>-1350.74</v>
          </cell>
          <cell r="DI102">
            <v>528.16499999999996</v>
          </cell>
          <cell r="DJ102">
            <v>366.10699999999997</v>
          </cell>
          <cell r="DK102">
            <v>-1246.3829999999998</v>
          </cell>
          <cell r="DL102">
            <v>134.84</v>
          </cell>
          <cell r="DM102">
            <v>282.37799999999993</v>
          </cell>
          <cell r="DN102">
            <v>-1229.4920000000002</v>
          </cell>
          <cell r="DO102">
            <v>553.62100000000009</v>
          </cell>
          <cell r="DP102">
            <v>413.10599999999999</v>
          </cell>
          <cell r="DQ102">
            <v>-466.45100000000002</v>
          </cell>
          <cell r="DR102">
            <v>489.77199999999993</v>
          </cell>
          <cell r="DS102">
            <v>611.51800000000003</v>
          </cell>
          <cell r="DT102">
            <v>-797.54100000000017</v>
          </cell>
          <cell r="DU102">
            <v>484.79600000000005</v>
          </cell>
          <cell r="DV102">
            <v>457.06600000000003</v>
          </cell>
          <cell r="DW102">
            <v>-1061.3679999999999</v>
          </cell>
          <cell r="DX102">
            <v>-176.92599999999993</v>
          </cell>
          <cell r="DY102">
            <v>507.94</v>
          </cell>
          <cell r="DZ102">
            <v>-854.85</v>
          </cell>
          <cell r="EA102">
            <v>586.79299999999989</v>
          </cell>
          <cell r="EB102">
            <v>76.071999999999889</v>
          </cell>
          <cell r="EC102">
            <v>-320.38299999999981</v>
          </cell>
          <cell r="ED102">
            <v>568.29199999999992</v>
          </cell>
          <cell r="EE102">
            <v>655.14200000000005</v>
          </cell>
          <cell r="EF102">
            <v>-961.74800000000005</v>
          </cell>
          <cell r="EG102">
            <v>179.90900000000011</v>
          </cell>
          <cell r="EH102">
            <v>475.75700000000006</v>
          </cell>
          <cell r="EI102">
            <v>-1080.9459999999999</v>
          </cell>
          <cell r="EJ102">
            <v>222.63699999999994</v>
          </cell>
          <cell r="EK102">
            <v>487.69200000000001</v>
          </cell>
          <cell r="EL102">
            <v>-521.67999999999995</v>
          </cell>
          <cell r="EM102">
            <v>-1304.7</v>
          </cell>
          <cell r="EN102">
            <v>1992</v>
          </cell>
          <cell r="EO102">
            <v>-2653.01</v>
          </cell>
          <cell r="EP102">
            <v>2540.17</v>
          </cell>
          <cell r="EQ102">
            <v>209.48900000000003</v>
          </cell>
          <cell r="ER102">
            <v>145.41800000000012</v>
          </cell>
          <cell r="ES102">
            <v>-148.18299999999999</v>
          </cell>
          <cell r="ET102">
            <v>-143.88300000000027</v>
          </cell>
          <cell r="EU102">
            <v>-51.362000000000535</v>
          </cell>
          <cell r="EV102">
            <v>-70.018000000000484</v>
          </cell>
          <cell r="EW102">
            <v>-150.51600000000053</v>
          </cell>
          <cell r="EX102">
            <v>-250.22299999999996</v>
          </cell>
          <cell r="EY102">
            <v>-191.78699999999981</v>
          </cell>
          <cell r="EZ102">
            <v>-15.47400000000016</v>
          </cell>
          <cell r="FA102">
            <v>-233.875</v>
          </cell>
          <cell r="FB102">
            <v>-41.971000000000004</v>
          </cell>
        </row>
        <row r="113">
          <cell r="CJ113">
            <v>-1329.8209999999999</v>
          </cell>
          <cell r="CK113">
            <v>-1716.5169999999998</v>
          </cell>
          <cell r="CL113">
            <v>-1867.7709999999993</v>
          </cell>
          <cell r="CM113">
            <v>-1698.1109999999994</v>
          </cell>
          <cell r="CN113">
            <v>-1991.7009999999996</v>
          </cell>
          <cell r="CO113">
            <v>-2245.3609999999999</v>
          </cell>
          <cell r="CP113">
            <v>-2078.2439999999997</v>
          </cell>
          <cell r="CQ113">
            <v>-1273.6400000000001</v>
          </cell>
          <cell r="CR113">
            <v>-1393.5159999999992</v>
          </cell>
          <cell r="CS113">
            <v>-448.18099999999913</v>
          </cell>
          <cell r="CT113">
            <v>-1610.62</v>
          </cell>
          <cell r="CU113">
            <v>-1526.8029999999994</v>
          </cell>
          <cell r="CV113">
            <v>-1636.4649999999999</v>
          </cell>
          <cell r="CW113">
            <v>-1452.3229999999999</v>
          </cell>
          <cell r="CX113">
            <v>-1359.415</v>
          </cell>
          <cell r="CY113">
            <v>-1256.6140000000009</v>
          </cell>
          <cell r="CZ113">
            <v>-1522.6570000000011</v>
          </cell>
          <cell r="DA113">
            <v>-1389.5290000000009</v>
          </cell>
          <cell r="DB113">
            <v>-1162.2980000000011</v>
          </cell>
          <cell r="DC113">
            <v>-1436.46</v>
          </cell>
          <cell r="DD113">
            <v>-834.84700000000134</v>
          </cell>
          <cell r="DE113">
            <v>-1699.9040000000016</v>
          </cell>
          <cell r="DF113">
            <v>-749.47900000000141</v>
          </cell>
          <cell r="DG113">
            <v>-565.22400000000152</v>
          </cell>
          <cell r="DH113">
            <v>-876.86000000000104</v>
          </cell>
          <cell r="DI113">
            <v>-616.35400000000118</v>
          </cell>
          <cell r="DJ113">
            <v>-597.45800000000099</v>
          </cell>
          <cell r="DK113">
            <v>-829.57100000000037</v>
          </cell>
          <cell r="DL113">
            <v>-339.35300000000007</v>
          </cell>
          <cell r="DM113">
            <v>-635.19600000000014</v>
          </cell>
          <cell r="DN113">
            <v>-963.23099999999999</v>
          </cell>
          <cell r="DO113">
            <v>-711.32399999999984</v>
          </cell>
          <cell r="DP113">
            <v>-781.76099999999974</v>
          </cell>
          <cell r="DQ113">
            <v>-737.98599999999965</v>
          </cell>
          <cell r="DR113">
            <v>-605.85699999999974</v>
          </cell>
          <cell r="DS113">
            <v>-913.55899999999997</v>
          </cell>
          <cell r="DT113">
            <v>-360.36</v>
          </cell>
          <cell r="DU113">
            <v>-403.72900000000004</v>
          </cell>
          <cell r="DV113">
            <v>-312.77</v>
          </cell>
          <cell r="DW113">
            <v>-127.755</v>
          </cell>
          <cell r="DX113">
            <v>-439.52100000000019</v>
          </cell>
          <cell r="DY113">
            <v>-213.95900000000006</v>
          </cell>
          <cell r="DZ113">
            <v>160.68300000000022</v>
          </cell>
          <cell r="EA113">
            <v>193.85499999999999</v>
          </cell>
          <cell r="EB113">
            <v>-143.17900000000009</v>
          </cell>
          <cell r="EC113">
            <v>2.8890000000001237</v>
          </cell>
          <cell r="ED113">
            <v>81.409000000000106</v>
          </cell>
          <cell r="EE113">
            <v>125.03300000000013</v>
          </cell>
          <cell r="EF113">
            <v>-39.173999999999751</v>
          </cell>
          <cell r="EG113">
            <v>-344.06099999999969</v>
          </cell>
          <cell r="EH113">
            <v>-325.37</v>
          </cell>
          <cell r="EI113">
            <v>-344.94799999999964</v>
          </cell>
          <cell r="EJ113">
            <v>54.615000000000236</v>
          </cell>
          <cell r="EK113">
            <v>34.367000000000189</v>
          </cell>
          <cell r="EL113">
            <v>367.53700000000026</v>
          </cell>
          <cell r="EM113">
            <v>-1523.9559999999994</v>
          </cell>
          <cell r="EN113">
            <v>391.97200000000066</v>
          </cell>
          <cell r="EO113">
            <v>-1940.655</v>
          </cell>
          <cell r="EP113">
            <v>31.223000000000411</v>
          </cell>
          <cell r="EQ113">
            <v>-414.42999999999984</v>
          </cell>
          <cell r="ER113">
            <v>692.73600000000033</v>
          </cell>
          <cell r="ES113">
            <v>364.64400000000023</v>
          </cell>
          <cell r="ET113">
            <v>-254.99600000000009</v>
          </cell>
          <cell r="EU113">
            <v>774.58799999999928</v>
          </cell>
          <cell r="EV113">
            <v>481.93299999999863</v>
          </cell>
          <cell r="EW113">
            <v>-156.27500000000191</v>
          </cell>
          <cell r="EX113">
            <v>115.1819999999982</v>
          </cell>
          <cell r="EY113">
            <v>1228.0949999999984</v>
          </cell>
          <cell r="EZ113">
            <v>-779.37900000000172</v>
          </cell>
          <cell r="FA113">
            <v>1639.7559999999985</v>
          </cell>
          <cell r="FB113">
            <v>-942.38500000000158</v>
          </cell>
        </row>
        <row r="124">
          <cell r="CJ124">
            <v>-5589.94</v>
          </cell>
          <cell r="CK124">
            <v>3883.5</v>
          </cell>
          <cell r="CL124">
            <v>798.96699999999691</v>
          </cell>
          <cell r="CM124">
            <v>2220.2309999999998</v>
          </cell>
          <cell r="CN124">
            <v>-6470.2340000000004</v>
          </cell>
          <cell r="CO124">
            <v>1914.9369999999999</v>
          </cell>
          <cell r="CP124">
            <v>-6122.7010000000009</v>
          </cell>
          <cell r="CQ124">
            <v>-289.45800000000054</v>
          </cell>
          <cell r="CR124">
            <v>-1312.8009999999995</v>
          </cell>
          <cell r="CS124">
            <v>-5101.6970000000001</v>
          </cell>
          <cell r="CT124">
            <v>1987.3340000000007</v>
          </cell>
          <cell r="CU124">
            <v>3040.23</v>
          </cell>
          <cell r="CV124">
            <v>-6608.7959999999985</v>
          </cell>
          <cell r="CW124">
            <v>1785.74</v>
          </cell>
          <cell r="CX124">
            <v>234.36700000000201</v>
          </cell>
          <cell r="CY124">
            <v>-4961.9540000000015</v>
          </cell>
          <cell r="CZ124">
            <v>1299.8680000000004</v>
          </cell>
          <cell r="DA124">
            <v>501.42299999999886</v>
          </cell>
          <cell r="DB124">
            <v>-1383.0889999999999</v>
          </cell>
          <cell r="DC124">
            <v>-891.1239999999998</v>
          </cell>
          <cell r="DD124">
            <v>2195.884</v>
          </cell>
          <cell r="DE124">
            <v>767.45800000000054</v>
          </cell>
          <cell r="DF124">
            <v>-2808.0440000000017</v>
          </cell>
          <cell r="DG124">
            <v>2376.7880000000005</v>
          </cell>
          <cell r="DH124">
            <v>4179.8909999999996</v>
          </cell>
          <cell r="DI124">
            <v>-9648.2959999999985</v>
          </cell>
          <cell r="DJ124">
            <v>2338.0020000000004</v>
          </cell>
          <cell r="DK124">
            <v>-5393.7740000000013</v>
          </cell>
          <cell r="DL124">
            <v>1176.5350000000001</v>
          </cell>
          <cell r="DM124">
            <v>718.16300000000047</v>
          </cell>
          <cell r="DN124">
            <v>-2484.66</v>
          </cell>
          <cell r="DO124">
            <v>-1065.5570000000007</v>
          </cell>
          <cell r="DP124">
            <v>2198.09</v>
          </cell>
          <cell r="DQ124">
            <v>-2026.1280000000006</v>
          </cell>
          <cell r="DR124">
            <v>-224.07099999999991</v>
          </cell>
          <cell r="DS124">
            <v>3179.8359999999993</v>
          </cell>
          <cell r="DT124">
            <v>-2407.9989999999998</v>
          </cell>
          <cell r="DU124">
            <v>-3202.3820000000014</v>
          </cell>
          <cell r="DV124">
            <v>2500.7459999999992</v>
          </cell>
          <cell r="DW124">
            <v>-3614.1630000000005</v>
          </cell>
          <cell r="DX124">
            <v>-2094.21</v>
          </cell>
          <cell r="DY124">
            <v>1855.2060000000001</v>
          </cell>
          <cell r="DZ124">
            <v>-5765.5660000000025</v>
          </cell>
          <cell r="EA124">
            <v>2742.996000000001</v>
          </cell>
          <cell r="EB124">
            <v>3722.48</v>
          </cell>
          <cell r="EC124">
            <v>-8540.6719999999987</v>
          </cell>
          <cell r="ED124">
            <v>3784.7739999999976</v>
          </cell>
          <cell r="EE124">
            <v>4437.1080000000002</v>
          </cell>
          <cell r="EF124">
            <v>-9480.3559999999998</v>
          </cell>
          <cell r="EG124">
            <v>5015.7360000000008</v>
          </cell>
          <cell r="EH124">
            <v>1006.005</v>
          </cell>
          <cell r="EI124">
            <v>-9626.92</v>
          </cell>
          <cell r="EJ124">
            <v>4134.7119999999995</v>
          </cell>
          <cell r="EK124">
            <v>838.38299999999799</v>
          </cell>
          <cell r="EL124">
            <v>-6750.737000000001</v>
          </cell>
          <cell r="EM124">
            <v>3123.79</v>
          </cell>
          <cell r="EN124">
            <v>1929.97</v>
          </cell>
          <cell r="EO124">
            <v>-6587.36</v>
          </cell>
          <cell r="EP124">
            <v>7642.38</v>
          </cell>
          <cell r="EQ124">
            <v>31.275999999998021</v>
          </cell>
          <cell r="ER124">
            <v>-1979.7849999999962</v>
          </cell>
          <cell r="ES124">
            <v>-2114.476999999999</v>
          </cell>
          <cell r="ET124">
            <v>-1216.1369999999952</v>
          </cell>
          <cell r="EU124">
            <v>-790.94999999999709</v>
          </cell>
          <cell r="EV124">
            <v>-2295.7040000000052</v>
          </cell>
          <cell r="EW124">
            <v>-1084.9299999999967</v>
          </cell>
          <cell r="EX124">
            <v>-1346.7740000000013</v>
          </cell>
          <cell r="EY124">
            <v>-1263.5260000000017</v>
          </cell>
          <cell r="EZ124">
            <v>-441.11800000000221</v>
          </cell>
          <cell r="FA124">
            <v>-94.544999999998254</v>
          </cell>
          <cell r="FB124">
            <v>137.95500000000175</v>
          </cell>
        </row>
        <row r="135">
          <cell r="CJ135">
            <v>-5611.7840000000033</v>
          </cell>
          <cell r="CK135">
            <v>-4046.0450000000037</v>
          </cell>
          <cell r="CL135">
            <v>-5803.217000000006</v>
          </cell>
          <cell r="CM135">
            <v>2935.8539999999939</v>
          </cell>
          <cell r="CN135">
            <v>-3936.0450000000073</v>
          </cell>
          <cell r="CO135">
            <v>429.26599999999416</v>
          </cell>
          <cell r="CP135">
            <v>-2954.8770000000077</v>
          </cell>
          <cell r="CQ135">
            <v>-10604.243000000008</v>
          </cell>
          <cell r="CR135">
            <v>-8280.7400000000071</v>
          </cell>
          <cell r="CS135">
            <v>-9610.3390000000054</v>
          </cell>
          <cell r="CT135">
            <v>-10381.458000000004</v>
          </cell>
          <cell r="CU135">
            <v>-11041.632000000007</v>
          </cell>
          <cell r="CV135">
            <v>-12060.488000000003</v>
          </cell>
          <cell r="CW135">
            <v>-14158.248000000003</v>
          </cell>
          <cell r="CX135">
            <v>-14722.848</v>
          </cell>
          <cell r="CY135">
            <v>-21905.033000000003</v>
          </cell>
          <cell r="CZ135">
            <v>-14134.930999999999</v>
          </cell>
          <cell r="DA135">
            <v>-15548.444999999998</v>
          </cell>
          <cell r="DB135">
            <v>-10808.832999999999</v>
          </cell>
          <cell r="DC135">
            <v>-11410.498999999998</v>
          </cell>
          <cell r="DD135">
            <v>-7901.8139999999985</v>
          </cell>
          <cell r="DE135">
            <v>-2032.6589999999978</v>
          </cell>
          <cell r="DF135">
            <v>-6828.0370000000003</v>
          </cell>
          <cell r="DG135">
            <v>-7491.4789999999994</v>
          </cell>
          <cell r="DH135">
            <v>3297.2079999999987</v>
          </cell>
          <cell r="DI135">
            <v>-8136.8279999999995</v>
          </cell>
          <cell r="DJ135">
            <v>-6033.1930000000011</v>
          </cell>
          <cell r="DK135">
            <v>-6465.0130000000008</v>
          </cell>
          <cell r="DL135">
            <v>-6588.3460000000014</v>
          </cell>
          <cell r="DM135">
            <v>-6371.6059999999998</v>
          </cell>
          <cell r="DN135">
            <v>-7473.1769999999997</v>
          </cell>
          <cell r="DO135">
            <v>-7647.61</v>
          </cell>
          <cell r="DP135">
            <v>-7645.4040000000005</v>
          </cell>
          <cell r="DQ135">
            <v>-10438.99</v>
          </cell>
          <cell r="DR135">
            <v>-7855.0169999999998</v>
          </cell>
          <cell r="DS135">
            <v>-7051.969000000001</v>
          </cell>
          <cell r="DT135">
            <v>-13639.859</v>
          </cell>
          <cell r="DU135">
            <v>-7193.9450000000033</v>
          </cell>
          <cell r="DV135">
            <v>-7031.2010000000046</v>
          </cell>
          <cell r="DW135">
            <v>-5251.59</v>
          </cell>
          <cell r="DX135">
            <v>-8522.3350000000028</v>
          </cell>
          <cell r="DY135">
            <v>-7385.2920000000031</v>
          </cell>
          <cell r="DZ135">
            <v>-10666.198000000006</v>
          </cell>
          <cell r="EA135">
            <v>-6857.6450000000041</v>
          </cell>
          <cell r="EB135">
            <v>-5333.2550000000047</v>
          </cell>
          <cell r="EC135">
            <v>-11847.799000000003</v>
          </cell>
          <cell r="ED135">
            <v>-7838.9540000000052</v>
          </cell>
          <cell r="EE135">
            <v>-6581.6820000000043</v>
          </cell>
          <cell r="EF135">
            <v>-13654.039000000004</v>
          </cell>
          <cell r="EG135">
            <v>-5435.9210000000021</v>
          </cell>
          <cell r="EH135">
            <v>-6930.6620000000039</v>
          </cell>
          <cell r="EI135">
            <v>-12943.419000000002</v>
          </cell>
          <cell r="EJ135">
            <v>-6714.497000000003</v>
          </cell>
          <cell r="EK135">
            <v>-7731.32</v>
          </cell>
          <cell r="EL135">
            <v>-8716.4910000000036</v>
          </cell>
          <cell r="EM135">
            <v>-8335.6970000000038</v>
          </cell>
          <cell r="EN135">
            <v>-10128.207000000002</v>
          </cell>
          <cell r="EO135">
            <v>-8174.8950000000004</v>
          </cell>
          <cell r="EP135">
            <v>-4317.2889999999989</v>
          </cell>
          <cell r="EQ135">
            <v>-8723.1210000000028</v>
          </cell>
          <cell r="ER135">
            <v>-1222.5500000000002</v>
          </cell>
          <cell r="ES135">
            <v>-8352.762999999999</v>
          </cell>
          <cell r="ET135">
            <v>-10574.904999999995</v>
          </cell>
          <cell r="EU135">
            <v>-1738.9349999999922</v>
          </cell>
          <cell r="EV135">
            <v>-8169.3509999999969</v>
          </cell>
          <cell r="EW135">
            <v>-10092.663999999993</v>
          </cell>
          <cell r="EX135">
            <v>-4688.7009999999918</v>
          </cell>
          <cell r="EY135">
            <v>-9076.0169999999925</v>
          </cell>
          <cell r="EZ135">
            <v>-11447.104999999996</v>
          </cell>
          <cell r="FA135">
            <v>-4954.2899999999945</v>
          </cell>
          <cell r="FB135">
            <v>-12458.714999999993</v>
          </cell>
        </row>
        <row r="146">
          <cell r="CJ146">
            <v>-1280.5580000000009</v>
          </cell>
          <cell r="CK146">
            <v>-1648.5869999999995</v>
          </cell>
          <cell r="CL146">
            <v>-1441.0210000000043</v>
          </cell>
          <cell r="CM146">
            <v>-4754.0740000000005</v>
          </cell>
          <cell r="CN146">
            <v>-1876.9779999999992</v>
          </cell>
          <cell r="CO146">
            <v>-1170.0010000000002</v>
          </cell>
          <cell r="CP146">
            <v>-3021.45</v>
          </cell>
          <cell r="CQ146">
            <v>-927.53199999999924</v>
          </cell>
          <cell r="CR146">
            <v>-1939.6529999999984</v>
          </cell>
          <cell r="CS146">
            <v>887.875</v>
          </cell>
          <cell r="CT146">
            <v>-1498.7359999999971</v>
          </cell>
          <cell r="CU146">
            <v>-2079.9830000000002</v>
          </cell>
          <cell r="CV146">
            <v>-2212.4030000000021</v>
          </cell>
          <cell r="CW146">
            <v>-887.43100000000049</v>
          </cell>
          <cell r="CX146">
            <v>-2318.2849999999999</v>
          </cell>
          <cell r="CY146">
            <v>-1244.0789999999979</v>
          </cell>
          <cell r="CZ146">
            <v>-2363.5159999999996</v>
          </cell>
          <cell r="DA146">
            <v>-1673.8739999999998</v>
          </cell>
          <cell r="DB146">
            <v>-33.271999999997206</v>
          </cell>
          <cell r="DC146">
            <v>1690.7080000000028</v>
          </cell>
          <cell r="DD146">
            <v>2410.3290000000011</v>
          </cell>
          <cell r="DE146">
            <v>-4520.8940000000002</v>
          </cell>
          <cell r="DF146">
            <v>2074.0760000000009</v>
          </cell>
          <cell r="DG146">
            <v>1745.3739999999998</v>
          </cell>
          <cell r="DH146">
            <v>-6571.7189999999973</v>
          </cell>
          <cell r="DI146">
            <v>1792.4029999999984</v>
          </cell>
          <cell r="DJ146">
            <v>445.76300000000265</v>
          </cell>
          <cell r="DK146">
            <v>-5619.9939999999988</v>
          </cell>
          <cell r="DL146">
            <v>5199.9219999999987</v>
          </cell>
          <cell r="DM146">
            <v>-2780.2229999999981</v>
          </cell>
          <cell r="DN146">
            <v>-5844.03</v>
          </cell>
          <cell r="DO146">
            <v>2611.4340000000011</v>
          </cell>
          <cell r="DP146">
            <v>1531.7340000000004</v>
          </cell>
          <cell r="DQ146">
            <v>-5036.5080000000016</v>
          </cell>
          <cell r="DR146">
            <v>3150.4989999999998</v>
          </cell>
          <cell r="DS146">
            <v>7807.3260000000009</v>
          </cell>
          <cell r="DT146">
            <v>-12128.525999999998</v>
          </cell>
          <cell r="DU146">
            <v>1082.135</v>
          </cell>
          <cell r="DV146">
            <v>3137.8309999999983</v>
          </cell>
          <cell r="DW146">
            <v>-6696.0610000000015</v>
          </cell>
          <cell r="DX146">
            <v>-462.55199999999968</v>
          </cell>
          <cell r="DY146">
            <v>6571.3689999999988</v>
          </cell>
          <cell r="DZ146">
            <v>-1806.997000000003</v>
          </cell>
          <cell r="EA146">
            <v>1990.4830000000002</v>
          </cell>
          <cell r="EB146">
            <v>12221.242</v>
          </cell>
          <cell r="EC146">
            <v>-14214.820999999996</v>
          </cell>
          <cell r="ED146">
            <v>1774.5460000000021</v>
          </cell>
          <cell r="EE146">
            <v>9333.9559999999983</v>
          </cell>
          <cell r="EF146">
            <v>-12568.667000000001</v>
          </cell>
          <cell r="EG146">
            <v>2998.7649999999994</v>
          </cell>
          <cell r="EH146">
            <v>2563.4490000000005</v>
          </cell>
          <cell r="EI146">
            <v>-2872.25</v>
          </cell>
          <cell r="EJ146">
            <v>526.74799999999959</v>
          </cell>
          <cell r="EK146">
            <v>-721.41599999999744</v>
          </cell>
          <cell r="EL146">
            <v>-1731.5280000000021</v>
          </cell>
          <cell r="EM146">
            <v>4606.01</v>
          </cell>
          <cell r="EN146">
            <v>5432.56</v>
          </cell>
          <cell r="EO146">
            <v>-2460.4</v>
          </cell>
          <cell r="EP146">
            <v>10222.65</v>
          </cell>
          <cell r="EQ146">
            <v>3653.2050000000017</v>
          </cell>
          <cell r="ER146">
            <v>4040.2139999999963</v>
          </cell>
          <cell r="ES146">
            <v>4500.4199999999983</v>
          </cell>
          <cell r="ET146">
            <v>1660.976999999999</v>
          </cell>
          <cell r="EU146">
            <v>2327.0020000000004</v>
          </cell>
          <cell r="EV146">
            <v>1097.1450000000041</v>
          </cell>
          <cell r="EW146">
            <v>2233.648000000001</v>
          </cell>
          <cell r="EX146">
            <v>-309.75600000000122</v>
          </cell>
          <cell r="EY146">
            <v>-1248.8799999999974</v>
          </cell>
          <cell r="EZ146">
            <v>37.259000000005472</v>
          </cell>
          <cell r="FA146">
            <v>75.527999999998428</v>
          </cell>
          <cell r="FB146">
            <v>-768.31300000000192</v>
          </cell>
        </row>
        <row r="157">
          <cell r="CJ157">
            <v>-15355.125999999993</v>
          </cell>
          <cell r="CK157">
            <v>-17216.024999999991</v>
          </cell>
          <cell r="CL157">
            <v>-18410.975999999995</v>
          </cell>
          <cell r="CM157">
            <v>-20304.502999999997</v>
          </cell>
          <cell r="CN157">
            <v>-19089.861999999997</v>
          </cell>
          <cell r="CO157">
            <v>-22043.197</v>
          </cell>
          <cell r="CP157">
            <v>-20160.579000000002</v>
          </cell>
          <cell r="CQ157">
            <v>-22505.31</v>
          </cell>
          <cell r="CR157">
            <v>-21375.002</v>
          </cell>
          <cell r="CS157">
            <v>-19320.849000000002</v>
          </cell>
          <cell r="CT157">
            <v>-20149.322</v>
          </cell>
          <cell r="CU157">
            <v>-20750.698</v>
          </cell>
          <cell r="CV157">
            <v>-21682.543000000001</v>
          </cell>
          <cell r="CW157">
            <v>-20921.387000000002</v>
          </cell>
          <cell r="CX157">
            <v>-21798.650999999998</v>
          </cell>
          <cell r="CY157">
            <v>-18288.655999999995</v>
          </cell>
          <cell r="CZ157">
            <v>-18775.193999999996</v>
          </cell>
          <cell r="DA157">
            <v>-19279.066999999995</v>
          </cell>
          <cell r="DB157">
            <v>-16290.888999999992</v>
          </cell>
          <cell r="DC157">
            <v>-13672.64899999999</v>
          </cell>
          <cell r="DD157">
            <v>-9322.6669999999904</v>
          </cell>
          <cell r="DE157">
            <v>-14731.435999999991</v>
          </cell>
          <cell r="DF157">
            <v>-11158.623999999993</v>
          </cell>
          <cell r="DG157">
            <v>-7333.2669999999925</v>
          </cell>
          <cell r="DH157">
            <v>-11692.582999999988</v>
          </cell>
          <cell r="DI157">
            <v>-9012.7489999999889</v>
          </cell>
          <cell r="DJ157">
            <v>-6248.7009999999864</v>
          </cell>
          <cell r="DK157">
            <v>-10624.615999999987</v>
          </cell>
          <cell r="DL157">
            <v>-3061.177999999989</v>
          </cell>
          <cell r="DM157">
            <v>-4167.5269999999873</v>
          </cell>
          <cell r="DN157">
            <v>-9978.2849999999889</v>
          </cell>
          <cell r="DO157">
            <v>-9057.5589999999902</v>
          </cell>
          <cell r="DP157">
            <v>-9936.1539999999914</v>
          </cell>
          <cell r="DQ157">
            <v>-10451.767999999993</v>
          </cell>
          <cell r="DR157">
            <v>-9375.3449999999939</v>
          </cell>
          <cell r="DS157">
            <v>-3313.3929999999928</v>
          </cell>
          <cell r="DT157">
            <v>-8870.1999999999935</v>
          </cell>
          <cell r="DU157">
            <v>-9580.4679999999898</v>
          </cell>
          <cell r="DV157">
            <v>-6888.3999999999942</v>
          </cell>
          <cell r="DW157">
            <v>-7964.4669999999969</v>
          </cell>
          <cell r="DX157">
            <v>-13626.940999999995</v>
          </cell>
          <cell r="DY157">
            <v>-4275.3489999999983</v>
          </cell>
          <cell r="DZ157">
            <v>-238.31600000000253</v>
          </cell>
          <cell r="EA157">
            <v>-859.26700000000346</v>
          </cell>
          <cell r="EB157">
            <v>9830.2409999999963</v>
          </cell>
          <cell r="EC157">
            <v>651.9280000000017</v>
          </cell>
          <cell r="ED157">
            <v>-724.024999999996</v>
          </cell>
          <cell r="EE157">
            <v>802.60500000000138</v>
          </cell>
          <cell r="EF157">
            <v>362.46399999999812</v>
          </cell>
          <cell r="EG157">
            <v>2279.0939999999955</v>
          </cell>
          <cell r="EH157">
            <v>1704.7119999999977</v>
          </cell>
          <cell r="EI157">
            <v>5528.523000000001</v>
          </cell>
          <cell r="EJ157">
            <v>6517.8229999999967</v>
          </cell>
          <cell r="EK157">
            <v>-774.96199999999772</v>
          </cell>
          <cell r="EL157">
            <v>-699.49299999999675</v>
          </cell>
          <cell r="EM157">
            <v>1916.0340000000015</v>
          </cell>
          <cell r="EN157">
            <v>-4872.6479999999974</v>
          </cell>
          <cell r="EO157">
            <v>6881.7729999999974</v>
          </cell>
          <cell r="EP157">
            <v>15329.876999999997</v>
          </cell>
          <cell r="EQ157">
            <v>9649.1260000000002</v>
          </cell>
          <cell r="ER157">
            <v>26258.006999999998</v>
          </cell>
          <cell r="ES157">
            <v>27759.661999999997</v>
          </cell>
          <cell r="ET157">
            <v>26857.189999999995</v>
          </cell>
          <cell r="EU157">
            <v>32056.441999999995</v>
          </cell>
          <cell r="EV157">
            <v>32626.839</v>
          </cell>
          <cell r="EW157">
            <v>35581.902999999998</v>
          </cell>
          <cell r="EX157">
            <v>37003.674999999996</v>
          </cell>
          <cell r="EY157">
            <v>31148.785</v>
          </cell>
          <cell r="EZ157">
            <v>25753.484000000008</v>
          </cell>
          <cell r="FA157">
            <v>28289.412000000004</v>
          </cell>
          <cell r="FB157">
            <v>17298.449000000004</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1"/>
      <sheetName val="Journal 1"/>
      <sheetName val="ADI Matrix ACTUALS"/>
      <sheetName val="Envestra Budget"/>
      <sheetName val="SA Actual V &amp; D"/>
      <sheetName val="CODE"/>
      <sheetName val="QLD Actual V &amp; D"/>
      <sheetName val="NT Actual V &amp; D"/>
      <sheetName val="VIC Actual V"/>
      <sheetName val="VIC Actual D"/>
      <sheetName val="Vic &amp; NSW FRC Rev"/>
      <sheetName val="Wide Bay Actuals"/>
      <sheetName val="Mildura Actuals"/>
      <sheetName val="ADI HAULAGE STATS"/>
    </sheetNames>
    <sheetDataSet>
      <sheetData sheetId="0"/>
      <sheetData sheetId="1" refreshError="1"/>
      <sheetData sheetId="2" refreshError="1"/>
      <sheetData sheetId="3">
        <row r="3">
          <cell r="D3">
            <v>38169</v>
          </cell>
          <cell r="E3">
            <v>38200</v>
          </cell>
          <cell r="F3">
            <v>38231</v>
          </cell>
          <cell r="G3">
            <v>38261</v>
          </cell>
          <cell r="H3">
            <v>38292</v>
          </cell>
          <cell r="I3">
            <v>38322</v>
          </cell>
          <cell r="J3">
            <v>38353</v>
          </cell>
          <cell r="K3">
            <v>38384</v>
          </cell>
          <cell r="L3">
            <v>38412</v>
          </cell>
          <cell r="M3">
            <v>38443</v>
          </cell>
          <cell r="N3">
            <v>38473</v>
          </cell>
          <cell r="O3">
            <v>38504</v>
          </cell>
          <cell r="P3" t="str">
            <v>Total</v>
          </cell>
        </row>
        <row r="7">
          <cell r="D7">
            <v>4890953.1252300991</v>
          </cell>
          <cell r="E7">
            <v>4454495.8270701431</v>
          </cell>
          <cell r="F7">
            <v>3397929.2215523133</v>
          </cell>
          <cell r="G7">
            <v>2571726.1089828904</v>
          </cell>
          <cell r="H7">
            <v>1777921.4077358281</v>
          </cell>
          <cell r="I7">
            <v>1459991.5874577709</v>
          </cell>
          <cell r="J7">
            <v>1305687.717086775</v>
          </cell>
          <cell r="K7">
            <v>1202528.8874456778</v>
          </cell>
          <cell r="L7">
            <v>1601540.4221374649</v>
          </cell>
          <cell r="M7">
            <v>2280765.1422062996</v>
          </cell>
          <cell r="N7">
            <v>3472900.2208513324</v>
          </cell>
          <cell r="O7">
            <v>4384309.7480323939</v>
          </cell>
          <cell r="P7">
            <v>32800749.41578899</v>
          </cell>
        </row>
        <row r="8">
          <cell r="D8">
            <v>2349419.4499899745</v>
          </cell>
          <cell r="E8">
            <v>2454501.1777247107</v>
          </cell>
          <cell r="F8">
            <v>2408037.2061339985</v>
          </cell>
          <cell r="G8">
            <v>2560455.1012506355</v>
          </cell>
          <cell r="H8">
            <v>2137977.2063751454</v>
          </cell>
          <cell r="I8">
            <v>2038171.8345661347</v>
          </cell>
          <cell r="J8">
            <v>2064675.0634495411</v>
          </cell>
          <cell r="K8">
            <v>1990180.785936188</v>
          </cell>
          <cell r="L8">
            <v>2321134.9240861251</v>
          </cell>
          <cell r="M8">
            <v>2099368.5882501365</v>
          </cell>
          <cell r="N8">
            <v>2347084.9586754316</v>
          </cell>
          <cell r="O8">
            <v>2240678.5803849641</v>
          </cell>
          <cell r="P8">
            <v>27011684.876822986</v>
          </cell>
        </row>
        <row r="9">
          <cell r="D9">
            <v>7240372.5752200736</v>
          </cell>
          <cell r="E9">
            <v>6908997.0047948537</v>
          </cell>
          <cell r="F9">
            <v>5805966.4276863113</v>
          </cell>
          <cell r="G9">
            <v>5132181.2102335263</v>
          </cell>
          <cell r="H9">
            <v>3915898.6141109737</v>
          </cell>
          <cell r="I9">
            <v>3498163.4220239054</v>
          </cell>
          <cell r="J9">
            <v>3370362.7805363163</v>
          </cell>
          <cell r="K9">
            <v>3192709.673381866</v>
          </cell>
          <cell r="L9">
            <v>3922675.34622359</v>
          </cell>
          <cell r="M9">
            <v>4380133.7304564361</v>
          </cell>
          <cell r="N9">
            <v>5819985.179526764</v>
          </cell>
          <cell r="O9">
            <v>6624988.328417358</v>
          </cell>
          <cell r="P9">
            <v>59812434.292611971</v>
          </cell>
        </row>
        <row r="13">
          <cell r="D13">
            <v>13746014.967770232</v>
          </cell>
          <cell r="E13">
            <v>12868259.5041954</v>
          </cell>
          <cell r="F13">
            <v>10554597.288143672</v>
          </cell>
          <cell r="G13">
            <v>8442302.7224751841</v>
          </cell>
          <cell r="H13">
            <v>6468850.5121251466</v>
          </cell>
          <cell r="I13">
            <v>5609704.3104953766</v>
          </cell>
          <cell r="J13">
            <v>5215612.2728021117</v>
          </cell>
          <cell r="K13">
            <v>4782332.622363775</v>
          </cell>
          <cell r="L13">
            <v>6112652.6607616628</v>
          </cell>
          <cell r="M13">
            <v>7809839.3400771134</v>
          </cell>
          <cell r="N13">
            <v>10565259.89388746</v>
          </cell>
          <cell r="O13">
            <v>12884868.121380327</v>
          </cell>
          <cell r="P13">
            <v>105060294.21647747</v>
          </cell>
        </row>
        <row r="14">
          <cell r="D14">
            <v>1690710.6872465571</v>
          </cell>
          <cell r="E14">
            <v>1578372.0863859868</v>
          </cell>
          <cell r="F14">
            <v>1274601.1744669692</v>
          </cell>
          <cell r="G14">
            <v>934952.96136986464</v>
          </cell>
          <cell r="H14">
            <v>661305.54046296456</v>
          </cell>
          <cell r="I14">
            <v>535169.29666032502</v>
          </cell>
          <cell r="J14">
            <v>481476.31417448289</v>
          </cell>
          <cell r="K14">
            <v>442901.24390824756</v>
          </cell>
          <cell r="L14">
            <v>600491.68103900854</v>
          </cell>
          <cell r="M14">
            <v>845195.26014498412</v>
          </cell>
          <cell r="N14">
            <v>1218905.7980618221</v>
          </cell>
          <cell r="O14">
            <v>1575363.8488459096</v>
          </cell>
          <cell r="P14">
            <v>11839445.892767124</v>
          </cell>
        </row>
        <row r="15">
          <cell r="D15">
            <v>93360.571471010291</v>
          </cell>
          <cell r="E15">
            <v>84077.018200109116</v>
          </cell>
          <cell r="F15">
            <v>63126.688421843304</v>
          </cell>
          <cell r="G15">
            <v>46781.219912789275</v>
          </cell>
          <cell r="H15">
            <v>29708.752726942043</v>
          </cell>
          <cell r="I15">
            <v>27108.807253844305</v>
          </cell>
          <cell r="J15">
            <v>23912.483762518073</v>
          </cell>
          <cell r="K15">
            <v>22902.117547104535</v>
          </cell>
          <cell r="L15">
            <v>28464.720976838878</v>
          </cell>
          <cell r="M15">
            <v>41002.862712077855</v>
          </cell>
          <cell r="N15">
            <v>62263.080178632306</v>
          </cell>
          <cell r="O15">
            <v>81986.373097223579</v>
          </cell>
          <cell r="P15">
            <v>604694.69626093365</v>
          </cell>
        </row>
        <row r="16">
          <cell r="D16">
            <v>39574.774428238597</v>
          </cell>
          <cell r="E16">
            <v>32999.020719040411</v>
          </cell>
          <cell r="F16">
            <v>28636.221138704503</v>
          </cell>
          <cell r="G16">
            <v>20601.01488001474</v>
          </cell>
          <cell r="H16">
            <v>16028.36603832029</v>
          </cell>
          <cell r="I16">
            <v>13368.760626764702</v>
          </cell>
          <cell r="J16">
            <v>12354.099776838244</v>
          </cell>
          <cell r="K16">
            <v>11769.441755018095</v>
          </cell>
          <cell r="L16">
            <v>13299.252940507569</v>
          </cell>
          <cell r="M16">
            <v>22456.69895074025</v>
          </cell>
          <cell r="N16">
            <v>26727.950431087858</v>
          </cell>
          <cell r="O16">
            <v>37703.757572107155</v>
          </cell>
          <cell r="P16">
            <v>275519.35925738246</v>
          </cell>
        </row>
        <row r="17">
          <cell r="D17">
            <v>537588.36864963651</v>
          </cell>
          <cell r="E17">
            <v>501124.1391914509</v>
          </cell>
          <cell r="F17">
            <v>409912.64716065576</v>
          </cell>
          <cell r="G17">
            <v>299973.48593674501</v>
          </cell>
          <cell r="H17">
            <v>220229.89902583949</v>
          </cell>
          <cell r="I17">
            <v>182531.89373889859</v>
          </cell>
          <cell r="J17">
            <v>168149.25609057545</v>
          </cell>
          <cell r="K17">
            <v>154348.25147683662</v>
          </cell>
          <cell r="L17">
            <v>200505.5590370853</v>
          </cell>
          <cell r="M17">
            <v>275394.55322001025</v>
          </cell>
          <cell r="N17">
            <v>383829.97834825522</v>
          </cell>
          <cell r="O17">
            <v>497730.33130232809</v>
          </cell>
          <cell r="P17">
            <v>3831318.363178317</v>
          </cell>
        </row>
        <row r="18">
          <cell r="D18">
            <v>148739.21213033772</v>
          </cell>
          <cell r="E18">
            <v>135962.42562253968</v>
          </cell>
          <cell r="F18">
            <v>112477.7962571096</v>
          </cell>
          <cell r="G18">
            <v>77055.026505832808</v>
          </cell>
          <cell r="H18">
            <v>61007.286924338507</v>
          </cell>
          <cell r="I18">
            <v>49982.177088194097</v>
          </cell>
          <cell r="J18">
            <v>48336.951616131824</v>
          </cell>
          <cell r="K18">
            <v>43938.578494434441</v>
          </cell>
          <cell r="L18">
            <v>56277.246188333171</v>
          </cell>
          <cell r="M18">
            <v>76106.374929831261</v>
          </cell>
          <cell r="N18">
            <v>104033.56422561592</v>
          </cell>
          <cell r="O18">
            <v>142962.98987605041</v>
          </cell>
          <cell r="P18">
            <v>1056879.6298587495</v>
          </cell>
        </row>
        <row r="19">
          <cell r="D19">
            <v>16255988.581696013</v>
          </cell>
          <cell r="E19">
            <v>15200794.194314526</v>
          </cell>
          <cell r="F19">
            <v>12443351.815588955</v>
          </cell>
          <cell r="G19">
            <v>9821666.4310804307</v>
          </cell>
          <cell r="H19">
            <v>7457130.3573035523</v>
          </cell>
          <cell r="I19">
            <v>6417865.2458634032</v>
          </cell>
          <cell r="J19">
            <v>5949841.3782226583</v>
          </cell>
          <cell r="K19">
            <v>5458192.2555454159</v>
          </cell>
          <cell r="L19">
            <v>7011691.1209434364</v>
          </cell>
          <cell r="M19">
            <v>9069995.0900347549</v>
          </cell>
          <cell r="N19">
            <v>12361020.265132872</v>
          </cell>
          <cell r="O19">
            <v>15220615.422073947</v>
          </cell>
          <cell r="P19">
            <v>122668152.15779996</v>
          </cell>
        </row>
        <row r="22">
          <cell r="D22">
            <v>178702.18998716661</v>
          </cell>
          <cell r="E22">
            <v>178702.18998716661</v>
          </cell>
          <cell r="F22">
            <v>179455.62665383329</v>
          </cell>
          <cell r="G22">
            <v>179455.62665383329</v>
          </cell>
          <cell r="H22">
            <v>180209.06332049996</v>
          </cell>
          <cell r="I22">
            <v>180209.06332049996</v>
          </cell>
          <cell r="J22">
            <v>183676.93748697412</v>
          </cell>
          <cell r="K22">
            <v>183676.93748697412</v>
          </cell>
          <cell r="L22">
            <v>184441.67570364077</v>
          </cell>
          <cell r="M22">
            <v>184441.67570364077</v>
          </cell>
          <cell r="N22">
            <v>185206.41392030744</v>
          </cell>
          <cell r="O22">
            <v>185206.41392030744</v>
          </cell>
          <cell r="P22">
            <v>2183383.8141448447</v>
          </cell>
        </row>
        <row r="23">
          <cell r="D23">
            <v>68751.110066666661</v>
          </cell>
          <cell r="E23">
            <v>68751.110066666661</v>
          </cell>
          <cell r="F23">
            <v>68751.110066666661</v>
          </cell>
          <cell r="G23">
            <v>68751.110066666661</v>
          </cell>
          <cell r="H23">
            <v>68751.110066666661</v>
          </cell>
          <cell r="I23">
            <v>68751.110066666661</v>
          </cell>
          <cell r="J23">
            <v>69782.376717666659</v>
          </cell>
          <cell r="K23">
            <v>69782.376717666659</v>
          </cell>
          <cell r="L23">
            <v>69782.376717666659</v>
          </cell>
          <cell r="M23">
            <v>69782.376717666659</v>
          </cell>
          <cell r="N23">
            <v>69782.376717666659</v>
          </cell>
          <cell r="O23">
            <v>69782.376717666659</v>
          </cell>
          <cell r="P23">
            <v>831200.92070600018</v>
          </cell>
        </row>
        <row r="24">
          <cell r="D24">
            <v>4689.8533333333335</v>
          </cell>
          <cell r="E24">
            <v>4689.8533333333335</v>
          </cell>
          <cell r="F24">
            <v>4689.8533333333335</v>
          </cell>
          <cell r="G24">
            <v>4689.8533333333335</v>
          </cell>
          <cell r="H24">
            <v>4689.8533333333335</v>
          </cell>
          <cell r="I24">
            <v>4689.8533333333335</v>
          </cell>
          <cell r="J24">
            <v>4760.201133333333</v>
          </cell>
          <cell r="K24">
            <v>4760.201133333333</v>
          </cell>
          <cell r="L24">
            <v>4760.201133333333</v>
          </cell>
          <cell r="M24">
            <v>4760.201133333333</v>
          </cell>
          <cell r="N24">
            <v>4760.201133333333</v>
          </cell>
          <cell r="O24">
            <v>4760.201133333333</v>
          </cell>
          <cell r="P24">
            <v>56700.326799999995</v>
          </cell>
        </row>
        <row r="25">
          <cell r="D25">
            <v>0</v>
          </cell>
          <cell r="E25">
            <v>0</v>
          </cell>
          <cell r="F25">
            <v>0</v>
          </cell>
          <cell r="G25">
            <v>0</v>
          </cell>
          <cell r="H25">
            <v>0</v>
          </cell>
          <cell r="I25">
            <v>0</v>
          </cell>
          <cell r="J25">
            <v>0</v>
          </cell>
          <cell r="K25">
            <v>0</v>
          </cell>
          <cell r="L25">
            <v>0</v>
          </cell>
          <cell r="M25">
            <v>0</v>
          </cell>
          <cell r="N25">
            <v>0</v>
          </cell>
          <cell r="O25">
            <v>0</v>
          </cell>
          <cell r="P25">
            <v>0</v>
          </cell>
        </row>
        <row r="26">
          <cell r="D26">
            <v>13191.279041666667</v>
          </cell>
          <cell r="E26">
            <v>13191.279041666667</v>
          </cell>
          <cell r="F26">
            <v>13191.279041666667</v>
          </cell>
          <cell r="G26">
            <v>13191.279041666667</v>
          </cell>
          <cell r="H26">
            <v>13191.279041666667</v>
          </cell>
          <cell r="I26">
            <v>13191.279041666667</v>
          </cell>
          <cell r="J26">
            <v>13389.148227291666</v>
          </cell>
          <cell r="K26">
            <v>13389.148227291666</v>
          </cell>
          <cell r="L26">
            <v>13389.148227291666</v>
          </cell>
          <cell r="M26">
            <v>13389.148227291666</v>
          </cell>
          <cell r="N26">
            <v>13389.148227291666</v>
          </cell>
          <cell r="O26">
            <v>13389.148227291666</v>
          </cell>
          <cell r="P26">
            <v>159482.56361374998</v>
          </cell>
        </row>
        <row r="27">
          <cell r="D27">
            <v>6302.6005945833331</v>
          </cell>
          <cell r="E27">
            <v>6302.6005945833331</v>
          </cell>
          <cell r="F27">
            <v>6302.6005945833331</v>
          </cell>
          <cell r="G27">
            <v>6302.6005945833331</v>
          </cell>
          <cell r="H27">
            <v>6302.6005945833331</v>
          </cell>
          <cell r="I27">
            <v>6302.6005945833331</v>
          </cell>
          <cell r="J27">
            <v>6397.1396035020825</v>
          </cell>
          <cell r="K27">
            <v>6397.1396035020825</v>
          </cell>
          <cell r="L27">
            <v>6397.1396035020825</v>
          </cell>
          <cell r="M27">
            <v>6397.1396035020825</v>
          </cell>
          <cell r="N27">
            <v>6397.1396035020825</v>
          </cell>
          <cell r="O27">
            <v>6397.1396035020825</v>
          </cell>
          <cell r="P27">
            <v>76198.441188512486</v>
          </cell>
        </row>
        <row r="28">
          <cell r="D28">
            <v>271637.03302341659</v>
          </cell>
          <cell r="E28">
            <v>271637.03302341659</v>
          </cell>
          <cell r="F28">
            <v>272390.46969008324</v>
          </cell>
          <cell r="G28">
            <v>272390.46969008324</v>
          </cell>
          <cell r="H28">
            <v>273143.90635674994</v>
          </cell>
          <cell r="I28">
            <v>273143.90635674994</v>
          </cell>
          <cell r="J28">
            <v>278005.80316876783</v>
          </cell>
          <cell r="K28">
            <v>278005.80316876783</v>
          </cell>
          <cell r="L28">
            <v>278770.54138543445</v>
          </cell>
          <cell r="M28">
            <v>278770.54138543445</v>
          </cell>
          <cell r="N28">
            <v>279535.27960210113</v>
          </cell>
          <cell r="O28">
            <v>279535.27960210113</v>
          </cell>
          <cell r="P28">
            <v>3306966.0664531072</v>
          </cell>
        </row>
        <row r="31">
          <cell r="D31">
            <v>16255988.581696009</v>
          </cell>
          <cell r="E31">
            <v>15200794.194314528</v>
          </cell>
          <cell r="F31">
            <v>12443351.815588957</v>
          </cell>
          <cell r="G31">
            <v>9821666.4310804326</v>
          </cell>
          <cell r="H31">
            <v>7457130.3573035533</v>
          </cell>
          <cell r="I31">
            <v>6417865.2458634032</v>
          </cell>
          <cell r="J31">
            <v>5949841.3782226583</v>
          </cell>
          <cell r="K31">
            <v>5458192.2555454168</v>
          </cell>
          <cell r="L31">
            <v>7011691.1209434373</v>
          </cell>
          <cell r="M31">
            <v>9069995.0900347568</v>
          </cell>
          <cell r="N31">
            <v>12361020.265132874</v>
          </cell>
          <cell r="O31">
            <v>15220615.422073945</v>
          </cell>
          <cell r="P31">
            <v>122668152.15779997</v>
          </cell>
        </row>
        <row r="32">
          <cell r="D32">
            <v>271637.03302341665</v>
          </cell>
          <cell r="E32">
            <v>271637.03302341665</v>
          </cell>
          <cell r="F32">
            <v>272390.46969008324</v>
          </cell>
          <cell r="G32">
            <v>272390.46969008324</v>
          </cell>
          <cell r="H32">
            <v>273143.90635674994</v>
          </cell>
          <cell r="I32">
            <v>273143.90635674994</v>
          </cell>
          <cell r="J32">
            <v>278005.80316876783</v>
          </cell>
          <cell r="K32">
            <v>278005.80316876783</v>
          </cell>
          <cell r="L32">
            <v>278770.54138543451</v>
          </cell>
          <cell r="M32">
            <v>278770.54138543451</v>
          </cell>
          <cell r="N32">
            <v>279535.27960210119</v>
          </cell>
          <cell r="O32">
            <v>279535.27960210119</v>
          </cell>
          <cell r="P32">
            <v>3306966.0664531067</v>
          </cell>
        </row>
        <row r="33">
          <cell r="D33">
            <v>16527625.614719426</v>
          </cell>
          <cell r="E33">
            <v>15472431.227337945</v>
          </cell>
          <cell r="F33">
            <v>12715742.285279039</v>
          </cell>
          <cell r="G33">
            <v>10094056.900770515</v>
          </cell>
          <cell r="H33">
            <v>7730274.2636603033</v>
          </cell>
          <cell r="I33">
            <v>6691009.1522201532</v>
          </cell>
          <cell r="J33">
            <v>6227847.1813914264</v>
          </cell>
          <cell r="K33">
            <v>5736198.0587141849</v>
          </cell>
          <cell r="L33">
            <v>7290461.6623288719</v>
          </cell>
          <cell r="M33">
            <v>9348765.6314201914</v>
          </cell>
          <cell r="N33">
            <v>12640555.544734975</v>
          </cell>
          <cell r="O33">
            <v>15500150.701676046</v>
          </cell>
          <cell r="P33">
            <v>125975118.22425309</v>
          </cell>
        </row>
        <row r="35">
          <cell r="D35">
            <v>3.3236852133869577</v>
          </cell>
          <cell r="E35">
            <v>3.4124612042374616</v>
          </cell>
          <cell r="F35">
            <v>3.6620397319236462</v>
          </cell>
          <cell r="G35">
            <v>3.8190950415652432</v>
          </cell>
          <cell r="H35">
            <v>4.1942969609664367</v>
          </cell>
          <cell r="I35">
            <v>4.395823442406674</v>
          </cell>
          <cell r="J35">
            <v>4.5568640191376151</v>
          </cell>
          <cell r="K35">
            <v>4.5389281808766375</v>
          </cell>
          <cell r="L35">
            <v>4.3780918820552905</v>
          </cell>
          <cell r="M35">
            <v>3.9767334751796897</v>
          </cell>
          <cell r="N35">
            <v>3.5592788387403611</v>
          </cell>
          <cell r="O35">
            <v>3.4716104237171446</v>
          </cell>
        </row>
        <row r="37">
          <cell r="D37">
            <v>1155712.2092829593</v>
          </cell>
          <cell r="E37">
            <v>1082473.5696816165</v>
          </cell>
          <cell r="F37">
            <v>893064.33657494886</v>
          </cell>
          <cell r="G37">
            <v>762011.41904628649</v>
          </cell>
          <cell r="H37">
            <v>619386.12307218474</v>
          </cell>
          <cell r="I37">
            <v>577315.71571570868</v>
          </cell>
          <cell r="J37">
            <v>540232.0220237762</v>
          </cell>
          <cell r="K37">
            <v>491552.03017007606</v>
          </cell>
          <cell r="L37">
            <v>589777.91546746122</v>
          </cell>
          <cell r="M37">
            <v>688370.89267739409</v>
          </cell>
          <cell r="N37">
            <v>895827.14130473824</v>
          </cell>
          <cell r="O37">
            <v>1034320.1878338164</v>
          </cell>
          <cell r="P37">
            <v>9330043.5628509652</v>
          </cell>
        </row>
        <row r="38">
          <cell r="D38">
            <v>158985.08275922597</v>
          </cell>
          <cell r="E38">
            <v>148337.90593291819</v>
          </cell>
          <cell r="F38">
            <v>120868.38189450526</v>
          </cell>
          <cell r="G38">
            <v>101239.19432025835</v>
          </cell>
          <cell r="H38">
            <v>80860.372626855431</v>
          </cell>
          <cell r="I38">
            <v>74455.95897994288</v>
          </cell>
          <cell r="J38">
            <v>68874.269916199846</v>
          </cell>
          <cell r="K38">
            <v>62770.037228035988</v>
          </cell>
          <cell r="L38">
            <v>76599.370482373808</v>
          </cell>
          <cell r="M38">
            <v>90902.20494604703</v>
          </cell>
          <cell r="N38">
            <v>120729.82879923642</v>
          </cell>
          <cell r="O38">
            <v>141345.10250542921</v>
          </cell>
          <cell r="P38">
            <v>1245967.7103910283</v>
          </cell>
        </row>
        <row r="39">
          <cell r="D39">
            <v>8650.2023161001325</v>
          </cell>
          <cell r="E39">
            <v>7924.2431752890625</v>
          </cell>
          <cell r="F39">
            <v>6286.6349041532703</v>
          </cell>
          <cell r="G39">
            <v>5587.4263163692158</v>
          </cell>
          <cell r="H39">
            <v>4218.5616444279713</v>
          </cell>
          <cell r="I39">
            <v>4097.1492818619608</v>
          </cell>
          <cell r="J39">
            <v>3789.9965842858132</v>
          </cell>
          <cell r="K39">
            <v>3518.8269347415567</v>
          </cell>
          <cell r="L39">
            <v>4125.3207972505552</v>
          </cell>
          <cell r="M39">
            <v>4978.9739472403717</v>
          </cell>
          <cell r="N39">
            <v>6616.6103123461207</v>
          </cell>
          <cell r="O39">
            <v>7464.4056537860879</v>
          </cell>
          <cell r="P39">
            <v>67258.351867852121</v>
          </cell>
        </row>
        <row r="40">
          <cell r="D40">
            <v>1592.6085744993741</v>
          </cell>
          <cell r="E40">
            <v>1392.9827775998765</v>
          </cell>
          <cell r="F40">
            <v>1248.9366010550727</v>
          </cell>
          <cell r="G40">
            <v>1016.8723446187043</v>
          </cell>
          <cell r="H40">
            <v>866.24462619037763</v>
          </cell>
          <cell r="I40">
            <v>799.24976659683853</v>
          </cell>
          <cell r="J40">
            <v>752.36447150095512</v>
          </cell>
          <cell r="K40">
            <v>699.20395475737382</v>
          </cell>
          <cell r="L40">
            <v>784.05675973290226</v>
          </cell>
          <cell r="M40">
            <v>1038.6757677404985</v>
          </cell>
          <cell r="N40">
            <v>1177.5163671436533</v>
          </cell>
          <cell r="O40">
            <v>1484.6971520501138</v>
          </cell>
          <cell r="P40">
            <v>12853.409163485741</v>
          </cell>
        </row>
        <row r="41">
          <cell r="D41">
            <v>47886.217718724685</v>
          </cell>
          <cell r="E41">
            <v>44325.727966915329</v>
          </cell>
          <cell r="F41">
            <v>35827.058822635023</v>
          </cell>
          <cell r="G41">
            <v>29349.651437647317</v>
          </cell>
          <cell r="H41">
            <v>23098.905049817567</v>
          </cell>
          <cell r="I41">
            <v>20977.401609437504</v>
          </cell>
          <cell r="J41">
            <v>19291.227808462994</v>
          </cell>
          <cell r="K41">
            <v>17627.66695695903</v>
          </cell>
          <cell r="L41">
            <v>21581.392841947261</v>
          </cell>
          <cell r="M41">
            <v>26212.739555628872</v>
          </cell>
          <cell r="N41">
            <v>35246.804647789621</v>
          </cell>
          <cell r="O41">
            <v>41935.009153430299</v>
          </cell>
          <cell r="P41">
            <v>363359.8035693955</v>
          </cell>
        </row>
        <row r="42">
          <cell r="D42">
            <v>6594.3754239110494</v>
          </cell>
          <cell r="E42">
            <v>6112.9060676615709</v>
          </cell>
          <cell r="F42">
            <v>5172.4691223473928</v>
          </cell>
          <cell r="G42">
            <v>4262.8828415788084</v>
          </cell>
          <cell r="H42">
            <v>3616.5780888781901</v>
          </cell>
          <cell r="I42">
            <v>3340.3419444983647</v>
          </cell>
          <cell r="J42">
            <v>3265.0571044878025</v>
          </cell>
          <cell r="K42">
            <v>2974.7292540815961</v>
          </cell>
          <cell r="L42">
            <v>3493.7968766395475</v>
          </cell>
          <cell r="M42">
            <v>4072.2588150766319</v>
          </cell>
          <cell r="N42">
            <v>5122.4648287828641</v>
          </cell>
          <cell r="O42">
            <v>6083.6068650524849</v>
          </cell>
          <cell r="P42">
            <v>54111.467232996307</v>
          </cell>
        </row>
        <row r="47">
          <cell r="D47">
            <v>1419584.2688589268</v>
          </cell>
          <cell r="E47">
            <v>1294828.8018198695</v>
          </cell>
          <cell r="F47">
            <v>1035176.6469849003</v>
          </cell>
          <cell r="G47">
            <v>943060.30219907896</v>
          </cell>
          <cell r="H47">
            <v>744153.54243940499</v>
          </cell>
          <cell r="I47">
            <v>612322.90414451552</v>
          </cell>
          <cell r="J47">
            <v>578962.90494117804</v>
          </cell>
          <cell r="K47">
            <v>537432.53783772269</v>
          </cell>
          <cell r="L47">
            <v>675187.27734829753</v>
          </cell>
          <cell r="M47">
            <v>779878.83567503805</v>
          </cell>
          <cell r="N47">
            <v>1103843.4131499687</v>
          </cell>
          <cell r="O47">
            <v>1352589.3707158836</v>
          </cell>
          <cell r="P47">
            <v>11077020.806114782</v>
          </cell>
        </row>
        <row r="48">
          <cell r="D48">
            <v>2417470.594</v>
          </cell>
          <cell r="E48">
            <v>2492753.2623333335</v>
          </cell>
          <cell r="F48">
            <v>2438433.3043333334</v>
          </cell>
          <cell r="G48">
            <v>2424023.3903333331</v>
          </cell>
          <cell r="H48">
            <v>2182952.1093333326</v>
          </cell>
          <cell r="I48">
            <v>2126151.6536666662</v>
          </cell>
          <cell r="J48">
            <v>1866524.2236666665</v>
          </cell>
          <cell r="K48">
            <v>2041873.1006666662</v>
          </cell>
          <cell r="L48">
            <v>2328815.2481666668</v>
          </cell>
          <cell r="M48">
            <v>2247817.3125000009</v>
          </cell>
          <cell r="N48">
            <v>1808220.7120000003</v>
          </cell>
          <cell r="O48">
            <v>2390252.8039999995</v>
          </cell>
          <cell r="P48">
            <v>26765287.714999996</v>
          </cell>
        </row>
        <row r="49">
          <cell r="D49">
            <v>3837054.8628589269</v>
          </cell>
          <cell r="E49">
            <v>3787582.0641532028</v>
          </cell>
          <cell r="F49">
            <v>3473609.9513182337</v>
          </cell>
          <cell r="G49">
            <v>3367083.6925324118</v>
          </cell>
          <cell r="H49">
            <v>2927105.6517727375</v>
          </cell>
          <cell r="I49">
            <v>2738474.557811182</v>
          </cell>
          <cell r="J49">
            <v>2445487.1286078445</v>
          </cell>
          <cell r="K49">
            <v>2579305.6385043887</v>
          </cell>
          <cell r="L49">
            <v>3004002.5255149645</v>
          </cell>
          <cell r="M49">
            <v>3027696.1481750389</v>
          </cell>
          <cell r="N49">
            <v>2912064.125149969</v>
          </cell>
          <cell r="O49">
            <v>3742842.1747158831</v>
          </cell>
          <cell r="P49">
            <v>37842308.521114781</v>
          </cell>
        </row>
        <row r="52">
          <cell r="D52">
            <v>11005019.362208318</v>
          </cell>
          <cell r="E52">
            <v>10383378.421914127</v>
          </cell>
          <cell r="F52">
            <v>9017024.633418832</v>
          </cell>
          <cell r="G52">
            <v>8872752.4500907846</v>
          </cell>
          <cell r="H52">
            <v>7699482.887651504</v>
          </cell>
          <cell r="I52">
            <v>7049301.7605601354</v>
          </cell>
          <cell r="J52">
            <v>6897554.7929777177</v>
          </cell>
          <cell r="K52">
            <v>6319666.6536482517</v>
          </cell>
          <cell r="L52">
            <v>7429563.4032564238</v>
          </cell>
          <cell r="M52">
            <v>7839188.8642742401</v>
          </cell>
          <cell r="N52">
            <v>9709231.4375374913</v>
          </cell>
          <cell r="O52">
            <v>10769711.425710011</v>
          </cell>
          <cell r="P52">
            <v>102991876.09324782</v>
          </cell>
        </row>
        <row r="53">
          <cell r="D53">
            <v>974817.99614695495</v>
          </cell>
          <cell r="E53">
            <v>976723.49796686496</v>
          </cell>
          <cell r="F53">
            <v>976723.49796686496</v>
          </cell>
          <cell r="G53">
            <v>976723.49796686496</v>
          </cell>
          <cell r="H53">
            <v>980313.138853312</v>
          </cell>
          <cell r="I53">
            <v>982218.64067322202</v>
          </cell>
          <cell r="J53">
            <v>982218.64067322202</v>
          </cell>
          <cell r="K53">
            <v>987730.21186913201</v>
          </cell>
          <cell r="L53">
            <v>987730.21186913201</v>
          </cell>
          <cell r="M53">
            <v>989635.71368904295</v>
          </cell>
          <cell r="N53">
            <v>989635.71368904295</v>
          </cell>
          <cell r="O53">
            <v>989635.71368904295</v>
          </cell>
          <cell r="P53">
            <v>11794106.475052699</v>
          </cell>
        </row>
        <row r="54">
          <cell r="D54">
            <v>51595.873829733297</v>
          </cell>
          <cell r="E54">
            <v>51595.873829733297</v>
          </cell>
          <cell r="F54">
            <v>51595.873829733297</v>
          </cell>
          <cell r="G54">
            <v>51595.873829733297</v>
          </cell>
          <cell r="H54">
            <v>51595.873829733297</v>
          </cell>
          <cell r="I54">
            <v>51595.873829733297</v>
          </cell>
          <cell r="J54">
            <v>51595.873829733297</v>
          </cell>
          <cell r="K54">
            <v>51595.873829733297</v>
          </cell>
          <cell r="L54">
            <v>51595.873829733297</v>
          </cell>
          <cell r="M54">
            <v>51595.873829733297</v>
          </cell>
          <cell r="N54">
            <v>51595.873829733297</v>
          </cell>
          <cell r="O54">
            <v>51595.873829733297</v>
          </cell>
          <cell r="P54">
            <v>619150.48595679994</v>
          </cell>
        </row>
        <row r="55">
          <cell r="D55">
            <v>45179.724031801001</v>
          </cell>
          <cell r="E55">
            <v>45179.724031801001</v>
          </cell>
          <cell r="F55">
            <v>45179.724031801001</v>
          </cell>
          <cell r="G55">
            <v>45179.724031801001</v>
          </cell>
          <cell r="H55">
            <v>32499.724031801001</v>
          </cell>
          <cell r="I55">
            <v>32499.724031801001</v>
          </cell>
          <cell r="J55">
            <v>32499.724031801001</v>
          </cell>
          <cell r="K55">
            <v>25335.481873072335</v>
          </cell>
          <cell r="L55">
            <v>25335.481873072335</v>
          </cell>
          <cell r="M55">
            <v>25335.481873072335</v>
          </cell>
          <cell r="N55">
            <v>25335.481873072335</v>
          </cell>
          <cell r="O55">
            <v>25335.481873072335</v>
          </cell>
          <cell r="P55">
            <v>404895.47758796881</v>
          </cell>
        </row>
        <row r="56">
          <cell r="D56">
            <v>96775.597861534305</v>
          </cell>
          <cell r="E56">
            <v>96775.597861534305</v>
          </cell>
          <cell r="F56">
            <v>96775.597861534305</v>
          </cell>
          <cell r="G56">
            <v>96775.597861534305</v>
          </cell>
          <cell r="H56">
            <v>84095.597861534305</v>
          </cell>
          <cell r="I56">
            <v>84095.597861534305</v>
          </cell>
          <cell r="J56">
            <v>84095.597861534305</v>
          </cell>
          <cell r="K56">
            <v>76931.355702805624</v>
          </cell>
          <cell r="L56">
            <v>76931.355702805624</v>
          </cell>
          <cell r="M56">
            <v>76931.355702805624</v>
          </cell>
          <cell r="N56">
            <v>76931.355702805624</v>
          </cell>
          <cell r="O56">
            <v>76931.355702805624</v>
          </cell>
          <cell r="P56">
            <v>1024045.9635447687</v>
          </cell>
        </row>
        <row r="57">
          <cell r="D57">
            <v>2261.8116633</v>
          </cell>
          <cell r="E57">
            <v>2261.8116633</v>
          </cell>
          <cell r="F57">
            <v>2261.8116633</v>
          </cell>
          <cell r="G57">
            <v>2261.8116633</v>
          </cell>
          <cell r="H57">
            <v>2261.8116633</v>
          </cell>
          <cell r="I57">
            <v>2261.8116633</v>
          </cell>
          <cell r="J57">
            <v>2261.8116633</v>
          </cell>
          <cell r="K57">
            <v>2261.8116633</v>
          </cell>
          <cell r="L57">
            <v>2261.8116633</v>
          </cell>
          <cell r="M57">
            <v>2261.8116633</v>
          </cell>
          <cell r="N57">
            <v>2261.8116633</v>
          </cell>
          <cell r="O57">
            <v>2261.8116633</v>
          </cell>
          <cell r="P57">
            <v>27141.739959599992</v>
          </cell>
        </row>
        <row r="58">
          <cell r="D58">
            <v>12175650.36574164</v>
          </cell>
          <cell r="E58">
            <v>11555914.92726736</v>
          </cell>
          <cell r="F58">
            <v>10189561.138772065</v>
          </cell>
          <cell r="G58">
            <v>10045288.955444017</v>
          </cell>
          <cell r="H58">
            <v>8850249.0338911843</v>
          </cell>
          <cell r="I58">
            <v>8201973.4086197261</v>
          </cell>
          <cell r="J58">
            <v>8050226.4410373084</v>
          </cell>
          <cell r="K58">
            <v>7463521.3885862948</v>
          </cell>
          <cell r="L58">
            <v>8573418.1381944679</v>
          </cell>
          <cell r="M58">
            <v>8984949.1010321956</v>
          </cell>
          <cell r="N58">
            <v>10854991.674295446</v>
          </cell>
          <cell r="O58">
            <v>11915471.662467966</v>
          </cell>
          <cell r="P58">
            <v>116861216.23534966</v>
          </cell>
        </row>
        <row r="60">
          <cell r="D60">
            <v>1073855.4056717888</v>
          </cell>
          <cell r="E60">
            <v>1075760.9074916993</v>
          </cell>
          <cell r="F60">
            <v>1075760.9074916993</v>
          </cell>
          <cell r="G60">
            <v>1075760.9074916993</v>
          </cell>
          <cell r="H60">
            <v>1066670.548378146</v>
          </cell>
          <cell r="I60">
            <v>1068576.0501980563</v>
          </cell>
          <cell r="J60">
            <v>1068576.0501980563</v>
          </cell>
          <cell r="K60">
            <v>1066923.3792352378</v>
          </cell>
          <cell r="L60">
            <v>1066923.3792352378</v>
          </cell>
          <cell r="M60">
            <v>1068828.8810551481</v>
          </cell>
          <cell r="N60">
            <v>1068828.8810551481</v>
          </cell>
          <cell r="O60">
            <v>1068828.8810551481</v>
          </cell>
          <cell r="P60">
            <v>12845294.178557066</v>
          </cell>
        </row>
        <row r="65">
          <cell r="D65">
            <v>190270.40699998671</v>
          </cell>
          <cell r="E65">
            <v>186227.06800003248</v>
          </cell>
          <cell r="F65">
            <v>171189.34200003394</v>
          </cell>
          <cell r="G65">
            <v>164069.12500002072</v>
          </cell>
          <cell r="H65">
            <v>147179.70599999285</v>
          </cell>
          <cell r="I65">
            <v>139511.90200000856</v>
          </cell>
          <cell r="J65">
            <v>129373.4260000217</v>
          </cell>
          <cell r="K65">
            <v>124101.32299999907</v>
          </cell>
          <cell r="L65">
            <v>146293.21399997029</v>
          </cell>
          <cell r="M65">
            <v>146690.44399998346</v>
          </cell>
          <cell r="N65">
            <v>171568.50100002225</v>
          </cell>
          <cell r="O65">
            <v>182863.87100004815</v>
          </cell>
          <cell r="P65">
            <v>1899338.3290001203</v>
          </cell>
        </row>
        <row r="66">
          <cell r="D66">
            <v>1142059.8650000002</v>
          </cell>
          <cell r="E66">
            <v>986792.04299999983</v>
          </cell>
          <cell r="F66">
            <v>1078354.8490000002</v>
          </cell>
          <cell r="G66">
            <v>1105098.74</v>
          </cell>
          <cell r="H66">
            <v>1077092.5189999999</v>
          </cell>
          <cell r="I66">
            <v>1021562.8790000008</v>
          </cell>
          <cell r="J66">
            <v>1051353.1869999999</v>
          </cell>
          <cell r="K66">
            <v>1008523.335</v>
          </cell>
          <cell r="L66">
            <v>900141.03899999999</v>
          </cell>
          <cell r="M66">
            <v>941059.81500000006</v>
          </cell>
          <cell r="N66">
            <v>1048712.263</v>
          </cell>
          <cell r="O66">
            <v>1019544.5690000001</v>
          </cell>
          <cell r="P66">
            <v>12380295.103000002</v>
          </cell>
        </row>
        <row r="67">
          <cell r="D67">
            <v>1332330.2719999868</v>
          </cell>
          <cell r="E67">
            <v>1173019.1110000324</v>
          </cell>
          <cell r="F67">
            <v>1249544.1910000341</v>
          </cell>
          <cell r="G67">
            <v>1269167.8650000207</v>
          </cell>
          <cell r="H67">
            <v>1224272.2249999926</v>
          </cell>
          <cell r="I67">
            <v>1161074.7810000093</v>
          </cell>
          <cell r="J67">
            <v>1180726.6130000215</v>
          </cell>
          <cell r="K67">
            <v>1132624.6579999991</v>
          </cell>
          <cell r="L67">
            <v>1046434.2529999702</v>
          </cell>
          <cell r="M67">
            <v>1087750.2589999835</v>
          </cell>
          <cell r="N67">
            <v>1220280.7640000223</v>
          </cell>
          <cell r="O67">
            <v>1202408.4400000484</v>
          </cell>
          <cell r="P67">
            <v>14279633.432000123</v>
          </cell>
        </row>
        <row r="71">
          <cell r="D71">
            <v>2099348.8887304827</v>
          </cell>
          <cell r="E71">
            <v>2056739.9944016333</v>
          </cell>
          <cell r="F71">
            <v>1915272.8152622494</v>
          </cell>
          <cell r="G71">
            <v>1860060.423869479</v>
          </cell>
          <cell r="H71">
            <v>1687159.7212478947</v>
          </cell>
          <cell r="I71">
            <v>1646320.9025441241</v>
          </cell>
          <cell r="J71">
            <v>1545891.5511480381</v>
          </cell>
          <cell r="K71">
            <v>1444744.5653415807</v>
          </cell>
          <cell r="L71">
            <v>1682499.655316964</v>
          </cell>
          <cell r="M71">
            <v>1682285.7128708665</v>
          </cell>
          <cell r="N71">
            <v>1928084.1148044618</v>
          </cell>
          <cell r="O71">
            <v>2018862.0197776579</v>
          </cell>
          <cell r="P71">
            <v>21567270.365315434</v>
          </cell>
        </row>
        <row r="72">
          <cell r="D72">
            <v>155287.77106727479</v>
          </cell>
          <cell r="E72">
            <v>150647.22663317324</v>
          </cell>
          <cell r="F72">
            <v>137370.146466468</v>
          </cell>
          <cell r="G72">
            <v>128854.20271347376</v>
          </cell>
          <cell r="H72">
            <v>116416.1366723453</v>
          </cell>
          <cell r="I72">
            <v>112098.5625037625</v>
          </cell>
          <cell r="J72">
            <v>111228.72844503784</v>
          </cell>
          <cell r="K72">
            <v>112569.37221466872</v>
          </cell>
          <cell r="L72">
            <v>127636.66685741171</v>
          </cell>
          <cell r="M72">
            <v>127658.81165146564</v>
          </cell>
          <cell r="N72">
            <v>142999.14118361298</v>
          </cell>
          <cell r="O72">
            <v>146495.41502703304</v>
          </cell>
          <cell r="P72">
            <v>1569262.1814357275</v>
          </cell>
        </row>
        <row r="73">
          <cell r="D73">
            <v>2254636.6597977574</v>
          </cell>
          <cell r="E73">
            <v>2207387.2210348067</v>
          </cell>
          <cell r="F73">
            <v>2052642.9617287174</v>
          </cell>
          <cell r="G73">
            <v>1988914.6265829527</v>
          </cell>
          <cell r="H73">
            <v>1803575.8579202399</v>
          </cell>
          <cell r="I73">
            <v>1758419.4650478866</v>
          </cell>
          <cell r="J73">
            <v>1657120.2795930759</v>
          </cell>
          <cell r="K73">
            <v>1557313.9375562493</v>
          </cell>
          <cell r="L73">
            <v>1810136.3221743756</v>
          </cell>
          <cell r="M73">
            <v>1809944.5245223322</v>
          </cell>
          <cell r="N73">
            <v>2071083.2559880749</v>
          </cell>
          <cell r="O73">
            <v>2165357.434804691</v>
          </cell>
          <cell r="P73">
            <v>23136532.54675116</v>
          </cell>
        </row>
        <row r="75">
          <cell r="D75">
            <v>35109.727026408807</v>
          </cell>
          <cell r="E75">
            <v>35784.451601644381</v>
          </cell>
          <cell r="F75">
            <v>33044.324014814265</v>
          </cell>
          <cell r="G75">
            <v>31127.054666061704</v>
          </cell>
          <cell r="H75">
            <v>30325.974386829592</v>
          </cell>
          <cell r="I75">
            <v>29197.682821773822</v>
          </cell>
          <cell r="J75">
            <v>27360.570442174634</v>
          </cell>
          <cell r="K75">
            <v>24993.492058249874</v>
          </cell>
          <cell r="L75">
            <v>30187.228558875526</v>
          </cell>
          <cell r="M75">
            <v>30702.045444891384</v>
          </cell>
          <cell r="N75">
            <v>32764.522046355894</v>
          </cell>
          <cell r="O75">
            <v>33960.332878969981</v>
          </cell>
          <cell r="P75">
            <v>374557.40594704979</v>
          </cell>
        </row>
        <row r="76">
          <cell r="D76">
            <v>168724.55155069963</v>
          </cell>
          <cell r="E76">
            <v>164219.26423095199</v>
          </cell>
          <cell r="F76">
            <v>154675.33308888835</v>
          </cell>
          <cell r="G76">
            <v>150114.63044508995</v>
          </cell>
          <cell r="H76">
            <v>133100.56926968219</v>
          </cell>
          <cell r="I76">
            <v>128761.48204004207</v>
          </cell>
          <cell r="J76">
            <v>120129.85101222606</v>
          </cell>
          <cell r="K76">
            <v>115430.01295643747</v>
          </cell>
          <cell r="L76">
            <v>141463.90253778914</v>
          </cell>
          <cell r="M76">
            <v>137925.3696295156</v>
          </cell>
          <cell r="N76">
            <v>150377.14808825852</v>
          </cell>
          <cell r="O76">
            <v>165634.00347866959</v>
          </cell>
          <cell r="P76">
            <v>1730556.1183282505</v>
          </cell>
        </row>
        <row r="77">
          <cell r="D77">
            <v>203834.27857710843</v>
          </cell>
          <cell r="E77">
            <v>200003.71583259635</v>
          </cell>
          <cell r="F77">
            <v>187719.6571037026</v>
          </cell>
          <cell r="G77">
            <v>181241.68511115166</v>
          </cell>
          <cell r="H77">
            <v>163426.54365651179</v>
          </cell>
          <cell r="I77">
            <v>157959.16486181589</v>
          </cell>
          <cell r="J77">
            <v>147490.4214544007</v>
          </cell>
          <cell r="K77">
            <v>140423.50501468734</v>
          </cell>
          <cell r="L77">
            <v>171651.13109666467</v>
          </cell>
          <cell r="M77">
            <v>168627.41507440698</v>
          </cell>
          <cell r="N77">
            <v>183141.6701346144</v>
          </cell>
          <cell r="O77">
            <v>199594.33635763958</v>
          </cell>
          <cell r="P77">
            <v>2105113.5242753001</v>
          </cell>
        </row>
        <row r="79">
          <cell r="D79">
            <v>2458470.9383748616</v>
          </cell>
          <cell r="E79">
            <v>2407390.9368674024</v>
          </cell>
          <cell r="F79">
            <v>2240362.6188324206</v>
          </cell>
          <cell r="G79">
            <v>2170156.3116941042</v>
          </cell>
          <cell r="H79">
            <v>1967002.4015767509</v>
          </cell>
          <cell r="I79">
            <v>1916378.6299097009</v>
          </cell>
          <cell r="J79">
            <v>1804610.7010474764</v>
          </cell>
          <cell r="K79">
            <v>1697737.4425709373</v>
          </cell>
          <cell r="L79">
            <v>1981787.4532710402</v>
          </cell>
          <cell r="M79">
            <v>1978571.9395967382</v>
          </cell>
          <cell r="N79">
            <v>2254224.9261226933</v>
          </cell>
          <cell r="O79">
            <v>2364951.7711623311</v>
          </cell>
          <cell r="P79">
            <v>25241646.071026459</v>
          </cell>
        </row>
        <row r="82">
          <cell r="D82">
            <v>409566.79679985717</v>
          </cell>
          <cell r="E82">
            <v>414913.79836579954</v>
          </cell>
          <cell r="F82">
            <v>414913.79836579954</v>
          </cell>
          <cell r="G82">
            <v>414913.79836579954</v>
          </cell>
          <cell r="H82">
            <v>414913.79836579954</v>
          </cell>
          <cell r="I82">
            <v>414913.79836579954</v>
          </cell>
          <cell r="J82">
            <v>420260.7999317419</v>
          </cell>
          <cell r="K82">
            <v>420260.7999317419</v>
          </cell>
          <cell r="L82">
            <v>420260.7999317419</v>
          </cell>
          <cell r="M82">
            <v>420260.7999317419</v>
          </cell>
          <cell r="N82">
            <v>420260.7999317419</v>
          </cell>
          <cell r="O82">
            <v>420260.7999317419</v>
          </cell>
          <cell r="P82">
            <v>5005700.5882193064</v>
          </cell>
        </row>
        <row r="83">
          <cell r="D83">
            <v>112792.17039508227</v>
          </cell>
          <cell r="E83">
            <v>112792.17039508227</v>
          </cell>
          <cell r="F83">
            <v>112792.17039508227</v>
          </cell>
          <cell r="G83">
            <v>112792.17039508227</v>
          </cell>
          <cell r="H83">
            <v>112792.17039508227</v>
          </cell>
          <cell r="I83">
            <v>112792.17039508227</v>
          </cell>
          <cell r="J83">
            <v>112792.17039508227</v>
          </cell>
          <cell r="K83">
            <v>112792.17039508227</v>
          </cell>
          <cell r="L83">
            <v>112792.17039508227</v>
          </cell>
          <cell r="M83">
            <v>112792.17039508227</v>
          </cell>
          <cell r="N83">
            <v>112792.17039508227</v>
          </cell>
          <cell r="O83">
            <v>112792.17039508227</v>
          </cell>
          <cell r="P83">
            <v>1353506.0447409877</v>
          </cell>
        </row>
        <row r="84">
          <cell r="D84">
            <v>522358.96719493944</v>
          </cell>
          <cell r="E84">
            <v>527705.96876088181</v>
          </cell>
          <cell r="F84">
            <v>527705.96876088181</v>
          </cell>
          <cell r="G84">
            <v>527705.96876088181</v>
          </cell>
          <cell r="H84">
            <v>527705.96876088181</v>
          </cell>
          <cell r="I84">
            <v>527705.96876088181</v>
          </cell>
          <cell r="J84">
            <v>533052.97032682411</v>
          </cell>
          <cell r="K84">
            <v>533052.97032682411</v>
          </cell>
          <cell r="L84">
            <v>533052.97032682411</v>
          </cell>
          <cell r="M84">
            <v>533052.97032682411</v>
          </cell>
          <cell r="N84">
            <v>533052.97032682411</v>
          </cell>
          <cell r="O84">
            <v>533052.97032682411</v>
          </cell>
          <cell r="P84">
            <v>6359206.6329602944</v>
          </cell>
        </row>
        <row r="86">
          <cell r="D86">
            <v>0</v>
          </cell>
          <cell r="E86">
            <v>0</v>
          </cell>
          <cell r="F86">
            <v>0</v>
          </cell>
          <cell r="G86">
            <v>0</v>
          </cell>
          <cell r="H86">
            <v>0</v>
          </cell>
          <cell r="I86">
            <v>0</v>
          </cell>
          <cell r="J86">
            <v>0</v>
          </cell>
          <cell r="K86">
            <v>0</v>
          </cell>
          <cell r="L86">
            <v>0</v>
          </cell>
          <cell r="M86">
            <v>0</v>
          </cell>
          <cell r="N86">
            <v>0</v>
          </cell>
          <cell r="O86">
            <v>7609.138875033259</v>
          </cell>
          <cell r="P86">
            <v>7609.138875033259</v>
          </cell>
        </row>
        <row r="87">
          <cell r="D87">
            <v>32871.362356037251</v>
          </cell>
          <cell r="E87">
            <v>32871.362356037251</v>
          </cell>
          <cell r="F87">
            <v>32871.362356037251</v>
          </cell>
          <cell r="G87">
            <v>32871.362356037251</v>
          </cell>
          <cell r="H87">
            <v>32871.362356037251</v>
          </cell>
          <cell r="I87">
            <v>32871.362356037251</v>
          </cell>
          <cell r="J87">
            <v>32871.362356037251</v>
          </cell>
          <cell r="K87">
            <v>32871.362356037251</v>
          </cell>
          <cell r="L87">
            <v>32871.362356037251</v>
          </cell>
          <cell r="M87">
            <v>32871.362356037251</v>
          </cell>
          <cell r="N87">
            <v>32871.362356037251</v>
          </cell>
          <cell r="O87">
            <v>26135.963841092682</v>
          </cell>
          <cell r="P87">
            <v>387720.94975750241</v>
          </cell>
        </row>
        <row r="88">
          <cell r="D88">
            <v>32871.362356037251</v>
          </cell>
          <cell r="E88">
            <v>32871.362356037251</v>
          </cell>
          <cell r="F88">
            <v>32871.362356037251</v>
          </cell>
          <cell r="G88">
            <v>32871.362356037251</v>
          </cell>
          <cell r="H88">
            <v>32871.362356037251</v>
          </cell>
          <cell r="I88">
            <v>32871.362356037251</v>
          </cell>
          <cell r="J88">
            <v>32871.362356037251</v>
          </cell>
          <cell r="K88">
            <v>32871.362356037251</v>
          </cell>
          <cell r="L88">
            <v>32871.362356037251</v>
          </cell>
          <cell r="M88">
            <v>32871.362356037251</v>
          </cell>
          <cell r="N88">
            <v>32871.362356037251</v>
          </cell>
          <cell r="O88">
            <v>33745.102716125941</v>
          </cell>
          <cell r="P88">
            <v>395330.08863253566</v>
          </cell>
        </row>
        <row r="91">
          <cell r="D91">
            <v>69564.569466488334</v>
          </cell>
          <cell r="E91">
            <v>69564.569466488334</v>
          </cell>
          <cell r="F91">
            <v>69564.569466488334</v>
          </cell>
          <cell r="G91">
            <v>69564.569466488334</v>
          </cell>
          <cell r="H91">
            <v>69564.569466488334</v>
          </cell>
          <cell r="I91">
            <v>69564.569466488334</v>
          </cell>
          <cell r="J91">
            <v>69564.569466488334</v>
          </cell>
          <cell r="K91">
            <v>69564.569466488334</v>
          </cell>
          <cell r="L91">
            <v>69564.569466488334</v>
          </cell>
          <cell r="M91">
            <v>69564.569466488334</v>
          </cell>
          <cell r="N91">
            <v>69564.569466488334</v>
          </cell>
          <cell r="O91">
            <v>69564.569466488334</v>
          </cell>
          <cell r="P91">
            <v>834774.83359785995</v>
          </cell>
        </row>
        <row r="92">
          <cell r="D92">
            <v>69564.569466488334</v>
          </cell>
          <cell r="E92">
            <v>69564.569466488334</v>
          </cell>
          <cell r="F92">
            <v>69564.569466488334</v>
          </cell>
          <cell r="G92">
            <v>69564.569466488334</v>
          </cell>
          <cell r="H92">
            <v>69564.569466488334</v>
          </cell>
          <cell r="I92">
            <v>69564.569466488334</v>
          </cell>
          <cell r="J92">
            <v>69564.569466488334</v>
          </cell>
          <cell r="K92">
            <v>69564.569466488334</v>
          </cell>
          <cell r="L92">
            <v>69564.569466488334</v>
          </cell>
          <cell r="M92">
            <v>69564.569466488334</v>
          </cell>
          <cell r="N92">
            <v>69564.569466488334</v>
          </cell>
          <cell r="O92">
            <v>69564.569466488334</v>
          </cell>
          <cell r="P92">
            <v>834774.83359785995</v>
          </cell>
        </row>
        <row r="95">
          <cell r="D95">
            <v>48828.720938898332</v>
          </cell>
          <cell r="E95">
            <v>48828.720938898332</v>
          </cell>
          <cell r="F95">
            <v>48828.720938898332</v>
          </cell>
          <cell r="G95">
            <v>48828.720938898332</v>
          </cell>
          <cell r="H95">
            <v>48828.720938898332</v>
          </cell>
          <cell r="I95">
            <v>48828.720938898332</v>
          </cell>
          <cell r="J95">
            <v>48828.720938898332</v>
          </cell>
          <cell r="K95">
            <v>48828.720938898332</v>
          </cell>
          <cell r="L95">
            <v>48828.720938898332</v>
          </cell>
          <cell r="M95">
            <v>48828.720938898332</v>
          </cell>
          <cell r="N95">
            <v>48828.720938898332</v>
          </cell>
          <cell r="O95">
            <v>44811.348841728337</v>
          </cell>
          <cell r="P95">
            <v>581927.27916961</v>
          </cell>
        </row>
        <row r="96">
          <cell r="D96">
            <v>44811.34884172833</v>
          </cell>
          <cell r="E96">
            <v>44811.34884172833</v>
          </cell>
          <cell r="F96">
            <v>44811.34884172833</v>
          </cell>
          <cell r="G96">
            <v>44811.34884172833</v>
          </cell>
          <cell r="H96">
            <v>44811.34884172833</v>
          </cell>
          <cell r="I96">
            <v>44811.34884172833</v>
          </cell>
          <cell r="J96">
            <v>44811.34884172833</v>
          </cell>
          <cell r="K96">
            <v>44811.34884172833</v>
          </cell>
          <cell r="L96">
            <v>44811.34884172833</v>
          </cell>
          <cell r="M96">
            <v>44811.34884172833</v>
          </cell>
          <cell r="N96">
            <v>44811.34884172833</v>
          </cell>
          <cell r="O96">
            <v>44811.348841728337</v>
          </cell>
          <cell r="P96">
            <v>581927.27916961</v>
          </cell>
        </row>
        <row r="97">
          <cell r="D97">
            <v>4017.37209717</v>
          </cell>
          <cell r="E97">
            <v>4017.37209717</v>
          </cell>
          <cell r="F97">
            <v>4017.37209717</v>
          </cell>
          <cell r="G97">
            <v>4017.37209717</v>
          </cell>
          <cell r="H97">
            <v>4017.37209717</v>
          </cell>
          <cell r="I97">
            <v>4017.37209717</v>
          </cell>
          <cell r="J97">
            <v>4017.37209717</v>
          </cell>
          <cell r="K97">
            <v>4017.37209717</v>
          </cell>
          <cell r="L97">
            <v>4017.37209717</v>
          </cell>
          <cell r="M97">
            <v>4017.37209717</v>
          </cell>
          <cell r="N97">
            <v>4017.37209717</v>
          </cell>
          <cell r="O97">
            <v>0</v>
          </cell>
        </row>
        <row r="99">
          <cell r="D99">
            <v>673623.61995636323</v>
          </cell>
          <cell r="E99">
            <v>678970.62152230542</v>
          </cell>
          <cell r="F99">
            <v>678970.62152230542</v>
          </cell>
          <cell r="G99">
            <v>678970.62152230542</v>
          </cell>
          <cell r="H99">
            <v>678970.62152230542</v>
          </cell>
          <cell r="I99">
            <v>678970.62152230542</v>
          </cell>
          <cell r="J99">
            <v>684317.62308824784</v>
          </cell>
          <cell r="K99">
            <v>684317.62308824784</v>
          </cell>
          <cell r="L99">
            <v>684317.62308824784</v>
          </cell>
          <cell r="M99">
            <v>684317.62308824784</v>
          </cell>
          <cell r="N99">
            <v>684317.62308824784</v>
          </cell>
          <cell r="O99">
            <v>681173.99135116651</v>
          </cell>
          <cell r="P99">
            <v>8171238.8343602978</v>
          </cell>
        </row>
        <row r="102">
          <cell r="D102">
            <v>2458470.9383748616</v>
          </cell>
          <cell r="E102">
            <v>2407390.9368674024</v>
          </cell>
          <cell r="F102">
            <v>2240362.6188324206</v>
          </cell>
          <cell r="G102">
            <v>2170156.3116941042</v>
          </cell>
          <cell r="H102">
            <v>1967002.4015767509</v>
          </cell>
          <cell r="I102">
            <v>1916378.6299097009</v>
          </cell>
          <cell r="J102">
            <v>1804610.7010474764</v>
          </cell>
          <cell r="K102">
            <v>1697737.4425709373</v>
          </cell>
          <cell r="L102">
            <v>1981787.4532710402</v>
          </cell>
          <cell r="M102">
            <v>1978571.9395967382</v>
          </cell>
          <cell r="N102">
            <v>2254224.9261226933</v>
          </cell>
          <cell r="O102">
            <v>2364951.7711623311</v>
          </cell>
          <cell r="P102">
            <v>25241646.071026459</v>
          </cell>
        </row>
        <row r="103">
          <cell r="D103">
            <v>673623.61995636323</v>
          </cell>
          <cell r="E103">
            <v>678970.62152230542</v>
          </cell>
          <cell r="F103">
            <v>678970.62152230542</v>
          </cell>
          <cell r="G103">
            <v>678970.62152230542</v>
          </cell>
          <cell r="H103">
            <v>678970.62152230542</v>
          </cell>
          <cell r="I103">
            <v>678970.62152230542</v>
          </cell>
          <cell r="J103">
            <v>684317.62308824784</v>
          </cell>
          <cell r="K103">
            <v>684317.62308824784</v>
          </cell>
          <cell r="L103">
            <v>684317.62308824784</v>
          </cell>
          <cell r="M103">
            <v>684317.62308824784</v>
          </cell>
          <cell r="N103">
            <v>684317.62308824784</v>
          </cell>
          <cell r="O103">
            <v>681173.99135116651</v>
          </cell>
          <cell r="P103">
            <v>8171238.8343602978</v>
          </cell>
        </row>
        <row r="104">
          <cell r="D104">
            <v>3132094.5583312251</v>
          </cell>
          <cell r="E104">
            <v>3086361.5583897079</v>
          </cell>
          <cell r="F104">
            <v>2919333.2403547261</v>
          </cell>
          <cell r="G104">
            <v>2849126.9332164098</v>
          </cell>
          <cell r="H104">
            <v>2645973.0230990564</v>
          </cell>
          <cell r="I104">
            <v>2595349.2514320062</v>
          </cell>
          <cell r="J104">
            <v>2488928.3241357245</v>
          </cell>
          <cell r="K104">
            <v>2382055.0656591849</v>
          </cell>
          <cell r="L104">
            <v>2666105.0763592878</v>
          </cell>
          <cell r="M104">
            <v>2662889.5626849858</v>
          </cell>
          <cell r="N104">
            <v>2938542.5492109414</v>
          </cell>
          <cell r="O104">
            <v>3046125.7625134978</v>
          </cell>
          <cell r="P104">
            <v>33412884.905386757</v>
          </cell>
        </row>
        <row r="108">
          <cell r="D108">
            <v>7421.7787705362089</v>
          </cell>
          <cell r="E108">
            <v>8456.1945144180463</v>
          </cell>
          <cell r="F108">
            <v>6080.1688108366725</v>
          </cell>
          <cell r="G108">
            <v>4947.4669408501923</v>
          </cell>
          <cell r="H108">
            <v>4063.0381161307623</v>
          </cell>
          <cell r="I108">
            <v>4334.5817999584888</v>
          </cell>
          <cell r="J108">
            <v>3429.1065265979428</v>
          </cell>
          <cell r="K108">
            <v>3752.1060369578936</v>
          </cell>
          <cell r="L108">
            <v>4802.2986142171585</v>
          </cell>
          <cell r="M108">
            <v>5060.8820781670274</v>
          </cell>
          <cell r="N108">
            <v>6763.2402369722113</v>
          </cell>
          <cell r="O108">
            <v>7978.0774573904728</v>
          </cell>
          <cell r="P108">
            <v>67088.939903033082</v>
          </cell>
        </row>
        <row r="109">
          <cell r="D109">
            <v>3527.5309999999999</v>
          </cell>
          <cell r="E109">
            <v>3299.8119999999999</v>
          </cell>
          <cell r="F109">
            <v>3248.8220000000001</v>
          </cell>
          <cell r="G109">
            <v>3142.8090000000002</v>
          </cell>
          <cell r="H109">
            <v>2721.0140000000001</v>
          </cell>
          <cell r="I109">
            <v>2721.0140000000001</v>
          </cell>
          <cell r="J109">
            <v>2706.7740000000003</v>
          </cell>
          <cell r="K109">
            <v>2382.2379999999998</v>
          </cell>
          <cell r="L109">
            <v>2667</v>
          </cell>
          <cell r="M109">
            <v>2667</v>
          </cell>
          <cell r="N109">
            <v>2667</v>
          </cell>
          <cell r="O109">
            <v>2667</v>
          </cell>
          <cell r="P109">
            <v>34418.014000000003</v>
          </cell>
        </row>
        <row r="110">
          <cell r="D110">
            <v>10949.309770536209</v>
          </cell>
          <cell r="E110">
            <v>11756.006514418046</v>
          </cell>
          <cell r="F110">
            <v>9328.9908108366726</v>
          </cell>
          <cell r="G110">
            <v>8090.2759408501925</v>
          </cell>
          <cell r="H110">
            <v>6784.0521161307624</v>
          </cell>
          <cell r="I110">
            <v>7055.5957999584889</v>
          </cell>
          <cell r="J110">
            <v>6135.8805265979427</v>
          </cell>
          <cell r="K110">
            <v>6134.344036957893</v>
          </cell>
          <cell r="L110">
            <v>7469.2986142171585</v>
          </cell>
          <cell r="M110">
            <v>7727.8820781670274</v>
          </cell>
          <cell r="N110">
            <v>9430.2402369722113</v>
          </cell>
          <cell r="O110">
            <v>10645.077457390473</v>
          </cell>
          <cell r="P110">
            <v>101506.95390303308</v>
          </cell>
        </row>
        <row r="113">
          <cell r="D113">
            <v>42727.163247405646</v>
          </cell>
          <cell r="E113">
            <v>45876.730545690269</v>
          </cell>
          <cell r="F113">
            <v>36472.564575377481</v>
          </cell>
          <cell r="G113">
            <v>31065.079813471602</v>
          </cell>
          <cell r="H113">
            <v>27378.669869640969</v>
          </cell>
          <cell r="I113">
            <v>28522.494553613149</v>
          </cell>
          <cell r="J113">
            <v>24757.769602817229</v>
          </cell>
          <cell r="K113">
            <v>24672.243719936891</v>
          </cell>
          <cell r="L113">
            <v>30305.565909948447</v>
          </cell>
          <cell r="M113">
            <v>33046.201923462839</v>
          </cell>
          <cell r="N113">
            <v>39496.18115565068</v>
          </cell>
          <cell r="O113">
            <v>43561.773048584851</v>
          </cell>
          <cell r="P113">
            <v>407882.43796560011</v>
          </cell>
        </row>
        <row r="114">
          <cell r="D114">
            <v>4145.7758998101608</v>
          </cell>
          <cell r="E114">
            <v>4145.7758998101608</v>
          </cell>
          <cell r="F114">
            <v>4145.7758998101608</v>
          </cell>
          <cell r="G114">
            <v>4145.7758998101608</v>
          </cell>
          <cell r="H114">
            <v>4145.7758998101608</v>
          </cell>
          <cell r="I114">
            <v>4145.7758998101608</v>
          </cell>
          <cell r="J114">
            <v>4145.7758998101608</v>
          </cell>
          <cell r="K114">
            <v>4145.7758998101608</v>
          </cell>
          <cell r="L114">
            <v>4145.7758998101608</v>
          </cell>
          <cell r="M114">
            <v>4145.7758998101608</v>
          </cell>
          <cell r="N114">
            <v>4145.7758998101608</v>
          </cell>
          <cell r="O114">
            <v>4145.7758998101608</v>
          </cell>
          <cell r="P114">
            <v>49749.310797721941</v>
          </cell>
        </row>
        <row r="115">
          <cell r="D115">
            <v>46872.939147215809</v>
          </cell>
          <cell r="E115">
            <v>50022.506445500432</v>
          </cell>
          <cell r="F115">
            <v>40618.340475187644</v>
          </cell>
          <cell r="G115">
            <v>35210.855713281766</v>
          </cell>
          <cell r="H115">
            <v>31524.445769451129</v>
          </cell>
          <cell r="I115">
            <v>32668.270453423309</v>
          </cell>
          <cell r="J115">
            <v>28903.545502627388</v>
          </cell>
          <cell r="K115">
            <v>28818.01961974705</v>
          </cell>
          <cell r="L115">
            <v>34451.341809758611</v>
          </cell>
          <cell r="M115">
            <v>37191.977823273002</v>
          </cell>
          <cell r="N115">
            <v>43641.957055460844</v>
          </cell>
          <cell r="O115">
            <v>47707.548948395015</v>
          </cell>
          <cell r="P115">
            <v>457631.74876332207</v>
          </cell>
        </row>
        <row r="119">
          <cell r="D119">
            <v>19631.355800000154</v>
          </cell>
          <cell r="E119">
            <v>18009.074000000026</v>
          </cell>
          <cell r="F119">
            <v>11465.024599999892</v>
          </cell>
          <cell r="G119">
            <v>11143.069700000049</v>
          </cell>
          <cell r="H119">
            <v>9378.1988000000274</v>
          </cell>
          <cell r="I119">
            <v>7342.1146000000108</v>
          </cell>
          <cell r="J119">
            <v>6940.5710000000045</v>
          </cell>
          <cell r="K119">
            <v>6328.4090000000197</v>
          </cell>
          <cell r="L119">
            <v>9564.0237000000561</v>
          </cell>
          <cell r="M119">
            <v>10364.189100000018</v>
          </cell>
          <cell r="N119">
            <v>13357.341600000032</v>
          </cell>
          <cell r="O119">
            <v>21399.409799999798</v>
          </cell>
          <cell r="P119">
            <v>144922.78170000011</v>
          </cell>
        </row>
        <row r="120">
          <cell r="D120">
            <v>13639.564999999999</v>
          </cell>
          <cell r="E120">
            <v>12031.723</v>
          </cell>
          <cell r="F120">
            <v>12443.513000000001</v>
          </cell>
          <cell r="G120">
            <v>15112.380000000001</v>
          </cell>
          <cell r="H120">
            <v>14026.759</v>
          </cell>
          <cell r="I120">
            <v>11748.550000000001</v>
          </cell>
          <cell r="J120">
            <v>13166.914000000001</v>
          </cell>
          <cell r="K120">
            <v>14211.761999999999</v>
          </cell>
          <cell r="L120">
            <v>16337.467000000001</v>
          </cell>
          <cell r="M120">
            <v>12759.945</v>
          </cell>
          <cell r="N120">
            <v>11837.969000000001</v>
          </cell>
          <cell r="O120">
            <v>12762.271000000001</v>
          </cell>
          <cell r="P120">
            <v>160078.81800000003</v>
          </cell>
        </row>
        <row r="121">
          <cell r="D121">
            <v>33270.920800000153</v>
          </cell>
          <cell r="E121">
            <v>30040.797000000028</v>
          </cell>
          <cell r="F121">
            <v>23908.537599999894</v>
          </cell>
          <cell r="G121">
            <v>26255.449700000048</v>
          </cell>
          <cell r="H121">
            <v>23404.957800000026</v>
          </cell>
          <cell r="I121">
            <v>19090.664600000011</v>
          </cell>
          <cell r="J121">
            <v>20107.485000000004</v>
          </cell>
          <cell r="K121">
            <v>20540.171000000017</v>
          </cell>
          <cell r="L121">
            <v>25901.490700000057</v>
          </cell>
          <cell r="M121">
            <v>23124.134100000017</v>
          </cell>
          <cell r="N121">
            <v>25195.310600000033</v>
          </cell>
          <cell r="O121">
            <v>34161.680799999798</v>
          </cell>
          <cell r="P121">
            <v>305001.59970000014</v>
          </cell>
        </row>
        <row r="124">
          <cell r="D124">
            <v>61781.220584863469</v>
          </cell>
          <cell r="E124">
            <v>58531.758443858831</v>
          </cell>
          <cell r="F124">
            <v>44398.70958810451</v>
          </cell>
          <cell r="G124">
            <v>45980.961223518367</v>
          </cell>
          <cell r="H124">
            <v>41766.736069739636</v>
          </cell>
          <cell r="I124">
            <v>30973.258156515312</v>
          </cell>
          <cell r="J124">
            <v>30182.726171422994</v>
          </cell>
          <cell r="K124">
            <v>28418.958596982418</v>
          </cell>
          <cell r="L124">
            <v>41668.825850338668</v>
          </cell>
          <cell r="M124">
            <v>42654.830565579425</v>
          </cell>
          <cell r="N124">
            <v>50784.42793290563</v>
          </cell>
          <cell r="O124">
            <v>69976.65245941552</v>
          </cell>
          <cell r="P124">
            <v>547119.06564324477</v>
          </cell>
        </row>
        <row r="125">
          <cell r="D125">
            <v>9291.7775421867209</v>
          </cell>
          <cell r="E125">
            <v>8196.4559401426231</v>
          </cell>
          <cell r="F125">
            <v>8476.982560610144</v>
          </cell>
          <cell r="G125">
            <v>10295.113743949441</v>
          </cell>
          <cell r="H125">
            <v>9555.548455237793</v>
          </cell>
          <cell r="I125">
            <v>8003.5479902224015</v>
          </cell>
          <cell r="J125">
            <v>8969.7901513064335</v>
          </cell>
          <cell r="K125">
            <v>9681.579360229056</v>
          </cell>
          <cell r="L125">
            <v>11129.688444376097</v>
          </cell>
          <cell r="M125">
            <v>8692.5477748401609</v>
          </cell>
          <cell r="N125">
            <v>8064.463529394272</v>
          </cell>
          <cell r="O125">
            <v>8694.1323323068482</v>
          </cell>
          <cell r="P125">
            <v>109051.627824802</v>
          </cell>
        </row>
        <row r="126">
          <cell r="D126">
            <v>71072.998127050188</v>
          </cell>
          <cell r="E126">
            <v>66728.214384001447</v>
          </cell>
          <cell r="F126">
            <v>52875.692148714654</v>
          </cell>
          <cell r="G126">
            <v>56276.074967467808</v>
          </cell>
          <cell r="H126">
            <v>51322.284524977425</v>
          </cell>
          <cell r="I126">
            <v>38976.806146737712</v>
          </cell>
          <cell r="J126">
            <v>39152.516322729425</v>
          </cell>
          <cell r="K126">
            <v>38100.537957211476</v>
          </cell>
          <cell r="L126">
            <v>52798.514294714769</v>
          </cell>
          <cell r="M126">
            <v>51347.378340419586</v>
          </cell>
          <cell r="N126">
            <v>58848.8914622999</v>
          </cell>
          <cell r="O126">
            <v>78670.78479172237</v>
          </cell>
          <cell r="P126">
            <v>656170.69346804672</v>
          </cell>
        </row>
        <row r="129">
          <cell r="D129">
            <v>66282.334888322628</v>
          </cell>
          <cell r="E129">
            <v>62790.949592121367</v>
          </cell>
          <cell r="F129">
            <v>50934.109392403778</v>
          </cell>
          <cell r="G129">
            <v>51551.229425285012</v>
          </cell>
          <cell r="H129">
            <v>45944.657926188367</v>
          </cell>
          <cell r="I129">
            <v>38238.661646352179</v>
          </cell>
          <cell r="J129">
            <v>36402.986281702411</v>
          </cell>
          <cell r="K129">
            <v>33318.490050670138</v>
          </cell>
          <cell r="L129">
            <v>46428.100361575249</v>
          </cell>
          <cell r="M129">
            <v>48966.459754146214</v>
          </cell>
          <cell r="N129">
            <v>58195.150358476734</v>
          </cell>
          <cell r="O129">
            <v>72752.565629523102</v>
          </cell>
          <cell r="P129">
            <v>611805.69530676724</v>
          </cell>
        </row>
        <row r="130">
          <cell r="D130">
            <v>46472.79755755364</v>
          </cell>
          <cell r="E130">
            <v>40994.549844336092</v>
          </cell>
          <cell r="F130">
            <v>42397.602896704338</v>
          </cell>
          <cell r="G130">
            <v>51490.980566669292</v>
          </cell>
          <cell r="H130">
            <v>47792.046989445313</v>
          </cell>
          <cell r="I130">
            <v>40029.721310378802</v>
          </cell>
          <cell r="J130">
            <v>44862.378586099992</v>
          </cell>
          <cell r="K130">
            <v>48422.390183421085</v>
          </cell>
          <cell r="L130">
            <v>55665.103432126562</v>
          </cell>
          <cell r="M130">
            <v>43475.751670270925</v>
          </cell>
          <cell r="N130">
            <v>40334.39019716507</v>
          </cell>
          <cell r="O130">
            <v>43483.676829696378</v>
          </cell>
          <cell r="P130">
            <v>545421.39006386755</v>
          </cell>
        </row>
        <row r="131">
          <cell r="D131">
            <v>112755.13244587627</v>
          </cell>
          <cell r="E131">
            <v>103785.49943645747</v>
          </cell>
          <cell r="F131">
            <v>93331.712289108109</v>
          </cell>
          <cell r="G131">
            <v>103042.2099919543</v>
          </cell>
          <cell r="H131">
            <v>93736.704915633687</v>
          </cell>
          <cell r="I131">
            <v>78268.382956730988</v>
          </cell>
          <cell r="J131">
            <v>81265.364867802404</v>
          </cell>
          <cell r="K131">
            <v>81740.880234091223</v>
          </cell>
          <cell r="L131">
            <v>102093.2037937018</v>
          </cell>
          <cell r="M131">
            <v>92442.211424417139</v>
          </cell>
          <cell r="N131">
            <v>98529.540555641812</v>
          </cell>
          <cell r="O131">
            <v>116236.24245921947</v>
          </cell>
          <cell r="P131">
            <v>1157227.0853706347</v>
          </cell>
        </row>
        <row r="133">
          <cell r="D133">
            <v>71072.998127050188</v>
          </cell>
          <cell r="E133">
            <v>66728.214384001447</v>
          </cell>
          <cell r="F133">
            <v>52875.692148714654</v>
          </cell>
          <cell r="G133">
            <v>56276.074967467808</v>
          </cell>
          <cell r="H133">
            <v>51322.284524977425</v>
          </cell>
          <cell r="I133">
            <v>38976.806146737712</v>
          </cell>
          <cell r="J133">
            <v>39152.516322729425</v>
          </cell>
          <cell r="K133">
            <v>38100.537957211476</v>
          </cell>
          <cell r="L133">
            <v>52798.514294714769</v>
          </cell>
          <cell r="M133">
            <v>51347.378340419586</v>
          </cell>
          <cell r="N133">
            <v>58848.8914622999</v>
          </cell>
          <cell r="O133">
            <v>78670.78479172237</v>
          </cell>
          <cell r="P133">
            <v>656170.69346804672</v>
          </cell>
        </row>
        <row r="134">
          <cell r="D134">
            <v>12876.196816000001</v>
          </cell>
          <cell r="E134">
            <v>12876.196816000001</v>
          </cell>
          <cell r="F134">
            <v>12876.196816000001</v>
          </cell>
          <cell r="G134">
            <v>12876.196816000001</v>
          </cell>
          <cell r="H134">
            <v>12876.196816000001</v>
          </cell>
          <cell r="I134">
            <v>12876.196816000001</v>
          </cell>
          <cell r="J134">
            <v>12876.196816000001</v>
          </cell>
          <cell r="K134">
            <v>12876.196816000001</v>
          </cell>
          <cell r="L134">
            <v>12876.196816000001</v>
          </cell>
          <cell r="M134">
            <v>12876.196816000001</v>
          </cell>
          <cell r="N134">
            <v>12876.196816000001</v>
          </cell>
          <cell r="O134">
            <v>12876.196816000001</v>
          </cell>
          <cell r="P134">
            <v>154514.36179200001</v>
          </cell>
        </row>
        <row r="135">
          <cell r="D135">
            <v>112755.13244587627</v>
          </cell>
          <cell r="E135">
            <v>103785.49943645747</v>
          </cell>
          <cell r="F135">
            <v>93331.712289108109</v>
          </cell>
          <cell r="G135">
            <v>103042.2099919543</v>
          </cell>
          <cell r="H135">
            <v>93736.704915633687</v>
          </cell>
          <cell r="I135">
            <v>78268.382956730988</v>
          </cell>
          <cell r="J135">
            <v>81265.364867802404</v>
          </cell>
          <cell r="K135">
            <v>81740.880234091223</v>
          </cell>
          <cell r="L135">
            <v>102093.2037937018</v>
          </cell>
          <cell r="M135">
            <v>92442.211424417139</v>
          </cell>
          <cell r="N135">
            <v>98529.540555641812</v>
          </cell>
          <cell r="O135">
            <v>116236.24245921947</v>
          </cell>
          <cell r="P135">
            <v>1157227.0853706347</v>
          </cell>
        </row>
        <row r="137">
          <cell r="D137">
            <v>196704.32738892647</v>
          </cell>
          <cell r="E137">
            <v>183389.91063645892</v>
          </cell>
          <cell r="F137">
            <v>159083.60125382277</v>
          </cell>
          <cell r="G137">
            <v>172194.48177542211</v>
          </cell>
          <cell r="H137">
            <v>157935.18625661111</v>
          </cell>
          <cell r="I137">
            <v>130121.38591946871</v>
          </cell>
          <cell r="J137">
            <v>133294.07800653184</v>
          </cell>
          <cell r="K137">
            <v>132717.61500730269</v>
          </cell>
          <cell r="L137">
            <v>167767.91490441657</v>
          </cell>
          <cell r="M137">
            <v>156665.78658083672</v>
          </cell>
          <cell r="N137">
            <v>170254.62883394171</v>
          </cell>
          <cell r="O137">
            <v>207783.22406694185</v>
          </cell>
          <cell r="P137">
            <v>1967912.1406306813</v>
          </cell>
        </row>
      </sheetData>
      <sheetData sheetId="4"/>
      <sheetData sheetId="5" refreshError="1"/>
      <sheetData sheetId="6"/>
      <sheetData sheetId="7"/>
      <sheetData sheetId="8"/>
      <sheetData sheetId="9"/>
      <sheetData sheetId="10"/>
      <sheetData sheetId="11"/>
      <sheetData sheetId="12"/>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nput"/>
      <sheetName val="WACC"/>
      <sheetName val="Assets"/>
      <sheetName val="Analysis"/>
      <sheetName val="Smoothing"/>
      <sheetName val="Revenue summary"/>
      <sheetName val="Equity raising cost-capex"/>
      <sheetName val="Price path (nominal)"/>
      <sheetName val="Price path (real)"/>
      <sheetName val="Chart 1-MAR"/>
      <sheetName val="Chart 2-Price path"/>
      <sheetName val="Chart 3-Building blocks"/>
    </sheetNames>
    <sheetDataSet>
      <sheetData sheetId="0">
        <row r="4">
          <cell r="L4" t="str">
            <v>Version: 2.0</v>
          </cell>
        </row>
      </sheetData>
      <sheetData sheetId="1">
        <row r="7">
          <cell r="G7" t="str">
            <v>Transmission lines</v>
          </cell>
          <cell r="K7">
            <v>2287.7977300304001</v>
          </cell>
        </row>
        <row r="8">
          <cell r="K8">
            <v>1328.0699039553751</v>
          </cell>
        </row>
        <row r="9">
          <cell r="K9">
            <v>693.71075282694733</v>
          </cell>
        </row>
        <row r="267">
          <cell r="G267">
            <v>0.7</v>
          </cell>
        </row>
      </sheetData>
      <sheetData sheetId="2">
        <row r="9">
          <cell r="F9">
            <v>2.5000000000000001E-2</v>
          </cell>
        </row>
      </sheetData>
      <sheetData sheetId="3">
        <row r="4">
          <cell r="B4" t="str">
            <v>Year</v>
          </cell>
        </row>
      </sheetData>
      <sheetData sheetId="4">
        <row r="26">
          <cell r="L26">
            <v>50.794983769236154</v>
          </cell>
        </row>
      </sheetData>
      <sheetData sheetId="5">
        <row r="11">
          <cell r="E11">
            <v>-8.2423642351175663E-3</v>
          </cell>
        </row>
      </sheetData>
      <sheetData sheetId="6">
        <row r="21">
          <cell r="L21">
            <v>0</v>
          </cell>
        </row>
      </sheetData>
      <sheetData sheetId="7"/>
      <sheetData sheetId="8"/>
      <sheetData sheetId="9"/>
      <sheetData sheetId="10"/>
      <sheetData sheetId="11"/>
      <sheetData sheetId="1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ver"/>
      <sheetName val="Intro"/>
      <sheetName val="DMS input"/>
      <sheetName val="PTRM input"/>
      <sheetName val="Demand Forecast Split"/>
      <sheetName val="WACC"/>
      <sheetName val="Assets"/>
      <sheetName val="Analysis"/>
      <sheetName val="Forecast revenues"/>
      <sheetName val="X factors"/>
      <sheetName val="Equity raising costs"/>
      <sheetName val="Revenue summary"/>
      <sheetName val="AER ECM (AGN) VIC"/>
      <sheetName val="AER ECM (AGN) Albury"/>
      <sheetName val="Chart 1-Revenue"/>
      <sheetName val="Chart 2-Price path"/>
      <sheetName val="Chart 3-Building blocks"/>
    </sheetNames>
    <sheetDataSet>
      <sheetData sheetId="0">
        <row r="12">
          <cell r="B12" t="str">
            <v>ActewAGL Distribution</v>
          </cell>
          <cell r="C12" t="str">
            <v>ActewAGL Distribution</v>
          </cell>
          <cell r="D12">
            <v>76670568688</v>
          </cell>
          <cell r="E12" t="str">
            <v>ACT</v>
          </cell>
          <cell r="F12" t="str">
            <v>Electricity</v>
          </cell>
          <cell r="G12" t="str">
            <v>Distribution</v>
          </cell>
          <cell r="I12" t="str">
            <v>Financial</v>
          </cell>
          <cell r="J12" t="str">
            <v>June</v>
          </cell>
          <cell r="K12">
            <v>5</v>
          </cell>
          <cell r="L12">
            <v>5</v>
          </cell>
          <cell r="M12">
            <v>5</v>
          </cell>
          <cell r="N12" t="str">
            <v>2014-19 Distribution Determination</v>
          </cell>
        </row>
        <row r="13">
          <cell r="B13" t="str">
            <v>ActewAGL Distribution (Tx Assets)</v>
          </cell>
          <cell r="C13" t="str">
            <v>ActewAGL Distribution (Tx Assets)</v>
          </cell>
          <cell r="D13">
            <v>76670568688</v>
          </cell>
          <cell r="E13" t="str">
            <v>ACT</v>
          </cell>
          <cell r="F13" t="str">
            <v>Electricity</v>
          </cell>
          <cell r="G13" t="str">
            <v>Distribution</v>
          </cell>
          <cell r="I13" t="str">
            <v>Financial</v>
          </cell>
          <cell r="J13" t="str">
            <v>June</v>
          </cell>
          <cell r="K13">
            <v>5</v>
          </cell>
          <cell r="L13">
            <v>5</v>
          </cell>
          <cell r="M13">
            <v>5</v>
          </cell>
          <cell r="N13" t="str">
            <v>distribution determination</v>
          </cell>
        </row>
        <row r="14">
          <cell r="B14" t="str">
            <v>ActewAGL Gas</v>
          </cell>
          <cell r="C14" t="str">
            <v>ActewAGL Gas</v>
          </cell>
          <cell r="D14">
            <v>76670568688</v>
          </cell>
          <cell r="E14" t="str">
            <v>ACT</v>
          </cell>
          <cell r="F14" t="str">
            <v>Gas</v>
          </cell>
          <cell r="G14" t="str">
            <v>Distribution</v>
          </cell>
          <cell r="I14" t="str">
            <v>Financial</v>
          </cell>
          <cell r="J14" t="str">
            <v>June</v>
          </cell>
          <cell r="K14">
            <v>5</v>
          </cell>
          <cell r="L14">
            <v>5</v>
          </cell>
          <cell r="M14" t="str">
            <v>x</v>
          </cell>
        </row>
        <row r="15">
          <cell r="B15" t="str">
            <v>AGN</v>
          </cell>
          <cell r="C15" t="str">
            <v>AGN</v>
          </cell>
          <cell r="D15">
            <v>78551685</v>
          </cell>
          <cell r="E15" t="str">
            <v>SA</v>
          </cell>
          <cell r="F15" t="str">
            <v>Gas</v>
          </cell>
          <cell r="G15" t="str">
            <v>Distribution</v>
          </cell>
          <cell r="I15" t="str">
            <v>Financial</v>
          </cell>
          <cell r="J15" t="str">
            <v>June</v>
          </cell>
          <cell r="K15">
            <v>5</v>
          </cell>
          <cell r="L15">
            <v>5</v>
          </cell>
          <cell r="M15">
            <v>5</v>
          </cell>
          <cell r="N15" t="str">
            <v>distribution determination</v>
          </cell>
        </row>
        <row r="16">
          <cell r="B16" t="str">
            <v>Amadeus</v>
          </cell>
          <cell r="C16" t="str">
            <v>APT Pipelines (NT) Pty Ltd</v>
          </cell>
          <cell r="D16">
            <v>39009737393</v>
          </cell>
          <cell r="E16" t="str">
            <v>NT</v>
          </cell>
          <cell r="F16" t="str">
            <v>Gas</v>
          </cell>
          <cell r="G16" t="str">
            <v>Transmission</v>
          </cell>
          <cell r="I16" t="str">
            <v>Financial</v>
          </cell>
          <cell r="J16" t="str">
            <v>June</v>
          </cell>
          <cell r="K16">
            <v>5</v>
          </cell>
          <cell r="L16">
            <v>5</v>
          </cell>
          <cell r="M16" t="str">
            <v>x</v>
          </cell>
          <cell r="N16" t="str">
            <v>n/a</v>
          </cell>
        </row>
        <row r="17">
          <cell r="B17" t="str">
            <v>Ausgrid</v>
          </cell>
          <cell r="C17" t="str">
            <v>Ausgrid</v>
          </cell>
          <cell r="D17">
            <v>67505337385</v>
          </cell>
          <cell r="E17" t="str">
            <v>NSW</v>
          </cell>
          <cell r="F17" t="str">
            <v>Electricity</v>
          </cell>
          <cell r="G17" t="str">
            <v>Distribution</v>
          </cell>
          <cell r="I17" t="str">
            <v>Financial</v>
          </cell>
          <cell r="J17" t="str">
            <v>June</v>
          </cell>
          <cell r="K17">
            <v>5</v>
          </cell>
          <cell r="L17">
            <v>5</v>
          </cell>
          <cell r="M17">
            <v>5</v>
          </cell>
          <cell r="N17" t="str">
            <v>2014-19 Distribution Determination</v>
          </cell>
        </row>
        <row r="18">
          <cell r="B18" t="str">
            <v>Ausgrid (Tx Assets)</v>
          </cell>
          <cell r="C18" t="str">
            <v>Ausgrid (Tx Assets)</v>
          </cell>
          <cell r="D18">
            <v>67505337385</v>
          </cell>
          <cell r="E18" t="str">
            <v>NSW</v>
          </cell>
          <cell r="F18" t="str">
            <v>Electricity</v>
          </cell>
          <cell r="G18" t="str">
            <v>Distribution</v>
          </cell>
          <cell r="I18" t="str">
            <v>Financial</v>
          </cell>
          <cell r="J18" t="str">
            <v>June</v>
          </cell>
          <cell r="K18">
            <v>5</v>
          </cell>
          <cell r="L18">
            <v>5</v>
          </cell>
          <cell r="M18">
            <v>5</v>
          </cell>
          <cell r="N18" t="str">
            <v>distribution determination</v>
          </cell>
        </row>
        <row r="19">
          <cell r="B19" t="str">
            <v>AusNet (D)</v>
          </cell>
          <cell r="C19" t="str">
            <v>AusNet Services (D)</v>
          </cell>
          <cell r="D19">
            <v>91064651118</v>
          </cell>
          <cell r="E19" t="str">
            <v>Vic</v>
          </cell>
          <cell r="F19" t="str">
            <v>Electricity</v>
          </cell>
          <cell r="G19" t="str">
            <v>Distribution</v>
          </cell>
          <cell r="I19" t="str">
            <v>Calendar</v>
          </cell>
          <cell r="J19" t="str">
            <v>December</v>
          </cell>
          <cell r="K19">
            <v>5</v>
          </cell>
          <cell r="L19">
            <v>5</v>
          </cell>
          <cell r="M19">
            <v>2</v>
          </cell>
          <cell r="N19" t="str">
            <v>2016-20 Distribution Determination</v>
          </cell>
        </row>
        <row r="20">
          <cell r="B20" t="str">
            <v>AusNet (T)</v>
          </cell>
          <cell r="C20" t="str">
            <v>AusNet (T)</v>
          </cell>
          <cell r="D20">
            <v>48116124362</v>
          </cell>
          <cell r="E20" t="str">
            <v>Vic</v>
          </cell>
          <cell r="F20" t="str">
            <v>Electricity</v>
          </cell>
          <cell r="G20" t="str">
            <v>Transmission</v>
          </cell>
          <cell r="I20" t="str">
            <v>Financial</v>
          </cell>
          <cell r="J20" t="str">
            <v>March</v>
          </cell>
          <cell r="K20">
            <v>5</v>
          </cell>
          <cell r="L20">
            <v>5</v>
          </cell>
          <cell r="M20">
            <v>2</v>
          </cell>
          <cell r="N20" t="str">
            <v>transmission determination</v>
          </cell>
        </row>
        <row r="21">
          <cell r="B21" t="str">
            <v>Australian Distribution Co.</v>
          </cell>
          <cell r="C21" t="str">
            <v>Australian Distribution Co.</v>
          </cell>
          <cell r="D21">
            <v>11222333444</v>
          </cell>
          <cell r="E21" t="str">
            <v>-</v>
          </cell>
          <cell r="F21" t="str">
            <v>Electricity</v>
          </cell>
          <cell r="G21" t="str">
            <v>Distribution</v>
          </cell>
          <cell r="I21" t="str">
            <v>Financial</v>
          </cell>
          <cell r="J21" t="str">
            <v>June</v>
          </cell>
          <cell r="K21">
            <v>5</v>
          </cell>
          <cell r="L21">
            <v>5</v>
          </cell>
          <cell r="M21">
            <v>2</v>
          </cell>
          <cell r="N21" t="str">
            <v>distribution determination</v>
          </cell>
        </row>
        <row r="22">
          <cell r="B22" t="str">
            <v>Australian Transmission Co.</v>
          </cell>
          <cell r="C22" t="str">
            <v>Australian Transmission Co.</v>
          </cell>
          <cell r="D22">
            <v>11222333444</v>
          </cell>
          <cell r="E22" t="str">
            <v>-</v>
          </cell>
          <cell r="F22" t="str">
            <v>Electricity</v>
          </cell>
          <cell r="G22" t="str">
            <v>Transmission</v>
          </cell>
          <cell r="I22" t="str">
            <v>Financial</v>
          </cell>
          <cell r="J22" t="str">
            <v>June</v>
          </cell>
          <cell r="K22">
            <v>5</v>
          </cell>
          <cell r="L22">
            <v>5</v>
          </cell>
          <cell r="M22">
            <v>5</v>
          </cell>
          <cell r="N22" t="str">
            <v>transmission determination</v>
          </cell>
        </row>
        <row r="23">
          <cell r="B23" t="str">
            <v>CitiPower</v>
          </cell>
          <cell r="C23" t="str">
            <v>CitiPower</v>
          </cell>
          <cell r="D23">
            <v>76064651056</v>
          </cell>
          <cell r="E23" t="str">
            <v>Vic</v>
          </cell>
          <cell r="F23" t="str">
            <v>Electricity</v>
          </cell>
          <cell r="G23" t="str">
            <v>Distribution</v>
          </cell>
          <cell r="I23" t="str">
            <v>Calendar</v>
          </cell>
          <cell r="J23" t="str">
            <v>December</v>
          </cell>
          <cell r="K23">
            <v>5</v>
          </cell>
          <cell r="L23">
            <v>5</v>
          </cell>
          <cell r="M23">
            <v>2</v>
          </cell>
          <cell r="N23" t="str">
            <v>2016-20 Distribution Determination</v>
          </cell>
        </row>
        <row r="24">
          <cell r="B24" t="str">
            <v>Directlink</v>
          </cell>
          <cell r="C24" t="str">
            <v>Directlink</v>
          </cell>
          <cell r="D24">
            <v>16779340889</v>
          </cell>
          <cell r="E24" t="str">
            <v>Qld</v>
          </cell>
          <cell r="F24" t="str">
            <v>Electricity</v>
          </cell>
          <cell r="G24" t="str">
            <v>Transmission</v>
          </cell>
          <cell r="I24" t="str">
            <v>Financial</v>
          </cell>
          <cell r="J24" t="str">
            <v>June</v>
          </cell>
          <cell r="K24">
            <v>10</v>
          </cell>
          <cell r="L24">
            <v>5</v>
          </cell>
          <cell r="M24">
            <v>5</v>
          </cell>
          <cell r="N24" t="str">
            <v>transmission determination</v>
          </cell>
        </row>
        <row r="25">
          <cell r="B25" t="str">
            <v>ElectraNet</v>
          </cell>
          <cell r="C25" t="str">
            <v>ElectraNet</v>
          </cell>
          <cell r="D25">
            <v>41094482416</v>
          </cell>
          <cell r="E25" t="str">
            <v>SA</v>
          </cell>
          <cell r="F25" t="str">
            <v>Electricity</v>
          </cell>
          <cell r="G25" t="str">
            <v>Transmission</v>
          </cell>
          <cell r="I25" t="str">
            <v>Financial</v>
          </cell>
          <cell r="J25" t="str">
            <v>June</v>
          </cell>
          <cell r="K25">
            <v>5</v>
          </cell>
          <cell r="L25">
            <v>5</v>
          </cell>
          <cell r="M25">
            <v>5</v>
          </cell>
          <cell r="N25" t="str">
            <v>transmission determination</v>
          </cell>
        </row>
        <row r="26">
          <cell r="B26" t="str">
            <v>Endeavour Energy</v>
          </cell>
          <cell r="C26" t="str">
            <v>Endeavour Energy</v>
          </cell>
          <cell r="D26">
            <v>59253130878</v>
          </cell>
          <cell r="E26" t="str">
            <v>NSW</v>
          </cell>
          <cell r="F26" t="str">
            <v>Electricity</v>
          </cell>
          <cell r="G26" t="str">
            <v>Distribution</v>
          </cell>
          <cell r="I26" t="str">
            <v>Financial</v>
          </cell>
          <cell r="J26" t="str">
            <v>June</v>
          </cell>
          <cell r="K26">
            <v>5</v>
          </cell>
          <cell r="L26">
            <v>5</v>
          </cell>
          <cell r="M26">
            <v>5</v>
          </cell>
          <cell r="N26" t="str">
            <v>2014-19 Distribution Determination</v>
          </cell>
        </row>
        <row r="27">
          <cell r="B27" t="str">
            <v>Energex</v>
          </cell>
          <cell r="C27" t="str">
            <v>Energex</v>
          </cell>
          <cell r="D27">
            <v>40078849055</v>
          </cell>
          <cell r="E27" t="str">
            <v>Qld</v>
          </cell>
          <cell r="F27" t="str">
            <v>Electricity</v>
          </cell>
          <cell r="G27" t="str">
            <v>Distribution</v>
          </cell>
          <cell r="I27" t="str">
            <v>Financial</v>
          </cell>
          <cell r="J27" t="str">
            <v>June</v>
          </cell>
          <cell r="K27">
            <v>5</v>
          </cell>
          <cell r="L27">
            <v>5</v>
          </cell>
          <cell r="M27">
            <v>5</v>
          </cell>
          <cell r="N27" t="str">
            <v>2015-20 Distribution Determination</v>
          </cell>
        </row>
        <row r="28">
          <cell r="B28" t="str">
            <v>Ergon Energy</v>
          </cell>
          <cell r="C28" t="str">
            <v>Ergon Energy</v>
          </cell>
          <cell r="D28">
            <v>50087646062</v>
          </cell>
          <cell r="E28" t="str">
            <v>Qld</v>
          </cell>
          <cell r="F28" t="str">
            <v>Electricity</v>
          </cell>
          <cell r="G28" t="str">
            <v>Distribution</v>
          </cell>
          <cell r="I28" t="str">
            <v>Financial</v>
          </cell>
          <cell r="J28" t="str">
            <v>June</v>
          </cell>
          <cell r="K28">
            <v>5</v>
          </cell>
          <cell r="L28">
            <v>5</v>
          </cell>
          <cell r="M28">
            <v>5</v>
          </cell>
          <cell r="N28" t="str">
            <v>2015-20 Distribution Determination</v>
          </cell>
        </row>
        <row r="29">
          <cell r="B29" t="str">
            <v>Essential Energy</v>
          </cell>
          <cell r="C29" t="str">
            <v>Essential Energy</v>
          </cell>
          <cell r="D29">
            <v>37428185226</v>
          </cell>
          <cell r="E29" t="str">
            <v>NSW</v>
          </cell>
          <cell r="F29" t="str">
            <v>Electricity</v>
          </cell>
          <cell r="G29" t="str">
            <v>Distribution</v>
          </cell>
          <cell r="I29" t="str">
            <v>Financial</v>
          </cell>
          <cell r="J29" t="str">
            <v>June</v>
          </cell>
          <cell r="K29">
            <v>5</v>
          </cell>
          <cell r="L29">
            <v>5</v>
          </cell>
          <cell r="M29">
            <v>5</v>
          </cell>
          <cell r="N29" t="str">
            <v>2014-19 Distribution Determination</v>
          </cell>
        </row>
        <row r="30">
          <cell r="B30" t="str">
            <v>Jemena Electricity</v>
          </cell>
          <cell r="C30" t="str">
            <v>Jemena Electricity</v>
          </cell>
          <cell r="D30">
            <v>82064651083</v>
          </cell>
          <cell r="E30" t="str">
            <v>Vic</v>
          </cell>
          <cell r="F30" t="str">
            <v>Electricity</v>
          </cell>
          <cell r="G30" t="str">
            <v>Distribution</v>
          </cell>
          <cell r="I30" t="str">
            <v>Calendar</v>
          </cell>
          <cell r="J30" t="str">
            <v>December</v>
          </cell>
          <cell r="K30">
            <v>5</v>
          </cell>
          <cell r="L30">
            <v>5</v>
          </cell>
          <cell r="M30">
            <v>2</v>
          </cell>
          <cell r="N30" t="str">
            <v>2016-20 Distribution Determination</v>
          </cell>
        </row>
        <row r="31">
          <cell r="B31" t="str">
            <v>Murraylink</v>
          </cell>
          <cell r="C31" t="str">
            <v>Murraylink</v>
          </cell>
          <cell r="D31">
            <v>79181207909</v>
          </cell>
          <cell r="E31" t="str">
            <v>SA</v>
          </cell>
          <cell r="F31" t="str">
            <v>Electricity</v>
          </cell>
          <cell r="G31" t="str">
            <v>Transmission</v>
          </cell>
          <cell r="I31" t="str">
            <v>Financial</v>
          </cell>
          <cell r="J31" t="str">
            <v>June</v>
          </cell>
          <cell r="K31">
            <v>5</v>
          </cell>
          <cell r="L31">
            <v>5</v>
          </cell>
          <cell r="M31">
            <v>5</v>
          </cell>
          <cell r="N31" t="str">
            <v>transmission determination</v>
          </cell>
        </row>
        <row r="32">
          <cell r="B32" t="str">
            <v>Powercor Australia</v>
          </cell>
          <cell r="C32" t="str">
            <v>Powercor Australia</v>
          </cell>
          <cell r="D32">
            <v>89064651109</v>
          </cell>
          <cell r="E32" t="str">
            <v>Vic</v>
          </cell>
          <cell r="F32" t="str">
            <v>Electricity</v>
          </cell>
          <cell r="G32" t="str">
            <v>Distribution</v>
          </cell>
          <cell r="I32" t="str">
            <v>Calendar</v>
          </cell>
          <cell r="J32" t="str">
            <v>December</v>
          </cell>
          <cell r="K32">
            <v>5</v>
          </cell>
          <cell r="L32">
            <v>5</v>
          </cell>
          <cell r="M32">
            <v>2</v>
          </cell>
          <cell r="N32" t="str">
            <v>2016-20 Distribution Determination</v>
          </cell>
        </row>
        <row r="33">
          <cell r="B33" t="str">
            <v>Powerlink</v>
          </cell>
          <cell r="C33" t="str">
            <v>Queensland Electricity Transmission Corporation Limited trading as Powerlink Queensland</v>
          </cell>
          <cell r="D33">
            <v>82078849233</v>
          </cell>
          <cell r="E33" t="str">
            <v>Qld</v>
          </cell>
          <cell r="F33" t="str">
            <v>Electricity</v>
          </cell>
          <cell r="G33" t="str">
            <v>Transmission</v>
          </cell>
          <cell r="I33" t="str">
            <v>Financial</v>
          </cell>
          <cell r="J33" t="str">
            <v>June</v>
          </cell>
          <cell r="K33">
            <v>5</v>
          </cell>
          <cell r="L33">
            <v>5</v>
          </cell>
          <cell r="M33">
            <v>5</v>
          </cell>
          <cell r="N33" t="str">
            <v>transmission determination</v>
          </cell>
        </row>
        <row r="34">
          <cell r="B34" t="str">
            <v>Roma to Brisbane Pipeline</v>
          </cell>
          <cell r="C34" t="str">
            <v>APT Petroleum Pipelines Limited t/a Roma to Brisbane Pipeline</v>
          </cell>
          <cell r="D34" t="str">
            <v>009 737 393</v>
          </cell>
          <cell r="E34" t="str">
            <v>Qld</v>
          </cell>
          <cell r="F34" t="str">
            <v>Gas</v>
          </cell>
          <cell r="G34" t="str">
            <v>Distribution</v>
          </cell>
          <cell r="I34" t="str">
            <v>Financial</v>
          </cell>
          <cell r="J34" t="str">
            <v>June</v>
          </cell>
          <cell r="K34">
            <v>5</v>
          </cell>
          <cell r="L34">
            <v>5</v>
          </cell>
          <cell r="M34" t="str">
            <v>x</v>
          </cell>
          <cell r="N34" t="str">
            <v>n/a</v>
          </cell>
        </row>
        <row r="35">
          <cell r="B35" t="str">
            <v>SA Power Networks</v>
          </cell>
          <cell r="C35" t="str">
            <v>SA Power Networks</v>
          </cell>
          <cell r="D35">
            <v>13332330749</v>
          </cell>
          <cell r="E35" t="str">
            <v>SA</v>
          </cell>
          <cell r="F35" t="str">
            <v>Electricity</v>
          </cell>
          <cell r="G35" t="str">
            <v>Distribution</v>
          </cell>
          <cell r="I35" t="str">
            <v>Financial</v>
          </cell>
          <cell r="J35" t="str">
            <v>June</v>
          </cell>
          <cell r="K35">
            <v>5</v>
          </cell>
          <cell r="L35">
            <v>5</v>
          </cell>
          <cell r="M35">
            <v>5</v>
          </cell>
          <cell r="N35" t="str">
            <v>2015-20 Distribution Determination</v>
          </cell>
        </row>
        <row r="36">
          <cell r="B36" t="str">
            <v>TasNetworks (D)</v>
          </cell>
          <cell r="C36" t="str">
            <v>TasNetworks (D)</v>
          </cell>
          <cell r="D36">
            <v>24167357299</v>
          </cell>
          <cell r="E36" t="str">
            <v>Tas</v>
          </cell>
          <cell r="F36" t="str">
            <v>Electricity</v>
          </cell>
          <cell r="G36" t="str">
            <v>Distribution</v>
          </cell>
          <cell r="I36" t="str">
            <v>Financial</v>
          </cell>
          <cell r="J36" t="str">
            <v>June</v>
          </cell>
          <cell r="K36">
            <v>5</v>
          </cell>
          <cell r="L36">
            <v>5</v>
          </cell>
          <cell r="M36">
            <v>5</v>
          </cell>
          <cell r="N36" t="str">
            <v>distribution determination</v>
          </cell>
        </row>
        <row r="37">
          <cell r="B37" t="str">
            <v>TasNetworks (T)</v>
          </cell>
          <cell r="C37" t="str">
            <v>TasNetworks (T)</v>
          </cell>
          <cell r="D37">
            <v>24167357299</v>
          </cell>
          <cell r="E37" t="str">
            <v>Tas</v>
          </cell>
          <cell r="F37" t="str">
            <v>Electricity</v>
          </cell>
          <cell r="G37" t="str">
            <v>Transmission</v>
          </cell>
          <cell r="I37" t="str">
            <v>Financial</v>
          </cell>
          <cell r="J37" t="str">
            <v>March</v>
          </cell>
          <cell r="K37">
            <v>5</v>
          </cell>
          <cell r="L37">
            <v>5</v>
          </cell>
          <cell r="M37">
            <v>5</v>
          </cell>
          <cell r="N37" t="str">
            <v>transmission determination</v>
          </cell>
        </row>
        <row r="38">
          <cell r="B38" t="str">
            <v>TransGrid</v>
          </cell>
          <cell r="C38" t="str">
            <v>TransGrid</v>
          </cell>
          <cell r="D38">
            <v>19622755774</v>
          </cell>
          <cell r="E38" t="str">
            <v>NSW</v>
          </cell>
          <cell r="F38" t="str">
            <v>Electricity</v>
          </cell>
          <cell r="G38" t="str">
            <v>Transmission</v>
          </cell>
          <cell r="I38" t="str">
            <v>Financial</v>
          </cell>
          <cell r="J38" t="str">
            <v>June</v>
          </cell>
          <cell r="K38">
            <v>5</v>
          </cell>
          <cell r="L38">
            <v>5</v>
          </cell>
          <cell r="M38">
            <v>5</v>
          </cell>
          <cell r="N38" t="str">
            <v>transmission determination</v>
          </cell>
        </row>
        <row r="39">
          <cell r="B39" t="str">
            <v>United Energy</v>
          </cell>
          <cell r="C39" t="str">
            <v>United Energy</v>
          </cell>
          <cell r="D39">
            <v>70064651029</v>
          </cell>
          <cell r="E39" t="str">
            <v>Vic</v>
          </cell>
          <cell r="F39" t="str">
            <v>Electricity</v>
          </cell>
          <cell r="G39" t="str">
            <v>Distribution</v>
          </cell>
          <cell r="I39" t="str">
            <v>Calendar</v>
          </cell>
          <cell r="J39" t="str">
            <v>December</v>
          </cell>
          <cell r="K39">
            <v>5</v>
          </cell>
          <cell r="L39">
            <v>5</v>
          </cell>
          <cell r="M39">
            <v>2</v>
          </cell>
          <cell r="N39" t="str">
            <v>2016-20 Distribution Determination</v>
          </cell>
        </row>
        <row r="40">
          <cell r="B40" t="str">
            <v>Western Power (D)</v>
          </cell>
          <cell r="C40" t="str">
            <v>Western Power (D)</v>
          </cell>
          <cell r="D40">
            <v>18540492861</v>
          </cell>
          <cell r="E40" t="str">
            <v>WA</v>
          </cell>
          <cell r="F40" t="str">
            <v>Electricity</v>
          </cell>
          <cell r="G40" t="str">
            <v>Distribution</v>
          </cell>
          <cell r="I40" t="str">
            <v>Financial</v>
          </cell>
          <cell r="J40" t="str">
            <v>June</v>
          </cell>
          <cell r="K40">
            <v>5</v>
          </cell>
          <cell r="L40">
            <v>4</v>
          </cell>
          <cell r="M40" t="str">
            <v>x</v>
          </cell>
          <cell r="N40" t="str">
            <v>distribution determination</v>
          </cell>
        </row>
        <row r="41">
          <cell r="B41" t="str">
            <v>Western Power (T)</v>
          </cell>
          <cell r="C41" t="str">
            <v>Western Power (T)</v>
          </cell>
          <cell r="D41">
            <v>18540492861</v>
          </cell>
          <cell r="E41" t="str">
            <v>WA</v>
          </cell>
          <cell r="F41" t="str">
            <v>Electricity</v>
          </cell>
          <cell r="G41" t="str">
            <v>Transmission</v>
          </cell>
          <cell r="I41" t="str">
            <v>Financial</v>
          </cell>
          <cell r="J41" t="str">
            <v>June</v>
          </cell>
          <cell r="K41">
            <v>5</v>
          </cell>
          <cell r="L41">
            <v>4</v>
          </cell>
          <cell r="M41" t="str">
            <v>x</v>
          </cell>
          <cell r="N41" t="str">
            <v>transmission determination</v>
          </cell>
        </row>
        <row r="47">
          <cell r="B47" t="str">
            <v>ARR</v>
          </cell>
          <cell r="C47" t="str">
            <v>ANNUAL REPORTING STATEMENT</v>
          </cell>
          <cell r="E47" t="e">
            <v>#REF!</v>
          </cell>
        </row>
        <row r="48">
          <cell r="B48" t="str">
            <v>CA</v>
          </cell>
          <cell r="C48" t="str">
            <v>CATEGORY ANALYSIS</v>
          </cell>
          <cell r="E48" t="e">
            <v>#REF!</v>
          </cell>
        </row>
        <row r="49">
          <cell r="B49" t="str">
            <v>CPI</v>
          </cell>
          <cell r="C49" t="str">
            <v>CPI</v>
          </cell>
        </row>
        <row r="50">
          <cell r="B50" t="str">
            <v>EB</v>
          </cell>
          <cell r="C50" t="str">
            <v>ECONOMIC BENCHMARKING</v>
          </cell>
          <cell r="E50" t="e">
            <v>#REF!</v>
          </cell>
        </row>
        <row r="51">
          <cell r="B51" t="str">
            <v>PTRM</v>
          </cell>
          <cell r="C51" t="str">
            <v>POST TAX REVENUE MODEL</v>
          </cell>
          <cell r="E51" t="str">
            <v>2021</v>
          </cell>
        </row>
        <row r="52">
          <cell r="B52" t="str">
            <v>Reset</v>
          </cell>
          <cell r="C52" t="str">
            <v>REGULATORY REPORTING STATEMENT</v>
          </cell>
          <cell r="E52" t="str">
            <v>2021</v>
          </cell>
        </row>
        <row r="53">
          <cell r="B53" t="str">
            <v>RFM</v>
          </cell>
          <cell r="C53" t="str">
            <v>ROLL FORWARD MODEL</v>
          </cell>
          <cell r="E53" t="str">
            <v>2016</v>
          </cell>
        </row>
        <row r="54">
          <cell r="B54" t="str">
            <v>WACC</v>
          </cell>
          <cell r="C54" t="str">
            <v>WEIGHTED AVERAGE COST OF CAPITAL</v>
          </cell>
          <cell r="E54" t="str">
            <v>2021</v>
          </cell>
        </row>
        <row r="65">
          <cell r="B65" t="str">
            <v>After appeal</v>
          </cell>
          <cell r="C65" t="str">
            <v>Revenue cap</v>
          </cell>
          <cell r="E65">
            <v>1</v>
          </cell>
          <cell r="F65" t="str">
            <v>FRCP_y1</v>
          </cell>
          <cell r="G65">
            <v>1</v>
          </cell>
          <cell r="H65" t="str">
            <v>CRCP_y1</v>
          </cell>
          <cell r="J65" t="str">
            <v>2005-06</v>
          </cell>
          <cell r="K65">
            <v>2006</v>
          </cell>
        </row>
        <row r="66">
          <cell r="B66" t="str">
            <v>Draft decision</v>
          </cell>
          <cell r="C66" t="str">
            <v>Revenue yield</v>
          </cell>
          <cell r="E66">
            <v>2</v>
          </cell>
          <cell r="F66" t="str">
            <v>FRCP_y2</v>
          </cell>
          <cell r="G66">
            <v>2</v>
          </cell>
          <cell r="H66" t="str">
            <v>CRCP_y2</v>
          </cell>
          <cell r="J66" t="str">
            <v>2006-07</v>
          </cell>
          <cell r="K66">
            <v>2007</v>
          </cell>
        </row>
        <row r="67">
          <cell r="B67" t="str">
            <v>Final decision</v>
          </cell>
          <cell r="C67" t="str">
            <v>Weighted average price cap</v>
          </cell>
          <cell r="E67">
            <v>3</v>
          </cell>
          <cell r="F67" t="str">
            <v>FRCP_y3</v>
          </cell>
          <cell r="G67">
            <v>3</v>
          </cell>
          <cell r="H67" t="str">
            <v>CRCP_y3</v>
          </cell>
          <cell r="J67" t="str">
            <v>2007-08</v>
          </cell>
          <cell r="K67" t="str">
            <v>2008</v>
          </cell>
        </row>
        <row r="68">
          <cell r="B68" t="str">
            <v>Pass through decision</v>
          </cell>
          <cell r="E68">
            <v>4</v>
          </cell>
          <cell r="F68" t="str">
            <v>FRCP_y4</v>
          </cell>
          <cell r="G68">
            <v>4</v>
          </cell>
          <cell r="H68" t="str">
            <v>CRCP_y4</v>
          </cell>
          <cell r="J68" t="str">
            <v>2008-09</v>
          </cell>
          <cell r="K68" t="str">
            <v>2009</v>
          </cell>
        </row>
        <row r="69">
          <cell r="B69" t="str">
            <v>PTRM annual update</v>
          </cell>
          <cell r="E69">
            <v>5</v>
          </cell>
          <cell r="F69" t="str">
            <v>FRCP_y5</v>
          </cell>
          <cell r="G69">
            <v>5</v>
          </cell>
          <cell r="H69" t="str">
            <v>CRCP_y5</v>
          </cell>
          <cell r="J69" t="str">
            <v>2009-10</v>
          </cell>
          <cell r="K69" t="str">
            <v>2010</v>
          </cell>
        </row>
        <row r="70">
          <cell r="B70" t="str">
            <v>PTRM interim update 1</v>
          </cell>
          <cell r="E70">
            <v>6</v>
          </cell>
          <cell r="F70" t="str">
            <v>FRCP_y6</v>
          </cell>
          <cell r="G70">
            <v>6</v>
          </cell>
          <cell r="H70" t="str">
            <v>CRCP_y6</v>
          </cell>
          <cell r="J70" t="str">
            <v>2010-11</v>
          </cell>
          <cell r="K70" t="str">
            <v>2011</v>
          </cell>
        </row>
        <row r="71">
          <cell r="B71" t="str">
            <v>PTRM interim update 2</v>
          </cell>
          <cell r="E71">
            <v>7</v>
          </cell>
          <cell r="F71" t="str">
            <v>FRCP_y7</v>
          </cell>
          <cell r="G71">
            <v>7</v>
          </cell>
          <cell r="H71" t="str">
            <v>CRCP_y7</v>
          </cell>
          <cell r="J71" t="str">
            <v>2011-12</v>
          </cell>
          <cell r="K71" t="str">
            <v>2012</v>
          </cell>
        </row>
        <row r="72">
          <cell r="B72" t="str">
            <v>PTRM interim update 3</v>
          </cell>
          <cell r="E72">
            <v>8</v>
          </cell>
          <cell r="F72" t="str">
            <v>FRCP_y8</v>
          </cell>
          <cell r="G72">
            <v>8</v>
          </cell>
          <cell r="H72" t="str">
            <v>CRCP_y8</v>
          </cell>
          <cell r="J72" t="str">
            <v>2012-13</v>
          </cell>
          <cell r="K72" t="str">
            <v>2013</v>
          </cell>
        </row>
        <row r="73">
          <cell r="B73" t="str">
            <v>PTRM interim update 4</v>
          </cell>
          <cell r="E73">
            <v>9</v>
          </cell>
          <cell r="F73" t="str">
            <v>FRCP_y9</v>
          </cell>
          <cell r="G73">
            <v>9</v>
          </cell>
          <cell r="H73" t="str">
            <v>CRCP_y9</v>
          </cell>
          <cell r="J73" t="str">
            <v>2013-14</v>
          </cell>
          <cell r="K73" t="str">
            <v>2014</v>
          </cell>
        </row>
        <row r="74">
          <cell r="B74" t="str">
            <v>Regulatory proposal</v>
          </cell>
          <cell r="E74">
            <v>10</v>
          </cell>
          <cell r="F74" t="str">
            <v>FRCP_y10</v>
          </cell>
          <cell r="G74">
            <v>10</v>
          </cell>
          <cell r="H74" t="str">
            <v>CRCP_y10</v>
          </cell>
          <cell r="J74" t="str">
            <v>2014-15</v>
          </cell>
          <cell r="K74" t="str">
            <v>2015</v>
          </cell>
        </row>
        <row r="75">
          <cell r="B75" t="str">
            <v>Reporting</v>
          </cell>
          <cell r="J75" t="str">
            <v>2015-16</v>
          </cell>
          <cell r="K75" t="str">
            <v>2016</v>
          </cell>
        </row>
        <row r="76">
          <cell r="B76" t="str">
            <v>Revised regulatory proposal</v>
          </cell>
          <cell r="J76" t="str">
            <v>2016-17</v>
          </cell>
          <cell r="K76" t="str">
            <v>2017</v>
          </cell>
        </row>
        <row r="77">
          <cell r="B77" t="str">
            <v>RFM annual update</v>
          </cell>
          <cell r="J77" t="str">
            <v>2017-18</v>
          </cell>
          <cell r="K77" t="str">
            <v>2018</v>
          </cell>
        </row>
        <row r="78">
          <cell r="B78" t="str">
            <v>WACC annual update</v>
          </cell>
          <cell r="D78" t="str">
            <v>2016-17</v>
          </cell>
          <cell r="F78" t="str">
            <v>2015-16</v>
          </cell>
          <cell r="H78">
            <v>1</v>
          </cell>
          <cell r="J78" t="str">
            <v>2018-19</v>
          </cell>
          <cell r="K78">
            <v>2019</v>
          </cell>
        </row>
        <row r="79">
          <cell r="D79" t="str">
            <v>2017-18</v>
          </cell>
          <cell r="F79" t="str">
            <v>2014-15</v>
          </cell>
          <cell r="H79">
            <v>2</v>
          </cell>
          <cell r="J79" t="str">
            <v>2019-20</v>
          </cell>
          <cell r="K79" t="str">
            <v>2020</v>
          </cell>
        </row>
        <row r="80">
          <cell r="D80" t="str">
            <v>2018-19</v>
          </cell>
          <cell r="F80" t="str">
            <v>2013-14</v>
          </cell>
          <cell r="H80">
            <v>3</v>
          </cell>
        </row>
        <row r="81">
          <cell r="B81" t="str">
            <v>Actual</v>
          </cell>
          <cell r="D81" t="str">
            <v>2019-20</v>
          </cell>
          <cell r="F81" t="str">
            <v>2012-13</v>
          </cell>
          <cell r="H81">
            <v>4</v>
          </cell>
        </row>
        <row r="82">
          <cell r="B82" t="str">
            <v>Estimate</v>
          </cell>
          <cell r="D82" t="str">
            <v>2020-21</v>
          </cell>
          <cell r="F82" t="str">
            <v>2011-12</v>
          </cell>
          <cell r="H82">
            <v>5</v>
          </cell>
        </row>
        <row r="83">
          <cell r="B83" t="str">
            <v>Consolidated</v>
          </cell>
          <cell r="D83" t="str">
            <v>2021-22</v>
          </cell>
          <cell r="F83" t="str">
            <v>2010-11</v>
          </cell>
          <cell r="H83">
            <v>6</v>
          </cell>
        </row>
        <row r="84">
          <cell r="B84" t="str">
            <v>Recast</v>
          </cell>
          <cell r="D84" t="str">
            <v>2022-23</v>
          </cell>
          <cell r="F84" t="str">
            <v>2009-10</v>
          </cell>
          <cell r="H84">
            <v>7</v>
          </cell>
        </row>
        <row r="85">
          <cell r="B85" t="str">
            <v>Public</v>
          </cell>
          <cell r="D85" t="str">
            <v>2023-24</v>
          </cell>
          <cell r="F85" t="str">
            <v>2008-09</v>
          </cell>
          <cell r="H85">
            <v>8</v>
          </cell>
        </row>
        <row r="86">
          <cell r="D86" t="str">
            <v>2024-25</v>
          </cell>
          <cell r="F86" t="str">
            <v>2007-08</v>
          </cell>
          <cell r="H86">
            <v>9</v>
          </cell>
        </row>
        <row r="87">
          <cell r="F87" t="str">
            <v>2006-07</v>
          </cell>
          <cell r="H87">
            <v>10</v>
          </cell>
        </row>
      </sheetData>
      <sheetData sheetId="1">
        <row r="14">
          <cell r="C14" t="str">
            <v>AGN</v>
          </cell>
        </row>
        <row r="35">
          <cell r="C35" t="str">
            <v>2016-17</v>
          </cell>
          <cell r="G35" t="str">
            <v>2020-21</v>
          </cell>
          <cell r="H35" t="str">
            <v>2021-22</v>
          </cell>
        </row>
        <row r="38">
          <cell r="C38" t="str">
            <v>2011-12</v>
          </cell>
          <cell r="D38" t="str">
            <v>2012-13</v>
          </cell>
          <cell r="E38" t="str">
            <v>2013-14</v>
          </cell>
          <cell r="F38" t="str">
            <v>2014-15</v>
          </cell>
          <cell r="G38" t="str">
            <v>2015-16</v>
          </cell>
        </row>
        <row r="41">
          <cell r="D41" t="str">
            <v>2007-08</v>
          </cell>
          <cell r="E41" t="str">
            <v>2008-09</v>
          </cell>
          <cell r="F41" t="str">
            <v>2009-10</v>
          </cell>
          <cell r="G41" t="str">
            <v>2010-11</v>
          </cell>
        </row>
        <row r="51">
          <cell r="C51" t="str">
            <v>Consolidated</v>
          </cell>
        </row>
        <row r="58">
          <cell r="C58" t="str">
            <v>Financial</v>
          </cell>
        </row>
        <row r="59">
          <cell r="C59" t="str">
            <v>PTRM</v>
          </cell>
        </row>
        <row r="62">
          <cell r="C62" t="str">
            <v>June</v>
          </cell>
        </row>
        <row r="67">
          <cell r="C67">
            <v>0</v>
          </cell>
        </row>
        <row r="68">
          <cell r="C68">
            <v>2013</v>
          </cell>
        </row>
        <row r="69">
          <cell r="C69">
            <v>0</v>
          </cell>
        </row>
        <row r="70">
          <cell r="C70">
            <v>0</v>
          </cell>
        </row>
        <row r="71">
          <cell r="C71">
            <v>0</v>
          </cell>
        </row>
        <row r="72">
          <cell r="C72" t="str">
            <v>CRY</v>
          </cell>
        </row>
        <row r="73">
          <cell r="C73" t="e">
            <v>#REF!</v>
          </cell>
        </row>
        <row r="74">
          <cell r="C74">
            <v>5</v>
          </cell>
        </row>
        <row r="75">
          <cell r="C75" t="str">
            <v>FRCP_y5</v>
          </cell>
        </row>
        <row r="76">
          <cell r="C76" t="str">
            <v>2020-21</v>
          </cell>
        </row>
        <row r="77">
          <cell r="C77">
            <v>5</v>
          </cell>
        </row>
        <row r="79">
          <cell r="C79" t="str">
            <v>2011-12</v>
          </cell>
        </row>
        <row r="80">
          <cell r="C80" t="str">
            <v>2015-16</v>
          </cell>
        </row>
      </sheetData>
      <sheetData sheetId="2" refreshError="1"/>
      <sheetData sheetId="3" refreshError="1"/>
      <sheetData sheetId="4" refreshError="1"/>
      <sheetData sheetId="5">
        <row r="7">
          <cell r="G7" t="str">
            <v>Mains &amp; Services</v>
          </cell>
          <cell r="J7">
            <v>1288.3000284651755</v>
          </cell>
          <cell r="M7">
            <v>60</v>
          </cell>
          <cell r="N7">
            <v>601.15086360899261</v>
          </cell>
          <cell r="O7">
            <v>35.776286402849145</v>
          </cell>
          <cell r="P7">
            <v>50</v>
          </cell>
        </row>
        <row r="8">
          <cell r="G8" t="str">
            <v>Meters</v>
          </cell>
          <cell r="J8">
            <v>88.936827627645513</v>
          </cell>
          <cell r="M8">
            <v>15</v>
          </cell>
          <cell r="N8">
            <v>52.691016431701556</v>
          </cell>
          <cell r="O8">
            <v>8.8380573552699104</v>
          </cell>
          <cell r="P8">
            <v>15</v>
          </cell>
        </row>
        <row r="9">
          <cell r="G9" t="str">
            <v>Buildings</v>
          </cell>
          <cell r="J9">
            <v>6.5415457751568304</v>
          </cell>
          <cell r="M9">
            <v>50</v>
          </cell>
          <cell r="N9">
            <v>1.365931923249998</v>
          </cell>
          <cell r="O9">
            <v>8.4924157130792235</v>
          </cell>
          <cell r="P9">
            <v>35</v>
          </cell>
        </row>
        <row r="10">
          <cell r="G10" t="str">
            <v>SCADA</v>
          </cell>
          <cell r="J10">
            <v>1.7280694402627039</v>
          </cell>
          <cell r="M10">
            <v>15</v>
          </cell>
          <cell r="N10">
            <v>1.2158191487337755</v>
          </cell>
          <cell r="O10">
            <v>7.6312798748802848</v>
          </cell>
          <cell r="P10">
            <v>10</v>
          </cell>
        </row>
        <row r="11">
          <cell r="G11" t="str">
            <v>Computer Equipment</v>
          </cell>
          <cell r="J11">
            <v>10.626769420312243</v>
          </cell>
          <cell r="M11">
            <v>5</v>
          </cell>
          <cell r="N11">
            <v>7.4766843561737852</v>
          </cell>
          <cell r="O11">
            <v>4</v>
          </cell>
          <cell r="P11">
            <v>4</v>
          </cell>
        </row>
        <row r="12">
          <cell r="G12" t="str">
            <v>Other Assets</v>
          </cell>
          <cell r="J12">
            <v>47.973955306428799</v>
          </cell>
          <cell r="M12">
            <v>15</v>
          </cell>
          <cell r="N12">
            <v>33.753072731375532</v>
          </cell>
          <cell r="O12">
            <v>9.215054702537623</v>
          </cell>
          <cell r="P12">
            <v>15</v>
          </cell>
        </row>
        <row r="13">
          <cell r="G13" t="str">
            <v>Equity Raising Costs</v>
          </cell>
          <cell r="M13" t="str">
            <v>N/A</v>
          </cell>
          <cell r="N13">
            <v>0</v>
          </cell>
          <cell r="O13" t="str">
            <v>N/A</v>
          </cell>
          <cell r="P13">
            <v>5</v>
          </cell>
        </row>
        <row r="14">
          <cell r="G14" t="str">
            <v>Land</v>
          </cell>
          <cell r="M14" t="str">
            <v>N/A</v>
          </cell>
          <cell r="N14">
            <v>0</v>
          </cell>
          <cell r="O14" t="str">
            <v>N/A</v>
          </cell>
          <cell r="P14" t="str">
            <v>N/A</v>
          </cell>
        </row>
        <row r="15">
          <cell r="G15" t="str">
            <v>Mains &amp; Services Albury</v>
          </cell>
          <cell r="M15">
            <v>60</v>
          </cell>
          <cell r="N15">
            <v>9.1086449966325151</v>
          </cell>
          <cell r="O15">
            <v>30.236012853811939</v>
          </cell>
          <cell r="P15">
            <v>50</v>
          </cell>
        </row>
        <row r="16">
          <cell r="G16" t="str">
            <v>Meters Albury</v>
          </cell>
          <cell r="M16">
            <v>15</v>
          </cell>
          <cell r="N16">
            <v>1.6794883895561581</v>
          </cell>
          <cell r="O16">
            <v>7.8033477627566032</v>
          </cell>
          <cell r="P16">
            <v>15</v>
          </cell>
        </row>
        <row r="17">
          <cell r="G17" t="str">
            <v>Buildings Albury</v>
          </cell>
          <cell r="M17">
            <v>50</v>
          </cell>
          <cell r="N17">
            <v>0</v>
          </cell>
          <cell r="O17" t="str">
            <v>N/A</v>
          </cell>
          <cell r="P17">
            <v>35</v>
          </cell>
        </row>
        <row r="18">
          <cell r="G18" t="str">
            <v>SCADA Albury</v>
          </cell>
          <cell r="M18">
            <v>15</v>
          </cell>
          <cell r="N18">
            <v>2.3491731943980677E-2</v>
          </cell>
          <cell r="O18">
            <v>8.032707448969381</v>
          </cell>
          <cell r="P18">
            <v>10</v>
          </cell>
        </row>
        <row r="19">
          <cell r="G19" t="str">
            <v>Computer Equipment Albury</v>
          </cell>
          <cell r="M19">
            <v>5</v>
          </cell>
          <cell r="N19">
            <v>0</v>
          </cell>
          <cell r="O19" t="str">
            <v>n/a</v>
          </cell>
          <cell r="P19">
            <v>4</v>
          </cell>
        </row>
        <row r="20">
          <cell r="G20" t="str">
            <v>Other Assets Albury</v>
          </cell>
          <cell r="M20">
            <v>15</v>
          </cell>
          <cell r="N20">
            <v>0.65348414814349798</v>
          </cell>
          <cell r="O20">
            <v>13.356976797876339</v>
          </cell>
          <cell r="P20">
            <v>15</v>
          </cell>
        </row>
        <row r="21">
          <cell r="G21" t="str">
            <v>Equity Raising Costs Albury</v>
          </cell>
          <cell r="M21" t="str">
            <v>N/A</v>
          </cell>
          <cell r="N21">
            <v>0</v>
          </cell>
          <cell r="O21">
            <v>0</v>
          </cell>
          <cell r="P21">
            <v>5</v>
          </cell>
        </row>
        <row r="22">
          <cell r="G22" t="str">
            <v>Land Albury</v>
          </cell>
          <cell r="M22" t="str">
            <v>N/A</v>
          </cell>
          <cell r="N22">
            <v>0</v>
          </cell>
          <cell r="O22">
            <v>0</v>
          </cell>
          <cell r="P22" t="str">
            <v>N/A</v>
          </cell>
        </row>
        <row r="23">
          <cell r="G23" t="str">
            <v>Low pressure mains accelerated depn</v>
          </cell>
          <cell r="J23">
            <v>89.912577704896606</v>
          </cell>
          <cell r="N23">
            <v>0.78562161313011813</v>
          </cell>
          <cell r="O23">
            <v>5</v>
          </cell>
          <cell r="P23" t="str">
            <v>N/A</v>
          </cell>
        </row>
        <row r="36">
          <cell r="G36" t="str">
            <v>Equity raising costs</v>
          </cell>
          <cell r="M36">
            <v>55.233967056278594</v>
          </cell>
          <cell r="P36">
            <v>5</v>
          </cell>
        </row>
        <row r="37">
          <cell r="J37">
            <v>1572.2412701147177</v>
          </cell>
        </row>
        <row r="70">
          <cell r="G70">
            <v>1.2144797193164361</v>
          </cell>
        </row>
        <row r="216">
          <cell r="G216">
            <v>2.47E-2</v>
          </cell>
        </row>
        <row r="218">
          <cell r="G218">
            <v>0.4</v>
          </cell>
        </row>
        <row r="219">
          <cell r="G219">
            <v>0.6</v>
          </cell>
        </row>
        <row r="233">
          <cell r="G233">
            <v>8.1999999999999998E-4</v>
          </cell>
        </row>
      </sheetData>
      <sheetData sheetId="6" refreshError="1"/>
      <sheetData sheetId="7">
        <row r="18">
          <cell r="G18">
            <v>5.5900000000000005E-2</v>
          </cell>
          <cell r="H18">
            <v>5.5900000000000005E-2</v>
          </cell>
          <cell r="I18">
            <v>5.5900000000000005E-2</v>
          </cell>
          <cell r="J18">
            <v>5.5900000000000005E-2</v>
          </cell>
          <cell r="K18">
            <v>5.5900000000000005E-2</v>
          </cell>
          <cell r="L18">
            <v>5.5900000000000005E-2</v>
          </cell>
          <cell r="M18">
            <v>5.5900000000000005E-2</v>
          </cell>
          <cell r="N18">
            <v>5.5900000000000005E-2</v>
          </cell>
          <cell r="O18">
            <v>5.5900000000000005E-2</v>
          </cell>
          <cell r="P18">
            <v>5.5900000000000005E-2</v>
          </cell>
        </row>
        <row r="19">
          <cell r="G19">
            <v>3.0447935981262872E-2</v>
          </cell>
          <cell r="H19">
            <v>3.0447935981262872E-2</v>
          </cell>
          <cell r="I19">
            <v>3.0447935981262872E-2</v>
          </cell>
          <cell r="J19">
            <v>3.0447935981262872E-2</v>
          </cell>
          <cell r="K19">
            <v>3.0447935981262872E-2</v>
          </cell>
          <cell r="L19">
            <v>3.0447935981262872E-2</v>
          </cell>
          <cell r="M19">
            <v>3.0447935981262872E-2</v>
          </cell>
          <cell r="N19">
            <v>3.0447935981262872E-2</v>
          </cell>
          <cell r="O19">
            <v>3.0447935981262872E-2</v>
          </cell>
          <cell r="P19">
            <v>3.0447935981262872E-2</v>
          </cell>
        </row>
      </sheetData>
      <sheetData sheetId="8" refreshError="1"/>
      <sheetData sheetId="9" refreshError="1"/>
      <sheetData sheetId="10" refreshError="1"/>
      <sheetData sheetId="11">
        <row r="49">
          <cell r="G49">
            <v>8.4830000000000003E-2</v>
          </cell>
          <cell r="H49">
            <v>-1.2500000000000001E-2</v>
          </cell>
          <cell r="I49">
            <v>-1.2500000000000001E-2</v>
          </cell>
          <cell r="J49">
            <v>-1.2500000000000001E-2</v>
          </cell>
          <cell r="K49">
            <v>-1.2500000000000001E-2</v>
          </cell>
          <cell r="L49">
            <v>0</v>
          </cell>
          <cell r="M49">
            <v>0</v>
          </cell>
          <cell r="N49">
            <v>0</v>
          </cell>
          <cell r="O49">
            <v>0</v>
          </cell>
          <cell r="P49">
            <v>0</v>
          </cell>
        </row>
        <row r="65">
          <cell r="G65">
            <v>2.5399999999999999E-2</v>
          </cell>
          <cell r="H65">
            <v>1.7113231874464441E-2</v>
          </cell>
          <cell r="I65">
            <v>-1.1589392992328743E-3</v>
          </cell>
          <cell r="J65">
            <v>-1.1589392992328743E-3</v>
          </cell>
          <cell r="K65">
            <v>-1.1589392992328743E-3</v>
          </cell>
          <cell r="L65">
            <v>-1.1589392992328743E-3</v>
          </cell>
          <cell r="M65">
            <v>-1.1589392992328743E-3</v>
          </cell>
          <cell r="N65">
            <v>-1.1589392992328743E-3</v>
          </cell>
          <cell r="O65">
            <v>-1.1589392992328743E-3</v>
          </cell>
          <cell r="P65">
            <v>-1.1589392992328743E-3</v>
          </cell>
        </row>
        <row r="85">
          <cell r="G85">
            <v>-5.6595758238545235E-2</v>
          </cell>
          <cell r="H85">
            <v>1.4466932213505958E-2</v>
          </cell>
          <cell r="I85">
            <v>-3.8545140022410761E-3</v>
          </cell>
          <cell r="J85">
            <v>-3.8545140022410761E-3</v>
          </cell>
          <cell r="K85">
            <v>-3.8545140022410761E-3</v>
          </cell>
          <cell r="L85">
            <v>-3.8545140022410761E-3</v>
          </cell>
          <cell r="M85">
            <v>-3.8545140022410761E-3</v>
          </cell>
          <cell r="N85">
            <v>-3.8545140022410761E-3</v>
          </cell>
          <cell r="O85">
            <v>-3.8545140022410761E-3</v>
          </cell>
          <cell r="P85">
            <v>-3.8545140022410761E-3</v>
          </cell>
        </row>
      </sheetData>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FD Tables"/>
      <sheetName val="Equity raising cost-capex"/>
      <sheetName val="Carry-over"/>
      <sheetName val="AER ECM (AGN) VIC"/>
      <sheetName val="AER ECM (AGN) Albury"/>
      <sheetName val="Input"/>
      <sheetName val="WACC"/>
      <sheetName val="Assets"/>
      <sheetName val="Tax Depn"/>
      <sheetName val="Analysis"/>
      <sheetName val="Forecast revenues"/>
      <sheetName val="X factor"/>
      <sheetName val="NMF inputs and outputs"/>
      <sheetName val="Chart4"/>
      <sheetName val="Chart5"/>
      <sheetName val="Chart6"/>
      <sheetName val="Historic Inflation"/>
      <sheetName val="Vic &amp; Albury PTRM 280916 with m"/>
    </sheetNames>
    <sheetDataSet>
      <sheetData sheetId="0" refreshError="1"/>
      <sheetData sheetId="1" refreshError="1"/>
      <sheetData sheetId="2" refreshError="1"/>
      <sheetData sheetId="3" refreshError="1"/>
      <sheetData sheetId="4" refreshError="1"/>
      <sheetData sheetId="5" refreshError="1"/>
      <sheetData sheetId="6" refreshError="1">
        <row r="7">
          <cell r="G7" t="str">
            <v>Mains &amp; Services</v>
          </cell>
        </row>
        <row r="193">
          <cell r="G193">
            <v>3.5340000000000003E-2</v>
          </cell>
        </row>
        <row r="195">
          <cell r="G195">
            <v>3.2257000000000001E-2</v>
          </cell>
        </row>
        <row r="196">
          <cell r="G196">
            <v>6.5000000000000002E-2</v>
          </cell>
        </row>
        <row r="199">
          <cell r="G199">
            <v>0.8</v>
          </cell>
        </row>
        <row r="200">
          <cell r="G200">
            <v>9.3999999999999997E-4</v>
          </cell>
        </row>
      </sheetData>
      <sheetData sheetId="7" refreshError="1">
        <row r="28">
          <cell r="F28">
            <v>5.4308000000000002E-2</v>
          </cell>
        </row>
      </sheetData>
      <sheetData sheetId="8" refreshError="1"/>
      <sheetData sheetId="9" refreshError="1"/>
      <sheetData sheetId="10" refreshError="1"/>
      <sheetData sheetId="11" refreshError="1"/>
      <sheetData sheetId="12" refreshError="1">
        <row r="25">
          <cell r="K25">
            <v>205.7036412546702</v>
          </cell>
        </row>
        <row r="31">
          <cell r="E31">
            <v>0.12464788410816387</v>
          </cell>
          <cell r="F31">
            <v>-2.5000000000000001E-2</v>
          </cell>
          <cell r="G31">
            <v>-2.5000000000000001E-2</v>
          </cell>
          <cell r="H31">
            <v>-2.5000000000000001E-2</v>
          </cell>
          <cell r="I31">
            <v>-2.5000000000000001E-2</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Sheet"/>
      <sheetName val="Agg"/>
      <sheetName val="Meter read"/>
      <sheetName val="Term Sheet &amp; Negotiated"/>
      <sheetName val="Term sheets"/>
      <sheetName val="Other"/>
      <sheetName val="Negotiated Services"/>
      <sheetName val="Budget_Var"/>
      <sheetName val="Working"/>
      <sheetName val="Tariffs"/>
      <sheetName val="No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9">
          <cell r="H9">
            <v>75970.909079999998</v>
          </cell>
          <cell r="J9">
            <v>82298.181840000005</v>
          </cell>
          <cell r="L9">
            <v>71181.818159999995</v>
          </cell>
        </row>
        <row r="10">
          <cell r="D10">
            <v>125</v>
          </cell>
          <cell r="H10">
            <v>758.18183999999997</v>
          </cell>
          <cell r="J10">
            <v>832.58184000000006</v>
          </cell>
          <cell r="L10">
            <v>79.963679999999997</v>
          </cell>
        </row>
        <row r="11">
          <cell r="D11">
            <v>275</v>
          </cell>
          <cell r="H11">
            <v>437.78183999999999</v>
          </cell>
          <cell r="J11">
            <v>474.98184000000003</v>
          </cell>
          <cell r="L11">
            <v>79.963679999999997</v>
          </cell>
        </row>
        <row r="12">
          <cell r="D12">
            <v>525</v>
          </cell>
          <cell r="H12">
            <v>189.60000000000002</v>
          </cell>
          <cell r="J12">
            <v>204</v>
          </cell>
          <cell r="L12">
            <v>79.963679999999997</v>
          </cell>
        </row>
        <row r="13">
          <cell r="D13">
            <v>1025</v>
          </cell>
          <cell r="H13">
            <v>87.054599999999994</v>
          </cell>
          <cell r="J13">
            <v>92.4</v>
          </cell>
          <cell r="L13">
            <v>79.963636363636354</v>
          </cell>
        </row>
        <row r="14">
          <cell r="H14">
            <v>44.400000000000006</v>
          </cell>
          <cell r="J14">
            <v>48</v>
          </cell>
          <cell r="L14">
            <v>79.963679999999997</v>
          </cell>
        </row>
      </sheetData>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
      <sheetName val="Qld"/>
      <sheetName val="Vic"/>
      <sheetName val="VicV2008"/>
      <sheetName val="VicD2008"/>
      <sheetName val="VicD2007"/>
      <sheetName val="VicV2007"/>
      <sheetName val="QLDV200607"/>
      <sheetName val="QLDV200708"/>
      <sheetName val="QLDV200809"/>
      <sheetName val="QLDD200607"/>
      <sheetName val="QLDD200708"/>
      <sheetName val="QLDD200809"/>
      <sheetName val="SAV200506"/>
      <sheetName val="SAV200607"/>
      <sheetName val="SAV200708"/>
      <sheetName val="SAV200809"/>
      <sheetName val="SAD200506"/>
      <sheetName val="SAD200607"/>
      <sheetName val="SAD200708"/>
      <sheetName val="SAD200809"/>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sheetData sheetId="10"/>
      <sheetData sheetId="11"/>
      <sheetData sheetId="12"/>
      <sheetData sheetId="13"/>
      <sheetData sheetId="14">
        <row r="5">
          <cell r="C5">
            <v>0.21229999999999999</v>
          </cell>
          <cell r="E5">
            <v>0.46700000000000003</v>
          </cell>
          <cell r="G5">
            <v>0.46700000000000003</v>
          </cell>
        </row>
        <row r="6">
          <cell r="C6">
            <v>9.9770000000000003</v>
          </cell>
          <cell r="E6">
            <v>7.359</v>
          </cell>
          <cell r="G6">
            <v>7.359</v>
          </cell>
        </row>
        <row r="7">
          <cell r="E7">
            <v>4.2270000000000003</v>
          </cell>
          <cell r="G7">
            <v>4.2270000000000003</v>
          </cell>
        </row>
        <row r="8">
          <cell r="E8">
            <v>1.85</v>
          </cell>
          <cell r="G8">
            <v>1.85</v>
          </cell>
        </row>
        <row r="9">
          <cell r="G9">
            <v>0</v>
          </cell>
        </row>
        <row r="10">
          <cell r="E10">
            <v>0</v>
          </cell>
          <cell r="G10">
            <v>0</v>
          </cell>
        </row>
        <row r="15">
          <cell r="C15">
            <v>4.758</v>
          </cell>
          <cell r="E15">
            <v>0.78800000000000003</v>
          </cell>
          <cell r="G15">
            <v>0.78800000000000003</v>
          </cell>
        </row>
      </sheetData>
      <sheetData sheetId="15"/>
      <sheetData sheetId="16"/>
      <sheetData sheetId="17"/>
      <sheetData sheetId="18"/>
      <sheetData sheetId="19"/>
      <sheetData sheetId="2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QLD &amp; NT Graphs"/>
      <sheetName val="QLD"/>
      <sheetName val="SA,QLD,NT Inputs"/>
      <sheetName val="PIVOT ACTUAL"/>
      <sheetName val="VIC Graphs"/>
      <sheetName val="VIC"/>
      <sheetName val="NT"/>
      <sheetName val="Day10_Qld_Telemetered"/>
      <sheetName val="DAY 10_Qld_Nontelemetered"/>
      <sheetName val="Day10_Qld_Gatestations"/>
      <sheetName val="AprNonTelemetered"/>
      <sheetName val="Apr"/>
      <sheetName val="May"/>
      <sheetName val="Jun"/>
      <sheetName val="Billing Data"/>
      <sheetName val="QLD V Raw Consumption "/>
      <sheetName val="Volume data"/>
      <sheetName val="Act RB cons"/>
      <sheetName val="Wide Bay - Raw Consumption"/>
      <sheetName val="Qld Data"/>
      <sheetName val="int554_v4_monthly_interval_mete"/>
      <sheetName val="AprInt554"/>
      <sheetName val="MayInt554"/>
    </sheetNames>
    <sheetDataSet>
      <sheetData sheetId="0"/>
      <sheetData sheetId="1"/>
      <sheetData sheetId="2"/>
      <sheetData sheetId="3">
        <row r="1">
          <cell r="C1" t="str">
            <v>sug-2007.xls</v>
          </cell>
        </row>
        <row r="37">
          <cell r="AL37" t="str">
            <v>Sendout-city</v>
          </cell>
        </row>
        <row r="50">
          <cell r="AL50" t="str">
            <v>W-T data</v>
          </cell>
        </row>
        <row r="60">
          <cell r="AL60" t="str">
            <v>other retailers</v>
          </cell>
        </row>
        <row r="76">
          <cell r="AL76" t="str">
            <v>Med Vol Data</v>
          </cell>
        </row>
      </sheetData>
      <sheetData sheetId="4"/>
      <sheetData sheetId="5"/>
      <sheetData sheetId="6">
        <row r="1">
          <cell r="EV1">
            <v>31</v>
          </cell>
        </row>
        <row r="11">
          <cell r="CL11">
            <v>64871.825220840052</v>
          </cell>
        </row>
        <row r="19">
          <cell r="CL19">
            <v>1244448.18465003</v>
          </cell>
        </row>
      </sheetData>
      <sheetData sheetId="7">
        <row r="2">
          <cell r="Z2">
            <v>35582</v>
          </cell>
        </row>
        <row r="9">
          <cell r="Z9">
            <v>10320</v>
          </cell>
          <cell r="AA9">
            <v>-104.57500000000073</v>
          </cell>
          <cell r="AB9">
            <v>595.72100000000137</v>
          </cell>
          <cell r="AC9">
            <v>-972.21</v>
          </cell>
          <cell r="AD9">
            <v>-552.35999999999967</v>
          </cell>
          <cell r="AE9">
            <v>998.76100000000042</v>
          </cell>
          <cell r="AF9">
            <v>1271.1970000000001</v>
          </cell>
          <cell r="AG9">
            <v>-717.59399999999914</v>
          </cell>
          <cell r="AH9">
            <v>214.80600000000049</v>
          </cell>
          <cell r="AI9">
            <v>227.32710000000043</v>
          </cell>
          <cell r="AJ9">
            <v>844.11099999999988</v>
          </cell>
          <cell r="AK9">
            <v>448.0739999999987</v>
          </cell>
          <cell r="AL9">
            <v>547.44100000000071</v>
          </cell>
          <cell r="AM9">
            <v>2378.1679999999997</v>
          </cell>
          <cell r="AN9">
            <v>-1162.4179999999997</v>
          </cell>
          <cell r="AO9">
            <v>-1761.0350000000008</v>
          </cell>
          <cell r="AP9">
            <v>-842.6269999999995</v>
          </cell>
          <cell r="AQ9">
            <v>2031.9809999999998</v>
          </cell>
          <cell r="AR9">
            <v>1449.5349999999999</v>
          </cell>
          <cell r="AS9">
            <v>-1271.0110000000004</v>
          </cell>
          <cell r="AT9">
            <v>-520.83200000000033</v>
          </cell>
          <cell r="AU9">
            <v>-192.60400000000027</v>
          </cell>
          <cell r="AV9">
            <v>2158.8509999999997</v>
          </cell>
          <cell r="AW9">
            <v>868.44700000000012</v>
          </cell>
          <cell r="AX9">
            <v>-1617</v>
          </cell>
          <cell r="AY9">
            <v>4664</v>
          </cell>
          <cell r="AZ9">
            <v>600</v>
          </cell>
          <cell r="BA9">
            <v>-6578</v>
          </cell>
          <cell r="BB9">
            <v>457</v>
          </cell>
          <cell r="BC9">
            <v>111</v>
          </cell>
          <cell r="BD9">
            <v>3503</v>
          </cell>
          <cell r="BE9">
            <v>-3341</v>
          </cell>
          <cell r="BF9" t="e">
            <v>#REF!</v>
          </cell>
          <cell r="BG9" t="e">
            <v>#REF!</v>
          </cell>
          <cell r="BH9" t="e">
            <v>#REF!</v>
          </cell>
          <cell r="BI9" t="e">
            <v>#REF!</v>
          </cell>
          <cell r="BJ9" t="e">
            <v>#REF!</v>
          </cell>
          <cell r="BK9">
            <v>-930.40200000000004</v>
          </cell>
          <cell r="BL9">
            <v>-4774.6100000000006</v>
          </cell>
          <cell r="BM9" t="e">
            <v>#REF!</v>
          </cell>
          <cell r="BN9" t="e">
            <v>#REF!</v>
          </cell>
          <cell r="BO9">
            <v>2054</v>
          </cell>
          <cell r="BP9">
            <v>2727.3760000000002</v>
          </cell>
          <cell r="BQ9" t="e">
            <v>#REF!</v>
          </cell>
          <cell r="BR9">
            <v>439.29100000000017</v>
          </cell>
          <cell r="BS9" t="e">
            <v>#REF!</v>
          </cell>
          <cell r="BT9">
            <v>1018.2849999999999</v>
          </cell>
          <cell r="BU9">
            <v>2103.5550000000003</v>
          </cell>
          <cell r="BV9">
            <v>-2528.4639999999999</v>
          </cell>
          <cell r="BW9">
            <v>3676.3060000000005</v>
          </cell>
          <cell r="BX9">
            <v>1572.8680000000004</v>
          </cell>
          <cell r="BY9">
            <v>-3285.4750000000004</v>
          </cell>
          <cell r="BZ9">
            <v>921.81700000000001</v>
          </cell>
          <cell r="CA9">
            <v>155.88900000000012</v>
          </cell>
          <cell r="CB9">
            <v>685.45200000000023</v>
          </cell>
          <cell r="CC9">
            <v>-1725.7560000000003</v>
          </cell>
          <cell r="CD9">
            <v>689.99399999999969</v>
          </cell>
          <cell r="CE9">
            <v>-2161.6959999999999</v>
          </cell>
          <cell r="CF9">
            <v>1864.4260000000004</v>
          </cell>
          <cell r="CG9">
            <v>1057.7179999999998</v>
          </cell>
          <cell r="CH9">
            <v>-1697.134</v>
          </cell>
          <cell r="CI9">
            <v>3377.6710000000003</v>
          </cell>
          <cell r="CJ9">
            <v>986.17400000000089</v>
          </cell>
          <cell r="CK9">
            <v>-4642.6460000000006</v>
          </cell>
          <cell r="CL9">
            <v>592.3090000000002</v>
          </cell>
          <cell r="CM9">
            <v>126.90499999999975</v>
          </cell>
          <cell r="CN9">
            <v>-1507.2169999999996</v>
          </cell>
          <cell r="CO9">
            <v>-239.34500000000025</v>
          </cell>
          <cell r="CP9">
            <v>372.70700000000033</v>
          </cell>
          <cell r="CQ9">
            <v>-1564.4629999999997</v>
          </cell>
          <cell r="CR9">
            <v>751.33399999999983</v>
          </cell>
          <cell r="CS9">
            <v>-650.7489999999998</v>
          </cell>
          <cell r="CT9">
            <v>-341.23899999999958</v>
          </cell>
          <cell r="CU9">
            <v>2596.4519999999993</v>
          </cell>
          <cell r="CV9">
            <v>1058.5290000000005</v>
          </cell>
          <cell r="CW9">
            <v>-3371.4459999999999</v>
          </cell>
          <cell r="CX9">
            <v>565.79899999999998</v>
          </cell>
          <cell r="CY9">
            <v>23.409999999999854</v>
          </cell>
          <cell r="CZ9">
            <v>-2053.8220000000001</v>
          </cell>
          <cell r="DA9">
            <v>-504.49499999999989</v>
          </cell>
          <cell r="DB9">
            <v>704.12700000000041</v>
          </cell>
          <cell r="DC9">
            <v>-1413.4719999999998</v>
          </cell>
          <cell r="DD9">
            <v>-112.1850000000004</v>
          </cell>
          <cell r="DE9">
            <v>1825.9269999999997</v>
          </cell>
          <cell r="DF9">
            <v>-2012.9979999999996</v>
          </cell>
          <cell r="DG9">
            <v>899.9419999999991</v>
          </cell>
          <cell r="DH9">
            <v>7357.3780000000006</v>
          </cell>
          <cell r="DI9">
            <v>-9090.9789999999994</v>
          </cell>
          <cell r="DJ9">
            <v>254.04500000000007</v>
          </cell>
          <cell r="DK9">
            <v>-445.68099999999959</v>
          </cell>
          <cell r="DL9">
            <v>-1844.9210800000001</v>
          </cell>
          <cell r="DM9">
            <v>404.59150000000045</v>
          </cell>
          <cell r="DN9">
            <v>90.837749999999687</v>
          </cell>
          <cell r="DO9">
            <v>-249.27900000000045</v>
          </cell>
          <cell r="DP9">
            <v>-493.44400000000041</v>
          </cell>
          <cell r="DQ9">
            <v>2115.8900000000003</v>
          </cell>
          <cell r="DR9">
            <v>-667.38199999999961</v>
          </cell>
          <cell r="DS9">
            <v>1227.2209999999995</v>
          </cell>
          <cell r="DT9">
            <v>816.3700000000008</v>
          </cell>
          <cell r="DU9">
            <v>-4441.9670000000006</v>
          </cell>
          <cell r="DV9">
            <v>-897.67900000000009</v>
          </cell>
          <cell r="DW9">
            <v>368.79050000000007</v>
          </cell>
          <cell r="DX9">
            <v>-2151.3197700000001</v>
          </cell>
          <cell r="DY9">
            <v>-257.11599999999999</v>
          </cell>
          <cell r="DZ9">
            <v>398.03999999999996</v>
          </cell>
          <cell r="EA9">
            <v>-1076.567</v>
          </cell>
          <cell r="EB9">
            <v>333.4970000000003</v>
          </cell>
          <cell r="EC9">
            <v>2452.5845000000008</v>
          </cell>
          <cell r="ED9">
            <v>-526.4364800000003</v>
          </cell>
          <cell r="EE9">
            <v>-133.28900000000067</v>
          </cell>
          <cell r="EF9">
            <v>857.52050000000054</v>
          </cell>
          <cell r="EG9">
            <v>-4785.5584800000006</v>
          </cell>
          <cell r="EH9">
            <v>416.6305599999996</v>
          </cell>
          <cell r="EI9">
            <v>-110.8100000000004</v>
          </cell>
          <cell r="EJ9">
            <v>-1348.3940000000002</v>
          </cell>
          <cell r="EK9">
            <v>54.838999999999942</v>
          </cell>
          <cell r="EL9">
            <v>117.39800000000014</v>
          </cell>
          <cell r="EM9">
            <v>-701.15999999999985</v>
          </cell>
          <cell r="EN9">
            <v>862.96</v>
          </cell>
          <cell r="EO9">
            <v>345.21000000000004</v>
          </cell>
          <cell r="EP9">
            <v>712.33200000000033</v>
          </cell>
          <cell r="EQ9">
            <v>553.21999999999935</v>
          </cell>
          <cell r="ER9">
            <v>694.50200000000041</v>
          </cell>
          <cell r="ES9">
            <v>-3719.7649999999994</v>
          </cell>
          <cell r="ET9">
            <v>969.39000000000033</v>
          </cell>
          <cell r="EU9">
            <v>2232.8190000000004</v>
          </cell>
          <cell r="EV9">
            <v>-621.38198867299252</v>
          </cell>
          <cell r="EW9">
            <v>-2785.0854158000056</v>
          </cell>
          <cell r="EX9">
            <v>72.560387999999875</v>
          </cell>
          <cell r="EY9">
            <v>-1032.2645785700197</v>
          </cell>
          <cell r="EZ9">
            <v>4.3080938099992636</v>
          </cell>
          <cell r="FA9">
            <v>397.14052794999952</v>
          </cell>
          <cell r="FB9">
            <v>-1511.3022620890297</v>
          </cell>
        </row>
        <row r="20">
          <cell r="Z20">
            <v>77780</v>
          </cell>
          <cell r="AA20">
            <v>69845.425000000003</v>
          </cell>
          <cell r="AB20">
            <v>63221.146000000008</v>
          </cell>
          <cell r="AC20">
            <v>55788.936000000009</v>
          </cell>
          <cell r="AD20">
            <v>48977.576000000008</v>
          </cell>
          <cell r="AE20">
            <v>44680.337000000007</v>
          </cell>
          <cell r="AF20">
            <v>41076.534000000007</v>
          </cell>
          <cell r="AG20">
            <v>35144.94000000001</v>
          </cell>
          <cell r="AH20">
            <v>30229.746000000003</v>
          </cell>
          <cell r="AI20">
            <v>24980.073100000001</v>
          </cell>
          <cell r="AJ20">
            <v>18769.184100000002</v>
          </cell>
          <cell r="AK20">
            <v>12573.258100000001</v>
          </cell>
          <cell r="AL20">
            <v>2800.6991000000025</v>
          </cell>
          <cell r="AM20">
            <v>5283.4421000000029</v>
          </cell>
          <cell r="AN20">
            <v>3525.3031000000019</v>
          </cell>
          <cell r="AO20">
            <v>2736.4781000000012</v>
          </cell>
          <cell r="AP20">
            <v>2446.2111000000014</v>
          </cell>
          <cell r="AQ20">
            <v>3479.4311000000007</v>
          </cell>
          <cell r="AR20">
            <v>3657.7691000000004</v>
          </cell>
          <cell r="AS20">
            <v>3104.3520999999992</v>
          </cell>
          <cell r="AT20">
            <v>2368.7140999999983</v>
          </cell>
          <cell r="AU20">
            <v>1948.7829999999976</v>
          </cell>
          <cell r="AV20">
            <v>3263.5229999999974</v>
          </cell>
          <cell r="AW20">
            <v>3683.8959999999988</v>
          </cell>
          <cell r="AX20">
            <v>1519.4549999999981</v>
          </cell>
          <cell r="AY20">
            <v>3805.2869999999984</v>
          </cell>
          <cell r="AZ20">
            <v>5567.7049999999981</v>
          </cell>
          <cell r="BA20">
            <v>750.73999999999887</v>
          </cell>
          <cell r="BB20">
            <v>2050.3669999999984</v>
          </cell>
          <cell r="BC20">
            <v>129.3859999999986</v>
          </cell>
          <cell r="BD20">
            <v>2182.8509999999987</v>
          </cell>
          <cell r="BE20">
            <v>112.86199999999917</v>
          </cell>
          <cell r="BF20" t="e">
            <v>#REF!</v>
          </cell>
          <cell r="BG20" t="e">
            <v>#REF!</v>
          </cell>
          <cell r="BH20" t="e">
            <v>#REF!</v>
          </cell>
          <cell r="BI20" t="e">
            <v>#REF!</v>
          </cell>
          <cell r="BJ20" t="e">
            <v>#REF!</v>
          </cell>
          <cell r="BK20" t="e">
            <v>#REF!</v>
          </cell>
          <cell r="BL20" t="e">
            <v>#REF!</v>
          </cell>
          <cell r="BM20" t="e">
            <v>#REF!</v>
          </cell>
          <cell r="BN20" t="e">
            <v>#REF!</v>
          </cell>
          <cell r="BO20" t="e">
            <v>#REF!</v>
          </cell>
          <cell r="BP20" t="e">
            <v>#REF!</v>
          </cell>
          <cell r="BQ20" t="e">
            <v>#REF!</v>
          </cell>
          <cell r="BR20" t="e">
            <v>#REF!</v>
          </cell>
          <cell r="BS20" t="e">
            <v>#REF!</v>
          </cell>
          <cell r="BT20" t="e">
            <v>#REF!</v>
          </cell>
          <cell r="BU20" t="e">
            <v>#REF!</v>
          </cell>
          <cell r="BV20" t="e">
            <v>#REF!</v>
          </cell>
          <cell r="BW20" t="e">
            <v>#REF!</v>
          </cell>
          <cell r="BX20" t="e">
            <v>#REF!</v>
          </cell>
          <cell r="BY20" t="e">
            <v>#REF!</v>
          </cell>
          <cell r="BZ20" t="e">
            <v>#REF!</v>
          </cell>
          <cell r="CA20" t="e">
            <v>#REF!</v>
          </cell>
          <cell r="CB20" t="e">
            <v>#REF!</v>
          </cell>
          <cell r="CC20" t="e">
            <v>#REF!</v>
          </cell>
          <cell r="CD20" t="e">
            <v>#REF!</v>
          </cell>
          <cell r="CE20">
            <v>1122.7750000000005</v>
          </cell>
          <cell r="CF20">
            <v>1968.9160000000011</v>
          </cell>
          <cell r="CG20">
            <v>923.07900000000063</v>
          </cell>
          <cell r="CH20">
            <v>1754.4090000000006</v>
          </cell>
          <cell r="CI20">
            <v>1455.7740000000003</v>
          </cell>
          <cell r="CJ20">
            <v>869.08000000000084</v>
          </cell>
          <cell r="CK20">
            <v>-488.09099999999944</v>
          </cell>
          <cell r="CL20">
            <v>-817.59899999999925</v>
          </cell>
          <cell r="CM20">
            <v>-846.58299999999963</v>
          </cell>
          <cell r="CN20">
            <v>-3039.2519999999995</v>
          </cell>
          <cell r="CO20">
            <v>-1552.8409999999994</v>
          </cell>
          <cell r="CP20">
            <v>-1870.1279999999988</v>
          </cell>
          <cell r="CQ20">
            <v>-1272.8949999999986</v>
          </cell>
          <cell r="CR20">
            <v>-2385.9869999999992</v>
          </cell>
          <cell r="CS20">
            <v>-4094.4539999999988</v>
          </cell>
          <cell r="CT20">
            <v>-2738.5589999999984</v>
          </cell>
          <cell r="CU20">
            <v>-3519.7779999999993</v>
          </cell>
          <cell r="CV20">
            <v>-3447.4229999999998</v>
          </cell>
          <cell r="CW20">
            <v>-2176.222999999999</v>
          </cell>
          <cell r="CX20">
            <v>-2202.7329999999993</v>
          </cell>
          <cell r="CY20">
            <v>-2306.2279999999992</v>
          </cell>
          <cell r="CZ20">
            <v>-2852.8329999999996</v>
          </cell>
          <cell r="DA20">
            <v>-3117.9829999999993</v>
          </cell>
          <cell r="DB20">
            <v>-2786.5629999999992</v>
          </cell>
          <cell r="DC20">
            <v>-2635.5719999999992</v>
          </cell>
          <cell r="DD20">
            <v>-3499.0909999999994</v>
          </cell>
          <cell r="DE20">
            <v>-1022.415</v>
          </cell>
          <cell r="DF20">
            <v>-2694.174</v>
          </cell>
          <cell r="DG20">
            <v>-4390.6840000000002</v>
          </cell>
          <cell r="DH20">
            <v>1908.165</v>
          </cell>
          <cell r="DI20">
            <v>-3811.3679999999995</v>
          </cell>
          <cell r="DJ20">
            <v>-4123.1219999999994</v>
          </cell>
          <cell r="DK20">
            <v>-4592.2129999999988</v>
          </cell>
          <cell r="DL20">
            <v>-4383.3120799999988</v>
          </cell>
          <cell r="DM20">
            <v>-3474.2255799999984</v>
          </cell>
          <cell r="DN20">
            <v>-4087.5148299999992</v>
          </cell>
          <cell r="DO20">
            <v>-2923.3218299999999</v>
          </cell>
          <cell r="DP20">
            <v>-3304.5808299999999</v>
          </cell>
          <cell r="DQ20">
            <v>-3014.6178299999992</v>
          </cell>
          <cell r="DR20">
            <v>-1669.0018299999992</v>
          </cell>
          <cell r="DS20">
            <v>-1341.7228299999988</v>
          </cell>
          <cell r="DT20">
            <v>-7882.7308299999986</v>
          </cell>
          <cell r="DU20">
            <v>-3233.7188299999998</v>
          </cell>
          <cell r="DV20">
            <v>-4385.44283</v>
          </cell>
          <cell r="DW20">
            <v>-3570.9713300000003</v>
          </cell>
          <cell r="DX20">
            <v>-3877.3700200000003</v>
          </cell>
          <cell r="DY20">
            <v>-4539.0775200000007</v>
          </cell>
          <cell r="DZ20">
            <v>-4231.8752700000005</v>
          </cell>
          <cell r="EA20">
            <v>-5059.16327</v>
          </cell>
          <cell r="EB20">
            <v>-4232.2222699999993</v>
          </cell>
          <cell r="EC20">
            <v>-3895.5277699999988</v>
          </cell>
          <cell r="ED20">
            <v>-3754.5822499999995</v>
          </cell>
          <cell r="EE20">
            <v>-5115.0922499999997</v>
          </cell>
          <cell r="EF20">
            <v>-5073.94175</v>
          </cell>
          <cell r="EG20">
            <v>-5417.53323</v>
          </cell>
          <cell r="EH20">
            <v>-4103.2236700000003</v>
          </cell>
          <cell r="EI20">
            <v>-4582.8241700000008</v>
          </cell>
          <cell r="EJ20">
            <v>-3779.8984000000009</v>
          </cell>
          <cell r="EK20">
            <v>-3467.943400000001</v>
          </cell>
          <cell r="EL20">
            <v>-3748.5854000000008</v>
          </cell>
          <cell r="EM20">
            <v>-3373.1784000000007</v>
          </cell>
          <cell r="EN20">
            <v>-2843.715400000001</v>
          </cell>
          <cell r="EO20">
            <v>-4951.0899000000018</v>
          </cell>
          <cell r="EP20">
            <v>-3712.3214200000011</v>
          </cell>
          <cell r="EQ20">
            <v>-3025.8124200000011</v>
          </cell>
          <cell r="ER20">
            <v>-3188.8309200000012</v>
          </cell>
          <cell r="ES20">
            <v>-2123.0374400000001</v>
          </cell>
          <cell r="ET20">
            <v>-1570.2779999999993</v>
          </cell>
          <cell r="EU20">
            <v>773.35100000000148</v>
          </cell>
          <cell r="EV20">
            <v>1500.3630113270092</v>
          </cell>
          <cell r="EW20">
            <v>-1339.5614044729964</v>
          </cell>
          <cell r="EX20">
            <v>-1384.3990164729967</v>
          </cell>
          <cell r="EY20">
            <v>-1715.5035950430165</v>
          </cell>
          <cell r="EZ20">
            <v>-2574.1555012330173</v>
          </cell>
          <cell r="FA20">
            <v>-2522.2249732830178</v>
          </cell>
          <cell r="FB20">
            <v>-4745.8592353720478</v>
          </cell>
        </row>
      </sheetData>
      <sheetData sheetId="8"/>
      <sheetData sheetId="9"/>
      <sheetData sheetId="10"/>
      <sheetData sheetId="11"/>
      <sheetData sheetId="12"/>
      <sheetData sheetId="13"/>
      <sheetData sheetId="14" refreshError="1"/>
      <sheetData sheetId="15"/>
      <sheetData sheetId="16"/>
      <sheetData sheetId="17"/>
      <sheetData sheetId="18"/>
      <sheetData sheetId="19"/>
      <sheetData sheetId="20"/>
      <sheetData sheetId="21"/>
      <sheetData sheetId="22"/>
      <sheetData sheetId="2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S"/>
      <sheetName val="CPI"/>
    </sheetNames>
    <sheetDataSet>
      <sheetData sheetId="0"/>
      <sheetData sheetId="1" refreshError="1">
        <row r="1">
          <cell r="B1">
            <v>1.0393858477970626</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sheetName val="AGN business details"/>
      <sheetName val="1.CPI"/>
      <sheetName val="3 - Capex summary"/>
      <sheetName val="2.Escalators"/>
      <sheetName val="4.Connections market expansn"/>
      <sheetName val="5.Mains augmentation"/>
      <sheetName val="6. Mains replacement"/>
      <sheetName val="7.Telemetry"/>
      <sheetName val="8.Meter replacement"/>
      <sheetName val="9. Regulators"/>
      <sheetName val="10. Other distribution system"/>
      <sheetName val="11. Other non-distribution syst"/>
      <sheetName val="12. IT"/>
      <sheetName val="13. Overheads"/>
      <sheetName val="14. Related party transactions"/>
      <sheetName val="16 - Capex allocation"/>
      <sheetName val="17 - Gross Capex "/>
      <sheetName val="18 - Tax depreciation"/>
      <sheetName val=" 19-Depreciation &amp; asset lives "/>
      <sheetName val="20 - Changes in provisions"/>
      <sheetName val="21 - Indicative bill impacts"/>
      <sheetName val="22 - WACC Inputs"/>
      <sheetName val="23(a) - Opex incl. RPM"/>
      <sheetName val="23(b) - Opex excl. RPM"/>
      <sheetName val="23(c) - Opex rate-of-change"/>
      <sheetName val="24 - Cost category matrix"/>
      <sheetName val="25 - ARS"/>
      <sheetName val="26 - Allocation of total rev"/>
      <sheetName val="27 - Customer numbers"/>
      <sheetName val="28 - Consumption and demand"/>
      <sheetName val="29(a) - Gas extenstions - $"/>
      <sheetName val="29(b) - Gas extenstions cust no"/>
      <sheetName val="29(c) - Gas extensions - demand"/>
      <sheetName val="29(d) - Gas extensions -tariffs"/>
      <sheetName val="30 - Network characteristics"/>
      <sheetName val="7.5 EBSS (AGN)"/>
      <sheetName val="AER ECM - AGN - 10 November"/>
    </sheetNames>
    <sheetDataSet>
      <sheetData sheetId="0" refreshError="1"/>
      <sheetData sheetId="1" refreshError="1"/>
      <sheetData sheetId="2" refreshError="1">
        <row r="1">
          <cell r="B1" t="str">
            <v>REGULATORY REPORTING STATEMENT</v>
          </cell>
        </row>
        <row r="35">
          <cell r="C35" t="str">
            <v>2016-17</v>
          </cell>
          <cell r="D35" t="str">
            <v>2017-18</v>
          </cell>
          <cell r="E35" t="str">
            <v>2018-19</v>
          </cell>
          <cell r="F35" t="str">
            <v>2019-20</v>
          </cell>
          <cell r="G35" t="str">
            <v>2020-21</v>
          </cell>
        </row>
        <row r="41">
          <cell r="C41" t="str">
            <v>2006-07</v>
          </cell>
          <cell r="D41" t="str">
            <v>2007-08</v>
          </cell>
          <cell r="E41" t="str">
            <v>2008-09</v>
          </cell>
          <cell r="F41" t="str">
            <v>2009-10</v>
          </cell>
          <cell r="G41" t="str">
            <v>2010-11</v>
          </cell>
        </row>
        <row r="56">
          <cell r="C56" t="str">
            <v>June 2011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19">
          <cell r="B19" t="str">
            <v>Mains</v>
          </cell>
        </row>
        <row r="20">
          <cell r="B20" t="str">
            <v>Inlets</v>
          </cell>
        </row>
        <row r="21">
          <cell r="B21" t="str">
            <v>Meters</v>
          </cell>
        </row>
        <row r="22">
          <cell r="B22" t="str">
            <v>Telemetry</v>
          </cell>
        </row>
        <row r="23">
          <cell r="B23" t="str">
            <v>IT system</v>
          </cell>
        </row>
        <row r="24">
          <cell r="B24" t="str">
            <v>Other distribution equipment</v>
          </cell>
        </row>
        <row r="25">
          <cell r="B25" t="str">
            <v>Other</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Factor Calc"/>
      <sheetName val="Revenue Requirement"/>
      <sheetName val="WACC"/>
      <sheetName val="O &amp; M"/>
      <sheetName val="Carry-Over"/>
      <sheetName val="Tax Calc"/>
      <sheetName val="Regulatory Asset Base"/>
      <sheetName val="Tax Depn"/>
      <sheetName val="Start Date Price Adj 2009"/>
      <sheetName val="2009 Prices Adj"/>
      <sheetName val="Start Date Price Adj 2008"/>
      <sheetName val="Tariff Revenue"/>
      <sheetName val="Prices"/>
      <sheetName val="Data Inputs"/>
      <sheetName val="Sheet1"/>
    </sheetNames>
    <sheetDataSet>
      <sheetData sheetId="0"/>
      <sheetData sheetId="1"/>
      <sheetData sheetId="2"/>
      <sheetData sheetId="3"/>
      <sheetData sheetId="4"/>
      <sheetData sheetId="5">
        <row r="7">
          <cell r="G7">
            <v>1.2067807788469631</v>
          </cell>
        </row>
      </sheetData>
      <sheetData sheetId="6"/>
      <sheetData sheetId="7"/>
      <sheetData sheetId="8"/>
      <sheetData sheetId="9"/>
      <sheetData sheetId="10"/>
      <sheetData sheetId="11"/>
      <sheetData sheetId="12"/>
      <sheetData sheetId="13">
        <row r="1">
          <cell r="A1" t="str">
            <v>Envestra Vic</v>
          </cell>
        </row>
      </sheetData>
      <sheetData sheetId="14">
        <row r="2">
          <cell r="B2" t="str">
            <v>F</v>
          </cell>
        </row>
        <row r="3">
          <cell r="B3" t="str">
            <v>A</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D Summary"/>
      <sheetName val="D-V Summary"/>
      <sheetName val="V-D instructions"/>
      <sheetName val="V-D &gt;10TJ"/>
      <sheetName val="V-D &gt;10TJ bands"/>
      <sheetName val="V-D TariffVReads"/>
      <sheetName val="V-D Telemetry"/>
      <sheetName val="Tariffs"/>
      <sheetName val="D-V Test Change"/>
      <sheetName val="D-V TariffD GJ"/>
      <sheetName val="D-V TariffD MH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6">
          <cell r="B16">
            <v>6</v>
          </cell>
          <cell r="C16">
            <v>0</v>
          </cell>
          <cell r="D16">
            <v>869</v>
          </cell>
          <cell r="E16">
            <v>546</v>
          </cell>
          <cell r="F16">
            <v>100</v>
          </cell>
        </row>
        <row r="17">
          <cell r="B17">
            <v>5</v>
          </cell>
          <cell r="C17">
            <v>0</v>
          </cell>
          <cell r="D17">
            <v>869</v>
          </cell>
          <cell r="E17">
            <v>546</v>
          </cell>
          <cell r="F17">
            <v>100</v>
          </cell>
        </row>
        <row r="18">
          <cell r="B18">
            <v>7</v>
          </cell>
          <cell r="C18">
            <v>0</v>
          </cell>
          <cell r="D18">
            <v>1012</v>
          </cell>
          <cell r="E18">
            <v>640</v>
          </cell>
          <cell r="F18">
            <v>110</v>
          </cell>
        </row>
        <row r="19">
          <cell r="B19">
            <v>15</v>
          </cell>
          <cell r="C19">
            <v>0</v>
          </cell>
          <cell r="D19">
            <v>0</v>
          </cell>
          <cell r="E19">
            <v>0</v>
          </cell>
          <cell r="F19">
            <v>0</v>
          </cell>
        </row>
        <row r="20">
          <cell r="B20">
            <v>9</v>
          </cell>
          <cell r="C20">
            <v>0</v>
          </cell>
          <cell r="D20">
            <v>1930.7</v>
          </cell>
          <cell r="E20">
            <v>1231.33</v>
          </cell>
          <cell r="F20">
            <v>225.61</v>
          </cell>
        </row>
        <row r="21">
          <cell r="B21">
            <v>8</v>
          </cell>
          <cell r="C21">
            <v>0</v>
          </cell>
          <cell r="D21">
            <v>870</v>
          </cell>
          <cell r="E21">
            <v>551</v>
          </cell>
          <cell r="F21">
            <v>136</v>
          </cell>
        </row>
        <row r="22">
          <cell r="B22">
            <v>50</v>
          </cell>
          <cell r="C22">
            <v>0</v>
          </cell>
          <cell r="D22">
            <v>1451.39</v>
          </cell>
          <cell r="E22">
            <v>922.54</v>
          </cell>
          <cell r="F22">
            <v>168.96</v>
          </cell>
        </row>
        <row r="26">
          <cell r="A26">
            <v>1</v>
          </cell>
          <cell r="B26">
            <v>31</v>
          </cell>
          <cell r="C26">
            <v>4</v>
          </cell>
        </row>
        <row r="27">
          <cell r="A27">
            <v>2</v>
          </cell>
          <cell r="B27">
            <v>28</v>
          </cell>
          <cell r="C27">
            <v>4</v>
          </cell>
        </row>
        <row r="28">
          <cell r="A28">
            <v>3</v>
          </cell>
          <cell r="B28">
            <v>31</v>
          </cell>
          <cell r="C28">
            <v>4</v>
          </cell>
        </row>
        <row r="29">
          <cell r="A29">
            <v>4</v>
          </cell>
          <cell r="B29">
            <v>30</v>
          </cell>
          <cell r="C29">
            <v>4</v>
          </cell>
        </row>
        <row r="30">
          <cell r="A30">
            <v>5</v>
          </cell>
          <cell r="B30">
            <v>31</v>
          </cell>
          <cell r="C30">
            <v>4</v>
          </cell>
        </row>
        <row r="31">
          <cell r="A31">
            <v>6</v>
          </cell>
          <cell r="B31">
            <v>30</v>
          </cell>
          <cell r="C31">
            <v>0</v>
          </cell>
        </row>
        <row r="32">
          <cell r="A32">
            <v>7</v>
          </cell>
          <cell r="B32">
            <v>31</v>
          </cell>
          <cell r="C32">
            <v>0</v>
          </cell>
        </row>
        <row r="33">
          <cell r="A33">
            <v>8</v>
          </cell>
          <cell r="B33">
            <v>31</v>
          </cell>
          <cell r="C33">
            <v>0</v>
          </cell>
        </row>
        <row r="34">
          <cell r="A34">
            <v>9</v>
          </cell>
          <cell r="B34">
            <v>30</v>
          </cell>
          <cell r="C34">
            <v>0</v>
          </cell>
        </row>
        <row r="35">
          <cell r="A35">
            <v>10</v>
          </cell>
          <cell r="B35">
            <v>31</v>
          </cell>
          <cell r="C35">
            <v>4</v>
          </cell>
        </row>
        <row r="36">
          <cell r="A36">
            <v>11</v>
          </cell>
          <cell r="B36">
            <v>30</v>
          </cell>
          <cell r="C36">
            <v>4</v>
          </cell>
        </row>
        <row r="37">
          <cell r="A37">
            <v>12</v>
          </cell>
          <cell r="B37">
            <v>31</v>
          </cell>
          <cell r="C37">
            <v>4</v>
          </cell>
        </row>
      </sheetData>
      <sheetData sheetId="8" refreshError="1"/>
      <sheetData sheetId="9" refreshError="1"/>
      <sheetData sheetId="1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heet2"/>
      <sheetName val="Revenue"/>
      <sheetName val="NOTES"/>
      <sheetName val="Sheet1"/>
      <sheetName val="Consumption"/>
      <sheetName val="Budget"/>
      <sheetName val="Raw-Retailer Demand Revenue"/>
      <sheetName val="Raw-FRCT Consumption"/>
      <sheetName val="FRCT Consumption Pivot"/>
      <sheetName val="FRCT Consumption Data"/>
    </sheetNames>
    <sheetDataSet>
      <sheetData sheetId="0">
        <row r="5">
          <cell r="C5">
            <v>39600</v>
          </cell>
        </row>
        <row r="21">
          <cell r="O21">
            <v>39569</v>
          </cell>
        </row>
      </sheetData>
      <sheetData sheetId="1"/>
      <sheetData sheetId="2">
        <row r="1">
          <cell r="I1">
            <v>39264</v>
          </cell>
        </row>
      </sheetData>
      <sheetData sheetId="3"/>
      <sheetData sheetId="4"/>
      <sheetData sheetId="5">
        <row r="3">
          <cell r="D3">
            <v>5510067978</v>
          </cell>
        </row>
      </sheetData>
      <sheetData sheetId="6">
        <row r="3">
          <cell r="C3">
            <v>5510540063</v>
          </cell>
        </row>
      </sheetData>
      <sheetData sheetId="7">
        <row r="1">
          <cell r="A1" t="str">
            <v>RETAILER DEMAND ACTUALS</v>
          </cell>
        </row>
      </sheetData>
      <sheetData sheetId="8"/>
      <sheetData sheetId="9"/>
      <sheetData sheetId="10">
        <row r="3">
          <cell r="C3">
            <v>5340013826</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sheetName val="AGN business details"/>
      <sheetName val="1.CPI"/>
      <sheetName val="2.Escalators"/>
      <sheetName val="3 - Capex summary"/>
      <sheetName val="Summary"/>
      <sheetName val="4.Connections market expansn"/>
      <sheetName val="5.Mains augmentation"/>
      <sheetName val="6. Mains replacement"/>
      <sheetName val="7.Telemetry"/>
      <sheetName val="8.Meter replacement"/>
      <sheetName val="9. Regulators"/>
      <sheetName val="10. Other distribution system"/>
      <sheetName val="11. Other non-distribution syst"/>
      <sheetName val="12. IT"/>
      <sheetName val="13. Overheads"/>
      <sheetName val="14. Related party transactions"/>
      <sheetName val="16 - Capex allocation"/>
      <sheetName val="17 - Gross Capex "/>
      <sheetName val="18 - Tax depreciation"/>
      <sheetName val=" 19-Depreciation &amp; asset lives "/>
      <sheetName val="20 - Changes in provisions"/>
      <sheetName val="21 - Indicative bill impacts"/>
      <sheetName val="22 - WACC Inputs"/>
      <sheetName val="23(a) - Opex incl. RPM"/>
      <sheetName val="23(b) - Opex excl. RPM"/>
      <sheetName val="23(c) - Opex rate-of-change"/>
      <sheetName val="24 - Cost category matrix"/>
      <sheetName val="25 - ARS"/>
      <sheetName val="26 - Allocation of total rev"/>
      <sheetName val="27 - Customer numbers"/>
      <sheetName val="28 - Consumption and demand"/>
      <sheetName val="29(a) - Gas extenstions - $"/>
      <sheetName val="29(b) - Gas extenstions cust no"/>
      <sheetName val="29(c) - Gas extensions - demand"/>
      <sheetName val="29(d) - Gas extensions -tariffs"/>
      <sheetName val="30 - Network characteristics"/>
      <sheetName val="31 - Pass throughs"/>
      <sheetName val="7.5 EBSS (AGN)"/>
    </sheetNames>
    <sheetDataSet>
      <sheetData sheetId="0"/>
      <sheetData sheetId="1"/>
      <sheetData sheetId="2"/>
      <sheetData sheetId="3"/>
      <sheetData sheetId="4"/>
      <sheetData sheetId="5"/>
      <sheetData sheetId="6"/>
      <sheetData sheetId="7">
        <row r="16">
          <cell r="K16">
            <v>9.64E-2</v>
          </cell>
          <cell r="L16">
            <v>9.64E-2</v>
          </cell>
        </row>
      </sheetData>
      <sheetData sheetId="8">
        <row r="29">
          <cell r="N29">
            <v>0.28920000000000001</v>
          </cell>
        </row>
      </sheetData>
      <sheetData sheetId="9">
        <row r="25">
          <cell r="E25" t="str">
            <v>Pressure Increase</v>
          </cell>
        </row>
      </sheetData>
      <sheetData sheetId="10">
        <row r="22">
          <cell r="F22" t="str">
            <v>Direct costs (excl escalation)</v>
          </cell>
        </row>
      </sheetData>
      <sheetData sheetId="11"/>
      <sheetData sheetId="12">
        <row r="22">
          <cell r="O22">
            <v>76.061499999999995</v>
          </cell>
        </row>
      </sheetData>
      <sheetData sheetId="13">
        <row r="23">
          <cell r="E23" t="str">
            <v>General (CP)</v>
          </cell>
        </row>
      </sheetData>
      <sheetData sheetId="14">
        <row r="24">
          <cell r="O24">
            <v>264.96951201075905</v>
          </cell>
        </row>
      </sheetData>
      <sheetData sheetId="15">
        <row r="23">
          <cell r="P23">
            <v>79</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Intro"/>
      <sheetName val="FD Tables"/>
      <sheetName val="Equity raising cost-capex"/>
      <sheetName val="Carry-over"/>
      <sheetName val="WACC"/>
      <sheetName val="AER ECM (AGN)"/>
      <sheetName val="AER ECM (AGN) Albury"/>
      <sheetName val="Input"/>
      <sheetName val="Assets"/>
      <sheetName val="Tax Depn Diff Lives"/>
      <sheetName val="Tax Depn"/>
      <sheetName val="Tax Depn Albury"/>
      <sheetName val="Analysis"/>
      <sheetName val="Forecast revenues"/>
      <sheetName val="X factor"/>
      <sheetName val="NMF inputs and outputs"/>
      <sheetName val="Chart1"/>
      <sheetName val="Chart2"/>
      <sheetName val="Chart3"/>
      <sheetName val="Historic Inflation"/>
    </sheetNames>
    <sheetDataSet>
      <sheetData sheetId="0"/>
      <sheetData sheetId="1"/>
      <sheetData sheetId="2"/>
      <sheetData sheetId="3"/>
      <sheetData sheetId="4"/>
      <sheetData sheetId="5">
        <row r="29">
          <cell r="F29">
            <v>3.8705882352941187E-2</v>
          </cell>
        </row>
      </sheetData>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Block Summary"/>
      <sheetName val="Steps"/>
      <sheetName val="Database Criteria"/>
      <sheetName val="00-01 Demand Customers"/>
    </sheetNames>
    <sheetDataSet>
      <sheetData sheetId="0" refreshError="1">
        <row r="4">
          <cell r="B4">
            <v>50</v>
          </cell>
        </row>
        <row r="5">
          <cell r="B5">
            <v>75</v>
          </cell>
        </row>
        <row r="6">
          <cell r="B6">
            <v>150</v>
          </cell>
        </row>
        <row r="7">
          <cell r="B7">
            <v>250</v>
          </cell>
        </row>
        <row r="8">
          <cell r="B8">
            <v>500</v>
          </cell>
        </row>
        <row r="13">
          <cell r="B13">
            <v>10000</v>
          </cell>
        </row>
      </sheetData>
      <sheetData sheetId="1" refreshError="1"/>
      <sheetData sheetId="2" refreshError="1"/>
      <sheetData sheetId="3" refreshError="1"/>
      <sheetData sheetId="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D Summary"/>
      <sheetName val="D-V Summary"/>
      <sheetName val="V-D instructions"/>
      <sheetName val="V-D &gt;10TJ"/>
      <sheetName val="V-D &gt;10TJ bands"/>
      <sheetName val="V-D TariffVReads"/>
      <sheetName val="V-D Telemetry"/>
      <sheetName val="Tariffs"/>
      <sheetName val="D-V Test Change"/>
      <sheetName val="D-V TariffD GJ"/>
      <sheetName val="D-V TariffD MHQ"/>
    </sheetNames>
    <sheetDataSet>
      <sheetData sheetId="0"/>
      <sheetData sheetId="1"/>
      <sheetData sheetId="2"/>
      <sheetData sheetId="3"/>
      <sheetData sheetId="4"/>
      <sheetData sheetId="5"/>
      <sheetData sheetId="6"/>
      <sheetData sheetId="7">
        <row r="5">
          <cell r="B5">
            <v>6</v>
          </cell>
          <cell r="C5">
            <v>8.1000000000000003E-2</v>
          </cell>
          <cell r="D5">
            <v>4.7300000000000004</v>
          </cell>
          <cell r="E5">
            <v>3.37</v>
          </cell>
          <cell r="F5">
            <v>2.5</v>
          </cell>
          <cell r="G5">
            <v>0.87</v>
          </cell>
          <cell r="H5">
            <v>4.62</v>
          </cell>
          <cell r="I5">
            <v>3.17</v>
          </cell>
          <cell r="J5">
            <v>2.31</v>
          </cell>
          <cell r="K5">
            <v>0.81200000000000006</v>
          </cell>
        </row>
        <row r="6">
          <cell r="B6">
            <v>5</v>
          </cell>
          <cell r="C6">
            <v>8.1000000000000003E-2</v>
          </cell>
          <cell r="D6">
            <v>4.0999999999999996</v>
          </cell>
          <cell r="E6">
            <v>3.605</v>
          </cell>
          <cell r="F6">
            <v>2</v>
          </cell>
          <cell r="G6">
            <v>0.875</v>
          </cell>
          <cell r="H6">
            <v>3.73</v>
          </cell>
          <cell r="I6">
            <v>3.4</v>
          </cell>
          <cell r="J6">
            <v>1.7130000000000001</v>
          </cell>
          <cell r="K6">
            <v>0.81200000000000006</v>
          </cell>
        </row>
        <row r="7">
          <cell r="B7">
            <v>7</v>
          </cell>
          <cell r="C7">
            <v>0.113</v>
          </cell>
          <cell r="D7">
            <v>3.59</v>
          </cell>
          <cell r="E7">
            <v>3.59</v>
          </cell>
          <cell r="F7">
            <v>2.8</v>
          </cell>
          <cell r="G7">
            <v>1.02</v>
          </cell>
          <cell r="H7">
            <v>3.17</v>
          </cell>
          <cell r="I7">
            <v>3.17</v>
          </cell>
          <cell r="J7">
            <v>2.42</v>
          </cell>
          <cell r="K7">
            <v>0.99</v>
          </cell>
        </row>
        <row r="8">
          <cell r="B8">
            <v>15</v>
          </cell>
          <cell r="C8">
            <v>0.16450000000000001</v>
          </cell>
          <cell r="D8">
            <v>7.4215</v>
          </cell>
          <cell r="E8">
            <v>7.4215</v>
          </cell>
          <cell r="F8">
            <v>7.4215</v>
          </cell>
          <cell r="G8">
            <v>4.9112999999999998</v>
          </cell>
          <cell r="H8">
            <v>7.4215</v>
          </cell>
          <cell r="I8">
            <v>7.4215</v>
          </cell>
          <cell r="J8">
            <v>7.4215</v>
          </cell>
          <cell r="K8">
            <v>4.9112999999999998</v>
          </cell>
        </row>
        <row r="9">
          <cell r="B9">
            <v>9</v>
          </cell>
          <cell r="C9">
            <v>0.2019</v>
          </cell>
          <cell r="D9">
            <v>8.0741999999999994</v>
          </cell>
          <cell r="E9">
            <v>8.0741999999999994</v>
          </cell>
          <cell r="F9">
            <v>6.6018999999999997</v>
          </cell>
          <cell r="G9">
            <v>2.6597</v>
          </cell>
          <cell r="H9">
            <v>7.5279999999999996</v>
          </cell>
          <cell r="I9">
            <v>7.5279999999999996</v>
          </cell>
          <cell r="J9">
            <v>6.1506999999999996</v>
          </cell>
          <cell r="K9">
            <v>2.4935</v>
          </cell>
        </row>
        <row r="10">
          <cell r="B10">
            <v>8</v>
          </cell>
          <cell r="C10">
            <v>0.16800000000000001</v>
          </cell>
          <cell r="D10">
            <v>3.8</v>
          </cell>
          <cell r="E10">
            <v>3.64</v>
          </cell>
          <cell r="F10">
            <v>1.8</v>
          </cell>
          <cell r="G10">
            <v>0.87</v>
          </cell>
          <cell r="H10">
            <v>3.56</v>
          </cell>
          <cell r="I10">
            <v>3.44</v>
          </cell>
          <cell r="J10">
            <v>1.66</v>
          </cell>
          <cell r="K10">
            <v>0.84</v>
          </cell>
        </row>
        <row r="11">
          <cell r="B11">
            <v>50</v>
          </cell>
          <cell r="C11">
            <v>0.1338</v>
          </cell>
          <cell r="D11">
            <v>7.9535999999999998</v>
          </cell>
          <cell r="E11">
            <v>5.6045999999999996</v>
          </cell>
          <cell r="F11">
            <v>4.1417000000000002</v>
          </cell>
          <cell r="G11">
            <v>1.4423999999999999</v>
          </cell>
          <cell r="H11">
            <v>7.9535999999999998</v>
          </cell>
          <cell r="I11">
            <v>5.6045999999999996</v>
          </cell>
          <cell r="J11">
            <v>4.1417000000000002</v>
          </cell>
          <cell r="K11">
            <v>1.4423999999999999</v>
          </cell>
        </row>
      </sheetData>
      <sheetData sheetId="8"/>
      <sheetData sheetId="9"/>
      <sheetData sheetId="10"/>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tions"/>
      <sheetName val="MODEL ADJUSTMENTS"/>
      <sheetName val="Inflation"/>
      <sheetName val="Opex Data"/>
      <sheetName val="Opex"/>
      <sheetName val="WC"/>
      <sheetName val="WACC"/>
      <sheetName val="BB"/>
      <sheetName val="REFERENCE TARIFFS"/>
      <sheetName val="REFERENCE TARIFFS REVENUE"/>
      <sheetName val="DEMAND FORECASTS - TARIFF BLOCK"/>
      <sheetName val="Negotiated"/>
    </sheetNames>
    <sheetDataSet>
      <sheetData sheetId="0" refreshError="1"/>
      <sheetData sheetId="1" refreshError="1"/>
      <sheetData sheetId="2" refreshError="1"/>
      <sheetData sheetId="3" refreshError="1"/>
      <sheetData sheetId="4" refreshError="1"/>
      <sheetData sheetId="5" refreshError="1"/>
      <sheetData sheetId="6" refreshError="1">
        <row r="34">
          <cell r="I34">
            <v>9.6051539814175135E-2</v>
          </cell>
        </row>
        <row r="40">
          <cell r="I40">
            <v>6.2353510859769923E-2</v>
          </cell>
        </row>
        <row r="45">
          <cell r="I45">
            <v>8.6499999999999994E-2</v>
          </cell>
        </row>
        <row r="50">
          <cell r="I50">
            <v>6.1419741015335871E-2</v>
          </cell>
        </row>
      </sheetData>
      <sheetData sheetId="7" refreshError="1"/>
      <sheetData sheetId="8" refreshError="1"/>
      <sheetData sheetId="9" refreshError="1"/>
      <sheetData sheetId="10" refreshError="1"/>
      <sheetData sheetId="1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Guide"/>
      <sheetName val="Results"/>
      <sheetName val="Assumptions"/>
      <sheetName val="Initial Assets"/>
      <sheetName val="Asset Base Summary"/>
      <sheetName val="Capex (02-06) "/>
      <sheetName val="Capex (07-11)"/>
    </sheetNames>
    <sheetDataSet>
      <sheetData sheetId="0" refreshError="1"/>
      <sheetData sheetId="1" refreshError="1"/>
      <sheetData sheetId="2" refreshError="1"/>
      <sheetData sheetId="3">
        <row r="19">
          <cell r="I19" t="str">
            <v>2005-6</v>
          </cell>
          <cell r="J19" t="str">
            <v>2006-7</v>
          </cell>
          <cell r="K19" t="str">
            <v>2007-8</v>
          </cell>
          <cell r="L19" t="str">
            <v>2008-9</v>
          </cell>
          <cell r="M19" t="str">
            <v>2009-10</v>
          </cell>
          <cell r="N19" t="str">
            <v>2010-11</v>
          </cell>
        </row>
      </sheetData>
      <sheetData sheetId="4" refreshError="1"/>
      <sheetData sheetId="5" refreshError="1"/>
      <sheetData sheetId="6" refreshError="1"/>
      <sheetData sheetId="7"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1. Income"/>
      <sheetName val="1. Income - Reconciliation"/>
      <sheetName val="2. Capex"/>
      <sheetName val="2.1 Mains"/>
      <sheetName val="2.2 Connections"/>
      <sheetName val="2.3 Meters"/>
      <sheetName val="2.4 Capex overheads"/>
      <sheetName val="3. Opex"/>
      <sheetName val="3. Opex - Reconciliation"/>
      <sheetName val="3.1 ARS"/>
      <sheetName val="4. Provisions"/>
      <sheetName val="5. Cost categories"/>
      <sheetName val="6. Related parties"/>
      <sheetName val="7. Incentives"/>
      <sheetName val="Indexation"/>
      <sheetName val="8. Demand"/>
      <sheetName val="Sheet1"/>
    </sheetNames>
    <sheetDataSet>
      <sheetData sheetId="0"/>
      <sheetData sheetId="1"/>
      <sheetData sheetId="2"/>
      <sheetData sheetId="3"/>
      <sheetData sheetId="4">
        <row r="56">
          <cell r="D56">
            <v>77663.486793848919</v>
          </cell>
        </row>
        <row r="57">
          <cell r="D57">
            <v>11311.116207187315</v>
          </cell>
        </row>
        <row r="59">
          <cell r="D59">
            <v>238.0900397714914</v>
          </cell>
        </row>
        <row r="60">
          <cell r="D60">
            <v>523.91300000000001</v>
          </cell>
        </row>
        <row r="61">
          <cell r="D61">
            <v>2120.8300496554657</v>
          </cell>
        </row>
        <row r="64">
          <cell r="E64">
            <v>-3458</v>
          </cell>
          <cell r="F64">
            <v>-1713.7267571290488</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53"/>
  <sheetViews>
    <sheetView tabSelected="1" zoomScale="85" zoomScaleNormal="85" workbookViewId="0"/>
  </sheetViews>
  <sheetFormatPr defaultColWidth="0" defaultRowHeight="15" customHeight="1" zeroHeight="1"/>
  <cols>
    <col min="1" max="11" width="9.140625" style="653" customWidth="1"/>
    <col min="12" max="16384" width="9.140625" style="653" hidden="1"/>
  </cols>
  <sheetData>
    <row r="1"/>
    <row r="2"/>
    <row r="3"/>
    <row r="4"/>
    <row r="5"/>
    <row r="6"/>
    <row r="7"/>
    <row r="8"/>
    <row r="9"/>
    <row r="10"/>
    <row r="11"/>
    <row r="12"/>
    <row r="13"/>
    <row r="14"/>
    <row r="15"/>
    <row r="16"/>
    <row r="17"/>
    <row r="18"/>
    <row r="19"/>
    <row r="20"/>
    <row r="21"/>
    <row r="22"/>
    <row r="23"/>
    <row r="24"/>
    <row r="25"/>
    <row r="26"/>
    <row r="27"/>
    <row r="28"/>
    <row r="29"/>
    <row r="30"/>
    <row r="31"/>
    <row r="32"/>
    <row r="33" spans="1:11"/>
    <row r="34" spans="1:11"/>
    <row r="35" spans="1:11"/>
    <row r="36" spans="1:11">
      <c r="A36" s="654"/>
      <c r="B36" s="654"/>
      <c r="C36" s="654"/>
      <c r="D36" s="654"/>
      <c r="E36" s="654"/>
      <c r="F36" s="654"/>
      <c r="G36" s="654"/>
      <c r="H36" s="654"/>
      <c r="I36" s="654"/>
      <c r="J36" s="654"/>
      <c r="K36" s="654"/>
    </row>
    <row r="37" spans="1:11">
      <c r="A37" s="654"/>
      <c r="B37" s="654"/>
      <c r="C37" s="654"/>
      <c r="D37" s="654"/>
      <c r="E37" s="654"/>
      <c r="F37" s="654"/>
      <c r="G37" s="654"/>
      <c r="H37" s="654"/>
      <c r="I37" s="654"/>
      <c r="J37" s="654"/>
      <c r="K37" s="654"/>
    </row>
    <row r="38" spans="1:11">
      <c r="A38" s="654"/>
      <c r="B38" s="654"/>
      <c r="C38" s="654"/>
      <c r="D38" s="654"/>
      <c r="E38" s="654"/>
      <c r="F38" s="654"/>
      <c r="G38" s="654"/>
      <c r="H38" s="654"/>
      <c r="I38" s="654"/>
      <c r="J38" s="654"/>
      <c r="K38" s="654"/>
    </row>
    <row r="39" spans="1:11">
      <c r="A39" s="654"/>
      <c r="B39" s="654"/>
      <c r="C39" s="654"/>
      <c r="D39" s="654"/>
      <c r="E39" s="654"/>
      <c r="F39" s="654"/>
      <c r="G39" s="654"/>
      <c r="H39" s="654"/>
      <c r="I39" s="654"/>
      <c r="J39" s="654"/>
      <c r="K39" s="654"/>
    </row>
    <row r="40" spans="1:11">
      <c r="A40" s="654"/>
      <c r="B40" s="654"/>
      <c r="C40" s="654"/>
      <c r="D40" s="654"/>
      <c r="E40" s="654"/>
      <c r="F40" s="654"/>
      <c r="G40" s="654"/>
      <c r="H40" s="654"/>
      <c r="I40" s="654"/>
      <c r="J40" s="654"/>
      <c r="K40" s="654"/>
    </row>
    <row r="41" spans="1:11">
      <c r="A41" s="654"/>
      <c r="B41" s="654"/>
      <c r="C41" s="654"/>
      <c r="D41" s="654"/>
      <c r="E41" s="654"/>
      <c r="F41" s="654"/>
      <c r="G41" s="654"/>
      <c r="H41" s="654"/>
      <c r="I41" s="654"/>
      <c r="J41" s="654"/>
      <c r="K41" s="654"/>
    </row>
    <row r="42" spans="1:11">
      <c r="A42" s="655"/>
      <c r="B42" s="655"/>
      <c r="C42" s="655"/>
      <c r="D42" s="655"/>
      <c r="E42" s="655"/>
      <c r="F42" s="655"/>
      <c r="G42" s="655"/>
      <c r="H42" s="655"/>
      <c r="I42" s="655"/>
      <c r="J42" s="655"/>
      <c r="K42" s="655"/>
    </row>
    <row r="43" spans="1:11">
      <c r="A43" s="655"/>
      <c r="B43" s="655"/>
      <c r="C43" s="655"/>
      <c r="D43" s="655"/>
      <c r="E43" s="655"/>
      <c r="F43" s="655"/>
      <c r="G43" s="655"/>
      <c r="H43" s="655"/>
      <c r="I43" s="655"/>
      <c r="J43" s="655"/>
      <c r="K43" s="655"/>
    </row>
    <row r="44" spans="1:11">
      <c r="A44" s="655"/>
      <c r="B44" s="655"/>
      <c r="C44" s="655"/>
      <c r="D44" s="655"/>
      <c r="E44" s="655"/>
      <c r="F44" s="655"/>
      <c r="G44" s="655"/>
      <c r="H44" s="655"/>
      <c r="I44" s="655"/>
      <c r="J44" s="655"/>
      <c r="K44" s="655"/>
    </row>
    <row r="45" spans="1:11">
      <c r="A45" s="655"/>
      <c r="B45" s="655"/>
      <c r="C45" s="655"/>
      <c r="D45" s="655"/>
      <c r="E45" s="655"/>
      <c r="F45" s="655"/>
      <c r="G45" s="655"/>
      <c r="H45" s="655"/>
      <c r="I45" s="655"/>
      <c r="J45" s="655"/>
      <c r="K45" s="655"/>
    </row>
    <row r="46" spans="1:11">
      <c r="A46" s="655"/>
      <c r="B46" s="655"/>
      <c r="C46" s="655"/>
      <c r="D46" s="655"/>
      <c r="E46" s="655"/>
      <c r="F46" s="655"/>
      <c r="G46" s="655"/>
      <c r="H46" s="655"/>
      <c r="I46" s="655"/>
      <c r="J46" s="655"/>
      <c r="K46" s="655"/>
    </row>
    <row r="47" spans="1:11">
      <c r="A47" s="655"/>
      <c r="B47" s="655"/>
      <c r="C47" s="655"/>
      <c r="D47" s="655"/>
      <c r="E47" s="655"/>
      <c r="F47" s="655"/>
      <c r="G47" s="655"/>
      <c r="H47" s="655"/>
      <c r="I47" s="655"/>
      <c r="J47" s="655"/>
      <c r="K47" s="655"/>
    </row>
    <row r="48" spans="1:11">
      <c r="A48" s="655"/>
      <c r="B48" s="655"/>
      <c r="C48" s="655"/>
      <c r="D48" s="655"/>
      <c r="E48" s="655"/>
      <c r="F48" s="655"/>
      <c r="G48" s="655"/>
      <c r="H48" s="655"/>
      <c r="I48" s="655"/>
      <c r="J48" s="655"/>
      <c r="K48" s="655"/>
    </row>
    <row r="49" spans="1:11">
      <c r="A49" s="655"/>
      <c r="B49" s="655"/>
      <c r="C49" s="655"/>
      <c r="D49" s="655"/>
      <c r="E49" s="655"/>
      <c r="F49" s="655"/>
      <c r="G49" s="655"/>
      <c r="H49" s="655"/>
      <c r="I49" s="655"/>
      <c r="J49" s="655"/>
      <c r="K49" s="655"/>
    </row>
    <row r="50" spans="1:11">
      <c r="A50" s="655"/>
      <c r="B50" s="655"/>
      <c r="C50" s="655"/>
      <c r="D50" s="655"/>
      <c r="E50" s="655"/>
      <c r="F50" s="655"/>
      <c r="G50" s="655"/>
      <c r="H50" s="655"/>
      <c r="I50" s="655"/>
      <c r="J50" s="655"/>
      <c r="K50" s="655"/>
    </row>
    <row r="51" spans="1:11">
      <c r="A51" s="655"/>
      <c r="B51" s="655"/>
      <c r="C51" s="655"/>
      <c r="D51" s="655"/>
      <c r="E51" s="655"/>
      <c r="F51" s="655"/>
      <c r="G51" s="655"/>
      <c r="H51" s="655"/>
      <c r="I51" s="655"/>
      <c r="J51" s="655"/>
      <c r="K51" s="655"/>
    </row>
    <row r="52" spans="1:11">
      <c r="A52" s="655"/>
      <c r="B52" s="655"/>
      <c r="C52" s="655"/>
      <c r="D52" s="655"/>
      <c r="E52" s="655"/>
      <c r="F52" s="655"/>
      <c r="G52" s="655"/>
      <c r="H52" s="655"/>
      <c r="I52" s="655"/>
      <c r="J52" s="655"/>
      <c r="K52" s="655"/>
    </row>
    <row r="53" spans="1:11" hidden="1"/>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49"/>
  <sheetViews>
    <sheetView showGridLines="0" showRowColHeaders="0" zoomScale="70" workbookViewId="0"/>
  </sheetViews>
  <sheetFormatPr defaultRowHeight="12.75"/>
  <cols>
    <col min="1" max="1" width="2.28515625" customWidth="1"/>
    <col min="2" max="2" width="15.7109375" customWidth="1"/>
  </cols>
  <sheetData>
    <row r="1" spans="1:23" ht="44.25" customHeight="1">
      <c r="A1" s="9"/>
      <c r="B1" s="9"/>
      <c r="D1" s="46"/>
      <c r="E1" s="131"/>
      <c r="F1" s="246" t="s">
        <v>91</v>
      </c>
      <c r="R1" s="9"/>
      <c r="S1" s="9"/>
      <c r="T1" s="9"/>
      <c r="U1" s="9"/>
      <c r="V1" s="9"/>
      <c r="W1" s="9"/>
    </row>
    <row r="2" spans="1:23" ht="44.25" customHeight="1">
      <c r="A2" s="9"/>
      <c r="B2" s="9"/>
      <c r="D2" s="46"/>
      <c r="F2" s="246"/>
      <c r="K2" s="246" t="s">
        <v>93</v>
      </c>
      <c r="R2" s="9"/>
      <c r="S2" s="9"/>
      <c r="T2" s="9"/>
      <c r="U2" s="9"/>
      <c r="V2" s="9"/>
      <c r="W2" s="9"/>
    </row>
    <row r="3" spans="1:23" ht="54.95" customHeight="1">
      <c r="A3" s="9"/>
      <c r="B3" s="9"/>
      <c r="D3" s="46"/>
      <c r="G3" s="246"/>
      <c r="K3" s="185" t="s">
        <v>86</v>
      </c>
      <c r="R3" s="9"/>
      <c r="S3" s="9"/>
      <c r="T3" s="9"/>
      <c r="U3" s="9"/>
      <c r="V3" s="9"/>
      <c r="W3" s="9"/>
    </row>
    <row r="4" spans="1:23" ht="36" customHeight="1">
      <c r="A4" s="9"/>
      <c r="B4" s="9"/>
      <c r="D4" s="46"/>
      <c r="G4" s="246"/>
      <c r="J4" s="187"/>
      <c r="K4" s="325" t="s">
        <v>120</v>
      </c>
      <c r="R4" s="9"/>
      <c r="S4" s="9"/>
      <c r="T4" s="9"/>
      <c r="U4" s="9"/>
      <c r="V4" s="9"/>
      <c r="W4" s="9"/>
    </row>
    <row r="5" spans="1:23" ht="36" customHeight="1">
      <c r="A5" s="9"/>
      <c r="B5" s="9"/>
      <c r="D5" s="46"/>
      <c r="L5" s="187"/>
      <c r="M5" s="187"/>
      <c r="N5" s="187"/>
      <c r="R5" s="9"/>
      <c r="S5" s="9"/>
      <c r="T5" s="9"/>
      <c r="U5" s="9"/>
      <c r="V5" s="9"/>
      <c r="W5" s="9"/>
    </row>
    <row r="6" spans="1:23">
      <c r="A6" s="132"/>
      <c r="B6" s="132"/>
      <c r="C6" s="132"/>
      <c r="D6" s="132"/>
      <c r="E6" s="132"/>
      <c r="F6" s="132"/>
      <c r="G6" s="132"/>
      <c r="H6" s="132"/>
      <c r="I6" s="132"/>
      <c r="J6" s="132"/>
      <c r="K6" s="132"/>
      <c r="L6" s="132"/>
      <c r="M6" s="132"/>
      <c r="N6" s="132"/>
      <c r="O6" s="132"/>
      <c r="P6" s="132"/>
      <c r="Q6" s="132"/>
      <c r="R6" s="132"/>
      <c r="S6" s="132"/>
      <c r="T6" s="132"/>
      <c r="U6" s="132"/>
      <c r="V6" s="132"/>
      <c r="W6" s="132"/>
    </row>
    <row r="7" spans="1:23" ht="27">
      <c r="A7" s="121"/>
      <c r="B7" s="133" t="s">
        <v>32</v>
      </c>
      <c r="C7" s="121"/>
      <c r="D7" s="121"/>
      <c r="E7" s="121"/>
      <c r="F7" s="121"/>
      <c r="G7" s="121"/>
      <c r="H7" s="172"/>
      <c r="I7" s="121"/>
      <c r="J7" s="186"/>
      <c r="K7" s="172"/>
      <c r="L7" s="121"/>
      <c r="M7" s="121"/>
      <c r="N7" s="172"/>
      <c r="O7" s="172"/>
      <c r="P7" s="121"/>
      <c r="Q7" s="121"/>
      <c r="R7" s="121"/>
      <c r="S7" s="121"/>
      <c r="T7" s="121"/>
      <c r="U7" s="121"/>
      <c r="V7" s="121"/>
      <c r="W7" s="121"/>
    </row>
    <row r="8" spans="1:23" ht="15.75">
      <c r="A8" s="121"/>
      <c r="B8" s="121"/>
      <c r="C8" s="121"/>
      <c r="D8" s="121"/>
      <c r="E8" s="121"/>
      <c r="F8" s="121"/>
      <c r="G8" s="121"/>
      <c r="H8" s="172"/>
      <c r="I8" s="121"/>
      <c r="J8" s="173"/>
      <c r="K8" s="172"/>
      <c r="L8" s="121"/>
      <c r="M8" s="121"/>
      <c r="N8" s="121"/>
      <c r="O8" s="121"/>
      <c r="P8" s="121"/>
      <c r="Q8" s="121"/>
      <c r="R8" s="121"/>
      <c r="S8" s="121"/>
      <c r="T8" s="121"/>
      <c r="U8" s="121"/>
      <c r="V8" s="121"/>
      <c r="W8" s="121"/>
    </row>
    <row r="9" spans="1:23">
      <c r="A9" s="134"/>
      <c r="B9" s="134"/>
      <c r="C9" s="134"/>
      <c r="D9" s="134"/>
      <c r="E9" s="134"/>
      <c r="F9" s="134"/>
      <c r="G9" s="134"/>
      <c r="H9" s="134"/>
      <c r="I9" s="134"/>
      <c r="J9" s="134"/>
      <c r="K9" s="134"/>
      <c r="L9" s="134"/>
      <c r="M9" s="134"/>
      <c r="N9" s="134"/>
      <c r="O9" s="134"/>
      <c r="P9" s="134"/>
      <c r="Q9" s="134"/>
      <c r="R9" s="134"/>
      <c r="S9" s="134"/>
      <c r="T9" s="134"/>
      <c r="U9" s="134"/>
      <c r="V9" s="134"/>
      <c r="W9" s="134"/>
    </row>
    <row r="10" spans="1:23">
      <c r="A10" s="135"/>
      <c r="B10" s="135"/>
      <c r="C10" s="135"/>
      <c r="D10" s="135"/>
      <c r="E10" s="135"/>
      <c r="F10" s="135"/>
      <c r="G10" s="135"/>
      <c r="H10" s="135"/>
      <c r="I10" s="135"/>
      <c r="J10" s="135"/>
      <c r="K10" s="135"/>
      <c r="L10" s="135"/>
      <c r="M10" s="135"/>
      <c r="N10" s="135"/>
      <c r="O10" s="135"/>
      <c r="P10" s="135"/>
      <c r="Q10" s="135"/>
      <c r="R10" s="135"/>
      <c r="S10" s="135"/>
      <c r="T10" s="135"/>
      <c r="U10" s="135"/>
      <c r="V10" s="135"/>
      <c r="W10" s="135"/>
    </row>
    <row r="11" spans="1:23" ht="27" customHeight="1">
      <c r="A11" s="9"/>
      <c r="B11" s="9"/>
      <c r="C11" s="9"/>
      <c r="D11" s="9"/>
      <c r="E11" s="9"/>
      <c r="F11" s="9"/>
      <c r="G11" s="9"/>
      <c r="H11" s="9"/>
      <c r="I11" s="9"/>
      <c r="J11" s="9"/>
      <c r="K11" s="9"/>
      <c r="L11" s="9"/>
      <c r="M11" s="9"/>
      <c r="N11" s="9"/>
      <c r="O11" s="9"/>
      <c r="P11" s="9"/>
      <c r="Q11" s="9"/>
      <c r="R11" s="9"/>
      <c r="S11" s="9"/>
      <c r="T11" s="9"/>
      <c r="U11" s="9"/>
      <c r="V11" s="9"/>
      <c r="W11" s="9"/>
    </row>
    <row r="12" spans="1:23" ht="15">
      <c r="A12" s="9"/>
      <c r="B12" s="9"/>
      <c r="C12" s="43"/>
      <c r="D12" s="43"/>
      <c r="E12" s="43"/>
      <c r="F12" s="43"/>
      <c r="G12" s="43"/>
      <c r="H12" s="43"/>
      <c r="I12" s="43"/>
      <c r="J12" s="43"/>
      <c r="K12" s="43"/>
      <c r="L12" s="43"/>
      <c r="M12" s="9"/>
      <c r="N12" s="9"/>
      <c r="O12" s="9"/>
      <c r="P12" s="9"/>
      <c r="Q12" s="9"/>
      <c r="R12" s="9"/>
      <c r="S12" s="9"/>
      <c r="T12" s="9"/>
      <c r="U12" s="9"/>
      <c r="V12" s="9"/>
      <c r="W12" s="9"/>
    </row>
    <row r="13" spans="1:23" ht="15">
      <c r="A13" s="9"/>
      <c r="B13" s="9"/>
      <c r="C13" s="170" t="s">
        <v>94</v>
      </c>
      <c r="D13" s="43"/>
      <c r="E13" s="43"/>
      <c r="F13" s="43"/>
      <c r="G13" s="43"/>
      <c r="H13" s="43"/>
      <c r="I13" s="43"/>
      <c r="J13" s="43"/>
      <c r="K13" s="43"/>
      <c r="L13" s="43"/>
      <c r="M13" s="9"/>
      <c r="N13" s="9"/>
      <c r="O13" s="9"/>
      <c r="P13" s="9"/>
      <c r="Q13" s="9"/>
      <c r="R13" s="9"/>
      <c r="S13" s="9"/>
      <c r="T13" s="9"/>
      <c r="U13" s="9"/>
      <c r="V13" s="9"/>
      <c r="W13" s="9"/>
    </row>
    <row r="14" spans="1:23" ht="15">
      <c r="A14" s="9"/>
      <c r="B14" s="9"/>
      <c r="C14" s="170" t="s">
        <v>92</v>
      </c>
      <c r="D14" s="43"/>
      <c r="E14" s="43"/>
      <c r="F14" s="43"/>
      <c r="G14" s="43"/>
      <c r="H14" s="43"/>
      <c r="I14" s="43"/>
      <c r="J14" s="43"/>
      <c r="K14" s="43"/>
      <c r="L14" s="43"/>
      <c r="M14" s="9"/>
      <c r="N14" s="9"/>
      <c r="O14" s="9"/>
      <c r="P14" s="9"/>
      <c r="Q14" s="9"/>
      <c r="R14" s="9"/>
      <c r="S14" s="9"/>
      <c r="T14" s="9"/>
      <c r="U14" s="9"/>
      <c r="V14" s="9"/>
      <c r="W14" s="9"/>
    </row>
    <row r="15" spans="1:23" ht="15">
      <c r="A15" s="9"/>
      <c r="B15" s="9"/>
      <c r="C15" s="170"/>
      <c r="D15" s="43"/>
      <c r="E15" s="43"/>
      <c r="F15" s="43"/>
      <c r="G15" s="43"/>
      <c r="H15" s="43"/>
      <c r="I15" s="43"/>
      <c r="J15" s="43"/>
      <c r="K15" s="43"/>
      <c r="L15" s="43"/>
      <c r="M15" s="9"/>
      <c r="N15" s="9"/>
      <c r="O15" s="9"/>
      <c r="P15" s="9"/>
      <c r="Q15" s="9"/>
      <c r="R15" s="9"/>
      <c r="S15" s="9"/>
      <c r="T15" s="9"/>
      <c r="U15" s="9"/>
      <c r="V15" s="9"/>
      <c r="W15" s="9"/>
    </row>
    <row r="16" spans="1:23" ht="15">
      <c r="A16" s="9"/>
      <c r="B16" s="9"/>
      <c r="C16" s="43"/>
      <c r="D16" s="43"/>
      <c r="E16" s="43"/>
      <c r="F16" s="43"/>
      <c r="G16" s="43"/>
      <c r="H16" s="43"/>
      <c r="I16" s="43"/>
      <c r="J16" s="43"/>
      <c r="K16" s="43"/>
      <c r="L16" s="43"/>
      <c r="M16" s="9"/>
      <c r="N16" s="9"/>
      <c r="O16" s="9"/>
      <c r="P16" s="9"/>
      <c r="Q16" s="9"/>
      <c r="R16" s="9"/>
      <c r="S16" s="9"/>
      <c r="T16" s="9"/>
      <c r="U16" s="9"/>
      <c r="V16" s="9"/>
      <c r="W16" s="9"/>
    </row>
    <row r="17" spans="1:23" ht="15">
      <c r="A17" s="9"/>
      <c r="B17" s="9"/>
      <c r="C17" s="43"/>
      <c r="D17" s="43"/>
      <c r="E17" s="43"/>
      <c r="F17" s="43"/>
      <c r="G17" s="43"/>
      <c r="H17" s="43"/>
      <c r="I17" s="43"/>
      <c r="J17" s="43"/>
      <c r="K17" s="43"/>
      <c r="L17" s="43"/>
      <c r="M17" s="9"/>
      <c r="N17" s="9"/>
      <c r="O17" s="9"/>
      <c r="P17" s="9"/>
      <c r="Q17" s="9"/>
      <c r="R17" s="9"/>
      <c r="S17" s="9"/>
      <c r="T17" s="9"/>
      <c r="U17" s="9"/>
      <c r="V17" s="9"/>
      <c r="W17" s="9"/>
    </row>
    <row r="18" spans="1:23" ht="15">
      <c r="A18" s="9"/>
      <c r="B18" s="9"/>
      <c r="D18" s="43"/>
      <c r="E18" s="43"/>
      <c r="F18" s="43"/>
      <c r="G18" s="43"/>
      <c r="H18" s="43"/>
      <c r="I18" s="43"/>
      <c r="J18" s="43"/>
      <c r="K18" s="43"/>
      <c r="L18" s="43"/>
      <c r="M18" s="9"/>
      <c r="N18" s="9"/>
      <c r="O18" s="9"/>
      <c r="P18" s="9"/>
      <c r="Q18" s="9"/>
      <c r="R18" s="9"/>
      <c r="S18" s="9"/>
      <c r="T18" s="9"/>
      <c r="U18" s="9"/>
      <c r="V18" s="9"/>
      <c r="W18" s="9"/>
    </row>
    <row r="19" spans="1:23" ht="15.75">
      <c r="A19" s="9"/>
      <c r="B19" s="9"/>
      <c r="C19" s="43"/>
      <c r="D19" s="247" t="s">
        <v>105</v>
      </c>
      <c r="I19" s="43"/>
      <c r="J19" s="43"/>
      <c r="K19" s="43"/>
      <c r="L19" s="43"/>
      <c r="M19" s="9"/>
      <c r="N19" s="9"/>
      <c r="O19" s="9"/>
      <c r="P19" s="9"/>
      <c r="Q19" s="9"/>
      <c r="R19" s="9"/>
      <c r="S19" s="9"/>
      <c r="T19" s="9"/>
      <c r="U19" s="9"/>
      <c r="V19" s="9"/>
      <c r="W19" s="9"/>
    </row>
    <row r="20" spans="1:23" ht="15">
      <c r="A20" s="9"/>
      <c r="B20" s="9"/>
      <c r="C20" s="43"/>
      <c r="I20" s="43"/>
      <c r="J20" s="43"/>
      <c r="K20" s="43"/>
      <c r="L20" s="43"/>
      <c r="M20" s="9"/>
      <c r="N20" s="9"/>
      <c r="O20" s="9"/>
      <c r="P20" s="9"/>
      <c r="Q20" s="9"/>
      <c r="R20" s="9"/>
      <c r="S20" s="9"/>
      <c r="T20" s="9"/>
      <c r="U20" s="9"/>
      <c r="V20" s="9"/>
      <c r="W20" s="9"/>
    </row>
    <row r="21" spans="1:23" ht="15">
      <c r="A21" s="9"/>
      <c r="B21" s="9"/>
      <c r="C21" s="43"/>
      <c r="D21" s="248" t="s">
        <v>106</v>
      </c>
      <c r="E21" s="249" t="s">
        <v>107</v>
      </c>
      <c r="F21" s="249"/>
      <c r="G21" s="249" t="s">
        <v>108</v>
      </c>
      <c r="H21" s="249"/>
      <c r="I21" s="43"/>
      <c r="J21" s="43"/>
      <c r="K21" s="43"/>
      <c r="L21" s="43"/>
      <c r="M21" s="9"/>
      <c r="N21" s="9"/>
      <c r="O21" s="9"/>
      <c r="P21" s="9"/>
      <c r="Q21" s="9"/>
      <c r="R21" s="9"/>
      <c r="S21" s="9"/>
      <c r="T21" s="9"/>
      <c r="U21" s="9"/>
      <c r="V21" s="9"/>
      <c r="W21" s="9"/>
    </row>
    <row r="22" spans="1:23" ht="15">
      <c r="A22" s="9"/>
      <c r="B22" s="9"/>
      <c r="C22" s="43"/>
      <c r="D22" s="250" t="s">
        <v>109</v>
      </c>
      <c r="E22" s="251">
        <v>39625</v>
      </c>
      <c r="F22" s="170"/>
      <c r="G22" s="170"/>
      <c r="H22" s="170"/>
      <c r="I22" s="43"/>
      <c r="J22" s="43"/>
      <c r="K22" s="43"/>
      <c r="L22" s="43"/>
      <c r="M22" s="9"/>
      <c r="N22" s="9"/>
      <c r="O22" s="9"/>
      <c r="P22" s="9"/>
      <c r="Q22" s="9"/>
      <c r="R22" s="9"/>
      <c r="S22" s="9"/>
      <c r="T22" s="9"/>
      <c r="U22" s="9"/>
      <c r="V22" s="9"/>
      <c r="W22" s="9"/>
    </row>
    <row r="23" spans="1:23" ht="15">
      <c r="A23" s="9"/>
      <c r="B23" s="9"/>
      <c r="C23" s="43"/>
      <c r="D23" s="43"/>
      <c r="E23" s="43"/>
      <c r="F23" s="43"/>
      <c r="G23" s="43"/>
      <c r="H23" s="43"/>
      <c r="I23" s="43"/>
      <c r="J23" s="43"/>
      <c r="K23" s="43"/>
      <c r="L23" s="43"/>
      <c r="M23" s="9"/>
      <c r="N23" s="9"/>
      <c r="O23" s="9"/>
      <c r="P23" s="9"/>
      <c r="Q23" s="9"/>
      <c r="R23" s="9"/>
      <c r="S23" s="9"/>
      <c r="T23" s="9"/>
      <c r="U23" s="9"/>
      <c r="V23" s="9"/>
      <c r="W23" s="9"/>
    </row>
    <row r="24" spans="1:23" ht="15">
      <c r="A24" s="9"/>
      <c r="B24" s="9"/>
      <c r="C24" s="43"/>
      <c r="D24" s="43"/>
      <c r="E24" s="43"/>
      <c r="F24" s="43"/>
      <c r="G24" s="43"/>
      <c r="H24" s="43"/>
      <c r="I24" s="43"/>
      <c r="J24" s="43"/>
      <c r="K24" s="43"/>
      <c r="L24" s="43"/>
      <c r="M24" s="9"/>
      <c r="N24" s="9"/>
      <c r="O24" s="9"/>
      <c r="P24" s="9"/>
      <c r="Q24" s="9"/>
      <c r="R24" s="9"/>
      <c r="S24" s="9"/>
      <c r="T24" s="9"/>
      <c r="U24" s="9"/>
      <c r="V24" s="9"/>
      <c r="W24" s="9"/>
    </row>
    <row r="25" spans="1:23" ht="15">
      <c r="A25" s="9"/>
      <c r="B25" s="9"/>
      <c r="C25" s="43"/>
      <c r="D25" s="43"/>
      <c r="E25" s="43"/>
      <c r="F25" s="43"/>
      <c r="G25" s="43"/>
      <c r="H25" s="43"/>
      <c r="I25" s="43"/>
      <c r="J25" s="43"/>
      <c r="K25" s="43"/>
      <c r="L25" s="43"/>
      <c r="M25" s="9"/>
      <c r="N25" s="9"/>
      <c r="O25" s="9"/>
      <c r="P25" s="9"/>
      <c r="Q25" s="9"/>
      <c r="R25" s="9"/>
      <c r="S25" s="9"/>
      <c r="T25" s="9"/>
      <c r="U25" s="9"/>
      <c r="V25" s="9"/>
      <c r="W25" s="9"/>
    </row>
    <row r="26" spans="1:23" ht="15">
      <c r="A26" s="9"/>
      <c r="B26" s="9"/>
      <c r="C26" s="43"/>
      <c r="D26" s="43"/>
      <c r="E26" s="43"/>
      <c r="F26" s="43"/>
      <c r="G26" s="43"/>
      <c r="H26" s="43"/>
      <c r="I26" s="43"/>
      <c r="J26" s="43"/>
      <c r="K26" s="43"/>
      <c r="L26" s="43"/>
      <c r="M26" s="9"/>
      <c r="N26" s="9"/>
      <c r="O26" s="9"/>
      <c r="P26" s="9"/>
      <c r="Q26" s="9"/>
      <c r="R26" s="9"/>
      <c r="S26" s="9"/>
      <c r="T26" s="9"/>
      <c r="U26" s="9"/>
      <c r="V26" s="9"/>
      <c r="W26" s="9"/>
    </row>
    <row r="27" spans="1:23" ht="15">
      <c r="A27" s="9"/>
      <c r="B27" s="9"/>
      <c r="C27" s="43"/>
      <c r="I27" s="43"/>
      <c r="J27" s="43"/>
      <c r="K27" s="43"/>
      <c r="L27" s="43"/>
      <c r="M27" s="9"/>
      <c r="N27" s="9"/>
      <c r="O27" s="9"/>
      <c r="P27" s="9"/>
      <c r="Q27" s="9"/>
      <c r="R27" s="9"/>
      <c r="S27" s="9"/>
      <c r="T27" s="9"/>
      <c r="U27" s="9"/>
      <c r="V27" s="9"/>
      <c r="W27" s="9"/>
    </row>
    <row r="28" spans="1:23" ht="15">
      <c r="A28" s="9"/>
      <c r="B28" s="9"/>
      <c r="C28" s="43"/>
      <c r="H28" s="43"/>
      <c r="I28" s="43"/>
      <c r="J28" s="43"/>
      <c r="K28" s="43"/>
      <c r="L28" s="43"/>
      <c r="M28" s="9"/>
      <c r="N28" s="9"/>
      <c r="O28" s="9"/>
      <c r="P28" s="9"/>
      <c r="Q28" s="9"/>
      <c r="R28" s="9"/>
      <c r="S28" s="9"/>
      <c r="T28" s="9"/>
      <c r="U28" s="9"/>
      <c r="V28" s="9"/>
      <c r="W28" s="9"/>
    </row>
    <row r="29" spans="1:23" ht="15">
      <c r="A29" s="9"/>
      <c r="B29" s="9"/>
      <c r="C29" s="43"/>
      <c r="D29" s="244"/>
      <c r="N29" s="9"/>
      <c r="O29" s="9"/>
      <c r="P29" s="9"/>
      <c r="Q29" s="9"/>
      <c r="R29" s="9"/>
      <c r="S29" s="9"/>
      <c r="T29" s="9"/>
      <c r="U29" s="9"/>
      <c r="V29" s="9"/>
      <c r="W29" s="9"/>
    </row>
    <row r="30" spans="1:23" ht="15">
      <c r="A30" s="9"/>
      <c r="B30" s="9"/>
      <c r="C30" s="43"/>
      <c r="E30" s="6"/>
      <c r="R30" s="9"/>
      <c r="S30" s="9"/>
      <c r="T30" s="9"/>
      <c r="U30" s="9"/>
      <c r="V30" s="9"/>
      <c r="W30" s="9"/>
    </row>
    <row r="31" spans="1:23" ht="15">
      <c r="A31" s="9"/>
      <c r="B31" s="9"/>
      <c r="C31" s="43"/>
      <c r="E31" s="6"/>
      <c r="F31" s="43"/>
      <c r="G31" s="43"/>
      <c r="H31" s="43"/>
      <c r="I31" s="43"/>
      <c r="J31" s="43"/>
      <c r="K31" s="43"/>
      <c r="L31" s="43"/>
      <c r="M31" s="9"/>
      <c r="N31" s="9"/>
      <c r="O31" s="9"/>
      <c r="P31" s="9"/>
      <c r="Q31" s="9"/>
      <c r="R31" s="9"/>
      <c r="S31" s="9"/>
      <c r="T31" s="9"/>
      <c r="U31" s="9"/>
      <c r="V31" s="9"/>
      <c r="W31" s="9"/>
    </row>
    <row r="32" spans="1:23" ht="15">
      <c r="A32" s="9"/>
      <c r="B32" s="9"/>
      <c r="C32" s="43"/>
      <c r="E32" s="6"/>
      <c r="F32" s="43"/>
      <c r="G32" s="43"/>
      <c r="H32" s="43"/>
      <c r="I32" s="43"/>
      <c r="J32" s="43"/>
      <c r="K32" s="43"/>
      <c r="L32" s="43"/>
      <c r="M32" s="9"/>
      <c r="N32" s="9"/>
      <c r="O32" s="9"/>
      <c r="P32" s="9"/>
      <c r="Q32" s="9"/>
      <c r="R32" s="9"/>
      <c r="S32" s="9"/>
      <c r="T32" s="9"/>
      <c r="U32" s="9"/>
      <c r="V32" s="9"/>
      <c r="W32" s="9"/>
    </row>
    <row r="33" spans="1:23" ht="15">
      <c r="A33" s="9"/>
      <c r="B33" s="9"/>
      <c r="C33" s="9"/>
      <c r="D33" s="136"/>
      <c r="E33" s="6"/>
      <c r="F33" s="9"/>
      <c r="G33" s="9"/>
      <c r="H33" s="9"/>
      <c r="I33" s="9"/>
      <c r="J33" s="9"/>
      <c r="K33" s="9"/>
      <c r="L33" s="9"/>
      <c r="M33" s="9"/>
      <c r="N33" s="9"/>
      <c r="O33" s="9"/>
      <c r="P33" s="9"/>
      <c r="Q33" s="9"/>
      <c r="R33" s="9"/>
      <c r="S33" s="9"/>
      <c r="T33" s="9"/>
      <c r="U33" s="9"/>
      <c r="V33" s="9"/>
      <c r="W33" s="9"/>
    </row>
    <row r="34" spans="1:23" ht="15">
      <c r="A34" s="9"/>
      <c r="B34" s="9"/>
      <c r="C34" s="9"/>
      <c r="D34" s="9"/>
      <c r="E34" s="6"/>
      <c r="F34" s="9"/>
      <c r="G34" s="9"/>
      <c r="H34" s="9"/>
      <c r="I34" s="9"/>
      <c r="J34" s="9"/>
      <c r="K34" s="9"/>
      <c r="L34" s="9"/>
      <c r="M34" s="9"/>
      <c r="N34" s="9"/>
      <c r="O34" s="9"/>
      <c r="P34" s="9"/>
      <c r="Q34" s="9"/>
      <c r="R34" s="9"/>
      <c r="S34" s="9"/>
      <c r="T34" s="9"/>
      <c r="U34" s="9"/>
      <c r="V34" s="9"/>
      <c r="W34" s="9"/>
    </row>
    <row r="35" spans="1:23" ht="15">
      <c r="A35" s="9"/>
      <c r="B35" s="9"/>
      <c r="C35" s="9"/>
      <c r="D35" s="9"/>
      <c r="E35" s="6"/>
      <c r="F35" s="9"/>
      <c r="G35" s="9"/>
      <c r="H35" s="9"/>
      <c r="I35" s="9"/>
      <c r="J35" s="9"/>
      <c r="K35" s="9"/>
      <c r="L35" s="9"/>
      <c r="M35" s="9"/>
      <c r="N35" s="9"/>
      <c r="O35" s="9"/>
      <c r="P35" s="9"/>
      <c r="Q35" s="9"/>
      <c r="R35" s="9"/>
      <c r="S35" s="9"/>
      <c r="T35" s="9"/>
      <c r="U35" s="9"/>
      <c r="V35" s="9"/>
      <c r="W35" s="9"/>
    </row>
    <row r="36" spans="1:23" ht="15">
      <c r="A36" s="9"/>
      <c r="B36" s="9"/>
      <c r="C36" s="9"/>
      <c r="D36" s="9"/>
      <c r="E36" s="6"/>
      <c r="F36" s="9"/>
      <c r="G36" s="9"/>
      <c r="H36" s="9"/>
      <c r="I36" s="9"/>
      <c r="J36" s="9"/>
      <c r="K36" s="9"/>
      <c r="L36" s="9"/>
      <c r="M36" s="9"/>
      <c r="N36" s="9"/>
      <c r="O36" s="9"/>
      <c r="P36" s="9"/>
      <c r="Q36" s="9"/>
      <c r="R36" s="9"/>
      <c r="S36" s="9"/>
      <c r="T36" s="9"/>
      <c r="U36" s="9"/>
      <c r="V36" s="9"/>
      <c r="W36" s="9"/>
    </row>
    <row r="37" spans="1:23" ht="15">
      <c r="A37" s="9"/>
      <c r="B37" s="9"/>
      <c r="C37" s="9"/>
      <c r="D37" s="9"/>
      <c r="E37" s="6"/>
      <c r="F37" s="9"/>
      <c r="G37" s="9"/>
      <c r="H37" s="9"/>
      <c r="I37" s="9"/>
      <c r="J37" s="9"/>
      <c r="K37" s="9"/>
      <c r="L37" s="9"/>
      <c r="M37" s="9"/>
      <c r="N37" s="9"/>
      <c r="O37" s="9"/>
      <c r="P37" s="9"/>
      <c r="Q37" s="9"/>
      <c r="R37" s="9"/>
      <c r="S37" s="9"/>
      <c r="T37" s="9"/>
      <c r="U37" s="9"/>
      <c r="V37" s="9"/>
      <c r="W37" s="9"/>
    </row>
    <row r="38" spans="1:23" ht="15">
      <c r="A38" s="9"/>
      <c r="B38" s="9"/>
      <c r="C38" s="9"/>
      <c r="D38" s="9"/>
      <c r="E38" s="6"/>
      <c r="F38" s="9"/>
      <c r="G38" s="9"/>
      <c r="H38" s="9"/>
      <c r="I38" s="9"/>
      <c r="J38" s="9"/>
      <c r="K38" s="9"/>
      <c r="L38" s="9"/>
      <c r="M38" s="9"/>
      <c r="N38" s="9"/>
      <c r="O38" s="9"/>
      <c r="P38" s="9"/>
      <c r="Q38" s="9"/>
      <c r="R38" s="9"/>
      <c r="S38" s="9"/>
      <c r="T38" s="9"/>
      <c r="U38" s="9"/>
      <c r="V38" s="9"/>
      <c r="W38" s="9"/>
    </row>
    <row r="39" spans="1:23">
      <c r="A39" s="9"/>
      <c r="B39" s="9"/>
      <c r="C39" s="9"/>
      <c r="D39" s="9"/>
      <c r="F39" s="9"/>
      <c r="G39" s="9"/>
      <c r="H39" s="9"/>
      <c r="I39" s="9"/>
      <c r="J39" s="9"/>
      <c r="K39" s="9"/>
      <c r="L39" s="9"/>
      <c r="M39" s="9"/>
      <c r="N39" s="9"/>
      <c r="O39" s="9"/>
      <c r="P39" s="9"/>
      <c r="Q39" s="9"/>
      <c r="R39" s="9"/>
      <c r="S39" s="9"/>
      <c r="T39" s="9"/>
      <c r="U39" s="9"/>
      <c r="V39" s="9"/>
      <c r="W39" s="9"/>
    </row>
    <row r="40" spans="1:23" ht="15">
      <c r="A40" s="9"/>
      <c r="B40" s="9"/>
      <c r="C40" s="9"/>
      <c r="D40" s="187"/>
      <c r="E40" s="234"/>
      <c r="F40" s="187"/>
      <c r="G40" s="187"/>
      <c r="H40" s="9"/>
      <c r="I40" s="9"/>
      <c r="J40" s="9"/>
      <c r="K40" s="9"/>
      <c r="L40" s="9"/>
      <c r="M40" s="9"/>
      <c r="N40" s="9"/>
      <c r="O40" s="9"/>
      <c r="P40" s="9"/>
      <c r="Q40" s="9"/>
      <c r="R40" s="9"/>
      <c r="S40" s="9"/>
      <c r="T40" s="9"/>
      <c r="U40" s="9"/>
      <c r="V40" s="9"/>
      <c r="W40" s="9"/>
    </row>
    <row r="41" spans="1:23" ht="15">
      <c r="A41" s="9"/>
      <c r="B41" s="9"/>
      <c r="C41" s="9"/>
      <c r="D41" s="245"/>
      <c r="E41" s="187"/>
      <c r="F41" s="187"/>
      <c r="G41" s="187"/>
      <c r="H41" s="9"/>
      <c r="I41" s="9"/>
      <c r="J41" s="9"/>
      <c r="K41" s="9"/>
      <c r="L41" s="9"/>
      <c r="M41" s="9"/>
      <c r="N41" s="9"/>
      <c r="O41" s="9"/>
      <c r="P41" s="9"/>
      <c r="Q41" s="9"/>
      <c r="R41" s="9"/>
      <c r="S41" s="9"/>
      <c r="T41" s="9"/>
      <c r="U41" s="9"/>
      <c r="V41" s="9"/>
      <c r="W41" s="9"/>
    </row>
    <row r="42" spans="1:23" ht="15">
      <c r="A42" s="9"/>
      <c r="B42" s="9"/>
      <c r="C42" s="9"/>
      <c r="D42" s="187"/>
      <c r="E42" s="6"/>
      <c r="F42" s="6"/>
      <c r="G42" s="187"/>
      <c r="H42" s="9"/>
      <c r="I42" s="9"/>
      <c r="J42" s="9"/>
      <c r="K42" s="9"/>
      <c r="L42" s="9"/>
      <c r="M42" s="9"/>
      <c r="N42" s="9"/>
      <c r="O42" s="9"/>
      <c r="P42" s="9"/>
      <c r="Q42" s="9"/>
      <c r="R42" s="9"/>
      <c r="S42" s="9"/>
      <c r="T42" s="9"/>
      <c r="U42" s="9"/>
      <c r="V42" s="9"/>
      <c r="W42" s="9"/>
    </row>
    <row r="43" spans="1:23" ht="15">
      <c r="A43" s="9"/>
      <c r="B43" s="9"/>
      <c r="C43" s="9"/>
      <c r="D43" s="187"/>
      <c r="E43" s="6"/>
      <c r="F43" s="6"/>
      <c r="G43" s="187"/>
      <c r="H43" s="9"/>
      <c r="I43" s="9"/>
      <c r="J43" s="9"/>
      <c r="K43" s="9"/>
      <c r="L43" s="9"/>
      <c r="M43" s="9"/>
      <c r="N43" s="9"/>
      <c r="O43" s="9"/>
      <c r="P43" s="9"/>
      <c r="Q43" s="9"/>
      <c r="R43" s="9"/>
      <c r="S43" s="9"/>
      <c r="T43" s="9"/>
      <c r="U43" s="9"/>
      <c r="V43" s="9"/>
      <c r="W43" s="9"/>
    </row>
    <row r="44" spans="1:23" ht="15">
      <c r="A44" s="9"/>
      <c r="B44" s="9"/>
      <c r="C44" s="9"/>
      <c r="D44" s="9"/>
      <c r="E44" s="6"/>
      <c r="F44" s="6"/>
      <c r="G44" s="9"/>
      <c r="H44" s="9"/>
      <c r="I44" s="9"/>
      <c r="J44" s="9"/>
      <c r="K44" s="9"/>
      <c r="L44" s="9"/>
      <c r="M44" s="9"/>
      <c r="N44" s="9"/>
      <c r="O44" s="9"/>
      <c r="P44" s="9"/>
      <c r="Q44" s="9"/>
      <c r="R44" s="9"/>
      <c r="S44" s="9"/>
      <c r="T44" s="9"/>
      <c r="U44" s="9"/>
      <c r="V44" s="9"/>
      <c r="W44" s="9"/>
    </row>
    <row r="45" spans="1:23" ht="15">
      <c r="A45" s="9"/>
      <c r="B45" s="9"/>
      <c r="C45" s="9"/>
      <c r="D45" s="9"/>
      <c r="E45" s="6"/>
      <c r="F45" s="6"/>
      <c r="G45" s="9"/>
      <c r="H45" s="9"/>
      <c r="I45" s="9"/>
      <c r="J45" s="9"/>
      <c r="K45" s="9"/>
      <c r="L45" s="9"/>
      <c r="M45" s="9"/>
      <c r="N45" s="9"/>
      <c r="O45" s="9"/>
      <c r="P45" s="9"/>
      <c r="Q45" s="9"/>
      <c r="R45" s="9"/>
      <c r="S45" s="9"/>
      <c r="T45" s="9"/>
      <c r="U45" s="9"/>
      <c r="V45" s="9"/>
      <c r="W45" s="9"/>
    </row>
    <row r="46" spans="1:23" ht="15">
      <c r="A46" s="9"/>
      <c r="B46" s="9"/>
      <c r="C46" s="9"/>
      <c r="D46" s="9"/>
      <c r="E46" s="6"/>
      <c r="F46" s="6"/>
      <c r="G46" s="9"/>
      <c r="H46" s="9"/>
      <c r="I46" s="9"/>
      <c r="J46" s="9"/>
      <c r="K46" s="9"/>
      <c r="L46" s="9"/>
      <c r="M46" s="9"/>
      <c r="N46" s="9"/>
      <c r="O46" s="9"/>
      <c r="P46" s="9"/>
      <c r="Q46" s="9"/>
      <c r="R46" s="9"/>
      <c r="S46" s="9"/>
      <c r="T46" s="9"/>
      <c r="U46" s="9"/>
      <c r="V46" s="9"/>
      <c r="W46" s="9"/>
    </row>
    <row r="47" spans="1:23" ht="15">
      <c r="A47" s="9"/>
      <c r="B47" s="9"/>
      <c r="C47" s="9"/>
      <c r="D47" s="9"/>
      <c r="E47" s="6"/>
      <c r="F47" s="6"/>
      <c r="G47" s="9"/>
      <c r="H47" s="9"/>
      <c r="I47" s="9"/>
      <c r="J47" s="9"/>
      <c r="K47" s="9"/>
      <c r="L47" s="9"/>
      <c r="M47" s="9"/>
      <c r="N47" s="9"/>
      <c r="O47" s="9"/>
      <c r="P47" s="9"/>
      <c r="Q47" s="9"/>
      <c r="R47" s="9"/>
      <c r="S47" s="9"/>
      <c r="T47" s="9"/>
      <c r="U47" s="9"/>
      <c r="V47" s="9"/>
      <c r="W47" s="9"/>
    </row>
    <row r="48" spans="1:23" ht="15">
      <c r="A48" s="9"/>
      <c r="B48" s="9"/>
      <c r="C48" s="9"/>
      <c r="D48" s="9"/>
      <c r="E48" s="6"/>
      <c r="F48" s="6"/>
      <c r="G48" s="9"/>
      <c r="H48" s="9"/>
      <c r="I48" s="9"/>
      <c r="J48" s="9"/>
      <c r="K48" s="9"/>
      <c r="L48" s="9"/>
      <c r="M48" s="9"/>
      <c r="N48" s="9"/>
      <c r="O48" s="9"/>
      <c r="P48" s="9"/>
      <c r="Q48" s="9"/>
      <c r="R48" s="9"/>
      <c r="S48" s="9"/>
      <c r="T48" s="9"/>
      <c r="U48" s="9"/>
      <c r="V48" s="9"/>
      <c r="W48" s="9"/>
    </row>
    <row r="49" spans="1:23" ht="15">
      <c r="A49" s="9"/>
      <c r="B49" s="9"/>
      <c r="C49" s="9"/>
      <c r="E49" s="6"/>
      <c r="F49" s="6"/>
      <c r="G49" s="9"/>
      <c r="H49" s="9"/>
      <c r="I49" s="9"/>
      <c r="J49" s="9"/>
      <c r="K49" s="9"/>
      <c r="L49" s="9"/>
      <c r="M49" s="9"/>
      <c r="N49" s="9"/>
      <c r="O49" s="9"/>
      <c r="P49" s="9"/>
      <c r="Q49" s="9"/>
      <c r="R49" s="9"/>
      <c r="S49" s="9"/>
      <c r="T49" s="9"/>
      <c r="U49" s="9"/>
      <c r="V49" s="9"/>
      <c r="W49" s="9"/>
    </row>
  </sheetData>
  <phoneticPr fontId="14" type="noConversion"/>
  <pageMargins left="0.75" right="0.75" top="1" bottom="1" header="0.5" footer="0.5"/>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AU212"/>
  <sheetViews>
    <sheetView topLeftCell="A34" zoomScaleNormal="100" workbookViewId="0">
      <selection activeCell="I56" sqref="I56"/>
    </sheetView>
  </sheetViews>
  <sheetFormatPr defaultRowHeight="12.75" outlineLevelRow="1"/>
  <cols>
    <col min="1" max="4" width="1" customWidth="1"/>
    <col min="5" max="5" width="0.85546875" style="3" customWidth="1"/>
    <col min="6" max="6" width="37" customWidth="1"/>
    <col min="7" max="7" width="15.5703125" customWidth="1"/>
    <col min="8" max="8" width="12.140625" style="2" bestFit="1" customWidth="1"/>
    <col min="9" max="9" width="11.85546875" style="4" customWidth="1"/>
    <col min="10" max="10" width="12.42578125" customWidth="1"/>
    <col min="11" max="11" width="11.85546875" customWidth="1"/>
    <col min="12" max="12" width="12.7109375" customWidth="1"/>
    <col min="13" max="13" width="13.140625" customWidth="1"/>
    <col min="14" max="14" width="13" customWidth="1"/>
    <col min="15" max="15" width="15.85546875" customWidth="1"/>
    <col min="16" max="16" width="15.7109375" customWidth="1"/>
    <col min="17" max="17" width="13" customWidth="1"/>
    <col min="18" max="21" width="13.140625" customWidth="1"/>
    <col min="22" max="24" width="11.85546875" customWidth="1"/>
    <col min="25" max="25" width="11.140625" bestFit="1" customWidth="1"/>
    <col min="26" max="26" width="14.7109375" customWidth="1"/>
    <col min="27" max="27" width="11.5703125" style="7" bestFit="1" customWidth="1"/>
    <col min="28" max="28" width="12.28515625" customWidth="1"/>
    <col min="29" max="29" width="12" customWidth="1"/>
    <col min="30" max="30" width="10.42578125" customWidth="1"/>
  </cols>
  <sheetData>
    <row r="1" spans="1:47">
      <c r="A1" s="12"/>
      <c r="B1" s="12"/>
      <c r="C1" s="12"/>
      <c r="D1" s="12"/>
      <c r="E1" s="12"/>
      <c r="F1" s="50"/>
      <c r="G1" s="50"/>
      <c r="H1" s="50"/>
      <c r="I1" s="50"/>
      <c r="J1" s="50"/>
      <c r="K1" s="50"/>
      <c r="L1" s="50"/>
      <c r="M1" s="50"/>
      <c r="N1" s="50"/>
      <c r="O1" s="50"/>
      <c r="P1" s="50"/>
      <c r="Q1" s="50"/>
      <c r="R1" s="50"/>
      <c r="S1" s="50"/>
      <c r="T1" s="50"/>
      <c r="U1" s="50"/>
      <c r="V1" s="50"/>
      <c r="W1" s="50"/>
      <c r="X1" s="50"/>
      <c r="Y1" s="9"/>
      <c r="Z1" s="9"/>
      <c r="AA1" s="19"/>
      <c r="AB1" s="9"/>
      <c r="AC1" s="9"/>
      <c r="AD1" s="9"/>
      <c r="AE1" s="187"/>
      <c r="AF1" s="187"/>
      <c r="AG1" s="187"/>
      <c r="AH1" s="187"/>
      <c r="AI1" s="187"/>
      <c r="AJ1" s="187"/>
      <c r="AK1" s="187"/>
      <c r="AL1" s="187"/>
      <c r="AM1" s="187"/>
      <c r="AN1" s="187"/>
      <c r="AO1" s="187"/>
      <c r="AP1" s="187"/>
      <c r="AQ1" s="187"/>
      <c r="AR1" s="187"/>
      <c r="AS1" s="187"/>
      <c r="AT1" s="187"/>
      <c r="AU1" s="187"/>
    </row>
    <row r="2" spans="1:47" ht="16.5" customHeight="1">
      <c r="A2" s="12"/>
      <c r="B2" s="12"/>
      <c r="C2" s="12"/>
      <c r="D2" s="12"/>
      <c r="E2" s="12"/>
      <c r="F2" s="52" t="s">
        <v>21</v>
      </c>
      <c r="G2" s="660" t="s">
        <v>75</v>
      </c>
      <c r="H2" s="661"/>
      <c r="I2" s="50"/>
      <c r="J2" s="50"/>
      <c r="K2" s="50"/>
      <c r="L2" s="50"/>
      <c r="M2" s="50"/>
      <c r="N2" s="50"/>
      <c r="O2" s="50"/>
      <c r="P2" s="50"/>
      <c r="Q2" s="50"/>
      <c r="R2" s="50"/>
      <c r="S2" s="50"/>
      <c r="T2" s="50"/>
      <c r="U2" s="50"/>
      <c r="V2" s="50"/>
      <c r="W2" s="50"/>
      <c r="X2" s="19"/>
      <c r="Y2" s="19"/>
      <c r="Z2" s="19"/>
      <c r="AA2" s="19"/>
      <c r="AB2" s="9"/>
      <c r="AC2" s="9"/>
      <c r="AD2" s="9"/>
      <c r="AE2" s="187"/>
      <c r="AF2" s="187"/>
      <c r="AG2" s="187"/>
      <c r="AH2" s="187"/>
      <c r="AI2" s="187"/>
      <c r="AJ2" s="187"/>
      <c r="AK2" s="187"/>
      <c r="AL2" s="187"/>
      <c r="AM2" s="187"/>
      <c r="AN2" s="187"/>
      <c r="AO2" s="187"/>
      <c r="AP2" s="187"/>
      <c r="AQ2" s="187"/>
      <c r="AR2" s="187"/>
      <c r="AS2" s="187"/>
      <c r="AT2" s="187"/>
      <c r="AU2" s="187"/>
    </row>
    <row r="3" spans="1:47" s="49" customFormat="1">
      <c r="A3" s="54"/>
      <c r="B3" s="54"/>
      <c r="C3" s="54"/>
      <c r="D3" s="54"/>
      <c r="E3" s="54"/>
      <c r="F3" s="55"/>
      <c r="G3" s="55"/>
      <c r="H3" s="54"/>
      <c r="I3" s="54"/>
      <c r="J3" s="54"/>
      <c r="K3" s="54"/>
      <c r="L3" s="54"/>
      <c r="M3" s="54"/>
      <c r="N3" s="54"/>
      <c r="O3" s="54"/>
      <c r="P3" s="54"/>
      <c r="Q3" s="54"/>
      <c r="R3" s="54"/>
      <c r="S3" s="54"/>
      <c r="T3" s="54"/>
      <c r="U3" s="54"/>
      <c r="V3" s="54"/>
      <c r="W3" s="54"/>
      <c r="X3" s="53"/>
      <c r="Y3" s="53"/>
      <c r="Z3" s="53"/>
      <c r="AA3" s="53"/>
      <c r="AB3" s="46"/>
      <c r="AC3" s="46"/>
      <c r="AD3" s="46"/>
      <c r="AE3" s="211"/>
      <c r="AF3" s="211"/>
      <c r="AG3" s="211"/>
      <c r="AH3" s="211"/>
      <c r="AI3" s="211"/>
      <c r="AJ3" s="211"/>
      <c r="AK3" s="211"/>
      <c r="AL3" s="211"/>
      <c r="AM3" s="211"/>
      <c r="AN3" s="211"/>
      <c r="AO3" s="211"/>
      <c r="AP3" s="211"/>
      <c r="AQ3" s="211"/>
      <c r="AR3" s="211"/>
      <c r="AS3" s="211"/>
      <c r="AT3" s="211"/>
      <c r="AU3" s="211"/>
    </row>
    <row r="4" spans="1:47" s="6" customFormat="1" ht="15.75">
      <c r="A4" s="69"/>
      <c r="B4" s="69"/>
      <c r="C4" s="69"/>
      <c r="D4" s="69"/>
      <c r="E4" s="69"/>
      <c r="F4" s="70"/>
      <c r="G4" s="70"/>
      <c r="H4" s="71"/>
      <c r="I4" s="72"/>
      <c r="J4" s="70"/>
      <c r="K4" s="69"/>
      <c r="L4" s="69"/>
      <c r="M4" s="69"/>
      <c r="N4" s="69"/>
      <c r="O4" s="69"/>
      <c r="P4" s="69"/>
      <c r="Q4" s="69"/>
      <c r="R4" s="69"/>
      <c r="S4" s="69"/>
      <c r="T4" s="69"/>
      <c r="U4" s="69"/>
      <c r="V4" s="69"/>
      <c r="W4" s="69"/>
      <c r="X4" s="42"/>
      <c r="Y4" s="42"/>
      <c r="Z4" s="42"/>
      <c r="AA4" s="42"/>
      <c r="AB4" s="43"/>
      <c r="AC4" s="43"/>
      <c r="AD4" s="43"/>
      <c r="AE4" s="234"/>
      <c r="AF4" s="234"/>
      <c r="AG4" s="234"/>
      <c r="AH4" s="234"/>
      <c r="AI4" s="234"/>
      <c r="AJ4" s="234"/>
      <c r="AK4" s="234"/>
      <c r="AL4" s="234"/>
      <c r="AM4" s="234"/>
      <c r="AN4" s="234"/>
      <c r="AO4" s="234"/>
      <c r="AP4" s="234"/>
      <c r="AQ4" s="234"/>
      <c r="AR4" s="234"/>
      <c r="AS4" s="234"/>
      <c r="AT4" s="234"/>
      <c r="AU4" s="234"/>
    </row>
    <row r="5" spans="1:47">
      <c r="A5" s="73"/>
      <c r="B5" s="73"/>
      <c r="C5" s="73"/>
      <c r="D5" s="73"/>
      <c r="E5" s="73"/>
      <c r="F5" s="161" t="str">
        <f>"Opening Regulated Asset Base for "&amp;CONCATENATE(LEFT(V7,4)-1&amp;" ($m Nominal)")</f>
        <v>Opening Regulated Asset Base for 2012 ($m Nominal)</v>
      </c>
      <c r="G5" s="161"/>
      <c r="H5" s="161"/>
      <c r="I5" s="161"/>
      <c r="J5" s="74"/>
      <c r="K5" s="75"/>
      <c r="L5" s="74"/>
      <c r="M5" s="75"/>
      <c r="N5" s="74"/>
      <c r="O5" s="74"/>
      <c r="P5" s="74"/>
      <c r="Q5" s="74"/>
      <c r="R5" s="74"/>
      <c r="S5" s="74"/>
      <c r="T5" s="74"/>
      <c r="U5" s="74"/>
      <c r="V5" s="75"/>
      <c r="W5" s="75"/>
      <c r="X5" s="8"/>
      <c r="Y5" s="8"/>
      <c r="Z5" s="8"/>
      <c r="AA5" s="8"/>
      <c r="AB5" s="44"/>
      <c r="AC5" s="9"/>
      <c r="AD5" s="9"/>
      <c r="AE5" s="187"/>
      <c r="AF5" s="187"/>
      <c r="AG5" s="187"/>
      <c r="AH5" s="187"/>
      <c r="AI5" s="187"/>
      <c r="AJ5" s="187"/>
      <c r="AK5" s="187"/>
      <c r="AL5" s="187"/>
      <c r="AM5" s="187"/>
      <c r="AN5" s="187"/>
      <c r="AO5" s="187"/>
      <c r="AP5" s="187"/>
      <c r="AQ5" s="187"/>
      <c r="AR5" s="187"/>
      <c r="AS5" s="187"/>
      <c r="AT5" s="187"/>
      <c r="AU5" s="187"/>
    </row>
    <row r="6" spans="1:47" ht="63.75" customHeight="1">
      <c r="A6" s="12"/>
      <c r="B6" s="12"/>
      <c r="C6" s="12"/>
      <c r="D6" s="12"/>
      <c r="E6" s="12"/>
      <c r="F6" s="39"/>
      <c r="G6" s="662" t="s">
        <v>85</v>
      </c>
      <c r="H6" s="662"/>
      <c r="I6" s="662"/>
      <c r="J6" s="11" t="s">
        <v>2</v>
      </c>
      <c r="K6" s="10" t="s">
        <v>3</v>
      </c>
      <c r="L6" s="10" t="s">
        <v>4</v>
      </c>
      <c r="M6" s="10" t="s">
        <v>78</v>
      </c>
      <c r="N6" s="10" t="s">
        <v>73</v>
      </c>
      <c r="O6" s="10" t="s">
        <v>48</v>
      </c>
      <c r="P6" s="10" t="s">
        <v>62</v>
      </c>
      <c r="Q6" s="10" t="s">
        <v>49</v>
      </c>
      <c r="R6" s="10" t="s">
        <v>50</v>
      </c>
      <c r="S6" s="10" t="s">
        <v>64</v>
      </c>
      <c r="T6" s="10" t="s">
        <v>65</v>
      </c>
      <c r="U6" s="10" t="s">
        <v>66</v>
      </c>
      <c r="V6" s="10" t="s">
        <v>23</v>
      </c>
      <c r="W6" s="10" t="s">
        <v>117</v>
      </c>
      <c r="X6" s="8"/>
      <c r="Y6" s="10" t="s">
        <v>119</v>
      </c>
      <c r="AA6" s="9"/>
      <c r="AB6" s="9"/>
      <c r="AC6" s="9"/>
      <c r="AD6" s="9"/>
      <c r="AE6" s="187"/>
      <c r="AF6" s="187"/>
      <c r="AG6" s="187"/>
      <c r="AH6" s="187"/>
      <c r="AI6" s="187"/>
      <c r="AJ6" s="187"/>
      <c r="AK6" s="187"/>
      <c r="AL6" s="187"/>
      <c r="AM6" s="187"/>
      <c r="AN6" s="187"/>
      <c r="AO6" s="187"/>
      <c r="AP6" s="187"/>
      <c r="AQ6" s="187"/>
      <c r="AR6" s="187"/>
      <c r="AS6" s="187"/>
      <c r="AT6" s="187"/>
      <c r="AU6" s="187"/>
    </row>
    <row r="7" spans="1:47">
      <c r="A7" s="12"/>
      <c r="B7" s="12"/>
      <c r="C7" s="12"/>
      <c r="D7" s="12"/>
      <c r="E7" s="12"/>
      <c r="F7" s="40" t="s">
        <v>0</v>
      </c>
      <c r="G7" s="663" t="s">
        <v>121</v>
      </c>
      <c r="H7" s="664"/>
      <c r="I7" s="664"/>
      <c r="J7" s="322">
        <v>900.50001706204387</v>
      </c>
      <c r="K7" s="311">
        <v>40.999434066606099</v>
      </c>
      <c r="L7" s="578">
        <v>60</v>
      </c>
      <c r="M7" s="322">
        <v>81.316072764121174</v>
      </c>
      <c r="N7" s="322">
        <v>-2.8131653578472253</v>
      </c>
      <c r="O7" s="312"/>
      <c r="P7" s="312"/>
      <c r="Q7" s="312"/>
      <c r="R7" s="312"/>
      <c r="S7" s="312"/>
      <c r="T7" s="312"/>
      <c r="U7" s="253">
        <v>20</v>
      </c>
      <c r="V7" s="130">
        <v>2013</v>
      </c>
      <c r="W7" s="253">
        <v>5</v>
      </c>
      <c r="X7" s="8"/>
      <c r="Y7" s="298"/>
      <c r="Z7" s="9"/>
      <c r="AA7" s="9"/>
      <c r="AB7" s="9"/>
      <c r="AC7" s="9"/>
      <c r="AD7" s="9"/>
      <c r="AE7" s="187"/>
      <c r="AF7" s="187"/>
      <c r="AG7" s="187"/>
      <c r="AH7" s="187"/>
      <c r="AI7" s="187"/>
      <c r="AJ7" s="187"/>
      <c r="AK7" s="187"/>
      <c r="AL7" s="187"/>
      <c r="AM7" s="187"/>
      <c r="AN7" s="187"/>
      <c r="AO7" s="187"/>
      <c r="AP7" s="187"/>
      <c r="AQ7" s="187"/>
      <c r="AR7" s="187"/>
      <c r="AS7" s="187"/>
      <c r="AT7" s="187"/>
      <c r="AU7" s="187"/>
    </row>
    <row r="8" spans="1:47">
      <c r="A8" s="12"/>
      <c r="B8" s="12"/>
      <c r="C8" s="12"/>
      <c r="D8" s="12"/>
      <c r="E8" s="12"/>
      <c r="F8" s="40" t="s">
        <v>1</v>
      </c>
      <c r="G8" s="658" t="s">
        <v>122</v>
      </c>
      <c r="H8" s="657"/>
      <c r="I8" s="657"/>
      <c r="J8" s="582">
        <v>95.661049759540234</v>
      </c>
      <c r="K8" s="256">
        <v>8.0232974801028369</v>
      </c>
      <c r="L8" s="579">
        <v>15</v>
      </c>
      <c r="M8" s="582">
        <v>9.5519727888084951</v>
      </c>
      <c r="N8" s="582">
        <v>9.5254766700949176</v>
      </c>
      <c r="O8" s="313"/>
      <c r="P8" s="313"/>
      <c r="Q8" s="313"/>
      <c r="R8" s="313"/>
      <c r="S8" s="313"/>
      <c r="T8" s="313"/>
      <c r="U8" s="255">
        <v>4</v>
      </c>
      <c r="V8" s="8"/>
      <c r="W8" s="8"/>
      <c r="X8" s="8"/>
      <c r="Y8" s="297"/>
      <c r="Z8" s="9"/>
      <c r="AA8" s="9"/>
      <c r="AB8" s="9"/>
      <c r="AC8" s="9"/>
      <c r="AD8" s="9"/>
      <c r="AE8" s="187"/>
      <c r="AF8" s="187"/>
      <c r="AG8" s="187"/>
      <c r="AH8" s="187"/>
      <c r="AI8" s="187"/>
      <c r="AJ8" s="187"/>
      <c r="AK8" s="187"/>
      <c r="AL8" s="187"/>
      <c r="AM8" s="187"/>
      <c r="AN8" s="187"/>
      <c r="AO8" s="187"/>
      <c r="AP8" s="187"/>
      <c r="AQ8" s="187"/>
      <c r="AR8" s="187"/>
      <c r="AS8" s="187"/>
      <c r="AT8" s="187"/>
      <c r="AU8" s="187"/>
    </row>
    <row r="9" spans="1:47">
      <c r="A9" s="12"/>
      <c r="B9" s="12"/>
      <c r="C9" s="12"/>
      <c r="D9" s="12"/>
      <c r="E9" s="12"/>
      <c r="F9" s="40" t="s">
        <v>6</v>
      </c>
      <c r="G9" s="658" t="s">
        <v>123</v>
      </c>
      <c r="H9" s="659"/>
      <c r="I9" s="659"/>
      <c r="J9" s="582">
        <v>8.9848295371829057</v>
      </c>
      <c r="K9" s="256">
        <v>21</v>
      </c>
      <c r="L9" s="579">
        <v>50</v>
      </c>
      <c r="M9" s="582">
        <v>0</v>
      </c>
      <c r="N9" s="582">
        <v>0.14261750932535966</v>
      </c>
      <c r="O9" s="313"/>
      <c r="P9" s="313"/>
      <c r="Q9" s="313"/>
      <c r="R9" s="313"/>
      <c r="S9" s="313"/>
      <c r="T9" s="313"/>
      <c r="U9" s="255">
        <v>40</v>
      </c>
      <c r="V9" s="8"/>
      <c r="W9" s="8"/>
      <c r="X9" s="8"/>
      <c r="Y9" s="297"/>
      <c r="Z9" s="9"/>
      <c r="AA9" s="9"/>
      <c r="AB9" s="9"/>
      <c r="AC9" s="9"/>
      <c r="AD9" s="9"/>
      <c r="AE9" s="187"/>
      <c r="AF9" s="187"/>
      <c r="AG9" s="187"/>
      <c r="AH9" s="187"/>
      <c r="AI9" s="187"/>
      <c r="AJ9" s="187"/>
      <c r="AK9" s="187"/>
      <c r="AL9" s="187"/>
      <c r="AM9" s="187"/>
      <c r="AN9" s="187"/>
      <c r="AO9" s="187"/>
      <c r="AP9" s="187"/>
      <c r="AQ9" s="187"/>
      <c r="AR9" s="187"/>
      <c r="AS9" s="187"/>
      <c r="AT9" s="187"/>
      <c r="AU9" s="187"/>
    </row>
    <row r="10" spans="1:47">
      <c r="A10" s="12"/>
      <c r="B10" s="12"/>
      <c r="C10" s="12"/>
      <c r="D10" s="12"/>
      <c r="E10" s="12"/>
      <c r="F10" s="40" t="s">
        <v>7</v>
      </c>
      <c r="G10" s="658" t="s">
        <v>124</v>
      </c>
      <c r="H10" s="659"/>
      <c r="I10" s="659"/>
      <c r="J10" s="582">
        <v>0.66089700582914723</v>
      </c>
      <c r="K10" s="256">
        <v>7.9192508960023327</v>
      </c>
      <c r="L10" s="579">
        <v>15</v>
      </c>
      <c r="M10" s="582">
        <v>0.37096865358991299</v>
      </c>
      <c r="N10" s="582">
        <v>9.3034187677312044E-2</v>
      </c>
      <c r="O10" s="313"/>
      <c r="P10" s="313"/>
      <c r="Q10" s="313"/>
      <c r="R10" s="313"/>
      <c r="S10" s="313"/>
      <c r="T10" s="313"/>
      <c r="U10" s="255"/>
      <c r="V10" s="8"/>
      <c r="W10" s="8"/>
      <c r="X10" s="8"/>
      <c r="Y10" s="297"/>
      <c r="Z10" s="9"/>
      <c r="AA10" s="9"/>
      <c r="AB10" s="9"/>
      <c r="AC10" s="9"/>
      <c r="AD10" s="9"/>
      <c r="AE10" s="187"/>
      <c r="AF10" s="187"/>
      <c r="AG10" s="187"/>
      <c r="AH10" s="187"/>
      <c r="AI10" s="187"/>
      <c r="AJ10" s="187"/>
      <c r="AK10" s="187"/>
      <c r="AL10" s="187"/>
      <c r="AM10" s="187"/>
      <c r="AN10" s="187"/>
      <c r="AO10" s="187"/>
      <c r="AP10" s="187"/>
      <c r="AQ10" s="187"/>
      <c r="AR10" s="187"/>
      <c r="AS10" s="187"/>
      <c r="AT10" s="187"/>
      <c r="AU10" s="187"/>
    </row>
    <row r="11" spans="1:47">
      <c r="A11" s="12"/>
      <c r="B11" s="12"/>
      <c r="C11" s="12"/>
      <c r="D11" s="12"/>
      <c r="E11" s="12"/>
      <c r="F11" s="40" t="s">
        <v>8</v>
      </c>
      <c r="G11" s="658" t="s">
        <v>125</v>
      </c>
      <c r="H11" s="659"/>
      <c r="I11" s="659"/>
      <c r="J11" s="582">
        <v>0.66919548358124392</v>
      </c>
      <c r="K11" s="256">
        <v>3.493337120748309</v>
      </c>
      <c r="L11" s="579">
        <v>5</v>
      </c>
      <c r="M11" s="582">
        <v>0.42811690253671564</v>
      </c>
      <c r="N11" s="582">
        <v>0.26755195806871002</v>
      </c>
      <c r="O11" s="313"/>
      <c r="P11" s="313"/>
      <c r="Q11" s="313"/>
      <c r="R11" s="313"/>
      <c r="S11" s="313"/>
      <c r="T11" s="313"/>
      <c r="U11" s="255"/>
      <c r="V11" s="8"/>
      <c r="W11" s="8"/>
      <c r="X11" s="8"/>
      <c r="Y11" s="297"/>
      <c r="Z11" s="9"/>
      <c r="AA11" s="9"/>
      <c r="AB11" s="9"/>
      <c r="AC11" s="9"/>
      <c r="AD11" s="9"/>
      <c r="AE11" s="187"/>
      <c r="AF11" s="187"/>
      <c r="AG11" s="187"/>
      <c r="AH11" s="187"/>
      <c r="AI11" s="187"/>
      <c r="AJ11" s="187"/>
      <c r="AK11" s="187"/>
      <c r="AL11" s="187"/>
      <c r="AM11" s="187"/>
      <c r="AN11" s="187"/>
      <c r="AO11" s="187"/>
      <c r="AP11" s="187"/>
      <c r="AQ11" s="187"/>
      <c r="AR11" s="187"/>
      <c r="AS11" s="187"/>
      <c r="AT11" s="187"/>
      <c r="AU11" s="187"/>
    </row>
    <row r="12" spans="1:47">
      <c r="A12" s="12"/>
      <c r="B12" s="12"/>
      <c r="C12" s="12"/>
      <c r="D12" s="12"/>
      <c r="E12" s="12"/>
      <c r="F12" s="40" t="s">
        <v>9</v>
      </c>
      <c r="G12" s="658" t="s">
        <v>126</v>
      </c>
      <c r="H12" s="659"/>
      <c r="I12" s="659"/>
      <c r="J12" s="582">
        <v>24.7979651333143</v>
      </c>
      <c r="K12" s="256">
        <v>10.950613106742995</v>
      </c>
      <c r="L12" s="579">
        <v>15</v>
      </c>
      <c r="M12" s="582">
        <v>3.9296388186218278</v>
      </c>
      <c r="N12" s="582">
        <v>2.2555362280421538</v>
      </c>
      <c r="O12" s="313"/>
      <c r="P12" s="313"/>
      <c r="Q12" s="313"/>
      <c r="R12" s="313"/>
      <c r="S12" s="313"/>
      <c r="T12" s="313"/>
      <c r="U12" s="255">
        <v>10</v>
      </c>
      <c r="V12" s="8"/>
      <c r="W12" s="8"/>
      <c r="X12" s="8"/>
      <c r="Y12" s="297"/>
      <c r="Z12" s="9"/>
      <c r="AA12" s="9"/>
      <c r="AB12" s="9"/>
      <c r="AC12" s="9"/>
      <c r="AD12" s="9"/>
      <c r="AE12" s="187"/>
      <c r="AF12" s="187"/>
      <c r="AG12" s="187"/>
      <c r="AH12" s="187"/>
      <c r="AI12" s="187"/>
      <c r="AJ12" s="187"/>
      <c r="AK12" s="187"/>
      <c r="AL12" s="187"/>
      <c r="AM12" s="187"/>
      <c r="AN12" s="187"/>
      <c r="AO12" s="187"/>
      <c r="AP12" s="187"/>
      <c r="AQ12" s="187"/>
      <c r="AR12" s="187"/>
      <c r="AS12" s="187"/>
      <c r="AT12" s="187"/>
      <c r="AU12" s="187"/>
    </row>
    <row r="13" spans="1:47">
      <c r="A13" s="12"/>
      <c r="B13" s="12"/>
      <c r="C13" s="12"/>
      <c r="D13" s="12"/>
      <c r="E13" s="12"/>
      <c r="F13" s="40" t="s">
        <v>10</v>
      </c>
      <c r="G13" s="658" t="s">
        <v>127</v>
      </c>
      <c r="H13" s="659"/>
      <c r="I13" s="659"/>
      <c r="J13" s="256">
        <v>0</v>
      </c>
      <c r="K13" s="256">
        <v>0</v>
      </c>
      <c r="L13" s="579">
        <v>0</v>
      </c>
      <c r="M13" s="256">
        <f>0</f>
        <v>0</v>
      </c>
      <c r="N13" s="256">
        <v>0</v>
      </c>
      <c r="O13" s="313"/>
      <c r="P13" s="313"/>
      <c r="Q13" s="313"/>
      <c r="R13" s="313"/>
      <c r="S13" s="313"/>
      <c r="T13" s="313"/>
      <c r="U13" s="255"/>
      <c r="V13" s="8"/>
      <c r="W13" s="8"/>
      <c r="X13" s="8"/>
      <c r="Y13" s="297"/>
      <c r="Z13" s="9"/>
      <c r="AA13" s="9"/>
      <c r="AB13" s="9"/>
      <c r="AC13" s="9"/>
      <c r="AD13" s="9"/>
      <c r="AE13" s="187"/>
      <c r="AF13" s="187"/>
      <c r="AG13" s="187"/>
      <c r="AH13" s="187"/>
      <c r="AI13" s="187"/>
      <c r="AJ13" s="187"/>
      <c r="AK13" s="187"/>
      <c r="AL13" s="187"/>
      <c r="AM13" s="187"/>
      <c r="AN13" s="187"/>
      <c r="AO13" s="187"/>
      <c r="AP13" s="187"/>
      <c r="AQ13" s="187"/>
      <c r="AR13" s="187"/>
      <c r="AS13" s="187"/>
      <c r="AT13" s="187"/>
      <c r="AU13" s="187"/>
    </row>
    <row r="14" spans="1:47">
      <c r="A14" s="12"/>
      <c r="B14" s="12"/>
      <c r="C14" s="12"/>
      <c r="D14" s="12"/>
      <c r="E14" s="12"/>
      <c r="F14" s="40" t="s">
        <v>11</v>
      </c>
      <c r="G14" s="656" t="s">
        <v>128</v>
      </c>
      <c r="H14" s="657"/>
      <c r="I14" s="657"/>
      <c r="J14" s="580">
        <v>0</v>
      </c>
      <c r="K14" s="256" t="s">
        <v>129</v>
      </c>
      <c r="L14" s="581">
        <v>0</v>
      </c>
      <c r="M14" s="256"/>
      <c r="N14" s="256"/>
      <c r="O14" s="313"/>
      <c r="P14" s="313"/>
      <c r="Q14" s="313"/>
      <c r="R14" s="313"/>
      <c r="S14" s="313"/>
      <c r="T14" s="313"/>
      <c r="U14" s="254"/>
      <c r="V14" s="8"/>
      <c r="W14" s="8"/>
      <c r="X14" s="8"/>
      <c r="Y14" s="8"/>
      <c r="Z14" s="9"/>
      <c r="AA14" s="9"/>
      <c r="AB14" s="9"/>
      <c r="AC14" s="9"/>
      <c r="AD14" s="9"/>
      <c r="AE14" s="187"/>
      <c r="AF14" s="187"/>
      <c r="AG14" s="187"/>
      <c r="AH14" s="187"/>
      <c r="AI14" s="187"/>
      <c r="AJ14" s="187"/>
      <c r="AK14" s="187"/>
      <c r="AL14" s="187"/>
      <c r="AM14" s="187"/>
      <c r="AN14" s="187"/>
      <c r="AO14" s="187"/>
      <c r="AP14" s="187"/>
      <c r="AQ14" s="187"/>
      <c r="AR14" s="187"/>
      <c r="AS14" s="187"/>
      <c r="AT14" s="187"/>
      <c r="AU14" s="187"/>
    </row>
    <row r="15" spans="1:47">
      <c r="A15" s="12"/>
      <c r="B15" s="12"/>
      <c r="C15" s="12"/>
      <c r="D15" s="12"/>
      <c r="E15" s="12"/>
      <c r="F15" s="40" t="s">
        <v>12</v>
      </c>
      <c r="G15" s="656"/>
      <c r="H15" s="657"/>
      <c r="I15" s="657"/>
      <c r="J15" s="580"/>
      <c r="K15" s="581"/>
      <c r="L15" s="579"/>
      <c r="M15" s="256"/>
      <c r="N15" s="256"/>
      <c r="O15" s="313"/>
      <c r="P15" s="313"/>
      <c r="Q15" s="313"/>
      <c r="R15" s="313"/>
      <c r="S15" s="313"/>
      <c r="T15" s="313"/>
      <c r="U15" s="256"/>
      <c r="V15" s="8"/>
      <c r="W15" s="8"/>
      <c r="X15" s="8"/>
      <c r="Y15" s="8"/>
      <c r="Z15" s="9"/>
      <c r="AA15" s="9"/>
      <c r="AB15" s="9"/>
      <c r="AC15" s="9"/>
      <c r="AD15" s="9"/>
      <c r="AE15" s="187"/>
      <c r="AF15" s="187"/>
      <c r="AG15" s="187"/>
      <c r="AH15" s="187"/>
      <c r="AI15" s="187"/>
      <c r="AJ15" s="187"/>
      <c r="AK15" s="187"/>
      <c r="AL15" s="187"/>
      <c r="AM15" s="187"/>
      <c r="AN15" s="187"/>
      <c r="AO15" s="187"/>
      <c r="AP15" s="187"/>
      <c r="AQ15" s="187"/>
      <c r="AR15" s="187"/>
      <c r="AS15" s="187"/>
      <c r="AT15" s="187"/>
      <c r="AU15" s="187"/>
    </row>
    <row r="16" spans="1:47">
      <c r="A16" s="12"/>
      <c r="B16" s="12"/>
      <c r="C16" s="12"/>
      <c r="D16" s="12"/>
      <c r="E16" s="12"/>
      <c r="F16" s="40" t="s">
        <v>13</v>
      </c>
      <c r="G16" s="656"/>
      <c r="H16" s="657"/>
      <c r="I16" s="657"/>
      <c r="J16" s="63"/>
      <c r="K16" s="254"/>
      <c r="L16" s="255"/>
      <c r="M16" s="313"/>
      <c r="N16" s="313"/>
      <c r="O16" s="313"/>
      <c r="P16" s="313"/>
      <c r="Q16" s="313"/>
      <c r="R16" s="313"/>
      <c r="S16" s="313"/>
      <c r="T16" s="313"/>
      <c r="U16" s="256"/>
      <c r="V16" s="8"/>
      <c r="W16" s="8"/>
      <c r="X16" s="8"/>
      <c r="Y16" s="8"/>
      <c r="Z16" s="9"/>
      <c r="AA16" s="9"/>
      <c r="AB16" s="9"/>
      <c r="AC16" s="9"/>
      <c r="AD16" s="9"/>
      <c r="AE16" s="187"/>
      <c r="AF16" s="187"/>
      <c r="AG16" s="187"/>
      <c r="AH16" s="187"/>
      <c r="AI16" s="187"/>
      <c r="AJ16" s="187"/>
      <c r="AK16" s="187"/>
      <c r="AL16" s="187"/>
      <c r="AM16" s="187"/>
      <c r="AN16" s="187"/>
      <c r="AO16" s="187"/>
      <c r="AP16" s="187"/>
      <c r="AQ16" s="187"/>
      <c r="AR16" s="187"/>
      <c r="AS16" s="187"/>
      <c r="AT16" s="187"/>
      <c r="AU16" s="187"/>
    </row>
    <row r="17" spans="1:47">
      <c r="A17" s="12"/>
      <c r="B17" s="12"/>
      <c r="C17" s="12"/>
      <c r="D17" s="12"/>
      <c r="E17" s="12"/>
      <c r="F17" s="40" t="s">
        <v>14</v>
      </c>
      <c r="G17" s="656"/>
      <c r="H17" s="657"/>
      <c r="I17" s="657"/>
      <c r="J17" s="63"/>
      <c r="K17" s="254"/>
      <c r="L17" s="255"/>
      <c r="M17" s="255"/>
      <c r="N17" s="62"/>
      <c r="O17" s="62"/>
      <c r="P17" s="62"/>
      <c r="Q17" s="62"/>
      <c r="R17" s="62"/>
      <c r="S17" s="62"/>
      <c r="T17" s="256"/>
      <c r="U17" s="256"/>
      <c r="V17" s="8"/>
      <c r="W17" s="8"/>
      <c r="X17" s="8"/>
      <c r="Y17" s="8"/>
      <c r="Z17" s="9"/>
      <c r="AA17" s="9"/>
      <c r="AB17" s="9"/>
      <c r="AC17" s="9"/>
      <c r="AD17" s="9"/>
      <c r="AE17" s="187"/>
      <c r="AF17" s="187"/>
      <c r="AG17" s="187"/>
      <c r="AH17" s="187"/>
      <c r="AI17" s="187"/>
      <c r="AJ17" s="187"/>
      <c r="AK17" s="187"/>
      <c r="AL17" s="187"/>
      <c r="AM17" s="187"/>
      <c r="AN17" s="187"/>
      <c r="AO17" s="187"/>
      <c r="AP17" s="187"/>
      <c r="AQ17" s="187"/>
      <c r="AR17" s="187"/>
      <c r="AS17" s="187"/>
      <c r="AT17" s="187"/>
      <c r="AU17" s="187"/>
    </row>
    <row r="18" spans="1:47">
      <c r="A18" s="12"/>
      <c r="B18" s="12"/>
      <c r="C18" s="12"/>
      <c r="D18" s="12"/>
      <c r="E18" s="12"/>
      <c r="F18" s="40" t="s">
        <v>15</v>
      </c>
      <c r="G18" s="656"/>
      <c r="H18" s="657"/>
      <c r="I18" s="657"/>
      <c r="J18" s="63"/>
      <c r="K18" s="254"/>
      <c r="L18" s="255"/>
      <c r="M18" s="255"/>
      <c r="N18" s="62"/>
      <c r="O18" s="62"/>
      <c r="P18" s="62"/>
      <c r="Q18" s="62"/>
      <c r="R18" s="62"/>
      <c r="S18" s="62"/>
      <c r="T18" s="256"/>
      <c r="U18" s="256"/>
      <c r="V18" s="8"/>
      <c r="W18" s="8"/>
      <c r="X18" s="8"/>
      <c r="Y18" s="8"/>
      <c r="Z18" s="9"/>
      <c r="AA18" s="9"/>
      <c r="AB18" s="9"/>
      <c r="AC18" s="9"/>
      <c r="AD18" s="9"/>
      <c r="AE18" s="187"/>
      <c r="AF18" s="187"/>
      <c r="AG18" s="187"/>
      <c r="AH18" s="187"/>
      <c r="AI18" s="187"/>
      <c r="AJ18" s="187"/>
      <c r="AK18" s="187"/>
      <c r="AL18" s="187"/>
      <c r="AM18" s="187"/>
      <c r="AN18" s="187"/>
      <c r="AO18" s="187"/>
      <c r="AP18" s="187"/>
      <c r="AQ18" s="187"/>
      <c r="AR18" s="187"/>
      <c r="AS18" s="187"/>
      <c r="AT18" s="187"/>
      <c r="AU18" s="187"/>
    </row>
    <row r="19" spans="1:47">
      <c r="A19" s="12"/>
      <c r="B19" s="12"/>
      <c r="C19" s="12"/>
      <c r="D19" s="12"/>
      <c r="E19" s="12"/>
      <c r="F19" s="40" t="s">
        <v>16</v>
      </c>
      <c r="G19" s="656"/>
      <c r="H19" s="657"/>
      <c r="I19" s="657"/>
      <c r="J19" s="63"/>
      <c r="K19" s="254"/>
      <c r="L19" s="255"/>
      <c r="M19" s="255"/>
      <c r="N19" s="62"/>
      <c r="O19" s="62"/>
      <c r="P19" s="62"/>
      <c r="Q19" s="62"/>
      <c r="R19" s="62"/>
      <c r="S19" s="62"/>
      <c r="T19" s="256"/>
      <c r="U19" s="256"/>
      <c r="V19" s="8"/>
      <c r="W19" s="8"/>
      <c r="X19" s="8"/>
      <c r="Y19" s="8"/>
      <c r="Z19" s="9"/>
      <c r="AA19" s="9"/>
      <c r="AB19" s="9"/>
      <c r="AC19" s="9"/>
      <c r="AD19" s="9"/>
      <c r="AE19" s="187"/>
      <c r="AF19" s="187"/>
      <c r="AG19" s="187"/>
      <c r="AH19" s="187"/>
      <c r="AI19" s="187"/>
      <c r="AJ19" s="187"/>
      <c r="AK19" s="187"/>
      <c r="AL19" s="187"/>
      <c r="AM19" s="187"/>
      <c r="AN19" s="187"/>
      <c r="AO19" s="187"/>
      <c r="AP19" s="187"/>
      <c r="AQ19" s="187"/>
      <c r="AR19" s="187"/>
      <c r="AS19" s="187"/>
      <c r="AT19" s="187"/>
      <c r="AU19" s="187"/>
    </row>
    <row r="20" spans="1:47">
      <c r="A20" s="12"/>
      <c r="B20" s="12"/>
      <c r="C20" s="12"/>
      <c r="D20" s="12"/>
      <c r="E20" s="12"/>
      <c r="F20" s="40" t="s">
        <v>17</v>
      </c>
      <c r="G20" s="656"/>
      <c r="H20" s="657"/>
      <c r="I20" s="657"/>
      <c r="J20" s="63"/>
      <c r="K20" s="254"/>
      <c r="L20" s="255"/>
      <c r="M20" s="255"/>
      <c r="N20" s="62"/>
      <c r="O20" s="62"/>
      <c r="P20" s="62"/>
      <c r="Q20" s="62"/>
      <c r="R20" s="62"/>
      <c r="S20" s="62"/>
      <c r="T20" s="256"/>
      <c r="U20" s="256"/>
      <c r="V20" s="8"/>
      <c r="W20" s="8"/>
      <c r="X20" s="8"/>
      <c r="Y20" s="8"/>
      <c r="Z20" s="9"/>
      <c r="AA20" s="9"/>
      <c r="AB20" s="9"/>
      <c r="AC20" s="9"/>
      <c r="AD20" s="9"/>
      <c r="AE20" s="187"/>
      <c r="AF20" s="187"/>
      <c r="AG20" s="187"/>
      <c r="AH20" s="187"/>
      <c r="AI20" s="187"/>
      <c r="AJ20" s="187"/>
      <c r="AK20" s="187"/>
      <c r="AL20" s="187"/>
      <c r="AM20" s="187"/>
      <c r="AN20" s="187"/>
      <c r="AO20" s="187"/>
      <c r="AP20" s="187"/>
      <c r="AQ20" s="187"/>
      <c r="AR20" s="187"/>
      <c r="AS20" s="187"/>
      <c r="AT20" s="187"/>
      <c r="AU20" s="187"/>
    </row>
    <row r="21" spans="1:47">
      <c r="A21" s="12"/>
      <c r="B21" s="12"/>
      <c r="C21" s="12"/>
      <c r="D21" s="12"/>
      <c r="E21" s="12"/>
      <c r="F21" s="40" t="s">
        <v>18</v>
      </c>
      <c r="G21" s="656"/>
      <c r="H21" s="657"/>
      <c r="I21" s="657"/>
      <c r="J21" s="63"/>
      <c r="K21" s="254"/>
      <c r="L21" s="255"/>
      <c r="M21" s="255"/>
      <c r="N21" s="62"/>
      <c r="O21" s="62"/>
      <c r="P21" s="62"/>
      <c r="Q21" s="62"/>
      <c r="R21" s="62"/>
      <c r="S21" s="62"/>
      <c r="T21" s="256"/>
      <c r="U21" s="256"/>
      <c r="V21" s="8"/>
      <c r="W21" s="8"/>
      <c r="X21" s="8"/>
      <c r="Y21" s="8"/>
      <c r="Z21" s="9"/>
      <c r="AA21" s="9"/>
      <c r="AB21" s="9"/>
      <c r="AC21" s="9"/>
      <c r="AD21" s="9"/>
      <c r="AE21" s="187"/>
      <c r="AF21" s="187"/>
      <c r="AG21" s="187"/>
      <c r="AH21" s="187"/>
      <c r="AI21" s="187"/>
      <c r="AJ21" s="187"/>
      <c r="AK21" s="187"/>
      <c r="AL21" s="187"/>
      <c r="AM21" s="187"/>
      <c r="AN21" s="187"/>
      <c r="AO21" s="187"/>
      <c r="AP21" s="187"/>
      <c r="AQ21" s="187"/>
      <c r="AR21" s="187"/>
      <c r="AS21" s="187"/>
      <c r="AT21" s="187"/>
      <c r="AU21" s="187"/>
    </row>
    <row r="22" spans="1:47">
      <c r="A22" s="12"/>
      <c r="B22" s="12"/>
      <c r="C22" s="12"/>
      <c r="D22" s="12"/>
      <c r="E22" s="12"/>
      <c r="F22" s="40" t="s">
        <v>19</v>
      </c>
      <c r="G22" s="656"/>
      <c r="H22" s="657"/>
      <c r="I22" s="657"/>
      <c r="J22" s="63"/>
      <c r="K22" s="254"/>
      <c r="L22" s="255"/>
      <c r="M22" s="255"/>
      <c r="N22" s="62"/>
      <c r="O22" s="62"/>
      <c r="P22" s="62"/>
      <c r="Q22" s="62"/>
      <c r="R22" s="62"/>
      <c r="S22" s="62"/>
      <c r="T22" s="256"/>
      <c r="U22" s="256"/>
      <c r="V22" s="8"/>
      <c r="W22" s="8"/>
      <c r="X22" s="8"/>
      <c r="Y22" s="8"/>
      <c r="Z22" s="9"/>
      <c r="AA22" s="9"/>
      <c r="AB22" s="9"/>
      <c r="AC22" s="9"/>
      <c r="AD22" s="9"/>
      <c r="AE22" s="187"/>
      <c r="AF22" s="187"/>
      <c r="AG22" s="187"/>
      <c r="AH22" s="187"/>
      <c r="AI22" s="187"/>
      <c r="AJ22" s="187"/>
      <c r="AK22" s="187"/>
      <c r="AL22" s="187"/>
      <c r="AM22" s="187"/>
      <c r="AN22" s="187"/>
      <c r="AO22" s="187"/>
      <c r="AP22" s="187"/>
      <c r="AQ22" s="187"/>
      <c r="AR22" s="187"/>
      <c r="AS22" s="187"/>
      <c r="AT22" s="187"/>
      <c r="AU22" s="187"/>
    </row>
    <row r="23" spans="1:47">
      <c r="A23" s="12"/>
      <c r="B23" s="12"/>
      <c r="C23" s="12"/>
      <c r="D23" s="12"/>
      <c r="E23" s="12"/>
      <c r="F23" s="40" t="s">
        <v>20</v>
      </c>
      <c r="G23" s="656"/>
      <c r="H23" s="657"/>
      <c r="I23" s="657"/>
      <c r="J23" s="63"/>
      <c r="K23" s="254"/>
      <c r="L23" s="255"/>
      <c r="M23" s="255"/>
      <c r="N23" s="62"/>
      <c r="O23" s="62"/>
      <c r="P23" s="62"/>
      <c r="Q23" s="62"/>
      <c r="R23" s="62"/>
      <c r="S23" s="62"/>
      <c r="T23" s="256"/>
      <c r="U23" s="256"/>
      <c r="V23" s="8"/>
      <c r="W23" s="8"/>
      <c r="X23" s="8"/>
      <c r="Y23" s="8"/>
      <c r="Z23" s="9"/>
      <c r="AA23" s="9"/>
      <c r="AB23" s="9"/>
      <c r="AC23" s="9"/>
      <c r="AD23" s="9"/>
      <c r="AE23" s="187"/>
      <c r="AF23" s="187"/>
      <c r="AG23" s="187"/>
      <c r="AH23" s="187"/>
      <c r="AI23" s="187"/>
      <c r="AJ23" s="187"/>
      <c r="AK23" s="187"/>
      <c r="AL23" s="187"/>
      <c r="AM23" s="187"/>
      <c r="AN23" s="187"/>
      <c r="AO23" s="187"/>
      <c r="AP23" s="187"/>
      <c r="AQ23" s="187"/>
      <c r="AR23" s="187"/>
      <c r="AS23" s="187"/>
      <c r="AT23" s="187"/>
      <c r="AU23" s="187"/>
    </row>
    <row r="24" spans="1:47">
      <c r="A24" s="12"/>
      <c r="B24" s="12"/>
      <c r="C24" s="12"/>
      <c r="D24" s="12"/>
      <c r="E24" s="12"/>
      <c r="F24" s="40" t="s">
        <v>24</v>
      </c>
      <c r="G24" s="656"/>
      <c r="H24" s="657"/>
      <c r="I24" s="657"/>
      <c r="J24" s="63"/>
      <c r="K24" s="254"/>
      <c r="L24" s="255"/>
      <c r="M24" s="255"/>
      <c r="N24" s="62"/>
      <c r="O24" s="62"/>
      <c r="P24" s="62"/>
      <c r="Q24" s="62"/>
      <c r="R24" s="62"/>
      <c r="S24" s="62"/>
      <c r="T24" s="256"/>
      <c r="U24" s="256"/>
      <c r="V24" s="8"/>
      <c r="W24" s="8"/>
      <c r="X24" s="8"/>
      <c r="Y24" s="8"/>
      <c r="Z24" s="9"/>
      <c r="AA24" s="9"/>
      <c r="AB24" s="9"/>
      <c r="AC24" s="9"/>
      <c r="AD24" s="9"/>
      <c r="AE24" s="187"/>
      <c r="AF24" s="187"/>
      <c r="AG24" s="187"/>
      <c r="AH24" s="187"/>
      <c r="AI24" s="187"/>
      <c r="AJ24" s="187"/>
      <c r="AK24" s="187"/>
      <c r="AL24" s="187"/>
      <c r="AM24" s="187"/>
      <c r="AN24" s="187"/>
      <c r="AO24" s="187"/>
      <c r="AP24" s="187"/>
      <c r="AQ24" s="187"/>
      <c r="AR24" s="187"/>
      <c r="AS24" s="187"/>
      <c r="AT24" s="187"/>
      <c r="AU24" s="187"/>
    </row>
    <row r="25" spans="1:47">
      <c r="A25" s="12"/>
      <c r="B25" s="12"/>
      <c r="C25" s="12"/>
      <c r="D25" s="12"/>
      <c r="E25" s="12"/>
      <c r="F25" s="40" t="s">
        <v>25</v>
      </c>
      <c r="G25" s="656"/>
      <c r="H25" s="657"/>
      <c r="I25" s="657"/>
      <c r="J25" s="63"/>
      <c r="K25" s="254"/>
      <c r="L25" s="255"/>
      <c r="M25" s="255"/>
      <c r="N25" s="62"/>
      <c r="O25" s="62"/>
      <c r="P25" s="62"/>
      <c r="Q25" s="62"/>
      <c r="R25" s="62"/>
      <c r="S25" s="62"/>
      <c r="T25" s="256"/>
      <c r="U25" s="256"/>
      <c r="V25" s="8"/>
      <c r="W25" s="8"/>
      <c r="X25" s="8"/>
      <c r="Y25" s="8"/>
      <c r="Z25" s="9"/>
      <c r="AA25" s="9"/>
      <c r="AB25" s="9"/>
      <c r="AC25" s="9"/>
      <c r="AD25" s="9"/>
      <c r="AE25" s="187"/>
      <c r="AF25" s="187"/>
      <c r="AG25" s="187"/>
      <c r="AH25" s="187"/>
      <c r="AI25" s="187"/>
      <c r="AJ25" s="187"/>
      <c r="AK25" s="187"/>
      <c r="AL25" s="187"/>
      <c r="AM25" s="187"/>
      <c r="AN25" s="187"/>
      <c r="AO25" s="187"/>
      <c r="AP25" s="187"/>
      <c r="AQ25" s="187"/>
      <c r="AR25" s="187"/>
      <c r="AS25" s="187"/>
      <c r="AT25" s="187"/>
      <c r="AU25" s="187"/>
    </row>
    <row r="26" spans="1:47">
      <c r="A26" s="12"/>
      <c r="B26" s="12"/>
      <c r="C26" s="12"/>
      <c r="D26" s="12"/>
      <c r="E26" s="12"/>
      <c r="F26" s="40" t="s">
        <v>26</v>
      </c>
      <c r="G26" s="656"/>
      <c r="H26" s="657"/>
      <c r="I26" s="657"/>
      <c r="J26" s="63"/>
      <c r="K26" s="63"/>
      <c r="L26" s="63"/>
      <c r="M26" s="63"/>
      <c r="N26" s="63"/>
      <c r="O26" s="63"/>
      <c r="P26" s="63"/>
      <c r="Q26" s="63"/>
      <c r="R26" s="63"/>
      <c r="S26" s="63"/>
      <c r="T26" s="63"/>
      <c r="U26" s="63"/>
      <c r="V26" s="8"/>
      <c r="W26" s="8"/>
      <c r="X26" s="8"/>
      <c r="Y26" s="8"/>
      <c r="Z26" s="9"/>
      <c r="AA26" s="9"/>
      <c r="AB26" s="9"/>
      <c r="AC26" s="9"/>
      <c r="AD26" s="9"/>
      <c r="AE26" s="187"/>
      <c r="AF26" s="187"/>
      <c r="AG26" s="187"/>
      <c r="AH26" s="187"/>
      <c r="AI26" s="187"/>
      <c r="AJ26" s="187"/>
      <c r="AK26" s="187"/>
      <c r="AL26" s="187"/>
      <c r="AM26" s="187"/>
      <c r="AN26" s="187"/>
      <c r="AO26" s="187"/>
      <c r="AP26" s="187"/>
      <c r="AQ26" s="187"/>
      <c r="AR26" s="187"/>
      <c r="AS26" s="187"/>
      <c r="AT26" s="187"/>
      <c r="AU26" s="187"/>
    </row>
    <row r="27" spans="1:47">
      <c r="A27" s="12"/>
      <c r="B27" s="12"/>
      <c r="C27" s="12"/>
      <c r="D27" s="12"/>
      <c r="E27" s="12"/>
      <c r="F27" s="40" t="s">
        <v>95</v>
      </c>
      <c r="G27" s="656"/>
      <c r="H27" s="657"/>
      <c r="I27" s="657"/>
      <c r="J27" s="63"/>
      <c r="K27" s="63"/>
      <c r="L27" s="63"/>
      <c r="M27" s="63"/>
      <c r="N27" s="63"/>
      <c r="O27" s="63"/>
      <c r="P27" s="63"/>
      <c r="Q27" s="63"/>
      <c r="R27" s="63"/>
      <c r="S27" s="63"/>
      <c r="T27" s="63"/>
      <c r="U27" s="63"/>
      <c r="V27" s="8"/>
      <c r="W27" s="8"/>
      <c r="X27" s="8"/>
      <c r="Y27" s="8"/>
      <c r="Z27" s="9"/>
      <c r="AA27" s="9"/>
      <c r="AB27" s="9"/>
      <c r="AC27" s="9"/>
      <c r="AD27" s="9"/>
      <c r="AE27" s="187"/>
      <c r="AF27" s="187"/>
      <c r="AG27" s="187"/>
      <c r="AH27" s="187"/>
      <c r="AI27" s="187"/>
      <c r="AJ27" s="187"/>
      <c r="AK27" s="187"/>
      <c r="AL27" s="187"/>
      <c r="AM27" s="187"/>
      <c r="AN27" s="187"/>
      <c r="AO27" s="187"/>
      <c r="AP27" s="187"/>
      <c r="AQ27" s="187"/>
      <c r="AR27" s="187"/>
      <c r="AS27" s="187"/>
      <c r="AT27" s="187"/>
      <c r="AU27" s="187"/>
    </row>
    <row r="28" spans="1:47">
      <c r="A28" s="12"/>
      <c r="B28" s="12"/>
      <c r="C28" s="12"/>
      <c r="D28" s="12"/>
      <c r="E28" s="12"/>
      <c r="F28" s="40" t="s">
        <v>96</v>
      </c>
      <c r="G28" s="656"/>
      <c r="H28" s="657"/>
      <c r="I28" s="657"/>
      <c r="J28" s="63"/>
      <c r="K28" s="63"/>
      <c r="L28" s="63"/>
      <c r="M28" s="63"/>
      <c r="N28" s="63"/>
      <c r="O28" s="63"/>
      <c r="P28" s="63"/>
      <c r="Q28" s="63"/>
      <c r="R28" s="63"/>
      <c r="S28" s="63"/>
      <c r="T28" s="63"/>
      <c r="U28" s="63"/>
      <c r="V28" s="8"/>
      <c r="W28" s="8"/>
      <c r="X28" s="8"/>
      <c r="Y28" s="8"/>
      <c r="Z28" s="9"/>
      <c r="AA28" s="9"/>
      <c r="AB28" s="9"/>
      <c r="AC28" s="9"/>
      <c r="AD28" s="9"/>
      <c r="AE28" s="187"/>
      <c r="AF28" s="187"/>
      <c r="AG28" s="187"/>
      <c r="AH28" s="187"/>
      <c r="AI28" s="187"/>
      <c r="AJ28" s="187"/>
      <c r="AK28" s="187"/>
      <c r="AL28" s="187"/>
      <c r="AM28" s="187"/>
      <c r="AN28" s="187"/>
      <c r="AO28" s="187"/>
      <c r="AP28" s="187"/>
      <c r="AQ28" s="187"/>
      <c r="AR28" s="187"/>
      <c r="AS28" s="187"/>
      <c r="AT28" s="187"/>
      <c r="AU28" s="187"/>
    </row>
    <row r="29" spans="1:47">
      <c r="A29" s="12"/>
      <c r="B29" s="12"/>
      <c r="C29" s="12"/>
      <c r="D29" s="12"/>
      <c r="E29" s="12"/>
      <c r="F29" s="40" t="s">
        <v>97</v>
      </c>
      <c r="G29" s="656"/>
      <c r="H29" s="657"/>
      <c r="I29" s="657"/>
      <c r="J29" s="63"/>
      <c r="K29" s="63"/>
      <c r="L29" s="63"/>
      <c r="M29" s="63"/>
      <c r="N29" s="63"/>
      <c r="O29" s="63"/>
      <c r="P29" s="63"/>
      <c r="Q29" s="63"/>
      <c r="R29" s="63"/>
      <c r="S29" s="63"/>
      <c r="T29" s="63"/>
      <c r="U29" s="63"/>
      <c r="V29" s="8"/>
      <c r="W29" s="8"/>
      <c r="X29" s="8"/>
      <c r="Y29" s="8"/>
      <c r="Z29" s="9"/>
      <c r="AA29" s="9"/>
      <c r="AB29" s="9"/>
      <c r="AC29" s="9"/>
      <c r="AD29" s="9"/>
      <c r="AE29" s="187"/>
      <c r="AF29" s="187"/>
      <c r="AG29" s="187"/>
      <c r="AH29" s="187"/>
      <c r="AI29" s="187"/>
      <c r="AJ29" s="187"/>
      <c r="AK29" s="187"/>
      <c r="AL29" s="187"/>
      <c r="AM29" s="187"/>
      <c r="AN29" s="187"/>
      <c r="AO29" s="187"/>
      <c r="AP29" s="187"/>
      <c r="AQ29" s="187"/>
      <c r="AR29" s="187"/>
      <c r="AS29" s="187"/>
      <c r="AT29" s="187"/>
      <c r="AU29" s="187"/>
    </row>
    <row r="30" spans="1:47">
      <c r="A30" s="12"/>
      <c r="B30" s="12"/>
      <c r="C30" s="12"/>
      <c r="D30" s="12"/>
      <c r="E30" s="12"/>
      <c r="F30" s="40" t="s">
        <v>98</v>
      </c>
      <c r="G30" s="656"/>
      <c r="H30" s="657"/>
      <c r="I30" s="657"/>
      <c r="J30" s="63"/>
      <c r="K30" s="63"/>
      <c r="L30" s="63"/>
      <c r="M30" s="63"/>
      <c r="N30" s="63"/>
      <c r="O30" s="63"/>
      <c r="P30" s="63"/>
      <c r="Q30" s="63"/>
      <c r="R30" s="63"/>
      <c r="S30" s="63"/>
      <c r="T30" s="63"/>
      <c r="U30" s="63"/>
      <c r="V30" s="8"/>
      <c r="W30" s="8"/>
      <c r="X30" s="8"/>
      <c r="Y30" s="8"/>
      <c r="Z30" s="9"/>
      <c r="AA30" s="9"/>
      <c r="AB30" s="9"/>
      <c r="AC30" s="9"/>
      <c r="AD30" s="9"/>
      <c r="AE30" s="187"/>
      <c r="AF30" s="187"/>
      <c r="AG30" s="187"/>
      <c r="AH30" s="187"/>
      <c r="AI30" s="187"/>
      <c r="AJ30" s="187"/>
      <c r="AK30" s="187"/>
      <c r="AL30" s="187"/>
      <c r="AM30" s="187"/>
      <c r="AN30" s="187"/>
      <c r="AO30" s="187"/>
      <c r="AP30" s="187"/>
      <c r="AQ30" s="187"/>
      <c r="AR30" s="187"/>
      <c r="AS30" s="187"/>
      <c r="AT30" s="187"/>
      <c r="AU30" s="187"/>
    </row>
    <row r="31" spans="1:47">
      <c r="A31" s="12"/>
      <c r="B31" s="12"/>
      <c r="C31" s="12"/>
      <c r="D31" s="12"/>
      <c r="E31" s="12"/>
      <c r="F31" s="40" t="s">
        <v>99</v>
      </c>
      <c r="G31" s="656"/>
      <c r="H31" s="657"/>
      <c r="I31" s="657"/>
      <c r="J31" s="63"/>
      <c r="K31" s="63"/>
      <c r="L31" s="63"/>
      <c r="M31" s="63"/>
      <c r="N31" s="63"/>
      <c r="O31" s="63"/>
      <c r="P31" s="63"/>
      <c r="Q31" s="63"/>
      <c r="R31" s="63"/>
      <c r="S31" s="63"/>
      <c r="T31" s="63"/>
      <c r="U31" s="63"/>
      <c r="V31" s="8"/>
      <c r="W31" s="8"/>
      <c r="X31" s="8"/>
      <c r="Y31" s="8"/>
      <c r="Z31" s="9"/>
      <c r="AA31" s="9"/>
      <c r="AB31" s="9"/>
      <c r="AC31" s="9"/>
      <c r="AD31" s="9"/>
      <c r="AE31" s="187"/>
      <c r="AF31" s="187"/>
      <c r="AG31" s="187"/>
      <c r="AH31" s="187"/>
      <c r="AI31" s="187"/>
      <c r="AJ31" s="187"/>
      <c r="AK31" s="187"/>
      <c r="AL31" s="187"/>
      <c r="AM31" s="187"/>
      <c r="AN31" s="187"/>
      <c r="AO31" s="187"/>
      <c r="AP31" s="187"/>
      <c r="AQ31" s="187"/>
      <c r="AR31" s="187"/>
      <c r="AS31" s="187"/>
      <c r="AT31" s="187"/>
      <c r="AU31" s="187"/>
    </row>
    <row r="32" spans="1:47">
      <c r="A32" s="12"/>
      <c r="B32" s="12"/>
      <c r="C32" s="12"/>
      <c r="D32" s="12"/>
      <c r="E32" s="12"/>
      <c r="F32" s="40" t="s">
        <v>100</v>
      </c>
      <c r="G32" s="656"/>
      <c r="H32" s="657"/>
      <c r="I32" s="657"/>
      <c r="J32" s="63"/>
      <c r="K32" s="63"/>
      <c r="L32" s="63"/>
      <c r="M32" s="63"/>
      <c r="N32" s="63"/>
      <c r="O32" s="63"/>
      <c r="P32" s="63"/>
      <c r="Q32" s="63"/>
      <c r="R32" s="63"/>
      <c r="S32" s="63"/>
      <c r="T32" s="63"/>
      <c r="U32" s="63"/>
      <c r="V32" s="8"/>
      <c r="W32" s="8"/>
      <c r="X32" s="8"/>
      <c r="Y32" s="8"/>
      <c r="Z32" s="9"/>
      <c r="AA32" s="9"/>
      <c r="AB32" s="9"/>
      <c r="AC32" s="9"/>
      <c r="AD32" s="9"/>
      <c r="AE32" s="187"/>
      <c r="AF32" s="187"/>
      <c r="AG32" s="187"/>
      <c r="AH32" s="187"/>
      <c r="AI32" s="187"/>
      <c r="AJ32" s="187"/>
      <c r="AK32" s="187"/>
      <c r="AL32" s="187"/>
      <c r="AM32" s="187"/>
      <c r="AN32" s="187"/>
      <c r="AO32" s="187"/>
      <c r="AP32" s="187"/>
      <c r="AQ32" s="187"/>
      <c r="AR32" s="187"/>
      <c r="AS32" s="187"/>
      <c r="AT32" s="187"/>
      <c r="AU32" s="187"/>
    </row>
    <row r="33" spans="1:47">
      <c r="A33" s="12"/>
      <c r="B33" s="12"/>
      <c r="C33" s="12"/>
      <c r="D33" s="12"/>
      <c r="E33" s="12"/>
      <c r="F33" s="40" t="s">
        <v>101</v>
      </c>
      <c r="G33" s="656"/>
      <c r="H33" s="657"/>
      <c r="I33" s="657"/>
      <c r="J33" s="63"/>
      <c r="K33" s="63"/>
      <c r="L33" s="63"/>
      <c r="M33" s="63"/>
      <c r="N33" s="63"/>
      <c r="O33" s="63"/>
      <c r="P33" s="63"/>
      <c r="Q33" s="63"/>
      <c r="R33" s="63"/>
      <c r="S33" s="63"/>
      <c r="T33" s="63"/>
      <c r="U33" s="63"/>
      <c r="V33" s="8"/>
      <c r="W33" s="8"/>
      <c r="X33" s="8"/>
      <c r="Y33" s="8"/>
      <c r="Z33" s="9"/>
      <c r="AA33" s="9"/>
      <c r="AB33" s="9"/>
      <c r="AC33" s="9"/>
      <c r="AD33" s="9"/>
      <c r="AE33" s="187"/>
      <c r="AF33" s="187"/>
      <c r="AG33" s="187"/>
      <c r="AH33" s="187"/>
      <c r="AI33" s="187"/>
      <c r="AJ33" s="187"/>
      <c r="AK33" s="187"/>
      <c r="AL33" s="187"/>
      <c r="AM33" s="187"/>
      <c r="AN33" s="187"/>
      <c r="AO33" s="187"/>
      <c r="AP33" s="187"/>
      <c r="AQ33" s="187"/>
      <c r="AR33" s="187"/>
      <c r="AS33" s="187"/>
      <c r="AT33" s="187"/>
      <c r="AU33" s="187"/>
    </row>
    <row r="34" spans="1:47">
      <c r="A34" s="12"/>
      <c r="B34" s="12"/>
      <c r="C34" s="12"/>
      <c r="D34" s="12"/>
      <c r="E34" s="12"/>
      <c r="F34" s="40" t="s">
        <v>102</v>
      </c>
      <c r="G34" s="656"/>
      <c r="H34" s="657"/>
      <c r="I34" s="657"/>
      <c r="J34" s="63"/>
      <c r="K34" s="63"/>
      <c r="L34" s="63"/>
      <c r="M34" s="63"/>
      <c r="N34" s="63"/>
      <c r="O34" s="63"/>
      <c r="P34" s="63"/>
      <c r="Q34" s="63"/>
      <c r="R34" s="63"/>
      <c r="S34" s="63"/>
      <c r="T34" s="63"/>
      <c r="U34" s="63"/>
      <c r="V34" s="8"/>
      <c r="W34" s="8"/>
      <c r="X34" s="8"/>
      <c r="Y34" s="8"/>
      <c r="Z34" s="9"/>
      <c r="AA34" s="9"/>
      <c r="AB34" s="9"/>
      <c r="AC34" s="9"/>
      <c r="AD34" s="9"/>
      <c r="AE34" s="187"/>
      <c r="AF34" s="187"/>
      <c r="AG34" s="187"/>
      <c r="AH34" s="187"/>
      <c r="AI34" s="187"/>
      <c r="AJ34" s="187"/>
      <c r="AK34" s="187"/>
      <c r="AL34" s="187"/>
      <c r="AM34" s="187"/>
      <c r="AN34" s="187"/>
      <c r="AO34" s="187"/>
      <c r="AP34" s="187"/>
      <c r="AQ34" s="187"/>
      <c r="AR34" s="187"/>
      <c r="AS34" s="187"/>
      <c r="AT34" s="187"/>
      <c r="AU34" s="187"/>
    </row>
    <row r="35" spans="1:47">
      <c r="A35" s="12"/>
      <c r="B35" s="12"/>
      <c r="C35" s="12"/>
      <c r="D35" s="12"/>
      <c r="E35" s="12"/>
      <c r="F35" s="40" t="s">
        <v>103</v>
      </c>
      <c r="G35" s="656"/>
      <c r="H35" s="657"/>
      <c r="I35" s="657"/>
      <c r="J35" s="63"/>
      <c r="K35" s="63"/>
      <c r="L35" s="63"/>
      <c r="M35" s="63"/>
      <c r="N35" s="63"/>
      <c r="O35" s="63"/>
      <c r="P35" s="63"/>
      <c r="Q35" s="63"/>
      <c r="R35" s="63"/>
      <c r="S35" s="63"/>
      <c r="T35" s="63"/>
      <c r="U35" s="63"/>
      <c r="V35" s="8"/>
      <c r="W35" s="8"/>
      <c r="X35" s="8"/>
      <c r="Y35" s="8"/>
      <c r="Z35" s="9"/>
      <c r="AA35" s="9"/>
      <c r="AB35" s="9"/>
      <c r="AC35" s="9"/>
      <c r="AD35" s="9"/>
      <c r="AE35" s="187"/>
      <c r="AF35" s="187"/>
      <c r="AG35" s="187"/>
      <c r="AH35" s="187"/>
      <c r="AI35" s="187"/>
      <c r="AJ35" s="187"/>
      <c r="AK35" s="187"/>
      <c r="AL35" s="187"/>
      <c r="AM35" s="187"/>
      <c r="AN35" s="187"/>
      <c r="AO35" s="187"/>
      <c r="AP35" s="187"/>
      <c r="AQ35" s="187"/>
      <c r="AR35" s="187"/>
      <c r="AS35" s="187"/>
      <c r="AT35" s="187"/>
      <c r="AU35" s="187"/>
    </row>
    <row r="36" spans="1:47">
      <c r="A36" s="12"/>
      <c r="B36" s="12"/>
      <c r="C36" s="12"/>
      <c r="D36" s="12"/>
      <c r="E36" s="12"/>
      <c r="F36" s="40" t="s">
        <v>104</v>
      </c>
      <c r="G36" s="656"/>
      <c r="H36" s="657"/>
      <c r="I36" s="657"/>
      <c r="J36" s="63"/>
      <c r="K36" s="63"/>
      <c r="L36" s="63"/>
      <c r="M36" s="63"/>
      <c r="N36" s="63"/>
      <c r="O36" s="63"/>
      <c r="P36" s="63"/>
      <c r="Q36" s="63"/>
      <c r="R36" s="63"/>
      <c r="S36" s="63"/>
      <c r="T36" s="63"/>
      <c r="U36" s="63"/>
      <c r="V36" s="8"/>
      <c r="W36" s="8"/>
      <c r="X36" s="8"/>
      <c r="Y36" s="8"/>
      <c r="Z36" s="9"/>
      <c r="AA36" s="9"/>
      <c r="AB36" s="9"/>
      <c r="AC36" s="9"/>
      <c r="AD36" s="9"/>
      <c r="AE36" s="187"/>
      <c r="AF36" s="187"/>
      <c r="AG36" s="187"/>
      <c r="AH36" s="187"/>
      <c r="AI36" s="187"/>
      <c r="AJ36" s="187"/>
      <c r="AK36" s="187"/>
      <c r="AL36" s="187"/>
      <c r="AM36" s="187"/>
      <c r="AN36" s="187"/>
      <c r="AO36" s="187"/>
      <c r="AP36" s="187"/>
      <c r="AQ36" s="187"/>
      <c r="AR36" s="187"/>
      <c r="AS36" s="187"/>
      <c r="AT36" s="187"/>
      <c r="AU36" s="187"/>
    </row>
    <row r="37" spans="1:47">
      <c r="A37" s="12"/>
      <c r="B37" s="12"/>
      <c r="C37" s="12"/>
      <c r="D37" s="12"/>
      <c r="E37" s="12"/>
      <c r="F37" s="40" t="s">
        <v>22</v>
      </c>
      <c r="G37" s="159"/>
      <c r="H37" s="159"/>
      <c r="I37" s="159"/>
      <c r="J37" s="242">
        <f>SUM(J7:J36)</f>
        <v>1031.2739539814918</v>
      </c>
      <c r="K37" s="60"/>
      <c r="L37" s="38"/>
      <c r="M37" s="242">
        <f>SUM(M7:M36)</f>
        <v>95.596769927678125</v>
      </c>
      <c r="N37" s="242">
        <f>SUM(N7:N36)</f>
        <v>9.4710511953612286</v>
      </c>
      <c r="O37" s="242">
        <f t="shared" ref="O37:R37" si="0">SUM(O7:O36)</f>
        <v>0</v>
      </c>
      <c r="P37" s="242">
        <f t="shared" si="0"/>
        <v>0</v>
      </c>
      <c r="Q37" s="242">
        <f t="shared" si="0"/>
        <v>0</v>
      </c>
      <c r="R37" s="242">
        <f t="shared" si="0"/>
        <v>0</v>
      </c>
      <c r="S37" s="242">
        <f>SUM(S7:S36)</f>
        <v>0</v>
      </c>
      <c r="T37" s="242"/>
      <c r="U37" s="60"/>
      <c r="V37" s="60"/>
      <c r="X37" s="38"/>
      <c r="Y37" s="242"/>
      <c r="Z37" s="8"/>
      <c r="AA37" s="8"/>
      <c r="AB37" s="8"/>
      <c r="AC37" s="8"/>
      <c r="AD37" s="8"/>
      <c r="AE37" s="187"/>
      <c r="AF37" s="187"/>
      <c r="AG37" s="187"/>
      <c r="AH37" s="187"/>
      <c r="AI37" s="187"/>
      <c r="AJ37" s="187"/>
      <c r="AK37" s="187"/>
      <c r="AL37" s="187"/>
      <c r="AM37" s="187"/>
      <c r="AN37" s="187"/>
      <c r="AO37" s="187"/>
      <c r="AP37" s="187"/>
      <c r="AQ37" s="187"/>
      <c r="AR37" s="187"/>
      <c r="AS37" s="187"/>
      <c r="AT37" s="187"/>
      <c r="AU37" s="187"/>
    </row>
    <row r="38" spans="1:47" ht="21" customHeight="1">
      <c r="A38" s="12"/>
      <c r="B38" s="12"/>
      <c r="C38" s="12"/>
      <c r="D38" s="12"/>
      <c r="E38" s="12"/>
      <c r="F38" s="90"/>
      <c r="G38" s="162"/>
      <c r="H38" s="50"/>
      <c r="I38" s="50"/>
      <c r="J38" s="50"/>
      <c r="K38" s="50"/>
      <c r="L38" s="50"/>
      <c r="M38" s="50"/>
      <c r="N38" s="177"/>
      <c r="O38" s="177"/>
      <c r="P38" s="177"/>
      <c r="Q38" s="177"/>
      <c r="R38" s="177"/>
      <c r="S38" s="177"/>
      <c r="T38" s="177"/>
      <c r="U38" s="177"/>
      <c r="V38" s="50"/>
      <c r="W38" s="50"/>
      <c r="X38" s="50"/>
      <c r="Y38" s="8"/>
      <c r="Z38" s="8"/>
      <c r="AA38" s="8"/>
      <c r="AB38" s="44"/>
      <c r="AC38" s="9"/>
      <c r="AD38" s="9"/>
      <c r="AE38" s="187"/>
      <c r="AF38" s="187"/>
      <c r="AG38" s="187"/>
      <c r="AH38" s="187"/>
      <c r="AI38" s="187"/>
      <c r="AJ38" s="187"/>
      <c r="AK38" s="187"/>
      <c r="AL38" s="187"/>
      <c r="AM38" s="187"/>
      <c r="AN38" s="187"/>
      <c r="AO38" s="187"/>
      <c r="AP38" s="187"/>
      <c r="AQ38" s="187"/>
      <c r="AR38" s="187"/>
      <c r="AS38" s="187"/>
      <c r="AT38" s="187"/>
      <c r="AU38" s="187"/>
    </row>
    <row r="39" spans="1:47" ht="13.5" customHeight="1">
      <c r="A39" s="73"/>
      <c r="B39" s="73"/>
      <c r="C39" s="73"/>
      <c r="D39" s="73"/>
      <c r="E39" s="73"/>
      <c r="F39" s="161" t="s">
        <v>81</v>
      </c>
      <c r="G39" s="161"/>
      <c r="H39" s="161"/>
      <c r="I39" s="161"/>
      <c r="J39" s="161"/>
      <c r="K39" s="76"/>
      <c r="L39" s="76"/>
      <c r="M39" s="74"/>
      <c r="N39" s="74"/>
      <c r="O39" s="74"/>
      <c r="P39" s="74"/>
      <c r="Q39" s="74"/>
      <c r="R39" s="74"/>
      <c r="S39" s="74"/>
      <c r="T39" s="74"/>
      <c r="U39" s="74"/>
      <c r="V39" s="74"/>
      <c r="W39" s="74"/>
      <c r="X39" s="8"/>
      <c r="Y39" s="8"/>
      <c r="Z39" s="8"/>
      <c r="AA39" s="8"/>
      <c r="AB39" s="44"/>
      <c r="AC39" s="9"/>
      <c r="AD39" s="9"/>
      <c r="AE39" s="187"/>
      <c r="AF39" s="187"/>
      <c r="AG39" s="187"/>
      <c r="AH39" s="187"/>
      <c r="AI39" s="187"/>
      <c r="AJ39" s="187"/>
      <c r="AK39" s="187"/>
      <c r="AL39" s="187"/>
      <c r="AM39" s="187"/>
      <c r="AN39" s="187"/>
      <c r="AO39" s="187"/>
      <c r="AP39" s="187"/>
      <c r="AQ39" s="187"/>
      <c r="AR39" s="187"/>
      <c r="AS39" s="187"/>
      <c r="AT39" s="187"/>
      <c r="AU39" s="187"/>
    </row>
    <row r="40" spans="1:47">
      <c r="A40" s="12"/>
      <c r="B40" s="12"/>
      <c r="C40" s="12"/>
      <c r="D40" s="12"/>
      <c r="E40" s="12"/>
      <c r="F40" s="39" t="s">
        <v>5</v>
      </c>
      <c r="G40" s="240">
        <f>H40-1</f>
        <v>2012</v>
      </c>
      <c r="H40" s="240">
        <f>V7</f>
        <v>2013</v>
      </c>
      <c r="I40" s="240" t="str">
        <f>CONCATENATE(LEFT(H40, 2) &amp;RIGHT(H40,2)+1)</f>
        <v>2014</v>
      </c>
      <c r="J40" s="240" t="str">
        <f t="shared" ref="J40:Q40" si="1">CONCATENATE(LEFT(I40, 2) &amp;RIGHT(I40,2)+1)</f>
        <v>2015</v>
      </c>
      <c r="K40" s="240" t="str">
        <f t="shared" si="1"/>
        <v>2016</v>
      </c>
      <c r="L40" s="240" t="str">
        <f t="shared" si="1"/>
        <v>2017</v>
      </c>
      <c r="M40" s="240" t="str">
        <f t="shared" si="1"/>
        <v>2018</v>
      </c>
      <c r="N40" s="240" t="str">
        <f t="shared" si="1"/>
        <v>2019</v>
      </c>
      <c r="O40" s="240" t="str">
        <f t="shared" si="1"/>
        <v>2020</v>
      </c>
      <c r="P40" s="240" t="str">
        <f t="shared" si="1"/>
        <v>2021</v>
      </c>
      <c r="Q40" s="240" t="str">
        <f t="shared" si="1"/>
        <v>2022</v>
      </c>
      <c r="R40" s="8"/>
      <c r="S40" s="8"/>
      <c r="T40" s="8"/>
      <c r="U40" s="8"/>
      <c r="V40" s="8"/>
      <c r="W40" s="9"/>
      <c r="X40" s="9"/>
      <c r="Y40" s="9"/>
      <c r="Z40" s="187"/>
      <c r="AA40" s="187"/>
      <c r="AB40" s="187"/>
      <c r="AC40" s="187"/>
      <c r="AD40" s="187"/>
      <c r="AE40" s="187"/>
      <c r="AF40" s="187"/>
      <c r="AG40" s="187"/>
      <c r="AH40" s="187"/>
      <c r="AI40" s="187"/>
      <c r="AJ40" s="187"/>
      <c r="AK40" s="187"/>
      <c r="AL40" s="187"/>
      <c r="AM40" s="187"/>
      <c r="AN40" s="187"/>
      <c r="AO40" s="187"/>
      <c r="AP40" s="187"/>
    </row>
    <row r="41" spans="1:47" outlineLevel="1">
      <c r="A41" s="12"/>
      <c r="B41" s="12"/>
      <c r="C41" s="12"/>
      <c r="D41" s="12"/>
      <c r="E41" s="12"/>
      <c r="F41" s="40" t="str">
        <f>Asset1</f>
        <v>Mains &amp; Services</v>
      </c>
      <c r="G41" s="612">
        <v>75.370999999999995</v>
      </c>
      <c r="H41" s="311">
        <v>90.344980505123758</v>
      </c>
      <c r="I41" s="311">
        <v>98.320428527114714</v>
      </c>
      <c r="J41" s="311">
        <v>103.7539594805359</v>
      </c>
      <c r="K41" s="311">
        <f>'[22]2. Capex'!D56/1000</f>
        <v>77.663486793848918</v>
      </c>
      <c r="L41" s="311">
        <v>83.55</v>
      </c>
      <c r="M41" s="61"/>
      <c r="N41" s="61"/>
      <c r="O41" s="61"/>
      <c r="P41" s="61"/>
      <c r="Q41" s="61"/>
      <c r="R41" s="8"/>
      <c r="S41" s="8"/>
      <c r="T41" s="8"/>
      <c r="U41" s="8"/>
      <c r="V41" s="8"/>
      <c r="W41" s="9"/>
      <c r="X41" s="9"/>
      <c r="Y41" s="9"/>
      <c r="Z41" s="187"/>
      <c r="AA41" s="187"/>
      <c r="AB41" s="187"/>
      <c r="AC41" s="187"/>
      <c r="AD41" s="187"/>
      <c r="AE41" s="187"/>
      <c r="AF41" s="187"/>
      <c r="AG41" s="187"/>
      <c r="AH41" s="187"/>
      <c r="AI41" s="187"/>
      <c r="AJ41" s="187"/>
      <c r="AK41" s="187"/>
      <c r="AL41" s="187"/>
      <c r="AM41" s="187"/>
      <c r="AN41" s="187"/>
      <c r="AO41" s="187"/>
      <c r="AP41" s="187"/>
    </row>
    <row r="42" spans="1:47" outlineLevel="1">
      <c r="A42" s="12"/>
      <c r="B42" s="12"/>
      <c r="C42" s="12"/>
      <c r="D42" s="12"/>
      <c r="E42" s="12"/>
      <c r="F42" s="40" t="str">
        <f>Asset2</f>
        <v>Meters</v>
      </c>
      <c r="G42" s="613">
        <v>8.7110000000000003</v>
      </c>
      <c r="H42" s="256">
        <v>8.5151679122195496</v>
      </c>
      <c r="I42" s="256">
        <v>10.509459124364371</v>
      </c>
      <c r="J42" s="256">
        <v>9.6098859888351349</v>
      </c>
      <c r="K42" s="256">
        <f>'[22]2. Capex'!D57/1000</f>
        <v>11.311116207187315</v>
      </c>
      <c r="L42" s="256">
        <v>15.29</v>
      </c>
      <c r="M42" s="62"/>
      <c r="N42" s="62"/>
      <c r="O42" s="62"/>
      <c r="P42" s="62"/>
      <c r="Q42" s="62"/>
      <c r="R42" s="8"/>
      <c r="S42" s="8"/>
      <c r="T42" s="8"/>
      <c r="U42" s="8"/>
      <c r="V42" s="8"/>
      <c r="W42" s="9"/>
      <c r="X42" s="9"/>
      <c r="Y42" s="9"/>
      <c r="Z42" s="187"/>
      <c r="AA42" s="187"/>
      <c r="AB42" s="187"/>
      <c r="AC42" s="187"/>
      <c r="AD42" s="187"/>
      <c r="AE42" s="187"/>
      <c r="AF42" s="187"/>
      <c r="AG42" s="187"/>
      <c r="AH42" s="187"/>
      <c r="AI42" s="187"/>
      <c r="AJ42" s="187"/>
      <c r="AK42" s="187"/>
      <c r="AL42" s="187"/>
      <c r="AM42" s="187"/>
      <c r="AN42" s="187"/>
      <c r="AO42" s="187"/>
      <c r="AP42" s="187"/>
    </row>
    <row r="43" spans="1:47" outlineLevel="1">
      <c r="A43" s="12"/>
      <c r="B43" s="12"/>
      <c r="C43" s="12"/>
      <c r="D43" s="12"/>
      <c r="E43" s="12"/>
      <c r="F43" s="40" t="str">
        <f>Asset3</f>
        <v>Buildings</v>
      </c>
      <c r="G43" s="613">
        <v>0</v>
      </c>
      <c r="H43" s="256">
        <v>0</v>
      </c>
      <c r="I43" s="256">
        <v>0</v>
      </c>
      <c r="J43" s="256">
        <v>0</v>
      </c>
      <c r="K43" s="256">
        <v>0</v>
      </c>
      <c r="L43" s="256">
        <v>0</v>
      </c>
      <c r="M43" s="62"/>
      <c r="N43" s="62"/>
      <c r="O43" s="62"/>
      <c r="P43" s="62"/>
      <c r="Q43" s="62"/>
      <c r="R43" s="8"/>
      <c r="S43" s="8"/>
      <c r="T43" s="8"/>
      <c r="U43" s="8"/>
      <c r="V43" s="8"/>
      <c r="W43" s="9"/>
      <c r="X43" s="9"/>
      <c r="Y43" s="9"/>
      <c r="Z43" s="187"/>
      <c r="AA43" s="187"/>
      <c r="AB43" s="187"/>
      <c r="AC43" s="187"/>
      <c r="AD43" s="187"/>
      <c r="AE43" s="187"/>
      <c r="AF43" s="187"/>
      <c r="AG43" s="187"/>
      <c r="AH43" s="187"/>
      <c r="AI43" s="187"/>
      <c r="AJ43" s="187"/>
      <c r="AK43" s="187"/>
      <c r="AL43" s="187"/>
      <c r="AM43" s="187"/>
      <c r="AN43" s="187"/>
      <c r="AO43" s="187"/>
      <c r="AP43" s="187"/>
    </row>
    <row r="44" spans="1:47" outlineLevel="1">
      <c r="A44" s="12"/>
      <c r="B44" s="12"/>
      <c r="C44" s="12"/>
      <c r="D44" s="12"/>
      <c r="E44" s="12"/>
      <c r="F44" s="40" t="str">
        <f>Asset4</f>
        <v>SCADA</v>
      </c>
      <c r="G44" s="613">
        <v>0.16700000000000001</v>
      </c>
      <c r="H44" s="256">
        <v>0.15042731149188032</v>
      </c>
      <c r="I44" s="256">
        <v>0.39470883272000595</v>
      </c>
      <c r="J44" s="256">
        <v>0.40925550440670461</v>
      </c>
      <c r="K44" s="256">
        <f>'[22]2. Capex'!D59/1000</f>
        <v>0.2380900397714914</v>
      </c>
      <c r="L44" s="256">
        <v>0.51</v>
      </c>
      <c r="M44" s="62"/>
      <c r="N44" s="62"/>
      <c r="O44" s="62"/>
      <c r="P44" s="62"/>
      <c r="Q44" s="62"/>
      <c r="R44" s="8"/>
      <c r="S44" s="8"/>
      <c r="T44" s="8"/>
      <c r="U44" s="8"/>
      <c r="V44" s="8"/>
      <c r="W44" s="9"/>
      <c r="X44" s="9"/>
      <c r="Y44" s="9"/>
      <c r="Z44" s="187"/>
      <c r="AA44" s="187"/>
      <c r="AB44" s="187"/>
      <c r="AC44" s="187"/>
      <c r="AD44" s="187"/>
      <c r="AE44" s="187"/>
      <c r="AF44" s="187"/>
      <c r="AG44" s="187"/>
      <c r="AH44" s="187"/>
      <c r="AI44" s="187"/>
      <c r="AJ44" s="187"/>
      <c r="AK44" s="187"/>
      <c r="AL44" s="187"/>
      <c r="AM44" s="187"/>
      <c r="AN44" s="187"/>
      <c r="AO44" s="187"/>
      <c r="AP44" s="187"/>
    </row>
    <row r="45" spans="1:47" outlineLevel="1">
      <c r="A45" s="12"/>
      <c r="B45" s="12"/>
      <c r="C45" s="12"/>
      <c r="D45" s="12"/>
      <c r="E45" s="12"/>
      <c r="F45" s="40" t="str">
        <f>Asset5</f>
        <v>Computer Equipment</v>
      </c>
      <c r="G45" s="613">
        <v>0.05</v>
      </c>
      <c r="H45" s="256">
        <v>0.87310144948076329</v>
      </c>
      <c r="I45" s="256">
        <v>0.40761449155181118</v>
      </c>
      <c r="J45" s="256">
        <v>11.286109046466432</v>
      </c>
      <c r="K45" s="256">
        <f>'[22]2. Capex'!D60/1000</f>
        <v>0.52391299999999996</v>
      </c>
      <c r="L45" s="256">
        <v>8.6300000000000008</v>
      </c>
      <c r="M45" s="62"/>
      <c r="N45" s="62"/>
      <c r="O45" s="62"/>
      <c r="P45" s="62"/>
      <c r="Q45" s="62"/>
      <c r="R45" s="8"/>
      <c r="S45" s="8"/>
      <c r="T45" s="8"/>
      <c r="U45" s="8"/>
      <c r="V45" s="8"/>
      <c r="W45" s="9"/>
      <c r="X45" s="9"/>
      <c r="Y45" s="9"/>
      <c r="Z45" s="187"/>
      <c r="AA45" s="187"/>
      <c r="AB45" s="187"/>
      <c r="AC45" s="187"/>
      <c r="AD45" s="187"/>
      <c r="AE45" s="187"/>
      <c r="AF45" s="187"/>
      <c r="AG45" s="187"/>
      <c r="AH45" s="187"/>
      <c r="AI45" s="187"/>
      <c r="AJ45" s="187"/>
      <c r="AK45" s="187"/>
      <c r="AL45" s="187"/>
      <c r="AM45" s="187"/>
      <c r="AN45" s="187"/>
      <c r="AO45" s="187"/>
      <c r="AP45" s="187"/>
    </row>
    <row r="46" spans="1:47" outlineLevel="1">
      <c r="A46" s="12"/>
      <c r="B46" s="12"/>
      <c r="C46" s="12"/>
      <c r="D46" s="12"/>
      <c r="E46" s="12"/>
      <c r="F46" s="40" t="str">
        <f>Asset6</f>
        <v>Other Assets</v>
      </c>
      <c r="G46" s="613">
        <v>17.716000000000001</v>
      </c>
      <c r="H46" s="256">
        <v>4.1738217816840493</v>
      </c>
      <c r="I46" s="256">
        <v>3.8846119899023606</v>
      </c>
      <c r="J46" s="256">
        <v>2.184422237760558</v>
      </c>
      <c r="K46" s="256">
        <f>'[22]2. Capex'!D61/1000</f>
        <v>2.1208300496554657</v>
      </c>
      <c r="L46" s="256">
        <v>4.16</v>
      </c>
      <c r="M46" s="62"/>
      <c r="N46" s="62"/>
      <c r="O46" s="62"/>
      <c r="P46" s="62"/>
      <c r="Q46" s="62"/>
      <c r="R46" s="8"/>
      <c r="S46" s="8"/>
      <c r="T46" s="8"/>
      <c r="U46" s="8"/>
      <c r="V46" s="8"/>
      <c r="W46" s="9"/>
      <c r="X46" s="9"/>
      <c r="Y46" s="9"/>
      <c r="Z46" s="187"/>
      <c r="AA46" s="187"/>
      <c r="AB46" s="187"/>
      <c r="AC46" s="187"/>
      <c r="AD46" s="187"/>
      <c r="AE46" s="187"/>
      <c r="AF46" s="187"/>
      <c r="AG46" s="187"/>
      <c r="AH46" s="187"/>
      <c r="AI46" s="187"/>
      <c r="AJ46" s="187"/>
      <c r="AK46" s="187"/>
      <c r="AL46" s="187"/>
      <c r="AM46" s="187"/>
      <c r="AN46" s="187"/>
      <c r="AO46" s="187"/>
      <c r="AP46" s="187"/>
    </row>
    <row r="47" spans="1:47" outlineLevel="1">
      <c r="A47" s="12"/>
      <c r="B47" s="12"/>
      <c r="C47" s="12"/>
      <c r="D47" s="12"/>
      <c r="E47" s="12"/>
      <c r="F47" s="40" t="str">
        <f>Asset7</f>
        <v>Equity Raising Costs</v>
      </c>
      <c r="G47" s="613">
        <v>0</v>
      </c>
      <c r="H47" s="256">
        <v>0</v>
      </c>
      <c r="I47" s="256">
        <v>0</v>
      </c>
      <c r="J47" s="256">
        <v>0</v>
      </c>
      <c r="K47" s="256">
        <v>0</v>
      </c>
      <c r="L47" s="256">
        <v>0</v>
      </c>
      <c r="M47" s="62"/>
      <c r="N47" s="62"/>
      <c r="O47" s="62"/>
      <c r="P47" s="62"/>
      <c r="Q47" s="62"/>
      <c r="R47" s="8"/>
      <c r="S47" s="8"/>
      <c r="T47" s="8"/>
      <c r="U47" s="8"/>
      <c r="V47" s="8"/>
      <c r="W47" s="9"/>
      <c r="X47" s="9"/>
      <c r="Y47" s="9"/>
      <c r="Z47" s="187"/>
      <c r="AA47" s="187"/>
      <c r="AB47" s="187"/>
      <c r="AC47" s="187"/>
      <c r="AD47" s="187"/>
      <c r="AE47" s="187"/>
      <c r="AF47" s="187"/>
      <c r="AG47" s="187"/>
      <c r="AH47" s="187"/>
      <c r="AI47" s="187"/>
      <c r="AJ47" s="187"/>
      <c r="AK47" s="187"/>
      <c r="AL47" s="187"/>
      <c r="AM47" s="187"/>
      <c r="AN47" s="187"/>
      <c r="AO47" s="187"/>
      <c r="AP47" s="187"/>
    </row>
    <row r="48" spans="1:47" outlineLevel="1">
      <c r="A48" s="12"/>
      <c r="B48" s="12"/>
      <c r="C48" s="12"/>
      <c r="D48" s="12"/>
      <c r="E48" s="12"/>
      <c r="F48" s="40" t="str">
        <f>Asset8</f>
        <v>Land</v>
      </c>
      <c r="G48" s="614">
        <v>0</v>
      </c>
      <c r="H48" s="62">
        <v>0</v>
      </c>
      <c r="I48" s="62">
        <v>0</v>
      </c>
      <c r="J48" s="62">
        <v>0</v>
      </c>
      <c r="K48" s="62">
        <v>0</v>
      </c>
      <c r="L48" s="62">
        <v>0</v>
      </c>
      <c r="M48" s="62"/>
      <c r="N48" s="62"/>
      <c r="O48" s="62"/>
      <c r="P48" s="62"/>
      <c r="Q48" s="62"/>
      <c r="R48" s="8"/>
      <c r="S48" s="8"/>
      <c r="T48" s="8"/>
      <c r="U48" s="8"/>
      <c r="V48" s="8"/>
      <c r="W48" s="9"/>
      <c r="X48" s="9"/>
      <c r="Y48" s="9"/>
      <c r="Z48" s="187"/>
      <c r="AA48" s="187"/>
      <c r="AB48" s="187"/>
      <c r="AC48" s="187"/>
      <c r="AD48" s="187"/>
      <c r="AE48" s="187"/>
      <c r="AF48" s="187"/>
      <c r="AG48" s="187"/>
      <c r="AH48" s="187"/>
      <c r="AI48" s="187"/>
      <c r="AJ48" s="187"/>
      <c r="AK48" s="187"/>
      <c r="AL48" s="187"/>
      <c r="AM48" s="187"/>
      <c r="AN48" s="187"/>
      <c r="AO48" s="187"/>
      <c r="AP48" s="187"/>
    </row>
    <row r="49" spans="1:47" outlineLevel="1">
      <c r="A49" s="12"/>
      <c r="B49" s="12"/>
      <c r="C49" s="12"/>
      <c r="D49" s="12"/>
      <c r="E49" s="12"/>
      <c r="F49" s="40">
        <f>Asset9</f>
        <v>0</v>
      </c>
      <c r="G49" s="169"/>
      <c r="H49" s="62"/>
      <c r="I49" s="62"/>
      <c r="J49" s="62"/>
      <c r="K49" s="256"/>
      <c r="L49" s="256"/>
      <c r="M49" s="62"/>
      <c r="N49" s="62"/>
      <c r="O49" s="62"/>
      <c r="P49" s="62"/>
      <c r="Q49" s="62"/>
      <c r="R49" s="8"/>
      <c r="S49" s="8"/>
      <c r="T49" s="8"/>
      <c r="U49" s="8"/>
      <c r="V49" s="8"/>
      <c r="W49" s="9"/>
      <c r="X49" s="9"/>
      <c r="Y49" s="9"/>
      <c r="Z49" s="187"/>
      <c r="AA49" s="187"/>
      <c r="AB49" s="187"/>
      <c r="AC49" s="187"/>
      <c r="AD49" s="187"/>
      <c r="AE49" s="187"/>
      <c r="AF49" s="187"/>
      <c r="AG49" s="187"/>
      <c r="AH49" s="187"/>
      <c r="AI49" s="187"/>
      <c r="AJ49" s="187"/>
      <c r="AK49" s="187"/>
      <c r="AL49" s="187"/>
      <c r="AM49" s="187"/>
      <c r="AN49" s="187"/>
      <c r="AO49" s="187"/>
      <c r="AP49" s="187"/>
    </row>
    <row r="50" spans="1:47" outlineLevel="1">
      <c r="A50" s="12"/>
      <c r="B50" s="12"/>
      <c r="C50" s="12"/>
      <c r="D50" s="12"/>
      <c r="E50" s="12"/>
      <c r="F50" s="40">
        <f>Asset10</f>
        <v>0</v>
      </c>
      <c r="G50" s="169"/>
      <c r="H50" s="62"/>
      <c r="I50" s="62"/>
      <c r="J50" s="62"/>
      <c r="K50" s="62"/>
      <c r="L50" s="62"/>
      <c r="M50" s="62"/>
      <c r="N50" s="62"/>
      <c r="O50" s="62"/>
      <c r="P50" s="62"/>
      <c r="Q50" s="62"/>
      <c r="R50" s="8"/>
      <c r="S50" s="8"/>
      <c r="T50" s="8"/>
      <c r="U50" s="8"/>
      <c r="V50" s="8"/>
      <c r="W50" s="9"/>
      <c r="X50" s="9"/>
      <c r="Y50" s="9"/>
      <c r="Z50" s="187"/>
      <c r="AA50" s="187"/>
      <c r="AB50" s="187"/>
      <c r="AC50" s="187"/>
      <c r="AD50" s="187"/>
      <c r="AE50" s="187"/>
      <c r="AF50" s="187"/>
      <c r="AG50" s="187"/>
      <c r="AH50" s="187"/>
      <c r="AI50" s="187"/>
      <c r="AJ50" s="187"/>
      <c r="AK50" s="187"/>
      <c r="AL50" s="187"/>
      <c r="AM50" s="187"/>
      <c r="AN50" s="187"/>
      <c r="AO50" s="187"/>
      <c r="AP50" s="187"/>
    </row>
    <row r="51" spans="1:47" outlineLevel="1">
      <c r="A51" s="12"/>
      <c r="B51" s="12"/>
      <c r="C51" s="12"/>
      <c r="D51" s="12"/>
      <c r="E51" s="12"/>
      <c r="F51" s="40">
        <f>Asset11</f>
        <v>0</v>
      </c>
      <c r="G51" s="169"/>
      <c r="H51" s="62"/>
      <c r="I51" s="62"/>
      <c r="J51" s="62"/>
      <c r="K51" s="62"/>
      <c r="L51" s="62"/>
      <c r="M51" s="62"/>
      <c r="N51" s="62"/>
      <c r="O51" s="62"/>
      <c r="P51" s="62"/>
      <c r="Q51" s="62"/>
      <c r="R51" s="8"/>
      <c r="S51" s="8"/>
      <c r="T51" s="8"/>
      <c r="U51" s="8"/>
      <c r="V51" s="8"/>
      <c r="W51" s="44"/>
      <c r="X51" s="9"/>
      <c r="Y51" s="9"/>
      <c r="Z51" s="9"/>
      <c r="AA51" s="9"/>
      <c r="AB51" s="9"/>
      <c r="AC51" s="9"/>
      <c r="AD51" s="9"/>
      <c r="AE51" s="187"/>
      <c r="AF51" s="187"/>
      <c r="AG51" s="187"/>
      <c r="AH51" s="187"/>
      <c r="AI51" s="187"/>
      <c r="AJ51" s="187"/>
      <c r="AK51" s="187"/>
      <c r="AL51" s="187"/>
      <c r="AM51" s="187"/>
      <c r="AN51" s="187"/>
      <c r="AO51" s="187"/>
      <c r="AP51" s="187"/>
      <c r="AQ51" s="187"/>
      <c r="AR51" s="187"/>
      <c r="AS51" s="187"/>
      <c r="AT51" s="187"/>
      <c r="AU51" s="187"/>
    </row>
    <row r="52" spans="1:47" outlineLevel="1">
      <c r="A52" s="12"/>
      <c r="B52" s="12"/>
      <c r="C52" s="12"/>
      <c r="D52" s="12"/>
      <c r="E52" s="12"/>
      <c r="F52" s="40">
        <f>Asset12</f>
        <v>0</v>
      </c>
      <c r="G52" s="169"/>
      <c r="H52" s="62"/>
      <c r="I52" s="62"/>
      <c r="J52" s="62"/>
      <c r="K52" s="62"/>
      <c r="L52" s="62"/>
      <c r="M52" s="62"/>
      <c r="N52" s="62"/>
      <c r="O52" s="62"/>
      <c r="P52" s="62"/>
      <c r="Q52" s="62"/>
      <c r="R52" s="8"/>
      <c r="S52" s="8"/>
      <c r="T52" s="8"/>
      <c r="U52" s="8"/>
      <c r="V52" s="8"/>
      <c r="W52" s="44"/>
      <c r="X52" s="9"/>
      <c r="Y52" s="9"/>
      <c r="Z52" s="9"/>
      <c r="AA52" s="9"/>
      <c r="AB52" s="9"/>
      <c r="AC52" s="9"/>
      <c r="AD52" s="9"/>
      <c r="AE52" s="187"/>
      <c r="AF52" s="187"/>
      <c r="AG52" s="187"/>
      <c r="AH52" s="187"/>
      <c r="AI52" s="187"/>
      <c r="AJ52" s="187"/>
      <c r="AK52" s="187"/>
      <c r="AL52" s="187"/>
      <c r="AM52" s="187"/>
      <c r="AN52" s="187"/>
      <c r="AO52" s="187"/>
      <c r="AP52" s="187"/>
      <c r="AQ52" s="187"/>
      <c r="AR52" s="187"/>
      <c r="AS52" s="187"/>
      <c r="AT52" s="187"/>
      <c r="AU52" s="187"/>
    </row>
    <row r="53" spans="1:47" outlineLevel="1">
      <c r="A53" s="12"/>
      <c r="B53" s="12"/>
      <c r="C53" s="12"/>
      <c r="D53" s="12"/>
      <c r="E53" s="12"/>
      <c r="F53" s="40">
        <f>Asset13</f>
        <v>0</v>
      </c>
      <c r="G53" s="169"/>
      <c r="H53" s="62"/>
      <c r="I53" s="62"/>
      <c r="J53" s="62"/>
      <c r="K53" s="62"/>
      <c r="L53" s="62"/>
      <c r="M53" s="62"/>
      <c r="N53" s="62"/>
      <c r="O53" s="62"/>
      <c r="P53" s="62"/>
      <c r="Q53" s="62"/>
      <c r="R53" s="8"/>
      <c r="S53" s="8"/>
      <c r="T53" s="8"/>
      <c r="U53" s="8"/>
      <c r="V53" s="8"/>
      <c r="W53" s="44"/>
      <c r="X53" s="9"/>
      <c r="Y53" s="9"/>
      <c r="Z53" s="9"/>
      <c r="AA53" s="9"/>
      <c r="AB53" s="9"/>
      <c r="AC53" s="9"/>
      <c r="AD53" s="9"/>
      <c r="AE53" s="187"/>
      <c r="AF53" s="187"/>
      <c r="AG53" s="187"/>
      <c r="AH53" s="187"/>
      <c r="AI53" s="187"/>
      <c r="AJ53" s="187"/>
      <c r="AK53" s="187"/>
      <c r="AL53" s="187"/>
      <c r="AM53" s="187"/>
      <c r="AN53" s="187"/>
      <c r="AO53" s="187"/>
      <c r="AP53" s="187"/>
      <c r="AQ53" s="187"/>
      <c r="AR53" s="187"/>
      <c r="AS53" s="187"/>
      <c r="AT53" s="187"/>
      <c r="AU53" s="187"/>
    </row>
    <row r="54" spans="1:47" outlineLevel="1">
      <c r="A54" s="12"/>
      <c r="B54" s="12"/>
      <c r="C54" s="12"/>
      <c r="D54" s="12"/>
      <c r="E54" s="12"/>
      <c r="F54" s="40">
        <f>Asset14</f>
        <v>0</v>
      </c>
      <c r="G54" s="169"/>
      <c r="H54" s="62"/>
      <c r="I54" s="62"/>
      <c r="J54" s="62"/>
      <c r="K54" s="62"/>
      <c r="L54" s="62"/>
      <c r="M54" s="62"/>
      <c r="N54" s="62"/>
      <c r="O54" s="62"/>
      <c r="P54" s="62"/>
      <c r="Q54" s="62"/>
      <c r="R54" s="8"/>
      <c r="S54" s="8"/>
      <c r="T54" s="8"/>
      <c r="U54" s="8"/>
      <c r="V54" s="8"/>
      <c r="W54" s="44"/>
      <c r="X54" s="9"/>
      <c r="Y54" s="9"/>
      <c r="Z54" s="9"/>
      <c r="AA54" s="9"/>
      <c r="AB54" s="9"/>
      <c r="AC54" s="9"/>
      <c r="AD54" s="9"/>
      <c r="AE54" s="187"/>
      <c r="AF54" s="187"/>
      <c r="AG54" s="187"/>
      <c r="AH54" s="187"/>
      <c r="AI54" s="187"/>
      <c r="AJ54" s="187"/>
      <c r="AK54" s="187"/>
      <c r="AL54" s="187"/>
      <c r="AM54" s="187"/>
      <c r="AN54" s="187"/>
      <c r="AO54" s="187"/>
      <c r="AP54" s="187"/>
      <c r="AQ54" s="187"/>
      <c r="AR54" s="187"/>
      <c r="AS54" s="187"/>
      <c r="AT54" s="187"/>
      <c r="AU54" s="187"/>
    </row>
    <row r="55" spans="1:47" outlineLevel="1">
      <c r="A55" s="12"/>
      <c r="B55" s="12"/>
      <c r="C55" s="12"/>
      <c r="D55" s="12"/>
      <c r="E55" s="12"/>
      <c r="F55" s="40">
        <f>Asset15</f>
        <v>0</v>
      </c>
      <c r="G55" s="169"/>
      <c r="H55" s="62"/>
      <c r="I55" s="62"/>
      <c r="J55" s="62"/>
      <c r="K55" s="62"/>
      <c r="L55" s="62"/>
      <c r="M55" s="62"/>
      <c r="N55" s="62"/>
      <c r="O55" s="62"/>
      <c r="P55" s="62"/>
      <c r="Q55" s="62"/>
      <c r="R55" s="8"/>
      <c r="S55" s="8"/>
      <c r="T55" s="8"/>
      <c r="U55" s="8"/>
      <c r="V55" s="8"/>
      <c r="W55" s="44"/>
      <c r="X55" s="9"/>
      <c r="Y55" s="9"/>
      <c r="Z55" s="9"/>
      <c r="AA55" s="9"/>
      <c r="AB55" s="9"/>
      <c r="AC55" s="9"/>
      <c r="AD55" s="9"/>
      <c r="AE55" s="187"/>
      <c r="AF55" s="187"/>
      <c r="AG55" s="187"/>
      <c r="AH55" s="187"/>
      <c r="AI55" s="187"/>
      <c r="AJ55" s="187"/>
      <c r="AK55" s="187"/>
      <c r="AL55" s="187"/>
      <c r="AM55" s="187"/>
      <c r="AN55" s="187"/>
      <c r="AO55" s="187"/>
      <c r="AP55" s="187"/>
      <c r="AQ55" s="187"/>
      <c r="AR55" s="187"/>
      <c r="AS55" s="187"/>
      <c r="AT55" s="187"/>
      <c r="AU55" s="187"/>
    </row>
    <row r="56" spans="1:47" outlineLevel="1">
      <c r="A56" s="12"/>
      <c r="B56" s="12"/>
      <c r="C56" s="12"/>
      <c r="D56" s="12"/>
      <c r="E56" s="12"/>
      <c r="F56" s="40">
        <f>Asset16</f>
        <v>0</v>
      </c>
      <c r="G56" s="169"/>
      <c r="H56" s="62"/>
      <c r="I56" s="62"/>
      <c r="J56" s="62"/>
      <c r="K56" s="62"/>
      <c r="L56" s="62"/>
      <c r="M56" s="62"/>
      <c r="N56" s="62"/>
      <c r="O56" s="62"/>
      <c r="P56" s="62"/>
      <c r="Q56" s="62"/>
      <c r="R56" s="8"/>
      <c r="S56" s="8"/>
      <c r="T56" s="8"/>
      <c r="U56" s="8"/>
      <c r="V56" s="8"/>
      <c r="W56" s="44"/>
      <c r="X56" s="9"/>
      <c r="Y56" s="9"/>
      <c r="Z56" s="9"/>
      <c r="AA56" s="9"/>
      <c r="AB56" s="9"/>
      <c r="AC56" s="9"/>
      <c r="AD56" s="9"/>
      <c r="AE56" s="187"/>
      <c r="AF56" s="187"/>
      <c r="AG56" s="187"/>
      <c r="AH56" s="187"/>
      <c r="AI56" s="187"/>
      <c r="AJ56" s="187"/>
      <c r="AK56" s="187"/>
      <c r="AL56" s="187"/>
      <c r="AM56" s="187"/>
      <c r="AN56" s="187"/>
      <c r="AO56" s="187"/>
      <c r="AP56" s="187"/>
      <c r="AQ56" s="187"/>
      <c r="AR56" s="187"/>
      <c r="AS56" s="187"/>
      <c r="AT56" s="187"/>
      <c r="AU56" s="187"/>
    </row>
    <row r="57" spans="1:47" outlineLevel="1">
      <c r="A57" s="12"/>
      <c r="B57" s="12"/>
      <c r="C57" s="12"/>
      <c r="D57" s="12"/>
      <c r="E57" s="12"/>
      <c r="F57" s="40">
        <f>Asset17</f>
        <v>0</v>
      </c>
      <c r="G57" s="169"/>
      <c r="H57" s="62"/>
      <c r="I57" s="62"/>
      <c r="J57" s="62"/>
      <c r="K57" s="62"/>
      <c r="L57" s="62"/>
      <c r="M57" s="62"/>
      <c r="N57" s="62"/>
      <c r="O57" s="62"/>
      <c r="P57" s="62"/>
      <c r="Q57" s="62"/>
      <c r="R57" s="8"/>
      <c r="S57" s="8"/>
      <c r="T57" s="8"/>
      <c r="U57" s="8"/>
      <c r="V57" s="8"/>
      <c r="W57" s="44"/>
      <c r="X57" s="9"/>
      <c r="Y57" s="9"/>
      <c r="Z57" s="9"/>
      <c r="AA57" s="9"/>
      <c r="AB57" s="9"/>
      <c r="AC57" s="9"/>
      <c r="AD57" s="9"/>
      <c r="AE57" s="187"/>
      <c r="AF57" s="187"/>
      <c r="AG57" s="187"/>
      <c r="AH57" s="187"/>
      <c r="AI57" s="187"/>
      <c r="AJ57" s="187"/>
      <c r="AK57" s="187"/>
      <c r="AL57" s="187"/>
      <c r="AM57" s="187"/>
      <c r="AN57" s="187"/>
      <c r="AO57" s="187"/>
      <c r="AP57" s="187"/>
      <c r="AQ57" s="187"/>
      <c r="AR57" s="187"/>
      <c r="AS57" s="187"/>
      <c r="AT57" s="187"/>
      <c r="AU57" s="187"/>
    </row>
    <row r="58" spans="1:47" outlineLevel="1">
      <c r="A58" s="12"/>
      <c r="B58" s="12"/>
      <c r="C58" s="12"/>
      <c r="D58" s="12"/>
      <c r="E58" s="12"/>
      <c r="F58" s="40">
        <f>Asset18</f>
        <v>0</v>
      </c>
      <c r="G58" s="169"/>
      <c r="H58" s="62"/>
      <c r="I58" s="62"/>
      <c r="J58" s="62"/>
      <c r="K58" s="62"/>
      <c r="L58" s="62"/>
      <c r="M58" s="62"/>
      <c r="N58" s="62"/>
      <c r="O58" s="62"/>
      <c r="P58" s="62"/>
      <c r="Q58" s="62"/>
      <c r="R58" s="8"/>
      <c r="S58" s="8"/>
      <c r="T58" s="8"/>
      <c r="U58" s="8"/>
      <c r="V58" s="8"/>
      <c r="W58" s="44"/>
      <c r="X58" s="9"/>
      <c r="Y58" s="9"/>
      <c r="Z58" s="9"/>
      <c r="AA58" s="9"/>
      <c r="AB58" s="9"/>
      <c r="AC58" s="9"/>
      <c r="AD58" s="9"/>
      <c r="AE58" s="187"/>
      <c r="AF58" s="187"/>
      <c r="AG58" s="187"/>
      <c r="AH58" s="187"/>
      <c r="AI58" s="187"/>
      <c r="AJ58" s="187"/>
      <c r="AK58" s="187"/>
      <c r="AL58" s="187"/>
      <c r="AM58" s="187"/>
      <c r="AN58" s="187"/>
      <c r="AO58" s="187"/>
      <c r="AP58" s="187"/>
      <c r="AQ58" s="187"/>
      <c r="AR58" s="187"/>
      <c r="AS58" s="187"/>
      <c r="AT58" s="187"/>
      <c r="AU58" s="187"/>
    </row>
    <row r="59" spans="1:47" outlineLevel="1">
      <c r="A59" s="12"/>
      <c r="B59" s="12"/>
      <c r="C59" s="12"/>
      <c r="D59" s="12"/>
      <c r="E59" s="12"/>
      <c r="F59" s="40">
        <f>Asset19</f>
        <v>0</v>
      </c>
      <c r="G59" s="169"/>
      <c r="H59" s="62"/>
      <c r="I59" s="62"/>
      <c r="J59" s="62"/>
      <c r="K59" s="62"/>
      <c r="L59" s="62"/>
      <c r="M59" s="62"/>
      <c r="N59" s="62"/>
      <c r="O59" s="62"/>
      <c r="P59" s="62"/>
      <c r="Q59" s="62"/>
      <c r="R59" s="8"/>
      <c r="S59" s="8"/>
      <c r="T59" s="8"/>
      <c r="U59" s="8"/>
      <c r="V59" s="8"/>
      <c r="W59" s="44"/>
      <c r="X59" s="9"/>
      <c r="Y59" s="9"/>
      <c r="Z59" s="9"/>
      <c r="AA59" s="9"/>
      <c r="AB59" s="9"/>
      <c r="AC59" s="9"/>
      <c r="AD59" s="9"/>
      <c r="AE59" s="187"/>
      <c r="AF59" s="187"/>
      <c r="AG59" s="187"/>
      <c r="AH59" s="187"/>
      <c r="AI59" s="187"/>
      <c r="AJ59" s="187"/>
      <c r="AK59" s="187"/>
      <c r="AL59" s="187"/>
      <c r="AM59" s="187"/>
      <c r="AN59" s="187"/>
      <c r="AO59" s="187"/>
      <c r="AP59" s="187"/>
      <c r="AQ59" s="187"/>
      <c r="AR59" s="187"/>
      <c r="AS59" s="187"/>
      <c r="AT59" s="187"/>
      <c r="AU59" s="187"/>
    </row>
    <row r="60" spans="1:47" outlineLevel="1">
      <c r="A60" s="12"/>
      <c r="B60" s="12"/>
      <c r="C60" s="12"/>
      <c r="D60" s="12"/>
      <c r="E60" s="12"/>
      <c r="F60" s="40">
        <f>Asset20</f>
        <v>0</v>
      </c>
      <c r="G60" s="169"/>
      <c r="H60" s="62"/>
      <c r="I60" s="62"/>
      <c r="J60" s="62"/>
      <c r="K60" s="62"/>
      <c r="L60" s="62"/>
      <c r="M60" s="62"/>
      <c r="N60" s="62"/>
      <c r="O60" s="62"/>
      <c r="P60" s="62"/>
      <c r="Q60" s="62"/>
      <c r="R60" s="8"/>
      <c r="S60" s="8"/>
      <c r="T60" s="8"/>
      <c r="U60" s="8"/>
      <c r="V60" s="8"/>
      <c r="W60" s="44"/>
      <c r="X60" s="9"/>
      <c r="Y60" s="9"/>
      <c r="Z60" s="9"/>
      <c r="AA60" s="9"/>
      <c r="AB60" s="9"/>
      <c r="AC60" s="9"/>
      <c r="AD60" s="9"/>
      <c r="AE60" s="187"/>
      <c r="AF60" s="187"/>
      <c r="AG60" s="187"/>
      <c r="AH60" s="187"/>
      <c r="AI60" s="187"/>
      <c r="AJ60" s="187"/>
      <c r="AK60" s="187"/>
      <c r="AL60" s="187"/>
      <c r="AM60" s="187"/>
      <c r="AN60" s="187"/>
      <c r="AO60" s="187"/>
      <c r="AP60" s="187"/>
      <c r="AQ60" s="187"/>
      <c r="AR60" s="187"/>
      <c r="AS60" s="187"/>
      <c r="AT60" s="187"/>
      <c r="AU60" s="187"/>
    </row>
    <row r="61" spans="1:47" outlineLevel="1">
      <c r="A61" s="12"/>
      <c r="B61" s="12"/>
      <c r="C61" s="12"/>
      <c r="D61" s="12"/>
      <c r="E61" s="12"/>
      <c r="F61" s="40">
        <f>Asset21</f>
        <v>0</v>
      </c>
      <c r="G61" s="169"/>
      <c r="H61" s="62"/>
      <c r="I61" s="62"/>
      <c r="J61" s="62"/>
      <c r="K61" s="62"/>
      <c r="L61" s="62"/>
      <c r="M61" s="62"/>
      <c r="N61" s="62"/>
      <c r="O61" s="62"/>
      <c r="P61" s="62"/>
      <c r="Q61" s="62"/>
      <c r="R61" s="8"/>
      <c r="S61" s="8"/>
      <c r="T61" s="8"/>
      <c r="U61" s="8"/>
      <c r="V61" s="8"/>
      <c r="W61" s="44"/>
      <c r="X61" s="9"/>
      <c r="Y61" s="9"/>
      <c r="Z61" s="9"/>
      <c r="AA61" s="9"/>
      <c r="AB61" s="9"/>
      <c r="AC61" s="9"/>
      <c r="AD61" s="9"/>
      <c r="AE61" s="187"/>
      <c r="AF61" s="187"/>
      <c r="AG61" s="187"/>
      <c r="AH61" s="187"/>
      <c r="AI61" s="187"/>
      <c r="AJ61" s="187"/>
      <c r="AK61" s="187"/>
      <c r="AL61" s="187"/>
      <c r="AM61" s="187"/>
      <c r="AN61" s="187"/>
      <c r="AO61" s="187"/>
      <c r="AP61" s="187"/>
      <c r="AQ61" s="187"/>
      <c r="AR61" s="187"/>
      <c r="AS61" s="187"/>
      <c r="AT61" s="187"/>
      <c r="AU61" s="187"/>
    </row>
    <row r="62" spans="1:47" outlineLevel="1">
      <c r="A62" s="12"/>
      <c r="B62" s="12"/>
      <c r="C62" s="12"/>
      <c r="D62" s="12"/>
      <c r="E62" s="12"/>
      <c r="F62" s="40">
        <f>Asset22</f>
        <v>0</v>
      </c>
      <c r="G62" s="169"/>
      <c r="H62" s="62"/>
      <c r="I62" s="62"/>
      <c r="J62" s="62"/>
      <c r="K62" s="62"/>
      <c r="L62" s="62"/>
      <c r="M62" s="62"/>
      <c r="N62" s="62"/>
      <c r="O62" s="62"/>
      <c r="P62" s="62"/>
      <c r="Q62" s="62"/>
      <c r="R62" s="8"/>
      <c r="S62" s="8"/>
      <c r="T62" s="8"/>
      <c r="U62" s="8"/>
      <c r="V62" s="8"/>
      <c r="W62" s="44"/>
      <c r="X62" s="9"/>
      <c r="Y62" s="9"/>
      <c r="Z62" s="9"/>
      <c r="AA62" s="9"/>
      <c r="AB62" s="9"/>
      <c r="AC62" s="9"/>
      <c r="AD62" s="9"/>
      <c r="AE62" s="187"/>
      <c r="AF62" s="187"/>
      <c r="AG62" s="187"/>
      <c r="AH62" s="187"/>
      <c r="AI62" s="187"/>
      <c r="AJ62" s="187"/>
      <c r="AK62" s="187"/>
      <c r="AL62" s="187"/>
      <c r="AM62" s="187"/>
      <c r="AN62" s="187"/>
      <c r="AO62" s="187"/>
      <c r="AP62" s="187"/>
      <c r="AQ62" s="187"/>
      <c r="AR62" s="187"/>
      <c r="AS62" s="187"/>
      <c r="AT62" s="187"/>
      <c r="AU62" s="187"/>
    </row>
    <row r="63" spans="1:47" outlineLevel="1">
      <c r="A63" s="12"/>
      <c r="B63" s="12"/>
      <c r="C63" s="12"/>
      <c r="D63" s="12"/>
      <c r="E63" s="12"/>
      <c r="F63" s="40">
        <f>Asset23</f>
        <v>0</v>
      </c>
      <c r="G63" s="169"/>
      <c r="H63" s="62"/>
      <c r="I63" s="62"/>
      <c r="J63" s="62"/>
      <c r="K63" s="62"/>
      <c r="L63" s="62"/>
      <c r="M63" s="62"/>
      <c r="N63" s="62"/>
      <c r="O63" s="62"/>
      <c r="P63" s="62"/>
      <c r="Q63" s="62"/>
      <c r="R63" s="8"/>
      <c r="S63" s="8"/>
      <c r="T63" s="8"/>
      <c r="U63" s="8"/>
      <c r="V63" s="8"/>
      <c r="W63" s="44"/>
      <c r="X63" s="9"/>
      <c r="Y63" s="9"/>
      <c r="Z63" s="9"/>
      <c r="AA63" s="9"/>
      <c r="AB63" s="9"/>
      <c r="AC63" s="9"/>
      <c r="AD63" s="9"/>
      <c r="AE63" s="187"/>
      <c r="AF63" s="187"/>
      <c r="AG63" s="187"/>
      <c r="AH63" s="187"/>
      <c r="AI63" s="187"/>
      <c r="AJ63" s="187"/>
      <c r="AK63" s="187"/>
      <c r="AL63" s="187"/>
      <c r="AM63" s="187"/>
      <c r="AN63" s="187"/>
      <c r="AO63" s="187"/>
      <c r="AP63" s="187"/>
      <c r="AQ63" s="187"/>
      <c r="AR63" s="187"/>
      <c r="AS63" s="187"/>
      <c r="AT63" s="187"/>
      <c r="AU63" s="187"/>
    </row>
    <row r="64" spans="1:47" outlineLevel="1">
      <c r="A64" s="12"/>
      <c r="B64" s="12"/>
      <c r="C64" s="12"/>
      <c r="D64" s="12"/>
      <c r="E64" s="12"/>
      <c r="F64" s="40">
        <f>Asset24</f>
        <v>0</v>
      </c>
      <c r="G64" s="169"/>
      <c r="H64" s="62"/>
      <c r="I64" s="62"/>
      <c r="J64" s="62"/>
      <c r="K64" s="62"/>
      <c r="L64" s="62"/>
      <c r="M64" s="62"/>
      <c r="N64" s="62"/>
      <c r="O64" s="62"/>
      <c r="P64" s="62"/>
      <c r="Q64" s="62"/>
      <c r="R64" s="8"/>
      <c r="S64" s="8"/>
      <c r="T64" s="8"/>
      <c r="U64" s="8"/>
      <c r="V64" s="8"/>
      <c r="W64" s="44"/>
      <c r="X64" s="9"/>
      <c r="Y64" s="9"/>
      <c r="Z64" s="9"/>
      <c r="AA64" s="9"/>
      <c r="AB64" s="9"/>
      <c r="AC64" s="9"/>
      <c r="AD64" s="9"/>
      <c r="AE64" s="187"/>
      <c r="AF64" s="187"/>
      <c r="AG64" s="187"/>
      <c r="AH64" s="187"/>
      <c r="AI64" s="187"/>
      <c r="AJ64" s="187"/>
      <c r="AK64" s="187"/>
      <c r="AL64" s="187"/>
      <c r="AM64" s="187"/>
      <c r="AN64" s="187"/>
      <c r="AO64" s="187"/>
      <c r="AP64" s="187"/>
      <c r="AQ64" s="187"/>
      <c r="AR64" s="187"/>
      <c r="AS64" s="187"/>
      <c r="AT64" s="187"/>
      <c r="AU64" s="187"/>
    </row>
    <row r="65" spans="1:47" outlineLevel="1">
      <c r="A65" s="12"/>
      <c r="B65" s="12"/>
      <c r="C65" s="12"/>
      <c r="D65" s="12"/>
      <c r="E65" s="12"/>
      <c r="F65" s="40">
        <f>Asset25</f>
        <v>0</v>
      </c>
      <c r="G65" s="169"/>
      <c r="H65" s="62"/>
      <c r="I65" s="62"/>
      <c r="J65" s="62"/>
      <c r="K65" s="62"/>
      <c r="L65" s="62"/>
      <c r="M65" s="62"/>
      <c r="N65" s="62"/>
      <c r="O65" s="62"/>
      <c r="P65" s="62"/>
      <c r="Q65" s="62"/>
      <c r="R65" s="8"/>
      <c r="S65" s="8"/>
      <c r="T65" s="8"/>
      <c r="U65" s="8"/>
      <c r="V65" s="8"/>
      <c r="W65" s="44"/>
      <c r="X65" s="9"/>
      <c r="Y65" s="9"/>
      <c r="Z65" s="9"/>
      <c r="AA65" s="9"/>
      <c r="AB65" s="9"/>
      <c r="AC65" s="9"/>
      <c r="AD65" s="9"/>
      <c r="AE65" s="187"/>
      <c r="AF65" s="187"/>
      <c r="AG65" s="187"/>
      <c r="AH65" s="187"/>
      <c r="AI65" s="187"/>
      <c r="AJ65" s="187"/>
      <c r="AK65" s="187"/>
      <c r="AL65" s="187"/>
      <c r="AM65" s="187"/>
      <c r="AN65" s="187"/>
      <c r="AO65" s="187"/>
      <c r="AP65" s="187"/>
      <c r="AQ65" s="187"/>
      <c r="AR65" s="187"/>
      <c r="AS65" s="187"/>
      <c r="AT65" s="187"/>
      <c r="AU65" s="187"/>
    </row>
    <row r="66" spans="1:47" outlineLevel="1">
      <c r="A66" s="12"/>
      <c r="B66" s="12"/>
      <c r="C66" s="12"/>
      <c r="D66" s="12"/>
      <c r="E66" s="12"/>
      <c r="F66" s="40">
        <f>Asset26</f>
        <v>0</v>
      </c>
      <c r="G66" s="169"/>
      <c r="H66" s="62"/>
      <c r="I66" s="62"/>
      <c r="J66" s="62"/>
      <c r="K66" s="62"/>
      <c r="L66" s="62"/>
      <c r="M66" s="62"/>
      <c r="N66" s="62"/>
      <c r="O66" s="62"/>
      <c r="P66" s="62"/>
      <c r="Q66" s="62"/>
      <c r="R66" s="8"/>
      <c r="S66" s="8"/>
      <c r="T66" s="8"/>
      <c r="U66" s="8"/>
      <c r="V66" s="8"/>
      <c r="W66" s="44"/>
      <c r="X66" s="9"/>
      <c r="Y66" s="9"/>
      <c r="Z66" s="9"/>
      <c r="AA66" s="9"/>
      <c r="AB66" s="9"/>
      <c r="AC66" s="9"/>
      <c r="AD66" s="9"/>
      <c r="AE66" s="187"/>
      <c r="AF66" s="187"/>
      <c r="AG66" s="187"/>
      <c r="AH66" s="187"/>
      <c r="AI66" s="187"/>
      <c r="AJ66" s="187"/>
      <c r="AK66" s="187"/>
      <c r="AL66" s="187"/>
      <c r="AM66" s="187"/>
      <c r="AN66" s="187"/>
      <c r="AO66" s="187"/>
      <c r="AP66" s="187"/>
      <c r="AQ66" s="187"/>
      <c r="AR66" s="187"/>
      <c r="AS66" s="187"/>
      <c r="AT66" s="187"/>
      <c r="AU66" s="187"/>
    </row>
    <row r="67" spans="1:47" outlineLevel="1">
      <c r="A67" s="12"/>
      <c r="B67" s="12"/>
      <c r="C67" s="12"/>
      <c r="D67" s="12"/>
      <c r="E67" s="12"/>
      <c r="F67" s="40">
        <f>Asset27</f>
        <v>0</v>
      </c>
      <c r="G67" s="169"/>
      <c r="H67" s="62"/>
      <c r="I67" s="62"/>
      <c r="J67" s="62"/>
      <c r="K67" s="62"/>
      <c r="L67" s="62"/>
      <c r="M67" s="62"/>
      <c r="N67" s="62"/>
      <c r="O67" s="62"/>
      <c r="P67" s="62"/>
      <c r="Q67" s="62"/>
      <c r="R67" s="8"/>
      <c r="S67" s="8"/>
      <c r="T67" s="8"/>
      <c r="U67" s="8"/>
      <c r="V67" s="8"/>
      <c r="W67" s="44"/>
      <c r="X67" s="9"/>
      <c r="Y67" s="9"/>
      <c r="Z67" s="9"/>
      <c r="AA67" s="9"/>
      <c r="AB67" s="9"/>
      <c r="AC67" s="9"/>
      <c r="AD67" s="9"/>
      <c r="AE67" s="187"/>
      <c r="AF67" s="187"/>
      <c r="AG67" s="187"/>
      <c r="AH67" s="187"/>
      <c r="AI67" s="187"/>
      <c r="AJ67" s="187"/>
      <c r="AK67" s="187"/>
      <c r="AL67" s="187"/>
      <c r="AM67" s="187"/>
      <c r="AN67" s="187"/>
      <c r="AO67" s="187"/>
      <c r="AP67" s="187"/>
      <c r="AQ67" s="187"/>
      <c r="AR67" s="187"/>
      <c r="AS67" s="187"/>
      <c r="AT67" s="187"/>
      <c r="AU67" s="187"/>
    </row>
    <row r="68" spans="1:47" outlineLevel="1">
      <c r="A68" s="12"/>
      <c r="B68" s="12"/>
      <c r="C68" s="12"/>
      <c r="D68" s="12"/>
      <c r="E68" s="12"/>
      <c r="F68" s="40">
        <f>Asset28</f>
        <v>0</v>
      </c>
      <c r="G68" s="169"/>
      <c r="H68" s="62"/>
      <c r="I68" s="62"/>
      <c r="J68" s="62"/>
      <c r="K68" s="62"/>
      <c r="L68" s="62"/>
      <c r="M68" s="62"/>
      <c r="N68" s="62"/>
      <c r="O68" s="62"/>
      <c r="P68" s="62"/>
      <c r="Q68" s="62"/>
      <c r="R68" s="8"/>
      <c r="S68" s="8"/>
      <c r="T68" s="8"/>
      <c r="U68" s="8"/>
      <c r="V68" s="8"/>
      <c r="W68" s="44"/>
      <c r="X68" s="9"/>
      <c r="Y68" s="9"/>
      <c r="Z68" s="9"/>
      <c r="AA68" s="9"/>
      <c r="AB68" s="9"/>
      <c r="AC68" s="9"/>
      <c r="AD68" s="9"/>
      <c r="AE68" s="187"/>
      <c r="AF68" s="187"/>
      <c r="AG68" s="187"/>
      <c r="AH68" s="187"/>
      <c r="AI68" s="187"/>
      <c r="AJ68" s="187"/>
      <c r="AK68" s="187"/>
      <c r="AL68" s="187"/>
      <c r="AM68" s="187"/>
      <c r="AN68" s="187"/>
      <c r="AO68" s="187"/>
      <c r="AP68" s="187"/>
      <c r="AQ68" s="187"/>
      <c r="AR68" s="187"/>
      <c r="AS68" s="187"/>
      <c r="AT68" s="187"/>
      <c r="AU68" s="187"/>
    </row>
    <row r="69" spans="1:47" outlineLevel="1">
      <c r="A69" s="12"/>
      <c r="B69" s="12"/>
      <c r="C69" s="12"/>
      <c r="D69" s="12"/>
      <c r="E69" s="12"/>
      <c r="F69" s="40">
        <f>Asset29</f>
        <v>0</v>
      </c>
      <c r="G69" s="169"/>
      <c r="H69" s="62"/>
      <c r="I69" s="62"/>
      <c r="J69" s="62"/>
      <c r="K69" s="62"/>
      <c r="L69" s="62"/>
      <c r="M69" s="62"/>
      <c r="N69" s="62"/>
      <c r="O69" s="62"/>
      <c r="P69" s="62"/>
      <c r="Q69" s="62"/>
      <c r="R69" s="8"/>
      <c r="S69" s="8"/>
      <c r="T69" s="8"/>
      <c r="U69" s="8"/>
      <c r="V69" s="8"/>
      <c r="W69" s="44"/>
      <c r="X69" s="9"/>
      <c r="Y69" s="9"/>
      <c r="Z69" s="9"/>
      <c r="AA69" s="9"/>
      <c r="AB69" s="9"/>
      <c r="AC69" s="9"/>
      <c r="AD69" s="9"/>
      <c r="AE69" s="187"/>
      <c r="AF69" s="187"/>
      <c r="AG69" s="187"/>
      <c r="AH69" s="187"/>
      <c r="AI69" s="187"/>
      <c r="AJ69" s="187"/>
      <c r="AK69" s="187"/>
      <c r="AL69" s="187"/>
      <c r="AM69" s="187"/>
      <c r="AN69" s="187"/>
      <c r="AO69" s="187"/>
      <c r="AP69" s="187"/>
      <c r="AQ69" s="187"/>
      <c r="AR69" s="187"/>
      <c r="AS69" s="187"/>
      <c r="AT69" s="187"/>
      <c r="AU69" s="187"/>
    </row>
    <row r="70" spans="1:47" outlineLevel="1">
      <c r="A70" s="12"/>
      <c r="B70" s="12"/>
      <c r="C70" s="12"/>
      <c r="D70" s="12"/>
      <c r="E70" s="12"/>
      <c r="F70" s="40">
        <f>Asset30</f>
        <v>0</v>
      </c>
      <c r="G70" s="169"/>
      <c r="H70" s="62"/>
      <c r="I70" s="62"/>
      <c r="J70" s="62"/>
      <c r="K70" s="62"/>
      <c r="L70" s="62"/>
      <c r="M70" s="62"/>
      <c r="N70" s="62"/>
      <c r="O70" s="62"/>
      <c r="P70" s="62"/>
      <c r="Q70" s="62"/>
      <c r="R70" s="8"/>
      <c r="S70" s="8"/>
      <c r="T70" s="8"/>
      <c r="U70" s="8"/>
      <c r="V70" s="8"/>
      <c r="W70" s="44"/>
      <c r="X70" s="9"/>
      <c r="Y70" s="9"/>
      <c r="Z70" s="9"/>
      <c r="AA70" s="9"/>
      <c r="AB70" s="9"/>
      <c r="AC70" s="9"/>
      <c r="AD70" s="9"/>
      <c r="AE70" s="187"/>
      <c r="AF70" s="187"/>
      <c r="AG70" s="187"/>
      <c r="AH70" s="187"/>
      <c r="AI70" s="187"/>
      <c r="AJ70" s="187"/>
      <c r="AK70" s="187"/>
      <c r="AL70" s="187"/>
      <c r="AM70" s="187"/>
      <c r="AN70" s="187"/>
      <c r="AO70" s="187"/>
      <c r="AP70" s="187"/>
      <c r="AQ70" s="187"/>
      <c r="AR70" s="187"/>
      <c r="AS70" s="187"/>
      <c r="AT70" s="187"/>
      <c r="AU70" s="187"/>
    </row>
    <row r="71" spans="1:47">
      <c r="A71" s="12"/>
      <c r="B71" s="12"/>
      <c r="C71" s="12"/>
      <c r="D71" s="12"/>
      <c r="E71" s="12"/>
      <c r="F71" s="40" t="s">
        <v>22</v>
      </c>
      <c r="G71" s="314">
        <f>SUM(G41:G70)</f>
        <v>102.01499999999999</v>
      </c>
      <c r="H71" s="314">
        <f>SUM(H41:H70)</f>
        <v>104.05749896</v>
      </c>
      <c r="I71" s="314">
        <f t="shared" ref="I71:Q71" si="2">SUM(I41:I70)</f>
        <v>113.51682296565326</v>
      </c>
      <c r="J71" s="314">
        <f>SUM(J41:J70)</f>
        <v>127.24363225800472</v>
      </c>
      <c r="K71" s="314">
        <f t="shared" si="2"/>
        <v>91.857436090463182</v>
      </c>
      <c r="L71" s="314">
        <f>SUM(L41:L70)</f>
        <v>112.14</v>
      </c>
      <c r="M71" s="242">
        <f t="shared" si="2"/>
        <v>0</v>
      </c>
      <c r="N71" s="242">
        <f t="shared" si="2"/>
        <v>0</v>
      </c>
      <c r="O71" s="242">
        <f t="shared" si="2"/>
        <v>0</v>
      </c>
      <c r="P71" s="242">
        <f t="shared" si="2"/>
        <v>0</v>
      </c>
      <c r="Q71" s="242">
        <f t="shared" si="2"/>
        <v>0</v>
      </c>
      <c r="R71" s="38"/>
      <c r="S71" s="38"/>
      <c r="T71" s="38"/>
      <c r="U71" s="38"/>
      <c r="V71" s="38"/>
      <c r="W71" s="38"/>
      <c r="X71" s="48"/>
      <c r="Y71" s="8"/>
      <c r="Z71" s="8"/>
      <c r="AA71" s="44"/>
      <c r="AB71" s="9"/>
      <c r="AC71" s="9"/>
      <c r="AD71" s="9"/>
      <c r="AE71" s="187"/>
      <c r="AF71" s="187"/>
      <c r="AG71" s="187"/>
      <c r="AH71" s="187"/>
      <c r="AI71" s="187"/>
      <c r="AJ71" s="187"/>
      <c r="AK71" s="187"/>
      <c r="AL71" s="187"/>
      <c r="AM71" s="187"/>
      <c r="AN71" s="187"/>
      <c r="AO71" s="187"/>
      <c r="AP71" s="187"/>
      <c r="AQ71" s="187"/>
      <c r="AR71" s="187"/>
      <c r="AS71" s="187"/>
      <c r="AT71" s="187"/>
      <c r="AU71" s="187"/>
    </row>
    <row r="72" spans="1:47" ht="21" customHeight="1">
      <c r="A72" s="9"/>
      <c r="B72" s="9"/>
      <c r="C72" s="9"/>
      <c r="D72" s="9"/>
      <c r="E72" s="9"/>
      <c r="F72" s="9"/>
      <c r="G72" s="9"/>
      <c r="H72" s="18"/>
      <c r="I72" s="20"/>
      <c r="J72" s="9"/>
      <c r="K72" s="9"/>
      <c r="L72" s="9"/>
      <c r="M72" s="9"/>
      <c r="N72" s="9"/>
      <c r="O72" s="9"/>
      <c r="P72" s="9"/>
      <c r="Q72" s="9"/>
      <c r="R72" s="315">
        <f>SUM(G71:Q71)</f>
        <v>650.83039027412121</v>
      </c>
      <c r="S72" s="9"/>
      <c r="T72" s="9"/>
      <c r="U72" s="9"/>
      <c r="V72" s="9"/>
      <c r="W72" s="9"/>
      <c r="X72" s="9"/>
      <c r="Y72" s="9"/>
      <c r="Z72" s="9"/>
      <c r="AA72" s="19"/>
      <c r="AB72" s="9"/>
      <c r="AC72" s="9"/>
      <c r="AD72" s="9"/>
      <c r="AE72" s="187"/>
      <c r="AF72" s="187"/>
      <c r="AG72" s="187"/>
      <c r="AH72" s="187"/>
      <c r="AI72" s="187"/>
      <c r="AJ72" s="187"/>
      <c r="AK72" s="187"/>
      <c r="AL72" s="187"/>
      <c r="AM72" s="187"/>
      <c r="AN72" s="187"/>
      <c r="AO72" s="187"/>
      <c r="AP72" s="187"/>
      <c r="AQ72" s="187"/>
      <c r="AR72" s="187"/>
      <c r="AS72" s="187"/>
      <c r="AT72" s="187"/>
      <c r="AU72" s="187"/>
    </row>
    <row r="73" spans="1:47" ht="13.5" customHeight="1">
      <c r="A73" s="73"/>
      <c r="B73" s="73"/>
      <c r="C73" s="73"/>
      <c r="D73" s="73"/>
      <c r="E73" s="73"/>
      <c r="F73" s="161" t="s">
        <v>82</v>
      </c>
      <c r="G73" s="161"/>
      <c r="H73" s="161"/>
      <c r="I73" s="161"/>
      <c r="J73" s="161"/>
      <c r="K73" s="76"/>
      <c r="L73" s="76"/>
      <c r="M73" s="74"/>
      <c r="N73" s="74"/>
      <c r="O73" s="74"/>
      <c r="P73" s="74"/>
      <c r="Q73" s="74"/>
      <c r="R73" s="74"/>
      <c r="S73" s="74"/>
      <c r="T73" s="74"/>
      <c r="U73" s="74"/>
      <c r="V73" s="74"/>
      <c r="W73" s="74"/>
      <c r="X73" s="8"/>
      <c r="Y73" s="8"/>
      <c r="Z73" s="8"/>
      <c r="AA73" s="8"/>
      <c r="AB73" s="44"/>
      <c r="AC73" s="9"/>
      <c r="AD73" s="9"/>
      <c r="AE73" s="187"/>
      <c r="AF73" s="187"/>
      <c r="AG73" s="187"/>
      <c r="AH73" s="187"/>
      <c r="AI73" s="187"/>
      <c r="AJ73" s="187"/>
      <c r="AK73" s="187"/>
      <c r="AL73" s="187"/>
      <c r="AM73" s="187"/>
      <c r="AN73" s="187"/>
      <c r="AO73" s="187"/>
      <c r="AP73" s="187"/>
      <c r="AQ73" s="187"/>
      <c r="AR73" s="187"/>
      <c r="AS73" s="187"/>
      <c r="AT73" s="187"/>
      <c r="AU73" s="187"/>
    </row>
    <row r="74" spans="1:47">
      <c r="A74" s="12"/>
      <c r="B74" s="12"/>
      <c r="C74" s="12"/>
      <c r="D74" s="12"/>
      <c r="E74" s="12"/>
      <c r="F74" s="39" t="s">
        <v>5</v>
      </c>
      <c r="G74" s="240">
        <f>G40</f>
        <v>2012</v>
      </c>
      <c r="H74" s="240">
        <f t="shared" ref="H74:Q74" si="3">H40</f>
        <v>2013</v>
      </c>
      <c r="I74" s="240" t="str">
        <f t="shared" si="3"/>
        <v>2014</v>
      </c>
      <c r="J74" s="240" t="str">
        <f t="shared" si="3"/>
        <v>2015</v>
      </c>
      <c r="K74" s="240" t="str">
        <f t="shared" si="3"/>
        <v>2016</v>
      </c>
      <c r="L74" s="240" t="str">
        <f t="shared" si="3"/>
        <v>2017</v>
      </c>
      <c r="M74" s="240" t="str">
        <f t="shared" si="3"/>
        <v>2018</v>
      </c>
      <c r="N74" s="240" t="str">
        <f t="shared" si="3"/>
        <v>2019</v>
      </c>
      <c r="O74" s="240" t="str">
        <f t="shared" si="3"/>
        <v>2020</v>
      </c>
      <c r="P74" s="240" t="str">
        <f t="shared" si="3"/>
        <v>2021</v>
      </c>
      <c r="Q74" s="240" t="str">
        <f t="shared" si="3"/>
        <v>2022</v>
      </c>
      <c r="R74" s="8"/>
      <c r="S74" s="8"/>
      <c r="T74" s="8"/>
      <c r="U74" s="8"/>
      <c r="V74" s="8"/>
      <c r="W74" s="44"/>
      <c r="X74" s="9"/>
      <c r="Y74" s="9"/>
      <c r="Z74" s="9"/>
      <c r="AA74" s="9"/>
      <c r="AB74" s="9"/>
      <c r="AC74" s="9"/>
      <c r="AD74" s="9"/>
      <c r="AE74" s="187"/>
      <c r="AF74" s="187"/>
      <c r="AG74" s="187"/>
      <c r="AH74" s="187"/>
      <c r="AI74" s="187"/>
      <c r="AJ74" s="187"/>
      <c r="AK74" s="187"/>
      <c r="AL74" s="187"/>
      <c r="AM74" s="187"/>
      <c r="AN74" s="187"/>
      <c r="AO74" s="187"/>
      <c r="AP74" s="187"/>
      <c r="AQ74" s="187"/>
      <c r="AR74" s="187"/>
      <c r="AS74" s="187"/>
      <c r="AT74" s="187"/>
      <c r="AU74" s="187"/>
    </row>
    <row r="75" spans="1:47" outlineLevel="1">
      <c r="A75" s="12"/>
      <c r="B75" s="12"/>
      <c r="C75" s="12"/>
      <c r="D75" s="12"/>
      <c r="E75" s="12"/>
      <c r="F75" s="40" t="str">
        <f>Asset1</f>
        <v>Mains &amp; Services</v>
      </c>
      <c r="G75" s="168"/>
      <c r="H75" s="61"/>
      <c r="I75" s="61"/>
      <c r="J75" s="61"/>
      <c r="K75" s="61"/>
      <c r="L75" s="61"/>
      <c r="M75" s="61"/>
      <c r="N75" s="61"/>
      <c r="O75" s="61"/>
      <c r="P75" s="61"/>
      <c r="Q75" s="61"/>
      <c r="R75" s="8"/>
      <c r="S75" s="8"/>
      <c r="T75" s="8"/>
      <c r="U75" s="8"/>
      <c r="V75" s="8"/>
      <c r="W75" s="44"/>
      <c r="X75" s="9"/>
      <c r="Y75" s="9"/>
      <c r="Z75" s="9"/>
      <c r="AA75" s="9"/>
      <c r="AB75" s="9"/>
      <c r="AC75" s="9"/>
      <c r="AD75" s="9"/>
      <c r="AE75" s="187"/>
      <c r="AF75" s="187"/>
      <c r="AG75" s="187"/>
      <c r="AH75" s="187"/>
      <c r="AI75" s="187"/>
      <c r="AJ75" s="187"/>
      <c r="AK75" s="187"/>
      <c r="AL75" s="187"/>
      <c r="AM75" s="187"/>
      <c r="AN75" s="187"/>
      <c r="AO75" s="187"/>
      <c r="AP75" s="187"/>
      <c r="AQ75" s="187"/>
      <c r="AR75" s="187"/>
      <c r="AS75" s="187"/>
      <c r="AT75" s="187"/>
      <c r="AU75" s="187"/>
    </row>
    <row r="76" spans="1:47" outlineLevel="1">
      <c r="A76" s="12"/>
      <c r="B76" s="12"/>
      <c r="C76" s="12"/>
      <c r="D76" s="12"/>
      <c r="E76" s="12"/>
      <c r="F76" s="40" t="str">
        <f>Asset2</f>
        <v>Meters</v>
      </c>
      <c r="G76" s="169"/>
      <c r="H76" s="62"/>
      <c r="I76" s="62"/>
      <c r="J76" s="62"/>
      <c r="K76" s="62"/>
      <c r="L76" s="62"/>
      <c r="M76" s="62"/>
      <c r="N76" s="62"/>
      <c r="O76" s="62"/>
      <c r="P76" s="62"/>
      <c r="Q76" s="62"/>
      <c r="R76" s="8"/>
      <c r="S76" s="8"/>
      <c r="T76" s="8"/>
      <c r="U76" s="8"/>
      <c r="V76" s="8"/>
      <c r="W76" s="44"/>
      <c r="X76" s="9"/>
      <c r="Y76" s="9"/>
      <c r="Z76" s="9"/>
      <c r="AA76" s="9"/>
      <c r="AB76" s="9"/>
      <c r="AC76" s="9"/>
      <c r="AD76" s="9"/>
      <c r="AE76" s="187"/>
      <c r="AF76" s="187"/>
      <c r="AG76" s="187"/>
      <c r="AH76" s="187"/>
      <c r="AI76" s="187"/>
      <c r="AJ76" s="187"/>
      <c r="AK76" s="187"/>
      <c r="AL76" s="187"/>
      <c r="AM76" s="187"/>
      <c r="AN76" s="187"/>
      <c r="AO76" s="187"/>
      <c r="AP76" s="187"/>
      <c r="AQ76" s="187"/>
      <c r="AR76" s="187"/>
      <c r="AS76" s="187"/>
      <c r="AT76" s="187"/>
      <c r="AU76" s="187"/>
    </row>
    <row r="77" spans="1:47" outlineLevel="1">
      <c r="A77" s="12"/>
      <c r="B77" s="12"/>
      <c r="C77" s="12"/>
      <c r="D77" s="12"/>
      <c r="E77" s="12"/>
      <c r="F77" s="40" t="str">
        <f>Asset3</f>
        <v>Buildings</v>
      </c>
      <c r="G77" s="169"/>
      <c r="H77" s="62">
        <f>759182.34/1000000</f>
        <v>0.75918233999999996</v>
      </c>
      <c r="I77" s="62"/>
      <c r="J77" s="62"/>
      <c r="K77" s="62"/>
      <c r="L77" s="62"/>
      <c r="M77" s="62"/>
      <c r="N77" s="62"/>
      <c r="O77" s="62"/>
      <c r="P77" s="62"/>
      <c r="Q77" s="62"/>
      <c r="R77" s="8"/>
      <c r="S77" s="8"/>
      <c r="T77" s="8"/>
      <c r="U77" s="8"/>
      <c r="V77" s="8"/>
      <c r="W77" s="44"/>
      <c r="X77" s="9"/>
      <c r="Y77" s="9"/>
      <c r="Z77" s="9"/>
      <c r="AA77" s="9"/>
      <c r="AB77" s="9"/>
      <c r="AC77" s="9"/>
      <c r="AD77" s="9"/>
      <c r="AE77" s="187"/>
      <c r="AF77" s="187"/>
      <c r="AG77" s="187"/>
      <c r="AH77" s="187"/>
      <c r="AI77" s="187"/>
      <c r="AJ77" s="187"/>
      <c r="AK77" s="187"/>
      <c r="AL77" s="187"/>
      <c r="AM77" s="187"/>
      <c r="AN77" s="187"/>
      <c r="AO77" s="187"/>
      <c r="AP77" s="187"/>
      <c r="AQ77" s="187"/>
      <c r="AR77" s="187"/>
      <c r="AS77" s="187"/>
      <c r="AT77" s="187"/>
      <c r="AU77" s="187"/>
    </row>
    <row r="78" spans="1:47" outlineLevel="1">
      <c r="A78" s="12"/>
      <c r="B78" s="12"/>
      <c r="C78" s="12"/>
      <c r="D78" s="12"/>
      <c r="E78" s="12"/>
      <c r="F78" s="40" t="str">
        <f>Asset4</f>
        <v>SCADA</v>
      </c>
      <c r="G78" s="169"/>
      <c r="H78" s="62"/>
      <c r="I78" s="62"/>
      <c r="J78" s="62"/>
      <c r="K78" s="62"/>
      <c r="L78" s="62"/>
      <c r="M78" s="62"/>
      <c r="N78" s="62"/>
      <c r="O78" s="62"/>
      <c r="P78" s="62"/>
      <c r="Q78" s="62"/>
      <c r="R78" s="8"/>
      <c r="S78" s="8"/>
      <c r="T78" s="8"/>
      <c r="U78" s="8"/>
      <c r="V78" s="8"/>
      <c r="W78" s="44"/>
      <c r="X78" s="9"/>
      <c r="Y78" s="9"/>
      <c r="Z78" s="9"/>
      <c r="AA78" s="9"/>
      <c r="AB78" s="9"/>
      <c r="AC78" s="9"/>
      <c r="AD78" s="9"/>
      <c r="AE78" s="187"/>
      <c r="AF78" s="187"/>
      <c r="AG78" s="187"/>
      <c r="AH78" s="187"/>
      <c r="AI78" s="187"/>
      <c r="AJ78" s="187"/>
      <c r="AK78" s="187"/>
      <c r="AL78" s="187"/>
      <c r="AM78" s="187"/>
      <c r="AN78" s="187"/>
      <c r="AO78" s="187"/>
      <c r="AP78" s="187"/>
      <c r="AQ78" s="187"/>
      <c r="AR78" s="187"/>
      <c r="AS78" s="187"/>
      <c r="AT78" s="187"/>
      <c r="AU78" s="187"/>
    </row>
    <row r="79" spans="1:47" outlineLevel="1">
      <c r="A79" s="12"/>
      <c r="B79" s="12"/>
      <c r="C79" s="12"/>
      <c r="D79" s="12"/>
      <c r="E79" s="12"/>
      <c r="F79" s="40" t="str">
        <f>Asset5</f>
        <v>Computer Equipment</v>
      </c>
      <c r="G79" s="169"/>
      <c r="H79" s="62"/>
      <c r="I79" s="62"/>
      <c r="J79" s="62"/>
      <c r="K79" s="62"/>
      <c r="L79" s="62"/>
      <c r="M79" s="62"/>
      <c r="N79" s="62"/>
      <c r="O79" s="62"/>
      <c r="P79" s="62"/>
      <c r="Q79" s="62"/>
      <c r="R79" s="8"/>
      <c r="S79" s="8"/>
      <c r="T79" s="8"/>
      <c r="U79" s="8"/>
      <c r="V79" s="8"/>
      <c r="W79" s="44"/>
      <c r="X79" s="9"/>
      <c r="Y79" s="9"/>
      <c r="Z79" s="9"/>
      <c r="AA79" s="9"/>
      <c r="AB79" s="9"/>
      <c r="AC79" s="9"/>
      <c r="AD79" s="9"/>
      <c r="AE79" s="187"/>
      <c r="AF79" s="187"/>
      <c r="AG79" s="187"/>
      <c r="AH79" s="187"/>
      <c r="AI79" s="187"/>
      <c r="AJ79" s="187"/>
      <c r="AK79" s="187"/>
      <c r="AL79" s="187"/>
      <c r="AM79" s="187"/>
      <c r="AN79" s="187"/>
      <c r="AO79" s="187"/>
      <c r="AP79" s="187"/>
      <c r="AQ79" s="187"/>
      <c r="AR79" s="187"/>
      <c r="AS79" s="187"/>
      <c r="AT79" s="187"/>
      <c r="AU79" s="187"/>
    </row>
    <row r="80" spans="1:47" outlineLevel="1">
      <c r="A80" s="12"/>
      <c r="B80" s="12"/>
      <c r="C80" s="12"/>
      <c r="D80" s="12"/>
      <c r="E80" s="12"/>
      <c r="F80" s="40" t="str">
        <f>Asset6</f>
        <v>Other Assets</v>
      </c>
      <c r="G80" s="169"/>
      <c r="H80" s="62"/>
      <c r="I80" s="62"/>
      <c r="J80" s="62"/>
      <c r="K80" s="62"/>
      <c r="L80" s="62"/>
      <c r="M80" s="62"/>
      <c r="N80" s="62"/>
      <c r="O80" s="62"/>
      <c r="P80" s="62"/>
      <c r="Q80" s="62"/>
      <c r="R80" s="8"/>
      <c r="S80" s="8"/>
      <c r="T80" s="8"/>
      <c r="U80" s="8"/>
      <c r="V80" s="8"/>
      <c r="W80" s="44"/>
      <c r="X80" s="9"/>
      <c r="Y80" s="9"/>
      <c r="Z80" s="9"/>
      <c r="AA80" s="9"/>
      <c r="AB80" s="9"/>
      <c r="AC80" s="9"/>
      <c r="AD80" s="9"/>
      <c r="AE80" s="187"/>
      <c r="AF80" s="187"/>
      <c r="AG80" s="187"/>
      <c r="AH80" s="187"/>
      <c r="AI80" s="187"/>
      <c r="AJ80" s="187"/>
      <c r="AK80" s="187"/>
      <c r="AL80" s="187"/>
      <c r="AM80" s="187"/>
      <c r="AN80" s="187"/>
      <c r="AO80" s="187"/>
      <c r="AP80" s="187"/>
      <c r="AQ80" s="187"/>
      <c r="AR80" s="187"/>
      <c r="AS80" s="187"/>
      <c r="AT80" s="187"/>
      <c r="AU80" s="187"/>
    </row>
    <row r="81" spans="1:47" outlineLevel="1">
      <c r="A81" s="12"/>
      <c r="B81" s="12"/>
      <c r="C81" s="12"/>
      <c r="D81" s="12"/>
      <c r="E81" s="12"/>
      <c r="F81" s="40" t="str">
        <f>Asset7</f>
        <v>Equity Raising Costs</v>
      </c>
      <c r="G81" s="169"/>
      <c r="H81" s="62"/>
      <c r="I81" s="62"/>
      <c r="J81" s="62"/>
      <c r="K81" s="62"/>
      <c r="L81" s="62"/>
      <c r="M81" s="62"/>
      <c r="N81" s="62"/>
      <c r="O81" s="62"/>
      <c r="P81" s="62"/>
      <c r="Q81" s="62"/>
      <c r="R81" s="8"/>
      <c r="S81" s="8"/>
      <c r="T81" s="8"/>
      <c r="U81" s="8"/>
      <c r="V81" s="8"/>
      <c r="W81" s="44"/>
      <c r="X81" s="9"/>
      <c r="Y81" s="9"/>
      <c r="Z81" s="9"/>
      <c r="AA81" s="9"/>
      <c r="AB81" s="9"/>
      <c r="AC81" s="9"/>
      <c r="AD81" s="9"/>
      <c r="AE81" s="187"/>
      <c r="AF81" s="187"/>
      <c r="AG81" s="187"/>
      <c r="AH81" s="187"/>
      <c r="AI81" s="187"/>
      <c r="AJ81" s="187"/>
      <c r="AK81" s="187"/>
      <c r="AL81" s="187"/>
      <c r="AM81" s="187"/>
      <c r="AN81" s="187"/>
      <c r="AO81" s="187"/>
      <c r="AP81" s="187"/>
      <c r="AQ81" s="187"/>
      <c r="AR81" s="187"/>
      <c r="AS81" s="187"/>
      <c r="AT81" s="187"/>
      <c r="AU81" s="187"/>
    </row>
    <row r="82" spans="1:47" outlineLevel="1">
      <c r="A82" s="12"/>
      <c r="B82" s="12"/>
      <c r="C82" s="12"/>
      <c r="D82" s="12"/>
      <c r="E82" s="12"/>
      <c r="F82" s="40" t="str">
        <f>Asset8</f>
        <v>Land</v>
      </c>
      <c r="G82" s="169"/>
      <c r="H82" s="62"/>
      <c r="I82" s="62"/>
      <c r="J82" s="62"/>
      <c r="K82" s="62"/>
      <c r="L82" s="62"/>
      <c r="M82" s="62"/>
      <c r="N82" s="62"/>
      <c r="O82" s="62"/>
      <c r="P82" s="62"/>
      <c r="Q82" s="62"/>
      <c r="R82" s="8"/>
      <c r="S82" s="8"/>
      <c r="T82" s="8"/>
      <c r="U82" s="8"/>
      <c r="V82" s="8"/>
      <c r="W82" s="44"/>
      <c r="X82" s="9"/>
      <c r="Y82" s="9"/>
      <c r="Z82" s="9"/>
      <c r="AA82" s="9"/>
      <c r="AB82" s="9"/>
      <c r="AC82" s="9"/>
      <c r="AD82" s="9"/>
      <c r="AE82" s="187"/>
      <c r="AF82" s="187"/>
      <c r="AG82" s="187"/>
      <c r="AH82" s="187"/>
      <c r="AI82" s="187"/>
      <c r="AJ82" s="187"/>
      <c r="AK82" s="187"/>
      <c r="AL82" s="187"/>
      <c r="AM82" s="187"/>
      <c r="AN82" s="187"/>
      <c r="AO82" s="187"/>
      <c r="AP82" s="187"/>
      <c r="AQ82" s="187"/>
      <c r="AR82" s="187"/>
      <c r="AS82" s="187"/>
      <c r="AT82" s="187"/>
      <c r="AU82" s="187"/>
    </row>
    <row r="83" spans="1:47" outlineLevel="1">
      <c r="A83" s="12"/>
      <c r="B83" s="12"/>
      <c r="C83" s="12"/>
      <c r="D83" s="12"/>
      <c r="E83" s="12"/>
      <c r="F83" s="40">
        <f>Asset9</f>
        <v>0</v>
      </c>
      <c r="G83" s="169"/>
      <c r="H83" s="62"/>
      <c r="I83" s="62"/>
      <c r="J83" s="62"/>
      <c r="K83" s="62"/>
      <c r="L83" s="62"/>
      <c r="M83" s="62"/>
      <c r="N83" s="62"/>
      <c r="O83" s="62"/>
      <c r="P83" s="62"/>
      <c r="Q83" s="62"/>
      <c r="R83" s="8"/>
      <c r="S83" s="8"/>
      <c r="T83" s="8"/>
      <c r="U83" s="8"/>
      <c r="V83" s="8"/>
      <c r="W83" s="44"/>
      <c r="X83" s="9"/>
      <c r="Y83" s="9"/>
      <c r="Z83" s="9"/>
      <c r="AA83" s="9"/>
      <c r="AB83" s="9"/>
      <c r="AC83" s="9"/>
      <c r="AD83" s="9"/>
      <c r="AE83" s="187"/>
      <c r="AF83" s="187"/>
      <c r="AG83" s="187"/>
      <c r="AH83" s="187"/>
      <c r="AI83" s="187"/>
      <c r="AJ83" s="187"/>
      <c r="AK83" s="187"/>
      <c r="AL83" s="187"/>
      <c r="AM83" s="187"/>
      <c r="AN83" s="187"/>
      <c r="AO83" s="187"/>
      <c r="AP83" s="187"/>
      <c r="AQ83" s="187"/>
      <c r="AR83" s="187"/>
      <c r="AS83" s="187"/>
      <c r="AT83" s="187"/>
      <c r="AU83" s="187"/>
    </row>
    <row r="84" spans="1:47" outlineLevel="1">
      <c r="A84" s="12"/>
      <c r="B84" s="12"/>
      <c r="C84" s="12"/>
      <c r="D84" s="12"/>
      <c r="E84" s="12"/>
      <c r="F84" s="40">
        <f>Asset10</f>
        <v>0</v>
      </c>
      <c r="G84" s="169"/>
      <c r="H84" s="62"/>
      <c r="I84" s="62"/>
      <c r="J84" s="62"/>
      <c r="K84" s="62"/>
      <c r="L84" s="62"/>
      <c r="M84" s="62"/>
      <c r="N84" s="62"/>
      <c r="O84" s="62"/>
      <c r="P84" s="62"/>
      <c r="Q84" s="62"/>
      <c r="R84" s="8"/>
      <c r="S84" s="8"/>
      <c r="T84" s="8"/>
      <c r="U84" s="8"/>
      <c r="V84" s="8"/>
      <c r="W84" s="44"/>
      <c r="X84" s="9"/>
      <c r="Y84" s="9"/>
      <c r="Z84" s="9"/>
      <c r="AA84" s="9"/>
      <c r="AB84" s="9"/>
      <c r="AC84" s="9"/>
      <c r="AD84" s="9"/>
      <c r="AE84" s="187"/>
      <c r="AF84" s="187"/>
      <c r="AG84" s="187"/>
      <c r="AH84" s="187"/>
      <c r="AI84" s="187"/>
      <c r="AJ84" s="187"/>
      <c r="AK84" s="187"/>
      <c r="AL84" s="187"/>
      <c r="AM84" s="187"/>
      <c r="AN84" s="187"/>
      <c r="AO84" s="187"/>
      <c r="AP84" s="187"/>
      <c r="AQ84" s="187"/>
      <c r="AR84" s="187"/>
      <c r="AS84" s="187"/>
      <c r="AT84" s="187"/>
      <c r="AU84" s="187"/>
    </row>
    <row r="85" spans="1:47" outlineLevel="1">
      <c r="A85" s="12"/>
      <c r="B85" s="12"/>
      <c r="C85" s="12"/>
      <c r="D85" s="12"/>
      <c r="E85" s="12"/>
      <c r="F85" s="40">
        <f>Asset11</f>
        <v>0</v>
      </c>
      <c r="G85" s="169"/>
      <c r="H85" s="62"/>
      <c r="I85" s="62"/>
      <c r="J85" s="62"/>
      <c r="K85" s="62"/>
      <c r="L85" s="62"/>
      <c r="M85" s="62"/>
      <c r="N85" s="62"/>
      <c r="O85" s="62"/>
      <c r="P85" s="62"/>
      <c r="Q85" s="62"/>
      <c r="R85" s="8"/>
      <c r="S85" s="8"/>
      <c r="T85" s="8"/>
      <c r="U85" s="8"/>
      <c r="V85" s="8"/>
      <c r="W85" s="44"/>
      <c r="X85" s="9"/>
      <c r="Y85" s="9"/>
      <c r="Z85" s="9"/>
      <c r="AA85" s="9"/>
      <c r="AB85" s="9"/>
      <c r="AC85" s="9"/>
      <c r="AD85" s="9"/>
      <c r="AE85" s="187"/>
      <c r="AF85" s="187"/>
      <c r="AG85" s="187"/>
      <c r="AH85" s="187"/>
      <c r="AI85" s="187"/>
      <c r="AJ85" s="187"/>
      <c r="AK85" s="187"/>
      <c r="AL85" s="187"/>
      <c r="AM85" s="187"/>
      <c r="AN85" s="187"/>
      <c r="AO85" s="187"/>
      <c r="AP85" s="187"/>
      <c r="AQ85" s="187"/>
      <c r="AR85" s="187"/>
      <c r="AS85" s="187"/>
      <c r="AT85" s="187"/>
      <c r="AU85" s="187"/>
    </row>
    <row r="86" spans="1:47" outlineLevel="1">
      <c r="A86" s="12"/>
      <c r="B86" s="12"/>
      <c r="C86" s="12"/>
      <c r="D86" s="12"/>
      <c r="E86" s="12"/>
      <c r="F86" s="40">
        <f>Asset12</f>
        <v>0</v>
      </c>
      <c r="G86" s="169"/>
      <c r="H86" s="62"/>
      <c r="I86" s="62"/>
      <c r="J86" s="62"/>
      <c r="K86" s="62"/>
      <c r="L86" s="62"/>
      <c r="M86" s="62"/>
      <c r="N86" s="62"/>
      <c r="O86" s="62"/>
      <c r="P86" s="62"/>
      <c r="Q86" s="62"/>
      <c r="R86" s="8"/>
      <c r="S86" s="8"/>
      <c r="T86" s="8"/>
      <c r="U86" s="8"/>
      <c r="V86" s="8"/>
      <c r="W86" s="44"/>
      <c r="X86" s="9"/>
      <c r="Y86" s="9"/>
      <c r="Z86" s="9"/>
      <c r="AA86" s="9"/>
      <c r="AB86" s="9"/>
      <c r="AC86" s="9"/>
      <c r="AD86" s="9"/>
      <c r="AE86" s="187"/>
      <c r="AF86" s="187"/>
      <c r="AG86" s="187"/>
      <c r="AH86" s="187"/>
      <c r="AI86" s="187"/>
      <c r="AJ86" s="187"/>
      <c r="AK86" s="187"/>
      <c r="AL86" s="187"/>
      <c r="AM86" s="187"/>
      <c r="AN86" s="187"/>
      <c r="AO86" s="187"/>
      <c r="AP86" s="187"/>
      <c r="AQ86" s="187"/>
      <c r="AR86" s="187"/>
      <c r="AS86" s="187"/>
      <c r="AT86" s="187"/>
      <c r="AU86" s="187"/>
    </row>
    <row r="87" spans="1:47" outlineLevel="1">
      <c r="A87" s="12"/>
      <c r="B87" s="12"/>
      <c r="C87" s="12"/>
      <c r="D87" s="12"/>
      <c r="E87" s="12"/>
      <c r="F87" s="40">
        <f>Asset13</f>
        <v>0</v>
      </c>
      <c r="G87" s="169"/>
      <c r="H87" s="62"/>
      <c r="I87" s="62"/>
      <c r="J87" s="62"/>
      <c r="K87" s="62"/>
      <c r="L87" s="62"/>
      <c r="M87" s="62"/>
      <c r="N87" s="62"/>
      <c r="O87" s="62"/>
      <c r="P87" s="62"/>
      <c r="Q87" s="62"/>
      <c r="R87" s="8"/>
      <c r="S87" s="8"/>
      <c r="T87" s="8"/>
      <c r="U87" s="8"/>
      <c r="V87" s="8"/>
      <c r="W87" s="44"/>
      <c r="X87" s="9"/>
      <c r="Y87" s="9"/>
      <c r="Z87" s="9"/>
      <c r="AA87" s="9"/>
      <c r="AB87" s="9"/>
      <c r="AC87" s="9"/>
      <c r="AD87" s="9"/>
      <c r="AE87" s="187"/>
      <c r="AF87" s="187"/>
      <c r="AG87" s="187"/>
      <c r="AH87" s="187"/>
      <c r="AI87" s="187"/>
      <c r="AJ87" s="187"/>
      <c r="AK87" s="187"/>
      <c r="AL87" s="187"/>
      <c r="AM87" s="187"/>
      <c r="AN87" s="187"/>
      <c r="AO87" s="187"/>
      <c r="AP87" s="187"/>
      <c r="AQ87" s="187"/>
      <c r="AR87" s="187"/>
      <c r="AS87" s="187"/>
      <c r="AT87" s="187"/>
      <c r="AU87" s="187"/>
    </row>
    <row r="88" spans="1:47" outlineLevel="1">
      <c r="A88" s="12"/>
      <c r="B88" s="12"/>
      <c r="C88" s="12"/>
      <c r="D88" s="12"/>
      <c r="E88" s="12"/>
      <c r="F88" s="40">
        <f>Asset14</f>
        <v>0</v>
      </c>
      <c r="G88" s="169"/>
      <c r="H88" s="62"/>
      <c r="I88" s="62"/>
      <c r="J88" s="62"/>
      <c r="K88" s="62"/>
      <c r="L88" s="62"/>
      <c r="M88" s="62"/>
      <c r="N88" s="62"/>
      <c r="O88" s="62"/>
      <c r="P88" s="62"/>
      <c r="Q88" s="62"/>
      <c r="R88" s="8"/>
      <c r="S88" s="8"/>
      <c r="T88" s="8"/>
      <c r="U88" s="8"/>
      <c r="V88" s="8"/>
      <c r="W88" s="44"/>
      <c r="X88" s="9"/>
      <c r="Y88" s="9"/>
      <c r="Z88" s="9"/>
      <c r="AA88" s="9"/>
      <c r="AB88" s="9"/>
      <c r="AC88" s="9"/>
      <c r="AD88" s="9"/>
      <c r="AE88" s="187"/>
      <c r="AF88" s="187"/>
      <c r="AG88" s="187"/>
      <c r="AH88" s="187"/>
      <c r="AI88" s="187"/>
      <c r="AJ88" s="187"/>
      <c r="AK88" s="187"/>
      <c r="AL88" s="187"/>
      <c r="AM88" s="187"/>
      <c r="AN88" s="187"/>
      <c r="AO88" s="187"/>
      <c r="AP88" s="187"/>
      <c r="AQ88" s="187"/>
      <c r="AR88" s="187"/>
      <c r="AS88" s="187"/>
      <c r="AT88" s="187"/>
      <c r="AU88" s="187"/>
    </row>
    <row r="89" spans="1:47" outlineLevel="1">
      <c r="A89" s="12"/>
      <c r="B89" s="12"/>
      <c r="C89" s="12"/>
      <c r="D89" s="12"/>
      <c r="E89" s="12"/>
      <c r="F89" s="40">
        <f>Asset15</f>
        <v>0</v>
      </c>
      <c r="G89" s="169"/>
      <c r="H89" s="62"/>
      <c r="I89" s="62"/>
      <c r="J89" s="62"/>
      <c r="K89" s="62"/>
      <c r="L89" s="62"/>
      <c r="M89" s="62"/>
      <c r="N89" s="62"/>
      <c r="O89" s="62"/>
      <c r="P89" s="62"/>
      <c r="Q89" s="62"/>
      <c r="R89" s="8"/>
      <c r="S89" s="8"/>
      <c r="T89" s="8"/>
      <c r="U89" s="8"/>
      <c r="V89" s="8"/>
      <c r="W89" s="44"/>
      <c r="X89" s="9"/>
      <c r="Y89" s="9"/>
      <c r="Z89" s="9"/>
      <c r="AA89" s="9"/>
      <c r="AB89" s="9"/>
      <c r="AC89" s="9"/>
      <c r="AD89" s="9"/>
      <c r="AE89" s="187"/>
      <c r="AF89" s="187"/>
      <c r="AG89" s="187"/>
      <c r="AH89" s="187"/>
      <c r="AI89" s="187"/>
      <c r="AJ89" s="187"/>
      <c r="AK89" s="187"/>
      <c r="AL89" s="187"/>
      <c r="AM89" s="187"/>
      <c r="AN89" s="187"/>
      <c r="AO89" s="187"/>
      <c r="AP89" s="187"/>
      <c r="AQ89" s="187"/>
      <c r="AR89" s="187"/>
      <c r="AS89" s="187"/>
      <c r="AT89" s="187"/>
      <c r="AU89" s="187"/>
    </row>
    <row r="90" spans="1:47" outlineLevel="1">
      <c r="A90" s="12"/>
      <c r="B90" s="12"/>
      <c r="C90" s="12"/>
      <c r="D90" s="12"/>
      <c r="E90" s="12"/>
      <c r="F90" s="40">
        <f>Asset16</f>
        <v>0</v>
      </c>
      <c r="G90" s="169"/>
      <c r="H90" s="62"/>
      <c r="I90" s="62"/>
      <c r="J90" s="62"/>
      <c r="K90" s="62"/>
      <c r="L90" s="62"/>
      <c r="M90" s="62"/>
      <c r="N90" s="62"/>
      <c r="O90" s="62"/>
      <c r="P90" s="62"/>
      <c r="Q90" s="62"/>
      <c r="R90" s="8"/>
      <c r="S90" s="8"/>
      <c r="T90" s="8"/>
      <c r="U90" s="8"/>
      <c r="V90" s="8"/>
      <c r="W90" s="44"/>
      <c r="X90" s="9"/>
      <c r="Y90" s="9"/>
      <c r="Z90" s="9"/>
      <c r="AA90" s="9"/>
      <c r="AB90" s="9"/>
      <c r="AC90" s="9"/>
      <c r="AD90" s="9"/>
      <c r="AE90" s="187"/>
      <c r="AF90" s="187"/>
      <c r="AG90" s="187"/>
      <c r="AH90" s="187"/>
      <c r="AI90" s="187"/>
      <c r="AJ90" s="187"/>
      <c r="AK90" s="187"/>
      <c r="AL90" s="187"/>
      <c r="AM90" s="187"/>
      <c r="AN90" s="187"/>
      <c r="AO90" s="187"/>
      <c r="AP90" s="187"/>
      <c r="AQ90" s="187"/>
      <c r="AR90" s="187"/>
      <c r="AS90" s="187"/>
      <c r="AT90" s="187"/>
      <c r="AU90" s="187"/>
    </row>
    <row r="91" spans="1:47" outlineLevel="1">
      <c r="A91" s="12"/>
      <c r="B91" s="12"/>
      <c r="C91" s="12"/>
      <c r="D91" s="12"/>
      <c r="E91" s="12"/>
      <c r="F91" s="40">
        <f>Asset17</f>
        <v>0</v>
      </c>
      <c r="G91" s="169"/>
      <c r="H91" s="62"/>
      <c r="I91" s="62"/>
      <c r="J91" s="62"/>
      <c r="K91" s="62"/>
      <c r="L91" s="62"/>
      <c r="M91" s="62"/>
      <c r="N91" s="62"/>
      <c r="O91" s="62"/>
      <c r="P91" s="62"/>
      <c r="Q91" s="62"/>
      <c r="R91" s="8"/>
      <c r="S91" s="8"/>
      <c r="T91" s="8"/>
      <c r="U91" s="8"/>
      <c r="V91" s="8"/>
      <c r="W91" s="44"/>
      <c r="X91" s="9"/>
      <c r="Y91" s="9"/>
      <c r="Z91" s="9"/>
      <c r="AA91" s="9"/>
      <c r="AB91" s="9"/>
      <c r="AC91" s="9"/>
      <c r="AD91" s="9"/>
      <c r="AE91" s="187"/>
      <c r="AF91" s="187"/>
      <c r="AG91" s="187"/>
      <c r="AH91" s="187"/>
      <c r="AI91" s="187"/>
      <c r="AJ91" s="187"/>
      <c r="AK91" s="187"/>
      <c r="AL91" s="187"/>
      <c r="AM91" s="187"/>
      <c r="AN91" s="187"/>
      <c r="AO91" s="187"/>
      <c r="AP91" s="187"/>
      <c r="AQ91" s="187"/>
      <c r="AR91" s="187"/>
      <c r="AS91" s="187"/>
      <c r="AT91" s="187"/>
      <c r="AU91" s="187"/>
    </row>
    <row r="92" spans="1:47" outlineLevel="1">
      <c r="A92" s="12"/>
      <c r="B92" s="12"/>
      <c r="C92" s="12"/>
      <c r="D92" s="12"/>
      <c r="E92" s="12"/>
      <c r="F92" s="40">
        <f>Asset18</f>
        <v>0</v>
      </c>
      <c r="G92" s="169"/>
      <c r="H92" s="62"/>
      <c r="I92" s="62"/>
      <c r="J92" s="62"/>
      <c r="K92" s="62"/>
      <c r="L92" s="62"/>
      <c r="M92" s="62"/>
      <c r="N92" s="62"/>
      <c r="O92" s="62"/>
      <c r="P92" s="62"/>
      <c r="Q92" s="62"/>
      <c r="R92" s="8"/>
      <c r="S92" s="8"/>
      <c r="T92" s="8"/>
      <c r="U92" s="8"/>
      <c r="V92" s="8"/>
      <c r="W92" s="44"/>
      <c r="X92" s="9"/>
      <c r="Y92" s="9"/>
      <c r="Z92" s="9"/>
      <c r="AA92" s="9"/>
      <c r="AB92" s="9"/>
      <c r="AC92" s="9"/>
      <c r="AD92" s="9"/>
      <c r="AE92" s="187"/>
      <c r="AF92" s="187"/>
      <c r="AG92" s="187"/>
      <c r="AH92" s="187"/>
      <c r="AI92" s="187"/>
      <c r="AJ92" s="187"/>
      <c r="AK92" s="187"/>
      <c r="AL92" s="187"/>
      <c r="AM92" s="187"/>
      <c r="AN92" s="187"/>
      <c r="AO92" s="187"/>
      <c r="AP92" s="187"/>
      <c r="AQ92" s="187"/>
      <c r="AR92" s="187"/>
      <c r="AS92" s="187"/>
      <c r="AT92" s="187"/>
      <c r="AU92" s="187"/>
    </row>
    <row r="93" spans="1:47" outlineLevel="1">
      <c r="A93" s="12"/>
      <c r="B93" s="12"/>
      <c r="C93" s="12"/>
      <c r="D93" s="12"/>
      <c r="E93" s="12"/>
      <c r="F93" s="40">
        <f>Asset19</f>
        <v>0</v>
      </c>
      <c r="G93" s="169"/>
      <c r="H93" s="62"/>
      <c r="I93" s="62"/>
      <c r="J93" s="62"/>
      <c r="K93" s="62"/>
      <c r="L93" s="62"/>
      <c r="M93" s="62"/>
      <c r="N93" s="62"/>
      <c r="O93" s="62"/>
      <c r="P93" s="62"/>
      <c r="Q93" s="62"/>
      <c r="R93" s="8"/>
      <c r="S93" s="8"/>
      <c r="T93" s="8"/>
      <c r="U93" s="8"/>
      <c r="V93" s="8"/>
      <c r="W93" s="44"/>
      <c r="X93" s="9"/>
      <c r="Y93" s="9"/>
      <c r="Z93" s="9"/>
      <c r="AA93" s="9"/>
      <c r="AB93" s="9"/>
      <c r="AC93" s="9"/>
      <c r="AD93" s="9"/>
      <c r="AE93" s="187"/>
      <c r="AF93" s="187"/>
      <c r="AG93" s="187"/>
      <c r="AH93" s="187"/>
      <c r="AI93" s="187"/>
      <c r="AJ93" s="187"/>
      <c r="AK93" s="187"/>
      <c r="AL93" s="187"/>
      <c r="AM93" s="187"/>
      <c r="AN93" s="187"/>
      <c r="AO93" s="187"/>
      <c r="AP93" s="187"/>
      <c r="AQ93" s="187"/>
      <c r="AR93" s="187"/>
      <c r="AS93" s="187"/>
      <c r="AT93" s="187"/>
      <c r="AU93" s="187"/>
    </row>
    <row r="94" spans="1:47" outlineLevel="1">
      <c r="A94" s="12"/>
      <c r="B94" s="12"/>
      <c r="C94" s="12"/>
      <c r="D94" s="12"/>
      <c r="E94" s="12"/>
      <c r="F94" s="40">
        <f>Asset20</f>
        <v>0</v>
      </c>
      <c r="G94" s="169"/>
      <c r="H94" s="62"/>
      <c r="I94" s="62"/>
      <c r="J94" s="62"/>
      <c r="K94" s="62"/>
      <c r="L94" s="62"/>
      <c r="M94" s="62"/>
      <c r="N94" s="62"/>
      <c r="O94" s="62"/>
      <c r="P94" s="62"/>
      <c r="Q94" s="62"/>
      <c r="R94" s="8"/>
      <c r="S94" s="8"/>
      <c r="T94" s="8"/>
      <c r="U94" s="8"/>
      <c r="V94" s="8"/>
      <c r="W94" s="44"/>
      <c r="X94" s="9"/>
      <c r="Y94" s="9"/>
      <c r="Z94" s="9"/>
      <c r="AA94" s="9"/>
      <c r="AB94" s="9"/>
      <c r="AC94" s="9"/>
      <c r="AD94" s="9"/>
      <c r="AE94" s="187"/>
      <c r="AF94" s="187"/>
      <c r="AG94" s="187"/>
      <c r="AH94" s="187"/>
      <c r="AI94" s="187"/>
      <c r="AJ94" s="187"/>
      <c r="AK94" s="187"/>
      <c r="AL94" s="187"/>
      <c r="AM94" s="187"/>
      <c r="AN94" s="187"/>
      <c r="AO94" s="187"/>
      <c r="AP94" s="187"/>
      <c r="AQ94" s="187"/>
      <c r="AR94" s="187"/>
      <c r="AS94" s="187"/>
      <c r="AT94" s="187"/>
      <c r="AU94" s="187"/>
    </row>
    <row r="95" spans="1:47" outlineLevel="1">
      <c r="A95" s="12"/>
      <c r="B95" s="12"/>
      <c r="C95" s="12"/>
      <c r="D95" s="12"/>
      <c r="E95" s="12"/>
      <c r="F95" s="40">
        <f>Asset21</f>
        <v>0</v>
      </c>
      <c r="G95" s="169"/>
      <c r="H95" s="62"/>
      <c r="I95" s="62"/>
      <c r="J95" s="62"/>
      <c r="K95" s="62"/>
      <c r="L95" s="62"/>
      <c r="M95" s="62"/>
      <c r="N95" s="62"/>
      <c r="O95" s="62"/>
      <c r="P95" s="62"/>
      <c r="Q95" s="62"/>
      <c r="R95" s="8"/>
      <c r="S95" s="8"/>
      <c r="T95" s="8"/>
      <c r="U95" s="8"/>
      <c r="V95" s="8"/>
      <c r="W95" s="44"/>
      <c r="X95" s="9"/>
      <c r="Y95" s="9"/>
      <c r="Z95" s="9"/>
      <c r="AA95" s="9"/>
      <c r="AB95" s="9"/>
      <c r="AC95" s="9"/>
      <c r="AD95" s="9"/>
      <c r="AE95" s="187"/>
      <c r="AF95" s="187"/>
      <c r="AG95" s="187"/>
      <c r="AH95" s="187"/>
      <c r="AI95" s="187"/>
      <c r="AJ95" s="187"/>
      <c r="AK95" s="187"/>
      <c r="AL95" s="187"/>
      <c r="AM95" s="187"/>
      <c r="AN95" s="187"/>
      <c r="AO95" s="187"/>
      <c r="AP95" s="187"/>
      <c r="AQ95" s="187"/>
      <c r="AR95" s="187"/>
      <c r="AS95" s="187"/>
      <c r="AT95" s="187"/>
      <c r="AU95" s="187"/>
    </row>
    <row r="96" spans="1:47" outlineLevel="1">
      <c r="A96" s="12"/>
      <c r="B96" s="12"/>
      <c r="C96" s="12"/>
      <c r="D96" s="12"/>
      <c r="E96" s="12"/>
      <c r="F96" s="40">
        <f>Asset22</f>
        <v>0</v>
      </c>
      <c r="G96" s="169"/>
      <c r="H96" s="62"/>
      <c r="I96" s="62"/>
      <c r="J96" s="62"/>
      <c r="K96" s="62"/>
      <c r="L96" s="62"/>
      <c r="M96" s="62"/>
      <c r="N96" s="62"/>
      <c r="O96" s="62"/>
      <c r="P96" s="62"/>
      <c r="Q96" s="62"/>
      <c r="R96" s="8"/>
      <c r="S96" s="8"/>
      <c r="T96" s="8"/>
      <c r="U96" s="8"/>
      <c r="V96" s="8"/>
      <c r="W96" s="44"/>
      <c r="X96" s="9"/>
      <c r="Y96" s="9"/>
      <c r="Z96" s="9"/>
      <c r="AA96" s="9"/>
      <c r="AB96" s="9"/>
      <c r="AC96" s="9"/>
      <c r="AD96" s="9"/>
      <c r="AE96" s="187"/>
      <c r="AF96" s="187"/>
      <c r="AG96" s="187"/>
      <c r="AH96" s="187"/>
      <c r="AI96" s="187"/>
      <c r="AJ96" s="187"/>
      <c r="AK96" s="187"/>
      <c r="AL96" s="187"/>
      <c r="AM96" s="187"/>
      <c r="AN96" s="187"/>
      <c r="AO96" s="187"/>
      <c r="AP96" s="187"/>
      <c r="AQ96" s="187"/>
      <c r="AR96" s="187"/>
      <c r="AS96" s="187"/>
      <c r="AT96" s="187"/>
      <c r="AU96" s="187"/>
    </row>
    <row r="97" spans="1:47" outlineLevel="1">
      <c r="A97" s="12"/>
      <c r="B97" s="12"/>
      <c r="C97" s="12"/>
      <c r="D97" s="12"/>
      <c r="E97" s="12"/>
      <c r="F97" s="40">
        <f>Asset23</f>
        <v>0</v>
      </c>
      <c r="G97" s="169"/>
      <c r="H97" s="62"/>
      <c r="I97" s="62"/>
      <c r="J97" s="62"/>
      <c r="K97" s="62"/>
      <c r="L97" s="62"/>
      <c r="M97" s="62"/>
      <c r="N97" s="62"/>
      <c r="O97" s="62"/>
      <c r="P97" s="62"/>
      <c r="Q97" s="62"/>
      <c r="R97" s="8"/>
      <c r="S97" s="8"/>
      <c r="T97" s="8"/>
      <c r="U97" s="8"/>
      <c r="V97" s="8"/>
      <c r="W97" s="44"/>
      <c r="X97" s="9"/>
      <c r="Y97" s="9"/>
      <c r="Z97" s="9"/>
      <c r="AA97" s="9"/>
      <c r="AB97" s="9"/>
      <c r="AC97" s="9"/>
      <c r="AD97" s="9"/>
      <c r="AE97" s="187"/>
      <c r="AF97" s="187"/>
      <c r="AG97" s="187"/>
      <c r="AH97" s="187"/>
      <c r="AI97" s="187"/>
      <c r="AJ97" s="187"/>
      <c r="AK97" s="187"/>
      <c r="AL97" s="187"/>
      <c r="AM97" s="187"/>
      <c r="AN97" s="187"/>
      <c r="AO97" s="187"/>
      <c r="AP97" s="187"/>
      <c r="AQ97" s="187"/>
      <c r="AR97" s="187"/>
      <c r="AS97" s="187"/>
      <c r="AT97" s="187"/>
      <c r="AU97" s="187"/>
    </row>
    <row r="98" spans="1:47" outlineLevel="1">
      <c r="A98" s="12"/>
      <c r="B98" s="12"/>
      <c r="C98" s="12"/>
      <c r="D98" s="12"/>
      <c r="E98" s="12"/>
      <c r="F98" s="40">
        <f>Asset24</f>
        <v>0</v>
      </c>
      <c r="G98" s="169"/>
      <c r="H98" s="62"/>
      <c r="I98" s="62"/>
      <c r="J98" s="62"/>
      <c r="K98" s="62"/>
      <c r="L98" s="62"/>
      <c r="M98" s="62"/>
      <c r="N98" s="62"/>
      <c r="O98" s="62"/>
      <c r="P98" s="62"/>
      <c r="Q98" s="62"/>
      <c r="R98" s="8"/>
      <c r="S98" s="8"/>
      <c r="T98" s="8"/>
      <c r="U98" s="8"/>
      <c r="V98" s="8"/>
      <c r="W98" s="44"/>
      <c r="X98" s="9"/>
      <c r="Y98" s="9"/>
      <c r="Z98" s="9"/>
      <c r="AA98" s="9"/>
      <c r="AB98" s="9"/>
      <c r="AC98" s="9"/>
      <c r="AD98" s="9"/>
      <c r="AE98" s="187"/>
      <c r="AF98" s="187"/>
      <c r="AG98" s="187"/>
      <c r="AH98" s="187"/>
      <c r="AI98" s="187"/>
      <c r="AJ98" s="187"/>
      <c r="AK98" s="187"/>
      <c r="AL98" s="187"/>
      <c r="AM98" s="187"/>
      <c r="AN98" s="187"/>
      <c r="AO98" s="187"/>
      <c r="AP98" s="187"/>
      <c r="AQ98" s="187"/>
      <c r="AR98" s="187"/>
      <c r="AS98" s="187"/>
      <c r="AT98" s="187"/>
      <c r="AU98" s="187"/>
    </row>
    <row r="99" spans="1:47" outlineLevel="1">
      <c r="A99" s="12"/>
      <c r="B99" s="12"/>
      <c r="C99" s="12"/>
      <c r="D99" s="12"/>
      <c r="E99" s="12"/>
      <c r="F99" s="40">
        <f>Asset25</f>
        <v>0</v>
      </c>
      <c r="G99" s="169"/>
      <c r="H99" s="62"/>
      <c r="I99" s="62"/>
      <c r="J99" s="62"/>
      <c r="K99" s="62"/>
      <c r="L99" s="62"/>
      <c r="M99" s="62"/>
      <c r="N99" s="62"/>
      <c r="O99" s="62"/>
      <c r="P99" s="62"/>
      <c r="Q99" s="62"/>
      <c r="R99" s="8"/>
      <c r="S99" s="8"/>
      <c r="T99" s="8"/>
      <c r="U99" s="8"/>
      <c r="V99" s="8"/>
      <c r="W99" s="44"/>
      <c r="X99" s="9"/>
      <c r="Y99" s="9"/>
      <c r="Z99" s="9"/>
      <c r="AA99" s="9"/>
      <c r="AB99" s="9"/>
      <c r="AC99" s="9"/>
      <c r="AD99" s="9"/>
      <c r="AE99" s="187"/>
      <c r="AF99" s="187"/>
      <c r="AG99" s="187"/>
      <c r="AH99" s="187"/>
      <c r="AI99" s="187"/>
      <c r="AJ99" s="187"/>
      <c r="AK99" s="187"/>
      <c r="AL99" s="187"/>
      <c r="AM99" s="187"/>
      <c r="AN99" s="187"/>
      <c r="AO99" s="187"/>
      <c r="AP99" s="187"/>
      <c r="AQ99" s="187"/>
      <c r="AR99" s="187"/>
      <c r="AS99" s="187"/>
      <c r="AT99" s="187"/>
      <c r="AU99" s="187"/>
    </row>
    <row r="100" spans="1:47" outlineLevel="1">
      <c r="A100" s="12"/>
      <c r="B100" s="12"/>
      <c r="C100" s="12"/>
      <c r="D100" s="12"/>
      <c r="E100" s="12"/>
      <c r="F100" s="40">
        <f>Asset26</f>
        <v>0</v>
      </c>
      <c r="G100" s="169"/>
      <c r="H100" s="62"/>
      <c r="I100" s="62"/>
      <c r="J100" s="62"/>
      <c r="K100" s="62"/>
      <c r="L100" s="62"/>
      <c r="M100" s="62"/>
      <c r="N100" s="62"/>
      <c r="O100" s="62"/>
      <c r="P100" s="62"/>
      <c r="Q100" s="62"/>
      <c r="R100" s="8"/>
      <c r="S100" s="8"/>
      <c r="T100" s="8"/>
      <c r="U100" s="8"/>
      <c r="V100" s="8"/>
      <c r="W100" s="44"/>
      <c r="X100" s="9"/>
      <c r="Y100" s="9"/>
      <c r="Z100" s="9"/>
      <c r="AA100" s="9"/>
      <c r="AB100" s="9"/>
      <c r="AC100" s="9"/>
      <c r="AD100" s="9"/>
      <c r="AE100" s="187"/>
      <c r="AF100" s="187"/>
      <c r="AG100" s="187"/>
      <c r="AH100" s="187"/>
      <c r="AI100" s="187"/>
      <c r="AJ100" s="187"/>
      <c r="AK100" s="187"/>
      <c r="AL100" s="187"/>
      <c r="AM100" s="187"/>
      <c r="AN100" s="187"/>
      <c r="AO100" s="187"/>
      <c r="AP100" s="187"/>
      <c r="AQ100" s="187"/>
      <c r="AR100" s="187"/>
      <c r="AS100" s="187"/>
      <c r="AT100" s="187"/>
      <c r="AU100" s="187"/>
    </row>
    <row r="101" spans="1:47" outlineLevel="1">
      <c r="A101" s="12"/>
      <c r="B101" s="12"/>
      <c r="C101" s="12"/>
      <c r="D101" s="12"/>
      <c r="E101" s="12"/>
      <c r="F101" s="40">
        <f>Asset27</f>
        <v>0</v>
      </c>
      <c r="G101" s="169"/>
      <c r="H101" s="62"/>
      <c r="I101" s="62"/>
      <c r="J101" s="62"/>
      <c r="K101" s="62"/>
      <c r="L101" s="62"/>
      <c r="M101" s="62"/>
      <c r="N101" s="62"/>
      <c r="O101" s="62"/>
      <c r="P101" s="62"/>
      <c r="Q101" s="62"/>
      <c r="R101" s="8"/>
      <c r="S101" s="8"/>
      <c r="T101" s="8"/>
      <c r="U101" s="8"/>
      <c r="V101" s="8"/>
      <c r="W101" s="44"/>
      <c r="X101" s="9"/>
      <c r="Y101" s="9"/>
      <c r="Z101" s="9"/>
      <c r="AA101" s="9"/>
      <c r="AB101" s="9"/>
      <c r="AC101" s="9"/>
      <c r="AD101" s="9"/>
      <c r="AE101" s="187"/>
      <c r="AF101" s="187"/>
      <c r="AG101" s="187"/>
      <c r="AH101" s="187"/>
      <c r="AI101" s="187"/>
      <c r="AJ101" s="187"/>
      <c r="AK101" s="187"/>
      <c r="AL101" s="187"/>
      <c r="AM101" s="187"/>
      <c r="AN101" s="187"/>
      <c r="AO101" s="187"/>
      <c r="AP101" s="187"/>
      <c r="AQ101" s="187"/>
      <c r="AR101" s="187"/>
      <c r="AS101" s="187"/>
      <c r="AT101" s="187"/>
      <c r="AU101" s="187"/>
    </row>
    <row r="102" spans="1:47" outlineLevel="1">
      <c r="A102" s="12"/>
      <c r="B102" s="12"/>
      <c r="C102" s="12"/>
      <c r="D102" s="12"/>
      <c r="E102" s="12"/>
      <c r="F102" s="40">
        <f>Asset28</f>
        <v>0</v>
      </c>
      <c r="G102" s="169"/>
      <c r="H102" s="62"/>
      <c r="I102" s="62"/>
      <c r="J102" s="62"/>
      <c r="K102" s="62"/>
      <c r="L102" s="62"/>
      <c r="M102" s="62"/>
      <c r="N102" s="62"/>
      <c r="O102" s="62"/>
      <c r="P102" s="62"/>
      <c r="Q102" s="62"/>
      <c r="R102" s="8"/>
      <c r="S102" s="8"/>
      <c r="T102" s="8"/>
      <c r="U102" s="8"/>
      <c r="V102" s="8"/>
      <c r="W102" s="44"/>
      <c r="X102" s="9"/>
      <c r="Y102" s="9"/>
      <c r="Z102" s="9"/>
      <c r="AA102" s="9"/>
      <c r="AB102" s="9"/>
      <c r="AC102" s="9"/>
      <c r="AD102" s="9"/>
      <c r="AE102" s="187"/>
      <c r="AF102" s="187"/>
      <c r="AG102" s="187"/>
      <c r="AH102" s="187"/>
      <c r="AI102" s="187"/>
      <c r="AJ102" s="187"/>
      <c r="AK102" s="187"/>
      <c r="AL102" s="187"/>
      <c r="AM102" s="187"/>
      <c r="AN102" s="187"/>
      <c r="AO102" s="187"/>
      <c r="AP102" s="187"/>
      <c r="AQ102" s="187"/>
      <c r="AR102" s="187"/>
      <c r="AS102" s="187"/>
      <c r="AT102" s="187"/>
      <c r="AU102" s="187"/>
    </row>
    <row r="103" spans="1:47" outlineLevel="1">
      <c r="A103" s="12"/>
      <c r="B103" s="12"/>
      <c r="C103" s="12"/>
      <c r="D103" s="12"/>
      <c r="E103" s="12"/>
      <c r="F103" s="40">
        <f>Asset29</f>
        <v>0</v>
      </c>
      <c r="G103" s="169"/>
      <c r="H103" s="62"/>
      <c r="I103" s="62"/>
      <c r="J103" s="62"/>
      <c r="K103" s="62"/>
      <c r="L103" s="62"/>
      <c r="M103" s="62"/>
      <c r="N103" s="62"/>
      <c r="O103" s="62"/>
      <c r="P103" s="62"/>
      <c r="Q103" s="62"/>
      <c r="R103" s="8"/>
      <c r="S103" s="8"/>
      <c r="T103" s="8"/>
      <c r="U103" s="8"/>
      <c r="V103" s="8"/>
      <c r="W103" s="44"/>
      <c r="X103" s="9"/>
      <c r="Y103" s="9"/>
      <c r="Z103" s="9"/>
      <c r="AA103" s="9"/>
      <c r="AB103" s="9"/>
      <c r="AC103" s="9"/>
      <c r="AD103" s="9"/>
      <c r="AE103" s="187"/>
      <c r="AF103" s="187"/>
      <c r="AG103" s="187"/>
      <c r="AH103" s="187"/>
      <c r="AI103" s="187"/>
      <c r="AJ103" s="187"/>
      <c r="AK103" s="187"/>
      <c r="AL103" s="187"/>
      <c r="AM103" s="187"/>
      <c r="AN103" s="187"/>
      <c r="AO103" s="187"/>
      <c r="AP103" s="187"/>
      <c r="AQ103" s="187"/>
      <c r="AR103" s="187"/>
      <c r="AS103" s="187"/>
      <c r="AT103" s="187"/>
      <c r="AU103" s="187"/>
    </row>
    <row r="104" spans="1:47" outlineLevel="1">
      <c r="A104" s="12"/>
      <c r="B104" s="12"/>
      <c r="C104" s="12"/>
      <c r="D104" s="12"/>
      <c r="E104" s="12"/>
      <c r="F104" s="40">
        <f>Asset30</f>
        <v>0</v>
      </c>
      <c r="G104" s="169"/>
      <c r="H104" s="62"/>
      <c r="I104" s="62"/>
      <c r="J104" s="62"/>
      <c r="K104" s="62"/>
      <c r="L104" s="62"/>
      <c r="M104" s="62"/>
      <c r="N104" s="62"/>
      <c r="O104" s="62"/>
      <c r="P104" s="62"/>
      <c r="Q104" s="62"/>
      <c r="R104" s="8"/>
      <c r="S104" s="8"/>
      <c r="T104" s="8"/>
      <c r="U104" s="8"/>
      <c r="V104" s="8"/>
      <c r="W104" s="44"/>
      <c r="X104" s="9"/>
      <c r="Y104" s="9"/>
      <c r="Z104" s="9"/>
      <c r="AA104" s="9"/>
      <c r="AB104" s="9"/>
      <c r="AC104" s="9"/>
      <c r="AD104" s="9"/>
      <c r="AE104" s="187"/>
      <c r="AF104" s="187"/>
      <c r="AG104" s="187"/>
      <c r="AH104" s="187"/>
      <c r="AI104" s="187"/>
      <c r="AJ104" s="187"/>
      <c r="AK104" s="187"/>
      <c r="AL104" s="187"/>
      <c r="AM104" s="187"/>
      <c r="AN104" s="187"/>
      <c r="AO104" s="187"/>
      <c r="AP104" s="187"/>
      <c r="AQ104" s="187"/>
      <c r="AR104" s="187"/>
      <c r="AS104" s="187"/>
      <c r="AT104" s="187"/>
      <c r="AU104" s="187"/>
    </row>
    <row r="105" spans="1:47">
      <c r="A105" s="12"/>
      <c r="B105" s="12"/>
      <c r="C105" s="12"/>
      <c r="D105" s="12"/>
      <c r="E105" s="12"/>
      <c r="F105" s="40" t="s">
        <v>22</v>
      </c>
      <c r="G105" s="242">
        <f t="shared" ref="G105:Q105" si="4">SUM(G75:G104)</f>
        <v>0</v>
      </c>
      <c r="H105" s="583">
        <f>SUM(H75:H104)</f>
        <v>0.75918233999999996</v>
      </c>
      <c r="I105" s="242">
        <f>SUM(I75:I104)</f>
        <v>0</v>
      </c>
      <c r="J105" s="242">
        <f t="shared" si="4"/>
        <v>0</v>
      </c>
      <c r="K105" s="242">
        <f t="shared" si="4"/>
        <v>0</v>
      </c>
      <c r="L105" s="242">
        <f t="shared" si="4"/>
        <v>0</v>
      </c>
      <c r="M105" s="242">
        <f t="shared" si="4"/>
        <v>0</v>
      </c>
      <c r="N105" s="242">
        <f t="shared" si="4"/>
        <v>0</v>
      </c>
      <c r="O105" s="242">
        <f t="shared" si="4"/>
        <v>0</v>
      </c>
      <c r="P105" s="242">
        <f t="shared" si="4"/>
        <v>0</v>
      </c>
      <c r="Q105" s="242">
        <f t="shared" si="4"/>
        <v>0</v>
      </c>
      <c r="R105" s="38"/>
      <c r="S105" s="38"/>
      <c r="T105" s="38"/>
      <c r="U105" s="38"/>
      <c r="V105" s="38"/>
      <c r="W105" s="38"/>
      <c r="X105" s="48"/>
      <c r="Y105" s="8"/>
      <c r="Z105" s="8"/>
      <c r="AA105" s="44"/>
      <c r="AB105" s="9"/>
      <c r="AC105" s="9"/>
      <c r="AD105" s="9"/>
      <c r="AE105" s="187"/>
      <c r="AF105" s="187"/>
      <c r="AG105" s="187"/>
      <c r="AH105" s="187"/>
      <c r="AI105" s="187"/>
      <c r="AJ105" s="187"/>
      <c r="AK105" s="187"/>
      <c r="AL105" s="187"/>
      <c r="AM105" s="187"/>
      <c r="AN105" s="187"/>
      <c r="AO105" s="187"/>
      <c r="AP105" s="187"/>
      <c r="AQ105" s="187"/>
      <c r="AR105" s="187"/>
      <c r="AS105" s="187"/>
      <c r="AT105" s="187"/>
      <c r="AU105" s="187"/>
    </row>
    <row r="106" spans="1:47" ht="20.25" customHeight="1">
      <c r="A106" s="12"/>
      <c r="B106" s="12"/>
      <c r="C106" s="12"/>
      <c r="D106" s="12"/>
      <c r="F106" s="9"/>
      <c r="G106" s="9"/>
      <c r="H106" s="18"/>
      <c r="I106" s="20"/>
      <c r="J106" s="9"/>
      <c r="K106" s="9"/>
      <c r="L106" s="9"/>
      <c r="M106" s="9"/>
      <c r="N106" s="9"/>
      <c r="O106" s="9"/>
      <c r="P106" s="9"/>
      <c r="Q106" s="9"/>
      <c r="R106" s="241">
        <f>SUM(G105:Q105)</f>
        <v>0.75918233999999996</v>
      </c>
      <c r="S106" s="9"/>
      <c r="T106" s="9"/>
      <c r="U106" s="9"/>
      <c r="V106" s="9"/>
      <c r="W106" s="9"/>
      <c r="X106" s="9"/>
      <c r="Y106" s="9"/>
      <c r="Z106" s="9"/>
      <c r="AA106" s="19"/>
      <c r="AB106" s="9"/>
      <c r="AC106" s="9"/>
      <c r="AD106" s="9"/>
      <c r="AE106" s="187"/>
      <c r="AF106" s="187"/>
      <c r="AG106" s="187"/>
      <c r="AH106" s="187"/>
      <c r="AI106" s="187"/>
      <c r="AJ106" s="187"/>
      <c r="AK106" s="187"/>
      <c r="AL106" s="187"/>
      <c r="AM106" s="187"/>
      <c r="AN106" s="187"/>
      <c r="AO106" s="187"/>
      <c r="AP106" s="187"/>
      <c r="AQ106" s="187"/>
      <c r="AR106" s="187"/>
      <c r="AS106" s="187"/>
      <c r="AT106" s="187"/>
      <c r="AU106" s="187"/>
    </row>
    <row r="107" spans="1:47" ht="13.5" customHeight="1">
      <c r="A107" s="73"/>
      <c r="B107" s="73"/>
      <c r="C107" s="73"/>
      <c r="D107" s="73"/>
      <c r="E107" s="73"/>
      <c r="F107" s="161" t="s">
        <v>90</v>
      </c>
      <c r="G107" s="161"/>
      <c r="H107" s="161"/>
      <c r="I107" s="161"/>
      <c r="J107" s="161"/>
      <c r="K107" s="76"/>
      <c r="L107" s="76"/>
      <c r="M107" s="74"/>
      <c r="N107" s="74"/>
      <c r="O107" s="74"/>
      <c r="P107" s="74"/>
      <c r="Q107" s="74"/>
      <c r="R107" s="74"/>
      <c r="S107" s="74"/>
      <c r="T107" s="74"/>
      <c r="U107" s="74"/>
      <c r="V107" s="74"/>
      <c r="W107" s="74"/>
      <c r="X107" s="8"/>
      <c r="Y107" s="8"/>
      <c r="Z107" s="8"/>
      <c r="AA107" s="8"/>
      <c r="AB107" s="44"/>
      <c r="AC107" s="9"/>
      <c r="AD107" s="9"/>
      <c r="AE107" s="187"/>
      <c r="AF107" s="187"/>
      <c r="AG107" s="187"/>
      <c r="AH107" s="187"/>
      <c r="AI107" s="187"/>
      <c r="AJ107" s="187"/>
      <c r="AK107" s="187"/>
      <c r="AL107" s="187"/>
      <c r="AM107" s="187"/>
      <c r="AN107" s="187"/>
      <c r="AO107" s="187"/>
      <c r="AP107" s="187"/>
      <c r="AQ107" s="187"/>
      <c r="AR107" s="187"/>
      <c r="AS107" s="187"/>
      <c r="AT107" s="187"/>
      <c r="AU107" s="187"/>
    </row>
    <row r="108" spans="1:47">
      <c r="A108" s="12"/>
      <c r="B108" s="12"/>
      <c r="C108" s="12"/>
      <c r="D108" s="12"/>
      <c r="E108" s="12"/>
      <c r="F108" s="39" t="s">
        <v>5</v>
      </c>
      <c r="G108" s="240">
        <f>G74</f>
        <v>2012</v>
      </c>
      <c r="H108" s="240">
        <f t="shared" ref="H108:Q108" si="5">H74</f>
        <v>2013</v>
      </c>
      <c r="I108" s="240" t="str">
        <f t="shared" si="5"/>
        <v>2014</v>
      </c>
      <c r="J108" s="240" t="str">
        <f t="shared" si="5"/>
        <v>2015</v>
      </c>
      <c r="K108" s="240" t="str">
        <f t="shared" si="5"/>
        <v>2016</v>
      </c>
      <c r="L108" s="240" t="str">
        <f t="shared" si="5"/>
        <v>2017</v>
      </c>
      <c r="M108" s="240" t="str">
        <f t="shared" si="5"/>
        <v>2018</v>
      </c>
      <c r="N108" s="240" t="str">
        <f t="shared" si="5"/>
        <v>2019</v>
      </c>
      <c r="O108" s="240" t="str">
        <f t="shared" si="5"/>
        <v>2020</v>
      </c>
      <c r="P108" s="240" t="str">
        <f t="shared" si="5"/>
        <v>2021</v>
      </c>
      <c r="Q108" s="240" t="str">
        <f t="shared" si="5"/>
        <v>2022</v>
      </c>
      <c r="R108" s="8"/>
      <c r="S108" s="8"/>
      <c r="T108" s="8"/>
      <c r="U108" s="8"/>
      <c r="V108" s="8"/>
      <c r="W108" s="44"/>
      <c r="X108" s="9"/>
      <c r="Y108" s="9"/>
      <c r="Z108" s="9"/>
      <c r="AA108" s="9"/>
      <c r="AB108" s="9"/>
      <c r="AC108" s="9"/>
      <c r="AD108" s="9"/>
      <c r="AE108" s="187"/>
      <c r="AF108" s="187"/>
      <c r="AG108" s="187"/>
      <c r="AH108" s="187"/>
      <c r="AI108" s="187"/>
      <c r="AJ108" s="187"/>
      <c r="AK108" s="187"/>
      <c r="AL108" s="187"/>
      <c r="AM108" s="187"/>
      <c r="AN108" s="187"/>
      <c r="AO108" s="187"/>
      <c r="AP108" s="187"/>
      <c r="AQ108" s="187"/>
      <c r="AR108" s="187"/>
      <c r="AS108" s="187"/>
      <c r="AT108" s="187"/>
      <c r="AU108" s="187"/>
    </row>
    <row r="109" spans="1:47" outlineLevel="1">
      <c r="A109" s="12"/>
      <c r="B109" s="12"/>
      <c r="C109" s="12"/>
      <c r="D109" s="12"/>
      <c r="E109" s="12"/>
      <c r="F109" s="40" t="str">
        <f>Asset1</f>
        <v>Mains &amp; Services</v>
      </c>
      <c r="G109" s="169">
        <v>0.68300000000000005</v>
      </c>
      <c r="H109" s="311">
        <v>4.870173649999999</v>
      </c>
      <c r="I109" s="311">
        <v>5.2846742200000021</v>
      </c>
      <c r="J109" s="311">
        <v>4.3459597018186891</v>
      </c>
      <c r="K109" s="322">
        <f>(-'[22]2. Capex'!$E$64+-'[22]2. Capex'!$F$64)/1000</f>
        <v>5.1717267571290488</v>
      </c>
      <c r="L109" s="322">
        <v>12</v>
      </c>
      <c r="M109" s="61"/>
      <c r="N109" s="61"/>
      <c r="O109" s="61"/>
      <c r="P109" s="61"/>
      <c r="Q109" s="61"/>
      <c r="R109" s="8"/>
      <c r="S109" s="8"/>
      <c r="T109" s="8"/>
      <c r="U109" s="8"/>
      <c r="V109" s="8"/>
      <c r="W109" s="44"/>
      <c r="X109" s="9"/>
      <c r="Y109" s="9"/>
      <c r="Z109" s="9"/>
      <c r="AA109" s="9"/>
      <c r="AB109" s="9"/>
      <c r="AC109" s="9"/>
      <c r="AD109" s="9"/>
      <c r="AE109" s="187"/>
      <c r="AF109" s="187"/>
      <c r="AG109" s="187"/>
      <c r="AH109" s="187"/>
      <c r="AI109" s="187"/>
      <c r="AJ109" s="187"/>
      <c r="AK109" s="187"/>
      <c r="AL109" s="187"/>
      <c r="AM109" s="187"/>
      <c r="AN109" s="187"/>
      <c r="AO109" s="187"/>
      <c r="AP109" s="187"/>
      <c r="AQ109" s="187"/>
      <c r="AR109" s="187"/>
      <c r="AS109" s="187"/>
      <c r="AT109" s="187"/>
      <c r="AU109" s="187"/>
    </row>
    <row r="110" spans="1:47" outlineLevel="1">
      <c r="A110" s="12"/>
      <c r="B110" s="12"/>
      <c r="C110" s="12"/>
      <c r="D110" s="12"/>
      <c r="E110" s="12"/>
      <c r="F110" s="40" t="str">
        <f>Asset2</f>
        <v>Meters</v>
      </c>
      <c r="G110" s="169"/>
      <c r="H110" s="62"/>
      <c r="I110" s="62"/>
      <c r="J110" s="62"/>
      <c r="K110" s="62"/>
      <c r="L110" s="62"/>
      <c r="M110" s="62"/>
      <c r="N110" s="62"/>
      <c r="O110" s="62"/>
      <c r="P110" s="62"/>
      <c r="Q110" s="62"/>
      <c r="R110" s="8"/>
      <c r="S110" s="8"/>
      <c r="T110" s="8"/>
      <c r="U110" s="8"/>
      <c r="V110" s="8"/>
      <c r="W110" s="44"/>
      <c r="X110" s="9"/>
      <c r="Y110" s="9"/>
      <c r="Z110" s="9"/>
      <c r="AA110" s="9"/>
      <c r="AB110" s="9"/>
      <c r="AC110" s="9"/>
      <c r="AD110" s="9"/>
      <c r="AE110" s="187"/>
      <c r="AF110" s="187"/>
      <c r="AG110" s="187"/>
      <c r="AH110" s="187"/>
      <c r="AI110" s="187"/>
      <c r="AJ110" s="187"/>
      <c r="AK110" s="187"/>
      <c r="AL110" s="187"/>
      <c r="AM110" s="187"/>
      <c r="AN110" s="187"/>
      <c r="AO110" s="187"/>
      <c r="AP110" s="187"/>
      <c r="AQ110" s="187"/>
      <c r="AR110" s="187"/>
      <c r="AS110" s="187"/>
      <c r="AT110" s="187"/>
      <c r="AU110" s="187"/>
    </row>
    <row r="111" spans="1:47" outlineLevel="1">
      <c r="A111" s="12"/>
      <c r="B111" s="12"/>
      <c r="C111" s="12"/>
      <c r="D111" s="12"/>
      <c r="E111" s="12"/>
      <c r="F111" s="40" t="str">
        <f>Asset3</f>
        <v>Buildings</v>
      </c>
      <c r="G111" s="169"/>
      <c r="H111" s="62"/>
      <c r="I111" s="62"/>
      <c r="J111" s="62"/>
      <c r="K111" s="62"/>
      <c r="L111" s="62"/>
      <c r="M111" s="62"/>
      <c r="N111" s="62"/>
      <c r="O111" s="62"/>
      <c r="P111" s="62"/>
      <c r="Q111" s="62"/>
      <c r="R111" s="8"/>
      <c r="S111" s="8"/>
      <c r="T111" s="8"/>
      <c r="U111" s="8"/>
      <c r="V111" s="8"/>
      <c r="W111" s="44"/>
      <c r="X111" s="9"/>
      <c r="Y111" s="9"/>
      <c r="Z111" s="9"/>
      <c r="AA111" s="9"/>
      <c r="AB111" s="9"/>
      <c r="AC111" s="9"/>
      <c r="AD111" s="9"/>
      <c r="AE111" s="187"/>
      <c r="AF111" s="187"/>
      <c r="AG111" s="187"/>
      <c r="AH111" s="187"/>
      <c r="AI111" s="187"/>
      <c r="AJ111" s="187"/>
      <c r="AK111" s="187"/>
      <c r="AL111" s="187"/>
      <c r="AM111" s="187"/>
      <c r="AN111" s="187"/>
      <c r="AO111" s="187"/>
      <c r="AP111" s="187"/>
      <c r="AQ111" s="187"/>
      <c r="AR111" s="187"/>
      <c r="AS111" s="187"/>
      <c r="AT111" s="187"/>
      <c r="AU111" s="187"/>
    </row>
    <row r="112" spans="1:47" outlineLevel="1">
      <c r="A112" s="12"/>
      <c r="B112" s="12"/>
      <c r="C112" s="12"/>
      <c r="D112" s="12"/>
      <c r="E112" s="12"/>
      <c r="F112" s="40" t="str">
        <f>Asset4</f>
        <v>SCADA</v>
      </c>
      <c r="G112" s="169"/>
      <c r="H112" s="62"/>
      <c r="I112" s="62"/>
      <c r="J112" s="62"/>
      <c r="K112" s="62"/>
      <c r="L112" s="62"/>
      <c r="M112" s="62"/>
      <c r="N112" s="62"/>
      <c r="O112" s="62"/>
      <c r="P112" s="62"/>
      <c r="Q112" s="62"/>
      <c r="R112" s="8"/>
      <c r="S112" s="8"/>
      <c r="T112" s="8"/>
      <c r="U112" s="8"/>
      <c r="V112" s="8"/>
      <c r="W112" s="44"/>
      <c r="X112" s="9"/>
      <c r="Y112" s="9"/>
      <c r="Z112" s="9"/>
      <c r="AA112" s="9"/>
      <c r="AB112" s="9"/>
      <c r="AC112" s="9"/>
      <c r="AD112" s="9"/>
      <c r="AE112" s="187"/>
      <c r="AF112" s="187"/>
      <c r="AG112" s="187"/>
      <c r="AH112" s="187"/>
      <c r="AI112" s="187"/>
      <c r="AJ112" s="187"/>
      <c r="AK112" s="187"/>
      <c r="AL112" s="187"/>
      <c r="AM112" s="187"/>
      <c r="AN112" s="187"/>
      <c r="AO112" s="187"/>
      <c r="AP112" s="187"/>
      <c r="AQ112" s="187"/>
      <c r="AR112" s="187"/>
      <c r="AS112" s="187"/>
      <c r="AT112" s="187"/>
      <c r="AU112" s="187"/>
    </row>
    <row r="113" spans="1:47" outlineLevel="1">
      <c r="A113" s="12"/>
      <c r="B113" s="12"/>
      <c r="C113" s="12"/>
      <c r="D113" s="12"/>
      <c r="E113" s="12"/>
      <c r="F113" s="40" t="str">
        <f>Asset5</f>
        <v>Computer Equipment</v>
      </c>
      <c r="G113" s="169"/>
      <c r="H113" s="62"/>
      <c r="I113" s="62"/>
      <c r="J113" s="62"/>
      <c r="K113" s="62"/>
      <c r="L113" s="62"/>
      <c r="M113" s="62"/>
      <c r="N113" s="62"/>
      <c r="O113" s="62"/>
      <c r="P113" s="62"/>
      <c r="Q113" s="62"/>
      <c r="R113" s="8"/>
      <c r="S113" s="8"/>
      <c r="T113" s="8"/>
      <c r="U113" s="8"/>
      <c r="V113" s="8"/>
      <c r="W113" s="44"/>
      <c r="X113" s="9"/>
      <c r="Y113" s="9"/>
      <c r="Z113" s="9"/>
      <c r="AA113" s="9"/>
      <c r="AB113" s="9"/>
      <c r="AC113" s="9"/>
      <c r="AD113" s="9"/>
      <c r="AE113" s="187"/>
      <c r="AF113" s="187"/>
      <c r="AG113" s="187"/>
      <c r="AH113" s="187"/>
      <c r="AI113" s="187"/>
      <c r="AJ113" s="187"/>
      <c r="AK113" s="187"/>
      <c r="AL113" s="187"/>
      <c r="AM113" s="187"/>
      <c r="AN113" s="187"/>
      <c r="AO113" s="187"/>
      <c r="AP113" s="187"/>
      <c r="AQ113" s="187"/>
      <c r="AR113" s="187"/>
      <c r="AS113" s="187"/>
      <c r="AT113" s="187"/>
      <c r="AU113" s="187"/>
    </row>
    <row r="114" spans="1:47" outlineLevel="1">
      <c r="A114" s="12"/>
      <c r="B114" s="12"/>
      <c r="C114" s="12"/>
      <c r="D114" s="12"/>
      <c r="E114" s="12"/>
      <c r="F114" s="40" t="str">
        <f>Asset6</f>
        <v>Other Assets</v>
      </c>
      <c r="G114" s="169"/>
      <c r="H114" s="62"/>
      <c r="I114" s="62"/>
      <c r="J114" s="62"/>
      <c r="K114" s="62"/>
      <c r="L114" s="62"/>
      <c r="M114" s="62"/>
      <c r="N114" s="62"/>
      <c r="O114" s="62"/>
      <c r="P114" s="62"/>
      <c r="Q114" s="62"/>
      <c r="R114" s="8"/>
      <c r="S114" s="8"/>
      <c r="T114" s="8"/>
      <c r="U114" s="8"/>
      <c r="V114" s="8"/>
      <c r="W114" s="44"/>
      <c r="X114" s="9"/>
      <c r="Y114" s="9"/>
      <c r="Z114" s="9"/>
      <c r="AA114" s="9"/>
      <c r="AB114" s="9"/>
      <c r="AC114" s="9"/>
      <c r="AD114" s="9"/>
      <c r="AE114" s="187"/>
      <c r="AF114" s="187"/>
      <c r="AG114" s="187"/>
      <c r="AH114" s="187"/>
      <c r="AI114" s="187"/>
      <c r="AJ114" s="187"/>
      <c r="AK114" s="187"/>
      <c r="AL114" s="187"/>
      <c r="AM114" s="187"/>
      <c r="AN114" s="187"/>
      <c r="AO114" s="187"/>
      <c r="AP114" s="187"/>
      <c r="AQ114" s="187"/>
      <c r="AR114" s="187"/>
      <c r="AS114" s="187"/>
      <c r="AT114" s="187"/>
      <c r="AU114" s="187"/>
    </row>
    <row r="115" spans="1:47" outlineLevel="1">
      <c r="A115" s="12"/>
      <c r="B115" s="12"/>
      <c r="C115" s="12"/>
      <c r="D115" s="12"/>
      <c r="E115" s="12"/>
      <c r="F115" s="40" t="str">
        <f>Asset7</f>
        <v>Equity Raising Costs</v>
      </c>
      <c r="G115" s="169"/>
      <c r="H115" s="62"/>
      <c r="I115" s="62"/>
      <c r="J115" s="62"/>
      <c r="K115" s="62"/>
      <c r="L115" s="62"/>
      <c r="M115" s="62"/>
      <c r="N115" s="62"/>
      <c r="O115" s="62"/>
      <c r="P115" s="62"/>
      <c r="Q115" s="62"/>
      <c r="R115" s="8"/>
      <c r="S115" s="8"/>
      <c r="T115" s="8"/>
      <c r="U115" s="8"/>
      <c r="V115" s="8"/>
      <c r="W115" s="44"/>
      <c r="X115" s="9"/>
      <c r="Y115" s="9"/>
      <c r="Z115" s="9"/>
      <c r="AA115" s="9"/>
      <c r="AB115" s="9"/>
      <c r="AC115" s="9"/>
      <c r="AD115" s="9"/>
      <c r="AE115" s="187"/>
      <c r="AF115" s="187"/>
      <c r="AG115" s="187"/>
      <c r="AH115" s="187"/>
      <c r="AI115" s="187"/>
      <c r="AJ115" s="187"/>
      <c r="AK115" s="187"/>
      <c r="AL115" s="187"/>
      <c r="AM115" s="187"/>
      <c r="AN115" s="187"/>
      <c r="AO115" s="187"/>
      <c r="AP115" s="187"/>
      <c r="AQ115" s="187"/>
      <c r="AR115" s="187"/>
      <c r="AS115" s="187"/>
      <c r="AT115" s="187"/>
      <c r="AU115" s="187"/>
    </row>
    <row r="116" spans="1:47" outlineLevel="1">
      <c r="A116" s="12"/>
      <c r="B116" s="12"/>
      <c r="C116" s="12"/>
      <c r="D116" s="12"/>
      <c r="E116" s="12"/>
      <c r="F116" s="40" t="str">
        <f>Asset8</f>
        <v>Land</v>
      </c>
      <c r="G116" s="169"/>
      <c r="H116" s="62"/>
      <c r="I116" s="62"/>
      <c r="J116" s="62"/>
      <c r="K116" s="62"/>
      <c r="L116" s="62"/>
      <c r="M116" s="62"/>
      <c r="N116" s="62"/>
      <c r="O116" s="62"/>
      <c r="P116" s="62"/>
      <c r="Q116" s="62"/>
      <c r="R116" s="8"/>
      <c r="S116" s="8"/>
      <c r="T116" s="8"/>
      <c r="U116" s="8"/>
      <c r="V116" s="8"/>
      <c r="W116" s="44"/>
      <c r="X116" s="9"/>
      <c r="Y116" s="9"/>
      <c r="Z116" s="9"/>
      <c r="AA116" s="9"/>
      <c r="AB116" s="9"/>
      <c r="AC116" s="9"/>
      <c r="AD116" s="9"/>
      <c r="AE116" s="187"/>
      <c r="AF116" s="187"/>
      <c r="AG116" s="187"/>
      <c r="AH116" s="187"/>
      <c r="AI116" s="187"/>
      <c r="AJ116" s="187"/>
      <c r="AK116" s="187"/>
      <c r="AL116" s="187"/>
      <c r="AM116" s="187"/>
      <c r="AN116" s="187"/>
      <c r="AO116" s="187"/>
      <c r="AP116" s="187"/>
      <c r="AQ116" s="187"/>
      <c r="AR116" s="187"/>
      <c r="AS116" s="187"/>
      <c r="AT116" s="187"/>
      <c r="AU116" s="187"/>
    </row>
    <row r="117" spans="1:47" outlineLevel="1">
      <c r="A117" s="12"/>
      <c r="B117" s="12"/>
      <c r="C117" s="12"/>
      <c r="D117" s="12"/>
      <c r="E117" s="12"/>
      <c r="F117" s="40">
        <f>Asset9</f>
        <v>0</v>
      </c>
      <c r="G117" s="169"/>
      <c r="H117" s="62"/>
      <c r="I117" s="62"/>
      <c r="J117" s="62"/>
      <c r="K117" s="62"/>
      <c r="L117" s="62"/>
      <c r="M117" s="62"/>
      <c r="N117" s="62"/>
      <c r="O117" s="62"/>
      <c r="P117" s="62"/>
      <c r="Q117" s="62"/>
      <c r="R117" s="8"/>
      <c r="S117" s="8"/>
      <c r="T117" s="8"/>
      <c r="U117" s="8"/>
      <c r="V117" s="8"/>
      <c r="W117" s="44"/>
      <c r="X117" s="9"/>
      <c r="Y117" s="9"/>
      <c r="Z117" s="9"/>
      <c r="AA117" s="9"/>
      <c r="AB117" s="9"/>
      <c r="AC117" s="9"/>
      <c r="AD117" s="9"/>
      <c r="AE117" s="187"/>
      <c r="AF117" s="187"/>
      <c r="AG117" s="187"/>
      <c r="AH117" s="187"/>
      <c r="AI117" s="187"/>
      <c r="AJ117" s="187"/>
      <c r="AK117" s="187"/>
      <c r="AL117" s="187"/>
      <c r="AM117" s="187"/>
      <c r="AN117" s="187"/>
      <c r="AO117" s="187"/>
      <c r="AP117" s="187"/>
      <c r="AQ117" s="187"/>
      <c r="AR117" s="187"/>
      <c r="AS117" s="187"/>
      <c r="AT117" s="187"/>
      <c r="AU117" s="187"/>
    </row>
    <row r="118" spans="1:47" outlineLevel="1">
      <c r="A118" s="12"/>
      <c r="B118" s="12"/>
      <c r="C118" s="12"/>
      <c r="D118" s="12"/>
      <c r="E118" s="12"/>
      <c r="F118" s="40">
        <f>Asset10</f>
        <v>0</v>
      </c>
      <c r="G118" s="169"/>
      <c r="H118" s="62"/>
      <c r="I118" s="62"/>
      <c r="J118" s="62"/>
      <c r="K118" s="62"/>
      <c r="L118" s="62"/>
      <c r="M118" s="62"/>
      <c r="N118" s="62"/>
      <c r="O118" s="62"/>
      <c r="P118" s="62"/>
      <c r="Q118" s="62"/>
      <c r="R118" s="8"/>
      <c r="S118" s="8"/>
      <c r="T118" s="8"/>
      <c r="U118" s="8"/>
      <c r="V118" s="8"/>
      <c r="W118" s="44"/>
      <c r="X118" s="9"/>
      <c r="Y118" s="9"/>
      <c r="Z118" s="9"/>
      <c r="AA118" s="9"/>
      <c r="AB118" s="9"/>
      <c r="AC118" s="9"/>
      <c r="AD118" s="9"/>
      <c r="AE118" s="187"/>
      <c r="AF118" s="187"/>
      <c r="AG118" s="187"/>
      <c r="AH118" s="187"/>
      <c r="AI118" s="187"/>
      <c r="AJ118" s="187"/>
      <c r="AK118" s="187"/>
      <c r="AL118" s="187"/>
      <c r="AM118" s="187"/>
      <c r="AN118" s="187"/>
      <c r="AO118" s="187"/>
      <c r="AP118" s="187"/>
      <c r="AQ118" s="187"/>
      <c r="AR118" s="187"/>
      <c r="AS118" s="187"/>
      <c r="AT118" s="187"/>
      <c r="AU118" s="187"/>
    </row>
    <row r="119" spans="1:47" outlineLevel="1">
      <c r="A119" s="12"/>
      <c r="B119" s="12"/>
      <c r="C119" s="12"/>
      <c r="D119" s="12"/>
      <c r="E119" s="12"/>
      <c r="F119" s="40">
        <f>Asset11</f>
        <v>0</v>
      </c>
      <c r="G119" s="169"/>
      <c r="H119" s="62"/>
      <c r="I119" s="62"/>
      <c r="J119" s="62"/>
      <c r="K119" s="62"/>
      <c r="L119" s="62"/>
      <c r="M119" s="62"/>
      <c r="N119" s="62"/>
      <c r="O119" s="62"/>
      <c r="P119" s="62"/>
      <c r="Q119" s="62"/>
      <c r="R119" s="8"/>
      <c r="S119" s="8"/>
      <c r="T119" s="8"/>
      <c r="U119" s="8"/>
      <c r="V119" s="8"/>
      <c r="W119" s="44"/>
      <c r="X119" s="9"/>
      <c r="Y119" s="9"/>
      <c r="Z119" s="9"/>
      <c r="AA119" s="9"/>
      <c r="AB119" s="9"/>
      <c r="AC119" s="9"/>
      <c r="AD119" s="9"/>
      <c r="AE119" s="187"/>
      <c r="AF119" s="187"/>
      <c r="AG119" s="187"/>
      <c r="AH119" s="187"/>
      <c r="AI119" s="187"/>
      <c r="AJ119" s="187"/>
      <c r="AK119" s="187"/>
      <c r="AL119" s="187"/>
      <c r="AM119" s="187"/>
      <c r="AN119" s="187"/>
      <c r="AO119" s="187"/>
      <c r="AP119" s="187"/>
      <c r="AQ119" s="187"/>
      <c r="AR119" s="187"/>
      <c r="AS119" s="187"/>
      <c r="AT119" s="187"/>
      <c r="AU119" s="187"/>
    </row>
    <row r="120" spans="1:47" outlineLevel="1">
      <c r="A120" s="12"/>
      <c r="B120" s="12"/>
      <c r="C120" s="12"/>
      <c r="D120" s="12"/>
      <c r="E120" s="12"/>
      <c r="F120" s="40">
        <f>Asset12</f>
        <v>0</v>
      </c>
      <c r="G120" s="169"/>
      <c r="H120" s="62"/>
      <c r="I120" s="62"/>
      <c r="J120" s="62"/>
      <c r="K120" s="62"/>
      <c r="L120" s="62"/>
      <c r="M120" s="62"/>
      <c r="N120" s="62"/>
      <c r="O120" s="62"/>
      <c r="P120" s="62"/>
      <c r="Q120" s="62"/>
      <c r="R120" s="8"/>
      <c r="S120" s="8"/>
      <c r="T120" s="8"/>
      <c r="U120" s="8"/>
      <c r="V120" s="8"/>
      <c r="W120" s="44"/>
      <c r="X120" s="9"/>
      <c r="Y120" s="9"/>
      <c r="Z120" s="9"/>
      <c r="AA120" s="9"/>
      <c r="AB120" s="9"/>
      <c r="AC120" s="9"/>
      <c r="AD120" s="9"/>
      <c r="AE120" s="187"/>
      <c r="AF120" s="187"/>
      <c r="AG120" s="187"/>
      <c r="AH120" s="187"/>
      <c r="AI120" s="187"/>
      <c r="AJ120" s="187"/>
      <c r="AK120" s="187"/>
      <c r="AL120" s="187"/>
      <c r="AM120" s="187"/>
      <c r="AN120" s="187"/>
      <c r="AO120" s="187"/>
      <c r="AP120" s="187"/>
      <c r="AQ120" s="187"/>
      <c r="AR120" s="187"/>
      <c r="AS120" s="187"/>
      <c r="AT120" s="187"/>
      <c r="AU120" s="187"/>
    </row>
    <row r="121" spans="1:47" outlineLevel="1">
      <c r="A121" s="12"/>
      <c r="B121" s="12"/>
      <c r="C121" s="12"/>
      <c r="D121" s="12"/>
      <c r="E121" s="12"/>
      <c r="F121" s="40">
        <f>Asset13</f>
        <v>0</v>
      </c>
      <c r="G121" s="169"/>
      <c r="H121" s="62"/>
      <c r="I121" s="62"/>
      <c r="J121" s="62"/>
      <c r="K121" s="62"/>
      <c r="L121" s="62"/>
      <c r="M121" s="62"/>
      <c r="N121" s="62"/>
      <c r="O121" s="62"/>
      <c r="P121" s="62"/>
      <c r="Q121" s="62"/>
      <c r="R121" s="8"/>
      <c r="S121" s="8"/>
      <c r="T121" s="8"/>
      <c r="U121" s="8"/>
      <c r="V121" s="8"/>
      <c r="W121" s="44"/>
      <c r="X121" s="9"/>
      <c r="Y121" s="9"/>
      <c r="Z121" s="9"/>
      <c r="AA121" s="9"/>
      <c r="AB121" s="9"/>
      <c r="AC121" s="9"/>
      <c r="AD121" s="9"/>
      <c r="AE121" s="187"/>
      <c r="AF121" s="187"/>
      <c r="AG121" s="187"/>
      <c r="AH121" s="187"/>
      <c r="AI121" s="187"/>
      <c r="AJ121" s="187"/>
      <c r="AK121" s="187"/>
      <c r="AL121" s="187"/>
      <c r="AM121" s="187"/>
      <c r="AN121" s="187"/>
      <c r="AO121" s="187"/>
      <c r="AP121" s="187"/>
      <c r="AQ121" s="187"/>
      <c r="AR121" s="187"/>
      <c r="AS121" s="187"/>
      <c r="AT121" s="187"/>
      <c r="AU121" s="187"/>
    </row>
    <row r="122" spans="1:47" outlineLevel="1">
      <c r="A122" s="12"/>
      <c r="B122" s="12"/>
      <c r="C122" s="12"/>
      <c r="D122" s="12"/>
      <c r="E122" s="12"/>
      <c r="F122" s="40">
        <f>Asset14</f>
        <v>0</v>
      </c>
      <c r="G122" s="169"/>
      <c r="H122" s="62"/>
      <c r="I122" s="62"/>
      <c r="J122" s="62"/>
      <c r="K122" s="62"/>
      <c r="L122" s="62"/>
      <c r="M122" s="62"/>
      <c r="N122" s="62"/>
      <c r="O122" s="62"/>
      <c r="P122" s="62"/>
      <c r="Q122" s="62"/>
      <c r="R122" s="8"/>
      <c r="S122" s="8"/>
      <c r="T122" s="8"/>
      <c r="U122" s="8"/>
      <c r="V122" s="8"/>
      <c r="W122" s="44"/>
      <c r="X122" s="9"/>
      <c r="Y122" s="9"/>
      <c r="Z122" s="9"/>
      <c r="AA122" s="9"/>
      <c r="AB122" s="9"/>
      <c r="AC122" s="9"/>
      <c r="AD122" s="9"/>
      <c r="AE122" s="187"/>
      <c r="AF122" s="187"/>
      <c r="AG122" s="187"/>
      <c r="AH122" s="187"/>
      <c r="AI122" s="187"/>
      <c r="AJ122" s="187"/>
      <c r="AK122" s="187"/>
      <c r="AL122" s="187"/>
      <c r="AM122" s="187"/>
      <c r="AN122" s="187"/>
      <c r="AO122" s="187"/>
      <c r="AP122" s="187"/>
      <c r="AQ122" s="187"/>
      <c r="AR122" s="187"/>
      <c r="AS122" s="187"/>
      <c r="AT122" s="187"/>
      <c r="AU122" s="187"/>
    </row>
    <row r="123" spans="1:47" outlineLevel="1">
      <c r="A123" s="12"/>
      <c r="B123" s="12"/>
      <c r="C123" s="12"/>
      <c r="D123" s="12"/>
      <c r="E123" s="12"/>
      <c r="F123" s="40">
        <f>Asset15</f>
        <v>0</v>
      </c>
      <c r="G123" s="169"/>
      <c r="H123" s="62"/>
      <c r="I123" s="62"/>
      <c r="J123" s="62"/>
      <c r="K123" s="62"/>
      <c r="L123" s="62"/>
      <c r="M123" s="62"/>
      <c r="N123" s="62"/>
      <c r="O123" s="62"/>
      <c r="P123" s="62"/>
      <c r="Q123" s="62"/>
      <c r="R123" s="8"/>
      <c r="S123" s="8"/>
      <c r="T123" s="8"/>
      <c r="U123" s="8"/>
      <c r="V123" s="8"/>
      <c r="W123" s="44"/>
      <c r="X123" s="9"/>
      <c r="Y123" s="9"/>
      <c r="Z123" s="9"/>
      <c r="AA123" s="9"/>
      <c r="AB123" s="9"/>
      <c r="AC123" s="9"/>
      <c r="AD123" s="9"/>
      <c r="AE123" s="187"/>
      <c r="AF123" s="187"/>
      <c r="AG123" s="187"/>
      <c r="AH123" s="187"/>
      <c r="AI123" s="187"/>
      <c r="AJ123" s="187"/>
      <c r="AK123" s="187"/>
      <c r="AL123" s="187"/>
      <c r="AM123" s="187"/>
      <c r="AN123" s="187"/>
      <c r="AO123" s="187"/>
      <c r="AP123" s="187"/>
      <c r="AQ123" s="187"/>
      <c r="AR123" s="187"/>
      <c r="AS123" s="187"/>
      <c r="AT123" s="187"/>
      <c r="AU123" s="187"/>
    </row>
    <row r="124" spans="1:47" outlineLevel="1">
      <c r="A124" s="12"/>
      <c r="B124" s="12"/>
      <c r="C124" s="12"/>
      <c r="D124" s="12"/>
      <c r="E124" s="12"/>
      <c r="F124" s="40">
        <f>Asset16</f>
        <v>0</v>
      </c>
      <c r="G124" s="169"/>
      <c r="H124" s="62"/>
      <c r="I124" s="62"/>
      <c r="J124" s="62"/>
      <c r="K124" s="62"/>
      <c r="L124" s="62"/>
      <c r="M124" s="62"/>
      <c r="N124" s="62"/>
      <c r="O124" s="62"/>
      <c r="P124" s="62"/>
      <c r="Q124" s="62"/>
      <c r="R124" s="8"/>
      <c r="S124" s="8"/>
      <c r="T124" s="8"/>
      <c r="U124" s="8"/>
      <c r="V124" s="8"/>
      <c r="W124" s="44"/>
      <c r="X124" s="9"/>
      <c r="Y124" s="9"/>
      <c r="Z124" s="9"/>
      <c r="AA124" s="9"/>
      <c r="AB124" s="9"/>
      <c r="AC124" s="9"/>
      <c r="AD124" s="9"/>
      <c r="AE124" s="187"/>
      <c r="AF124" s="187"/>
      <c r="AG124" s="187"/>
      <c r="AH124" s="187"/>
      <c r="AI124" s="187"/>
      <c r="AJ124" s="187"/>
      <c r="AK124" s="187"/>
      <c r="AL124" s="187"/>
      <c r="AM124" s="187"/>
      <c r="AN124" s="187"/>
      <c r="AO124" s="187"/>
      <c r="AP124" s="187"/>
      <c r="AQ124" s="187"/>
      <c r="AR124" s="187"/>
      <c r="AS124" s="187"/>
      <c r="AT124" s="187"/>
      <c r="AU124" s="187"/>
    </row>
    <row r="125" spans="1:47" outlineLevel="1">
      <c r="A125" s="12"/>
      <c r="B125" s="12"/>
      <c r="C125" s="12"/>
      <c r="D125" s="12"/>
      <c r="E125" s="12"/>
      <c r="F125" s="40">
        <f>Asset17</f>
        <v>0</v>
      </c>
      <c r="G125" s="169"/>
      <c r="H125" s="62"/>
      <c r="I125" s="62"/>
      <c r="J125" s="62"/>
      <c r="K125" s="62"/>
      <c r="L125" s="62"/>
      <c r="M125" s="62"/>
      <c r="N125" s="62"/>
      <c r="O125" s="62"/>
      <c r="P125" s="62"/>
      <c r="Q125" s="62"/>
      <c r="R125" s="8"/>
      <c r="S125" s="8"/>
      <c r="T125" s="8"/>
      <c r="U125" s="8"/>
      <c r="V125" s="8"/>
      <c r="W125" s="44"/>
      <c r="X125" s="9"/>
      <c r="Y125" s="9"/>
      <c r="Z125" s="9"/>
      <c r="AA125" s="9"/>
      <c r="AB125" s="9"/>
      <c r="AC125" s="9"/>
      <c r="AD125" s="9"/>
      <c r="AE125" s="187"/>
      <c r="AF125" s="187"/>
      <c r="AG125" s="187"/>
      <c r="AH125" s="187"/>
      <c r="AI125" s="187"/>
      <c r="AJ125" s="187"/>
      <c r="AK125" s="187"/>
      <c r="AL125" s="187"/>
      <c r="AM125" s="187"/>
      <c r="AN125" s="187"/>
      <c r="AO125" s="187"/>
      <c r="AP125" s="187"/>
      <c r="AQ125" s="187"/>
      <c r="AR125" s="187"/>
      <c r="AS125" s="187"/>
      <c r="AT125" s="187"/>
      <c r="AU125" s="187"/>
    </row>
    <row r="126" spans="1:47" outlineLevel="1">
      <c r="A126" s="12"/>
      <c r="B126" s="12"/>
      <c r="C126" s="12"/>
      <c r="D126" s="12"/>
      <c r="E126" s="12"/>
      <c r="F126" s="40">
        <f>Asset18</f>
        <v>0</v>
      </c>
      <c r="G126" s="169"/>
      <c r="H126" s="62"/>
      <c r="I126" s="62"/>
      <c r="J126" s="62"/>
      <c r="K126" s="62"/>
      <c r="L126" s="62"/>
      <c r="M126" s="62"/>
      <c r="N126" s="62"/>
      <c r="O126" s="62"/>
      <c r="P126" s="62"/>
      <c r="Q126" s="62"/>
      <c r="R126" s="8"/>
      <c r="S126" s="8"/>
      <c r="T126" s="8"/>
      <c r="U126" s="8"/>
      <c r="V126" s="8"/>
      <c r="W126" s="44"/>
      <c r="X126" s="9"/>
      <c r="Y126" s="9"/>
      <c r="Z126" s="9"/>
      <c r="AA126" s="9"/>
      <c r="AB126" s="9"/>
      <c r="AC126" s="9"/>
      <c r="AD126" s="9"/>
      <c r="AE126" s="187"/>
      <c r="AF126" s="187"/>
      <c r="AG126" s="187"/>
      <c r="AH126" s="187"/>
      <c r="AI126" s="187"/>
      <c r="AJ126" s="187"/>
      <c r="AK126" s="187"/>
      <c r="AL126" s="187"/>
      <c r="AM126" s="187"/>
      <c r="AN126" s="187"/>
      <c r="AO126" s="187"/>
      <c r="AP126" s="187"/>
      <c r="AQ126" s="187"/>
      <c r="AR126" s="187"/>
      <c r="AS126" s="187"/>
      <c r="AT126" s="187"/>
      <c r="AU126" s="187"/>
    </row>
    <row r="127" spans="1:47" outlineLevel="1">
      <c r="A127" s="12"/>
      <c r="B127" s="12"/>
      <c r="C127" s="12"/>
      <c r="D127" s="12"/>
      <c r="E127" s="12"/>
      <c r="F127" s="40">
        <f>Asset19</f>
        <v>0</v>
      </c>
      <c r="G127" s="169"/>
      <c r="H127" s="62"/>
      <c r="I127" s="62"/>
      <c r="J127" s="62"/>
      <c r="K127" s="62"/>
      <c r="L127" s="62"/>
      <c r="M127" s="62"/>
      <c r="N127" s="62"/>
      <c r="O127" s="62"/>
      <c r="P127" s="62"/>
      <c r="Q127" s="62"/>
      <c r="R127" s="8"/>
      <c r="S127" s="8"/>
      <c r="T127" s="8"/>
      <c r="U127" s="8"/>
      <c r="V127" s="8"/>
      <c r="W127" s="44"/>
      <c r="X127" s="9"/>
      <c r="Y127" s="9"/>
      <c r="Z127" s="9"/>
      <c r="AA127" s="9"/>
      <c r="AB127" s="9"/>
      <c r="AC127" s="9"/>
      <c r="AD127" s="9"/>
      <c r="AE127" s="187"/>
      <c r="AF127" s="187"/>
      <c r="AG127" s="187"/>
      <c r="AH127" s="187"/>
      <c r="AI127" s="187"/>
      <c r="AJ127" s="187"/>
      <c r="AK127" s="187"/>
      <c r="AL127" s="187"/>
      <c r="AM127" s="187"/>
      <c r="AN127" s="187"/>
      <c r="AO127" s="187"/>
      <c r="AP127" s="187"/>
      <c r="AQ127" s="187"/>
      <c r="AR127" s="187"/>
      <c r="AS127" s="187"/>
      <c r="AT127" s="187"/>
      <c r="AU127" s="187"/>
    </row>
    <row r="128" spans="1:47" outlineLevel="1">
      <c r="A128" s="12"/>
      <c r="B128" s="12"/>
      <c r="C128" s="12"/>
      <c r="D128" s="12"/>
      <c r="E128" s="12"/>
      <c r="F128" s="40">
        <f>Asset20</f>
        <v>0</v>
      </c>
      <c r="G128" s="169"/>
      <c r="H128" s="62"/>
      <c r="I128" s="62"/>
      <c r="J128" s="62"/>
      <c r="K128" s="62"/>
      <c r="L128" s="62"/>
      <c r="M128" s="62"/>
      <c r="N128" s="62"/>
      <c r="O128" s="62"/>
      <c r="P128" s="62"/>
      <c r="Q128" s="62"/>
      <c r="R128" s="8"/>
      <c r="S128" s="8"/>
      <c r="T128" s="8"/>
      <c r="U128" s="8"/>
      <c r="V128" s="8"/>
      <c r="W128" s="44"/>
      <c r="X128" s="9"/>
      <c r="Y128" s="9"/>
      <c r="Z128" s="9"/>
      <c r="AA128" s="9"/>
      <c r="AB128" s="9"/>
      <c r="AC128" s="9"/>
      <c r="AD128" s="9"/>
      <c r="AE128" s="187"/>
      <c r="AF128" s="187"/>
      <c r="AG128" s="187"/>
      <c r="AH128" s="187"/>
      <c r="AI128" s="187"/>
      <c r="AJ128" s="187"/>
      <c r="AK128" s="187"/>
      <c r="AL128" s="187"/>
      <c r="AM128" s="187"/>
      <c r="AN128" s="187"/>
      <c r="AO128" s="187"/>
      <c r="AP128" s="187"/>
      <c r="AQ128" s="187"/>
      <c r="AR128" s="187"/>
      <c r="AS128" s="187"/>
      <c r="AT128" s="187"/>
      <c r="AU128" s="187"/>
    </row>
    <row r="129" spans="1:47" outlineLevel="1">
      <c r="A129" s="12"/>
      <c r="B129" s="12"/>
      <c r="C129" s="12"/>
      <c r="D129" s="12"/>
      <c r="E129" s="12"/>
      <c r="F129" s="40">
        <f>Asset21</f>
        <v>0</v>
      </c>
      <c r="G129" s="169"/>
      <c r="H129" s="62"/>
      <c r="I129" s="62"/>
      <c r="J129" s="62"/>
      <c r="K129" s="62"/>
      <c r="L129" s="62"/>
      <c r="M129" s="62"/>
      <c r="N129" s="62"/>
      <c r="O129" s="62"/>
      <c r="P129" s="62"/>
      <c r="Q129" s="62"/>
      <c r="R129" s="8"/>
      <c r="S129" s="8"/>
      <c r="T129" s="8"/>
      <c r="U129" s="8"/>
      <c r="V129" s="8"/>
      <c r="W129" s="44"/>
      <c r="X129" s="9"/>
      <c r="Y129" s="9"/>
      <c r="Z129" s="9"/>
      <c r="AA129" s="9"/>
      <c r="AB129" s="9"/>
      <c r="AC129" s="9"/>
      <c r="AD129" s="9"/>
      <c r="AE129" s="187"/>
      <c r="AF129" s="187"/>
      <c r="AG129" s="187"/>
      <c r="AH129" s="187"/>
      <c r="AI129" s="187"/>
      <c r="AJ129" s="187"/>
      <c r="AK129" s="187"/>
      <c r="AL129" s="187"/>
      <c r="AM129" s="187"/>
      <c r="AN129" s="187"/>
      <c r="AO129" s="187"/>
      <c r="AP129" s="187"/>
      <c r="AQ129" s="187"/>
      <c r="AR129" s="187"/>
      <c r="AS129" s="187"/>
      <c r="AT129" s="187"/>
      <c r="AU129" s="187"/>
    </row>
    <row r="130" spans="1:47" outlineLevel="1">
      <c r="A130" s="12"/>
      <c r="B130" s="12"/>
      <c r="C130" s="12"/>
      <c r="D130" s="12"/>
      <c r="E130" s="12"/>
      <c r="F130" s="40">
        <f>Asset22</f>
        <v>0</v>
      </c>
      <c r="G130" s="169"/>
      <c r="H130" s="62"/>
      <c r="I130" s="62"/>
      <c r="J130" s="62"/>
      <c r="K130" s="62"/>
      <c r="L130" s="62"/>
      <c r="M130" s="62"/>
      <c r="N130" s="62"/>
      <c r="O130" s="62"/>
      <c r="P130" s="62"/>
      <c r="Q130" s="62"/>
      <c r="R130" s="8"/>
      <c r="S130" s="8"/>
      <c r="T130" s="8"/>
      <c r="U130" s="8"/>
      <c r="V130" s="8"/>
      <c r="W130" s="44"/>
      <c r="X130" s="9"/>
      <c r="Y130" s="9"/>
      <c r="Z130" s="9"/>
      <c r="AA130" s="9"/>
      <c r="AB130" s="9"/>
      <c r="AC130" s="9"/>
      <c r="AD130" s="9"/>
      <c r="AE130" s="187"/>
      <c r="AF130" s="187"/>
      <c r="AG130" s="187"/>
      <c r="AH130" s="187"/>
      <c r="AI130" s="187"/>
      <c r="AJ130" s="187"/>
      <c r="AK130" s="187"/>
      <c r="AL130" s="187"/>
      <c r="AM130" s="187"/>
      <c r="AN130" s="187"/>
      <c r="AO130" s="187"/>
      <c r="AP130" s="187"/>
      <c r="AQ130" s="187"/>
      <c r="AR130" s="187"/>
      <c r="AS130" s="187"/>
      <c r="AT130" s="187"/>
      <c r="AU130" s="187"/>
    </row>
    <row r="131" spans="1:47" outlineLevel="1">
      <c r="A131" s="12"/>
      <c r="B131" s="12"/>
      <c r="C131" s="12"/>
      <c r="D131" s="12"/>
      <c r="E131" s="12"/>
      <c r="F131" s="40">
        <f>Asset23</f>
        <v>0</v>
      </c>
      <c r="G131" s="169"/>
      <c r="H131" s="62"/>
      <c r="I131" s="62"/>
      <c r="J131" s="62"/>
      <c r="K131" s="62"/>
      <c r="L131" s="62"/>
      <c r="M131" s="62"/>
      <c r="N131" s="62"/>
      <c r="O131" s="62"/>
      <c r="P131" s="62"/>
      <c r="Q131" s="62"/>
      <c r="R131" s="8"/>
      <c r="S131" s="8"/>
      <c r="T131" s="8"/>
      <c r="U131" s="8"/>
      <c r="V131" s="8"/>
      <c r="W131" s="44"/>
      <c r="X131" s="9"/>
      <c r="Y131" s="9"/>
      <c r="Z131" s="9"/>
      <c r="AA131" s="9"/>
      <c r="AB131" s="9"/>
      <c r="AC131" s="9"/>
      <c r="AD131" s="9"/>
      <c r="AE131" s="187"/>
      <c r="AF131" s="187"/>
      <c r="AG131" s="187"/>
      <c r="AH131" s="187"/>
      <c r="AI131" s="187"/>
      <c r="AJ131" s="187"/>
      <c r="AK131" s="187"/>
      <c r="AL131" s="187"/>
      <c r="AM131" s="187"/>
      <c r="AN131" s="187"/>
      <c r="AO131" s="187"/>
      <c r="AP131" s="187"/>
      <c r="AQ131" s="187"/>
      <c r="AR131" s="187"/>
      <c r="AS131" s="187"/>
      <c r="AT131" s="187"/>
      <c r="AU131" s="187"/>
    </row>
    <row r="132" spans="1:47" outlineLevel="1">
      <c r="A132" s="12"/>
      <c r="B132" s="12"/>
      <c r="C132" s="12"/>
      <c r="D132" s="12"/>
      <c r="E132" s="12"/>
      <c r="F132" s="40">
        <f>Asset24</f>
        <v>0</v>
      </c>
      <c r="G132" s="169"/>
      <c r="H132" s="62"/>
      <c r="I132" s="62"/>
      <c r="J132" s="62"/>
      <c r="K132" s="62"/>
      <c r="L132" s="62"/>
      <c r="M132" s="62"/>
      <c r="N132" s="62"/>
      <c r="O132" s="62"/>
      <c r="P132" s="62"/>
      <c r="Q132" s="62"/>
      <c r="R132" s="8"/>
      <c r="S132" s="8"/>
      <c r="T132" s="8"/>
      <c r="U132" s="8"/>
      <c r="V132" s="8"/>
      <c r="W132" s="44"/>
      <c r="X132" s="9"/>
      <c r="Y132" s="9"/>
      <c r="Z132" s="9"/>
      <c r="AA132" s="9"/>
      <c r="AB132" s="9"/>
      <c r="AC132" s="9"/>
      <c r="AD132" s="9"/>
      <c r="AE132" s="187"/>
      <c r="AF132" s="187"/>
      <c r="AG132" s="187"/>
      <c r="AH132" s="187"/>
      <c r="AI132" s="187"/>
      <c r="AJ132" s="187"/>
      <c r="AK132" s="187"/>
      <c r="AL132" s="187"/>
      <c r="AM132" s="187"/>
      <c r="AN132" s="187"/>
      <c r="AO132" s="187"/>
      <c r="AP132" s="187"/>
      <c r="AQ132" s="187"/>
      <c r="AR132" s="187"/>
      <c r="AS132" s="187"/>
      <c r="AT132" s="187"/>
      <c r="AU132" s="187"/>
    </row>
    <row r="133" spans="1:47" outlineLevel="1">
      <c r="A133" s="12"/>
      <c r="B133" s="12"/>
      <c r="C133" s="12"/>
      <c r="D133" s="12"/>
      <c r="E133" s="12"/>
      <c r="F133" s="40">
        <f>Asset25</f>
        <v>0</v>
      </c>
      <c r="G133" s="169"/>
      <c r="H133" s="62"/>
      <c r="I133" s="62"/>
      <c r="J133" s="62"/>
      <c r="K133" s="62"/>
      <c r="L133" s="62"/>
      <c r="M133" s="62"/>
      <c r="N133" s="62"/>
      <c r="O133" s="62"/>
      <c r="P133" s="62"/>
      <c r="Q133" s="62"/>
      <c r="R133" s="8"/>
      <c r="S133" s="8"/>
      <c r="T133" s="8"/>
      <c r="U133" s="8"/>
      <c r="V133" s="8"/>
      <c r="W133" s="44"/>
      <c r="X133" s="9"/>
      <c r="Y133" s="9"/>
      <c r="Z133" s="9"/>
      <c r="AA133" s="9"/>
      <c r="AB133" s="9"/>
      <c r="AC133" s="9"/>
      <c r="AD133" s="9"/>
      <c r="AE133" s="187"/>
      <c r="AF133" s="187"/>
      <c r="AG133" s="187"/>
      <c r="AH133" s="187"/>
      <c r="AI133" s="187"/>
      <c r="AJ133" s="187"/>
      <c r="AK133" s="187"/>
      <c r="AL133" s="187"/>
      <c r="AM133" s="187"/>
      <c r="AN133" s="187"/>
      <c r="AO133" s="187"/>
      <c r="AP133" s="187"/>
      <c r="AQ133" s="187"/>
      <c r="AR133" s="187"/>
      <c r="AS133" s="187"/>
      <c r="AT133" s="187"/>
      <c r="AU133" s="187"/>
    </row>
    <row r="134" spans="1:47" outlineLevel="1">
      <c r="A134" s="12"/>
      <c r="B134" s="12"/>
      <c r="C134" s="12"/>
      <c r="D134" s="12"/>
      <c r="E134" s="12"/>
      <c r="F134" s="40">
        <f>Asset26</f>
        <v>0</v>
      </c>
      <c r="G134" s="169"/>
      <c r="H134" s="62"/>
      <c r="I134" s="62"/>
      <c r="J134" s="62"/>
      <c r="K134" s="62"/>
      <c r="L134" s="62"/>
      <c r="M134" s="62"/>
      <c r="N134" s="62"/>
      <c r="O134" s="62"/>
      <c r="P134" s="62"/>
      <c r="Q134" s="62"/>
      <c r="R134" s="8"/>
      <c r="S134" s="8"/>
      <c r="T134" s="8"/>
      <c r="U134" s="8"/>
      <c r="V134" s="8"/>
      <c r="W134" s="44"/>
      <c r="X134" s="9"/>
      <c r="Y134" s="9"/>
      <c r="Z134" s="9"/>
      <c r="AA134" s="9"/>
      <c r="AB134" s="9"/>
      <c r="AC134" s="9"/>
      <c r="AD134" s="9"/>
      <c r="AE134" s="187"/>
      <c r="AF134" s="187"/>
      <c r="AG134" s="187"/>
      <c r="AH134" s="187"/>
      <c r="AI134" s="187"/>
      <c r="AJ134" s="187"/>
      <c r="AK134" s="187"/>
      <c r="AL134" s="187"/>
      <c r="AM134" s="187"/>
      <c r="AN134" s="187"/>
      <c r="AO134" s="187"/>
      <c r="AP134" s="187"/>
      <c r="AQ134" s="187"/>
      <c r="AR134" s="187"/>
      <c r="AS134" s="187"/>
      <c r="AT134" s="187"/>
      <c r="AU134" s="187"/>
    </row>
    <row r="135" spans="1:47" outlineLevel="1">
      <c r="A135" s="12"/>
      <c r="B135" s="12"/>
      <c r="C135" s="12"/>
      <c r="D135" s="12"/>
      <c r="E135" s="12"/>
      <c r="F135" s="40">
        <f>Asset27</f>
        <v>0</v>
      </c>
      <c r="G135" s="169"/>
      <c r="H135" s="62"/>
      <c r="I135" s="62"/>
      <c r="J135" s="62"/>
      <c r="K135" s="62"/>
      <c r="L135" s="62"/>
      <c r="M135" s="62"/>
      <c r="N135" s="62"/>
      <c r="O135" s="62"/>
      <c r="P135" s="62"/>
      <c r="Q135" s="62"/>
      <c r="R135" s="8"/>
      <c r="S135" s="8"/>
      <c r="T135" s="8"/>
      <c r="U135" s="8"/>
      <c r="V135" s="8"/>
      <c r="W135" s="44"/>
      <c r="X135" s="9"/>
      <c r="Y135" s="9"/>
      <c r="Z135" s="9"/>
      <c r="AA135" s="9"/>
      <c r="AB135" s="9"/>
      <c r="AC135" s="9"/>
      <c r="AD135" s="9"/>
      <c r="AE135" s="187"/>
      <c r="AF135" s="187"/>
      <c r="AG135" s="187"/>
      <c r="AH135" s="187"/>
      <c r="AI135" s="187"/>
      <c r="AJ135" s="187"/>
      <c r="AK135" s="187"/>
      <c r="AL135" s="187"/>
      <c r="AM135" s="187"/>
      <c r="AN135" s="187"/>
      <c r="AO135" s="187"/>
      <c r="AP135" s="187"/>
      <c r="AQ135" s="187"/>
      <c r="AR135" s="187"/>
      <c r="AS135" s="187"/>
      <c r="AT135" s="187"/>
      <c r="AU135" s="187"/>
    </row>
    <row r="136" spans="1:47" outlineLevel="1">
      <c r="A136" s="12"/>
      <c r="B136" s="12"/>
      <c r="C136" s="12"/>
      <c r="D136" s="12"/>
      <c r="E136" s="12"/>
      <c r="F136" s="40">
        <f>Asset28</f>
        <v>0</v>
      </c>
      <c r="G136" s="169"/>
      <c r="H136" s="62"/>
      <c r="I136" s="62"/>
      <c r="J136" s="62"/>
      <c r="K136" s="62"/>
      <c r="L136" s="62"/>
      <c r="M136" s="62"/>
      <c r="N136" s="62"/>
      <c r="O136" s="62"/>
      <c r="P136" s="62"/>
      <c r="Q136" s="62"/>
      <c r="R136" s="8"/>
      <c r="S136" s="8"/>
      <c r="T136" s="8"/>
      <c r="U136" s="8"/>
      <c r="V136" s="8"/>
      <c r="W136" s="44"/>
      <c r="X136" s="9"/>
      <c r="Y136" s="9"/>
      <c r="Z136" s="9"/>
      <c r="AA136" s="9"/>
      <c r="AB136" s="9"/>
      <c r="AC136" s="9"/>
      <c r="AD136" s="9"/>
      <c r="AE136" s="187"/>
      <c r="AF136" s="187"/>
      <c r="AG136" s="187"/>
      <c r="AH136" s="187"/>
      <c r="AI136" s="187"/>
      <c r="AJ136" s="187"/>
      <c r="AK136" s="187"/>
      <c r="AL136" s="187"/>
      <c r="AM136" s="187"/>
      <c r="AN136" s="187"/>
      <c r="AO136" s="187"/>
      <c r="AP136" s="187"/>
      <c r="AQ136" s="187"/>
      <c r="AR136" s="187"/>
      <c r="AS136" s="187"/>
      <c r="AT136" s="187"/>
      <c r="AU136" s="187"/>
    </row>
    <row r="137" spans="1:47" outlineLevel="1">
      <c r="A137" s="12"/>
      <c r="B137" s="12"/>
      <c r="C137" s="12"/>
      <c r="D137" s="12"/>
      <c r="E137" s="12"/>
      <c r="F137" s="40">
        <f>Asset29</f>
        <v>0</v>
      </c>
      <c r="G137" s="169"/>
      <c r="H137" s="62"/>
      <c r="I137" s="62"/>
      <c r="J137" s="62"/>
      <c r="K137" s="62"/>
      <c r="L137" s="62"/>
      <c r="M137" s="62"/>
      <c r="N137" s="62"/>
      <c r="O137" s="62"/>
      <c r="P137" s="62"/>
      <c r="Q137" s="62"/>
      <c r="R137" s="8"/>
      <c r="S137" s="8"/>
      <c r="T137" s="8"/>
      <c r="U137" s="8"/>
      <c r="V137" s="8"/>
      <c r="W137" s="44"/>
      <c r="X137" s="9"/>
      <c r="Y137" s="9"/>
      <c r="Z137" s="9"/>
      <c r="AA137" s="9"/>
      <c r="AB137" s="9"/>
      <c r="AC137" s="9"/>
      <c r="AD137" s="9"/>
      <c r="AE137" s="187"/>
      <c r="AF137" s="187"/>
      <c r="AG137" s="187"/>
      <c r="AH137" s="187"/>
      <c r="AI137" s="187"/>
      <c r="AJ137" s="187"/>
      <c r="AK137" s="187"/>
      <c r="AL137" s="187"/>
      <c r="AM137" s="187"/>
      <c r="AN137" s="187"/>
      <c r="AO137" s="187"/>
      <c r="AP137" s="187"/>
      <c r="AQ137" s="187"/>
      <c r="AR137" s="187"/>
      <c r="AS137" s="187"/>
      <c r="AT137" s="187"/>
      <c r="AU137" s="187"/>
    </row>
    <row r="138" spans="1:47" outlineLevel="1">
      <c r="A138" s="12"/>
      <c r="B138" s="12"/>
      <c r="C138" s="12"/>
      <c r="D138" s="12"/>
      <c r="E138" s="12"/>
      <c r="F138" s="40">
        <f>Asset30</f>
        <v>0</v>
      </c>
      <c r="G138" s="169"/>
      <c r="H138" s="62"/>
      <c r="I138" s="62"/>
      <c r="J138" s="62"/>
      <c r="K138" s="62"/>
      <c r="L138" s="62"/>
      <c r="M138" s="62"/>
      <c r="N138" s="62"/>
      <c r="O138" s="62"/>
      <c r="P138" s="62"/>
      <c r="Q138" s="62"/>
      <c r="R138" s="8"/>
      <c r="S138" s="8"/>
      <c r="T138" s="8"/>
      <c r="U138" s="8"/>
      <c r="V138" s="8"/>
      <c r="W138" s="44"/>
      <c r="X138" s="9"/>
      <c r="Y138" s="9"/>
      <c r="Z138" s="9"/>
      <c r="AA138" s="9"/>
      <c r="AB138" s="9"/>
      <c r="AC138" s="9"/>
      <c r="AD138" s="9"/>
      <c r="AE138" s="187"/>
      <c r="AF138" s="187"/>
      <c r="AG138" s="187"/>
      <c r="AH138" s="187"/>
      <c r="AI138" s="187"/>
      <c r="AJ138" s="187"/>
      <c r="AK138" s="187"/>
      <c r="AL138" s="187"/>
      <c r="AM138" s="187"/>
      <c r="AN138" s="187"/>
      <c r="AO138" s="187"/>
      <c r="AP138" s="187"/>
      <c r="AQ138" s="187"/>
      <c r="AR138" s="187"/>
      <c r="AS138" s="187"/>
      <c r="AT138" s="187"/>
      <c r="AU138" s="187"/>
    </row>
    <row r="139" spans="1:47">
      <c r="A139" s="12"/>
      <c r="B139" s="12"/>
      <c r="C139" s="12"/>
      <c r="D139" s="12"/>
      <c r="E139" s="12"/>
      <c r="F139" s="40" t="s">
        <v>22</v>
      </c>
      <c r="G139" s="314">
        <f t="shared" ref="G139:Q139" si="6">SUM(G109:G138)</f>
        <v>0.68300000000000005</v>
      </c>
      <c r="H139" s="314">
        <f>SUM(H109:H138)</f>
        <v>4.870173649999999</v>
      </c>
      <c r="I139" s="314">
        <f t="shared" si="6"/>
        <v>5.2846742200000021</v>
      </c>
      <c r="J139" s="314">
        <f t="shared" si="6"/>
        <v>4.3459597018186891</v>
      </c>
      <c r="K139" s="314">
        <f t="shared" si="6"/>
        <v>5.1717267571290488</v>
      </c>
      <c r="L139" s="314">
        <f t="shared" si="6"/>
        <v>12</v>
      </c>
      <c r="M139" s="242">
        <f t="shared" si="6"/>
        <v>0</v>
      </c>
      <c r="N139" s="242">
        <f t="shared" si="6"/>
        <v>0</v>
      </c>
      <c r="O139" s="242">
        <f t="shared" si="6"/>
        <v>0</v>
      </c>
      <c r="P139" s="242">
        <f t="shared" si="6"/>
        <v>0</v>
      </c>
      <c r="Q139" s="242">
        <f t="shared" si="6"/>
        <v>0</v>
      </c>
      <c r="R139" s="38"/>
      <c r="S139" s="38"/>
      <c r="T139" s="38"/>
      <c r="U139" s="38"/>
      <c r="V139" s="38"/>
      <c r="W139" s="38"/>
      <c r="X139" s="48"/>
      <c r="Y139" s="8"/>
      <c r="Z139" s="8"/>
      <c r="AA139" s="44"/>
      <c r="AB139" s="9"/>
      <c r="AC139" s="9"/>
      <c r="AD139" s="9"/>
      <c r="AE139" s="187"/>
      <c r="AF139" s="187"/>
      <c r="AG139" s="187"/>
      <c r="AH139" s="187"/>
      <c r="AI139" s="187"/>
      <c r="AJ139" s="187"/>
      <c r="AK139" s="187"/>
      <c r="AL139" s="187"/>
      <c r="AM139" s="187"/>
      <c r="AN139" s="187"/>
      <c r="AO139" s="187"/>
      <c r="AP139" s="187"/>
      <c r="AQ139" s="187"/>
      <c r="AR139" s="187"/>
      <c r="AS139" s="187"/>
      <c r="AT139" s="187"/>
      <c r="AU139" s="187"/>
    </row>
    <row r="140" spans="1:47" ht="20.25" customHeight="1">
      <c r="A140" s="12"/>
      <c r="B140" s="12"/>
      <c r="C140" s="12"/>
      <c r="D140" s="12"/>
      <c r="F140" s="9"/>
      <c r="G140" s="9"/>
      <c r="H140" s="18"/>
      <c r="I140" s="20"/>
      <c r="J140" s="9"/>
      <c r="K140" s="9"/>
      <c r="L140" s="9"/>
      <c r="M140" s="9"/>
      <c r="N140" s="9"/>
      <c r="O140" s="9"/>
      <c r="P140" s="9"/>
      <c r="Q140" s="9"/>
      <c r="R140" s="315">
        <f>SUM(G139:Q139)</f>
        <v>32.355534328947741</v>
      </c>
      <c r="S140" s="9"/>
      <c r="T140" s="9"/>
      <c r="U140" s="9"/>
      <c r="V140" s="9"/>
      <c r="W140" s="9"/>
      <c r="X140" s="9"/>
      <c r="Y140" s="9"/>
      <c r="Z140" s="9"/>
      <c r="AA140" s="19"/>
      <c r="AB140" s="9"/>
      <c r="AC140" s="9"/>
      <c r="AD140" s="9"/>
      <c r="AE140" s="187"/>
      <c r="AF140" s="187"/>
      <c r="AG140" s="187"/>
      <c r="AH140" s="187"/>
      <c r="AI140" s="187"/>
      <c r="AJ140" s="187"/>
      <c r="AK140" s="187"/>
      <c r="AL140" s="187"/>
      <c r="AM140" s="187"/>
      <c r="AN140" s="187"/>
      <c r="AO140" s="187"/>
      <c r="AP140" s="187"/>
      <c r="AQ140" s="187"/>
      <c r="AR140" s="187"/>
      <c r="AS140" s="187"/>
      <c r="AT140" s="187"/>
      <c r="AU140" s="187"/>
    </row>
    <row r="141" spans="1:47" ht="13.5" customHeight="1">
      <c r="A141" s="73"/>
      <c r="B141" s="73"/>
      <c r="C141" s="73"/>
      <c r="D141" s="73"/>
      <c r="E141" s="73"/>
      <c r="F141" s="161" t="str">
        <f>"Actual Net Capital Expenditure – As Incurred ($m Real "&amp;CONCATENATE(LEFT(V7, 4)-1 &amp;"-" &amp;IF(V7&gt;"2009-10",,"0") &amp;RIGHT(V7,2)-1)&amp;")"</f>
        <v>Actual Net Capital Expenditure – As Incurred ($m Real 2012-012)</v>
      </c>
      <c r="G141" s="161"/>
      <c r="H141" s="161"/>
      <c r="I141" s="161"/>
      <c r="J141" s="161"/>
      <c r="K141" s="76"/>
      <c r="L141" s="76"/>
      <c r="M141" s="74"/>
      <c r="N141" s="74"/>
      <c r="O141" s="74"/>
      <c r="P141" s="74"/>
      <c r="Q141" s="74"/>
      <c r="R141" s="74"/>
      <c r="S141" s="74"/>
      <c r="T141" s="74"/>
      <c r="U141" s="74"/>
      <c r="V141" s="74"/>
      <c r="W141" s="74"/>
      <c r="X141" s="8"/>
      <c r="Y141" s="8"/>
      <c r="Z141" s="8"/>
      <c r="AA141" s="8"/>
      <c r="AB141" s="44"/>
      <c r="AC141" s="9"/>
      <c r="AD141" s="9"/>
      <c r="AE141" s="187"/>
      <c r="AF141" s="187"/>
      <c r="AG141" s="187"/>
      <c r="AH141" s="187"/>
      <c r="AI141" s="187"/>
      <c r="AJ141" s="187"/>
      <c r="AK141" s="187"/>
      <c r="AL141" s="187"/>
      <c r="AM141" s="187"/>
      <c r="AN141" s="187"/>
      <c r="AO141" s="187"/>
      <c r="AP141" s="187"/>
      <c r="AQ141" s="187"/>
      <c r="AR141" s="187"/>
      <c r="AS141" s="187"/>
      <c r="AT141" s="187"/>
      <c r="AU141" s="187"/>
    </row>
    <row r="142" spans="1:47">
      <c r="A142" s="12"/>
      <c r="B142" s="12"/>
      <c r="C142" s="12"/>
      <c r="D142" s="12"/>
      <c r="E142" s="12"/>
      <c r="F142" s="39" t="s">
        <v>5</v>
      </c>
      <c r="G142" s="240">
        <f>G40</f>
        <v>2012</v>
      </c>
      <c r="H142" s="240">
        <f t="shared" ref="H142:Q142" si="7">H40</f>
        <v>2013</v>
      </c>
      <c r="I142" s="240" t="str">
        <f t="shared" si="7"/>
        <v>2014</v>
      </c>
      <c r="J142" s="240" t="str">
        <f t="shared" si="7"/>
        <v>2015</v>
      </c>
      <c r="K142" s="240" t="str">
        <f t="shared" si="7"/>
        <v>2016</v>
      </c>
      <c r="L142" s="240" t="str">
        <f t="shared" si="7"/>
        <v>2017</v>
      </c>
      <c r="M142" s="240" t="str">
        <f t="shared" si="7"/>
        <v>2018</v>
      </c>
      <c r="N142" s="240" t="str">
        <f t="shared" si="7"/>
        <v>2019</v>
      </c>
      <c r="O142" s="240" t="str">
        <f t="shared" si="7"/>
        <v>2020</v>
      </c>
      <c r="P142" s="240" t="str">
        <f t="shared" si="7"/>
        <v>2021</v>
      </c>
      <c r="Q142" s="240" t="str">
        <f t="shared" si="7"/>
        <v>2022</v>
      </c>
      <c r="R142" s="8"/>
      <c r="S142" s="8"/>
      <c r="T142" s="8"/>
      <c r="U142" s="8"/>
      <c r="V142" s="8"/>
      <c r="W142" s="44"/>
      <c r="X142" s="9"/>
      <c r="Y142" s="9"/>
      <c r="Z142" s="9"/>
      <c r="AA142" s="9"/>
      <c r="AB142" s="9"/>
      <c r="AC142" s="9"/>
      <c r="AD142" s="9"/>
      <c r="AE142" s="187"/>
      <c r="AF142" s="187"/>
      <c r="AG142" s="187"/>
      <c r="AH142" s="187"/>
      <c r="AI142" s="187"/>
      <c r="AJ142" s="187"/>
      <c r="AK142" s="187"/>
      <c r="AL142" s="187"/>
      <c r="AM142" s="187"/>
      <c r="AN142" s="187"/>
      <c r="AO142" s="187"/>
      <c r="AP142" s="187"/>
      <c r="AQ142" s="187"/>
      <c r="AR142" s="187"/>
      <c r="AS142" s="187"/>
      <c r="AT142" s="187"/>
      <c r="AU142" s="187"/>
    </row>
    <row r="143" spans="1:47" outlineLevel="1">
      <c r="A143" s="12"/>
      <c r="B143" s="12"/>
      <c r="C143" s="12"/>
      <c r="D143" s="12"/>
      <c r="E143" s="12"/>
      <c r="F143" s="40" t="str">
        <f>Asset1</f>
        <v>Mains &amp; Services</v>
      </c>
      <c r="G143" s="316">
        <f t="shared" ref="G143:Q143" si="8">(G41-G75-G109)/G$178</f>
        <v>74.687999999999988</v>
      </c>
      <c r="H143" s="317">
        <f>(H41-H75-H109)/H$178</f>
        <v>83.795537565239201</v>
      </c>
      <c r="I143" s="317">
        <f t="shared" si="8"/>
        <v>89.278541152404316</v>
      </c>
      <c r="J143" s="317">
        <f t="shared" si="8"/>
        <v>93.241714078157671</v>
      </c>
      <c r="K143" s="317">
        <f t="shared" si="8"/>
        <v>66.987756033931873</v>
      </c>
      <c r="L143" s="317">
        <f>(L41-L75-L109)/L$178</f>
        <v>65.27138939670931</v>
      </c>
      <c r="M143" s="174">
        <f t="shared" si="8"/>
        <v>0</v>
      </c>
      <c r="N143" s="174">
        <f t="shared" si="8"/>
        <v>0</v>
      </c>
      <c r="O143" s="174">
        <f t="shared" si="8"/>
        <v>0</v>
      </c>
      <c r="P143" s="174">
        <f t="shared" si="8"/>
        <v>0</v>
      </c>
      <c r="Q143" s="174">
        <f t="shared" si="8"/>
        <v>0</v>
      </c>
      <c r="R143" s="8"/>
      <c r="S143" s="8"/>
      <c r="T143" s="8"/>
      <c r="U143" s="8"/>
      <c r="V143" s="8"/>
      <c r="W143" s="44"/>
      <c r="X143" s="9"/>
      <c r="Y143" s="9"/>
      <c r="Z143" s="9"/>
      <c r="AA143" s="9"/>
      <c r="AB143" s="9"/>
      <c r="AC143" s="9"/>
      <c r="AD143" s="9"/>
      <c r="AE143" s="187"/>
      <c r="AF143" s="187"/>
      <c r="AG143" s="187"/>
      <c r="AH143" s="187"/>
      <c r="AI143" s="187"/>
      <c r="AJ143" s="187"/>
      <c r="AK143" s="187"/>
      <c r="AL143" s="187"/>
      <c r="AM143" s="187"/>
      <c r="AN143" s="187"/>
      <c r="AO143" s="187"/>
      <c r="AP143" s="187"/>
      <c r="AQ143" s="187"/>
      <c r="AR143" s="187"/>
      <c r="AS143" s="187"/>
      <c r="AT143" s="187"/>
      <c r="AU143" s="187"/>
    </row>
    <row r="144" spans="1:47" outlineLevel="1">
      <c r="A144" s="12"/>
      <c r="B144" s="12"/>
      <c r="C144" s="12"/>
      <c r="D144" s="12"/>
      <c r="E144" s="12"/>
      <c r="F144" s="40" t="str">
        <f>Asset2</f>
        <v>Meters</v>
      </c>
      <c r="G144" s="318">
        <f t="shared" ref="G144:Q144" si="9">(G42-G76-G110)/G$178</f>
        <v>8.7110000000000003</v>
      </c>
      <c r="H144" s="319">
        <f t="shared" si="9"/>
        <v>8.3478758117830161</v>
      </c>
      <c r="I144" s="319">
        <f t="shared" si="9"/>
        <v>10.08503865972658</v>
      </c>
      <c r="J144" s="319">
        <f t="shared" si="9"/>
        <v>9.0137840383998711</v>
      </c>
      <c r="K144" s="319">
        <f t="shared" si="9"/>
        <v>10.45230923590087</v>
      </c>
      <c r="L144" s="319">
        <f t="shared" si="9"/>
        <v>13.948281535648993</v>
      </c>
      <c r="M144" s="91">
        <f t="shared" si="9"/>
        <v>0</v>
      </c>
      <c r="N144" s="91">
        <f t="shared" si="9"/>
        <v>0</v>
      </c>
      <c r="O144" s="91">
        <f t="shared" si="9"/>
        <v>0</v>
      </c>
      <c r="P144" s="91">
        <f t="shared" si="9"/>
        <v>0</v>
      </c>
      <c r="Q144" s="91">
        <f t="shared" si="9"/>
        <v>0</v>
      </c>
      <c r="R144" s="8"/>
      <c r="S144" s="8"/>
      <c r="T144" s="8"/>
      <c r="U144" s="8"/>
      <c r="V144" s="8"/>
      <c r="W144" s="44"/>
      <c r="X144" s="9"/>
      <c r="Y144" s="9"/>
      <c r="Z144" s="9"/>
      <c r="AA144" s="9"/>
      <c r="AB144" s="9"/>
      <c r="AC144" s="9"/>
      <c r="AD144" s="9"/>
      <c r="AE144" s="187"/>
      <c r="AF144" s="187"/>
      <c r="AG144" s="187"/>
      <c r="AH144" s="187"/>
      <c r="AI144" s="187"/>
      <c r="AJ144" s="187"/>
      <c r="AK144" s="187"/>
      <c r="AL144" s="187"/>
      <c r="AM144" s="187"/>
      <c r="AN144" s="187"/>
      <c r="AO144" s="187"/>
      <c r="AP144" s="187"/>
      <c r="AQ144" s="187"/>
      <c r="AR144" s="187"/>
      <c r="AS144" s="187"/>
      <c r="AT144" s="187"/>
      <c r="AU144" s="187"/>
    </row>
    <row r="145" spans="1:47" outlineLevel="1">
      <c r="A145" s="12"/>
      <c r="B145" s="12"/>
      <c r="C145" s="12"/>
      <c r="D145" s="12"/>
      <c r="E145" s="12"/>
      <c r="F145" s="40" t="str">
        <f>Asset3</f>
        <v>Buildings</v>
      </c>
      <c r="G145" s="318">
        <f t="shared" ref="G145:Q145" si="10">(G43-G77-G111)/G$178</f>
        <v>0</v>
      </c>
      <c r="H145" s="319">
        <f>(H43-H77-H111)/H$178</f>
        <v>-0.74426716632612966</v>
      </c>
      <c r="I145" s="319">
        <f t="shared" si="10"/>
        <v>0</v>
      </c>
      <c r="J145" s="319">
        <f t="shared" si="10"/>
        <v>0</v>
      </c>
      <c r="K145" s="319">
        <f t="shared" si="10"/>
        <v>0</v>
      </c>
      <c r="L145" s="319">
        <f t="shared" si="10"/>
        <v>0</v>
      </c>
      <c r="M145" s="91">
        <f t="shared" si="10"/>
        <v>0</v>
      </c>
      <c r="N145" s="91">
        <f t="shared" si="10"/>
        <v>0</v>
      </c>
      <c r="O145" s="91">
        <f t="shared" si="10"/>
        <v>0</v>
      </c>
      <c r="P145" s="91">
        <f t="shared" si="10"/>
        <v>0</v>
      </c>
      <c r="Q145" s="91">
        <f t="shared" si="10"/>
        <v>0</v>
      </c>
      <c r="R145" s="8"/>
      <c r="S145" s="8"/>
      <c r="T145" s="8"/>
      <c r="U145" s="8"/>
      <c r="V145" s="8"/>
      <c r="W145" s="44"/>
      <c r="X145" s="9"/>
      <c r="Y145" s="9"/>
      <c r="Z145" s="9"/>
      <c r="AA145" s="9"/>
      <c r="AB145" s="9"/>
      <c r="AC145" s="9"/>
      <c r="AD145" s="9"/>
      <c r="AE145" s="187"/>
      <c r="AF145" s="187"/>
      <c r="AG145" s="187"/>
      <c r="AH145" s="187"/>
      <c r="AI145" s="187"/>
      <c r="AJ145" s="187"/>
      <c r="AK145" s="187"/>
      <c r="AL145" s="187"/>
      <c r="AM145" s="187"/>
      <c r="AN145" s="187"/>
      <c r="AO145" s="187"/>
      <c r="AP145" s="187"/>
      <c r="AQ145" s="187"/>
      <c r="AR145" s="187"/>
      <c r="AS145" s="187"/>
      <c r="AT145" s="187"/>
      <c r="AU145" s="187"/>
    </row>
    <row r="146" spans="1:47" outlineLevel="1">
      <c r="A146" s="12"/>
      <c r="B146" s="12"/>
      <c r="C146" s="12"/>
      <c r="D146" s="12"/>
      <c r="E146" s="12"/>
      <c r="F146" s="137" t="str">
        <f>Asset4</f>
        <v>SCADA</v>
      </c>
      <c r="G146" s="318">
        <f t="shared" ref="G146:Q146" si="11">(G44-G78-G112)/G$178</f>
        <v>0.16700000000000001</v>
      </c>
      <c r="H146" s="319">
        <f t="shared" si="11"/>
        <v>0.14747196156080211</v>
      </c>
      <c r="I146" s="319">
        <f t="shared" si="11"/>
        <v>0.37876866832169803</v>
      </c>
      <c r="J146" s="319">
        <f t="shared" si="11"/>
        <v>0.38386935469726607</v>
      </c>
      <c r="K146" s="319">
        <f t="shared" si="11"/>
        <v>0.2200128330481004</v>
      </c>
      <c r="L146" s="319">
        <f t="shared" si="11"/>
        <v>0.4652468007312614</v>
      </c>
      <c r="M146" s="91">
        <f t="shared" si="11"/>
        <v>0</v>
      </c>
      <c r="N146" s="91">
        <f t="shared" si="11"/>
        <v>0</v>
      </c>
      <c r="O146" s="91">
        <f t="shared" si="11"/>
        <v>0</v>
      </c>
      <c r="P146" s="91">
        <f t="shared" si="11"/>
        <v>0</v>
      </c>
      <c r="Q146" s="91">
        <f t="shared" si="11"/>
        <v>0</v>
      </c>
      <c r="R146" s="8"/>
      <c r="S146" s="8"/>
      <c r="T146" s="8"/>
      <c r="U146" s="8"/>
      <c r="V146" s="8"/>
      <c r="W146" s="44"/>
      <c r="X146" s="9"/>
      <c r="Y146" s="9"/>
      <c r="Z146" s="9"/>
      <c r="AA146" s="9"/>
      <c r="AB146" s="9"/>
      <c r="AC146" s="9"/>
      <c r="AD146" s="9"/>
      <c r="AE146" s="187"/>
      <c r="AF146" s="187"/>
      <c r="AG146" s="187"/>
      <c r="AH146" s="187"/>
      <c r="AI146" s="187"/>
      <c r="AJ146" s="187"/>
      <c r="AK146" s="187"/>
      <c r="AL146" s="187"/>
      <c r="AM146" s="187"/>
      <c r="AN146" s="187"/>
      <c r="AO146" s="187"/>
      <c r="AP146" s="187"/>
      <c r="AQ146" s="187"/>
      <c r="AR146" s="187"/>
      <c r="AS146" s="187"/>
      <c r="AT146" s="187"/>
      <c r="AU146" s="187"/>
    </row>
    <row r="147" spans="1:47" outlineLevel="1">
      <c r="A147" s="12"/>
      <c r="B147" s="12"/>
      <c r="C147" s="12"/>
      <c r="D147" s="12"/>
      <c r="E147" s="12"/>
      <c r="F147" s="137" t="str">
        <f>Asset5</f>
        <v>Computer Equipment</v>
      </c>
      <c r="G147" s="318">
        <f t="shared" ref="G147:Q147" si="12">(G45-G79-G113)/G$178</f>
        <v>0.05</v>
      </c>
      <c r="H147" s="319">
        <f t="shared" si="12"/>
        <v>0.85594817935343981</v>
      </c>
      <c r="I147" s="319">
        <f t="shared" si="12"/>
        <v>0.39115313708529575</v>
      </c>
      <c r="J147" s="319">
        <f t="shared" si="12"/>
        <v>10.58603085373449</v>
      </c>
      <c r="K147" s="319">
        <f t="shared" si="12"/>
        <v>0.48413442037037036</v>
      </c>
      <c r="L147" s="319">
        <f t="shared" si="12"/>
        <v>7.8727056672760511</v>
      </c>
      <c r="M147" s="91">
        <f t="shared" si="12"/>
        <v>0</v>
      </c>
      <c r="N147" s="91">
        <f t="shared" si="12"/>
        <v>0</v>
      </c>
      <c r="O147" s="91">
        <f t="shared" si="12"/>
        <v>0</v>
      </c>
      <c r="P147" s="91">
        <f t="shared" si="12"/>
        <v>0</v>
      </c>
      <c r="Q147" s="91">
        <f t="shared" si="12"/>
        <v>0</v>
      </c>
      <c r="R147" s="8"/>
      <c r="S147" s="8"/>
      <c r="T147" s="8"/>
      <c r="U147" s="8"/>
      <c r="V147" s="8"/>
      <c r="W147" s="44"/>
      <c r="X147" s="9"/>
      <c r="Y147" s="9"/>
      <c r="Z147" s="9"/>
      <c r="AA147" s="9"/>
      <c r="AB147" s="9"/>
      <c r="AC147" s="9"/>
      <c r="AD147" s="9"/>
      <c r="AE147" s="187"/>
      <c r="AF147" s="187"/>
      <c r="AG147" s="187"/>
      <c r="AH147" s="187"/>
      <c r="AI147" s="187"/>
      <c r="AJ147" s="187"/>
      <c r="AK147" s="187"/>
      <c r="AL147" s="187"/>
      <c r="AM147" s="187"/>
      <c r="AN147" s="187"/>
      <c r="AO147" s="187"/>
      <c r="AP147" s="187"/>
      <c r="AQ147" s="187"/>
      <c r="AR147" s="187"/>
      <c r="AS147" s="187"/>
      <c r="AT147" s="187"/>
      <c r="AU147" s="187"/>
    </row>
    <row r="148" spans="1:47" outlineLevel="1">
      <c r="A148" s="12"/>
      <c r="B148" s="12"/>
      <c r="C148" s="12"/>
      <c r="D148" s="12"/>
      <c r="E148" s="12"/>
      <c r="F148" s="137" t="str">
        <f>Asset6</f>
        <v>Other Assets</v>
      </c>
      <c r="G148" s="318">
        <f t="shared" ref="G148:Q148" si="13">(G46-G80-G114)/G$178</f>
        <v>17.716000000000001</v>
      </c>
      <c r="H148" s="319">
        <f>(H46-H80-H114)/H$178</f>
        <v>4.0918213537531249</v>
      </c>
      <c r="I148" s="319">
        <f t="shared" si="13"/>
        <v>3.7277334287716886</v>
      </c>
      <c r="J148" s="319">
        <f t="shared" si="13"/>
        <v>2.0489223621099968</v>
      </c>
      <c r="K148" s="319">
        <f t="shared" si="13"/>
        <v>1.959804064403847</v>
      </c>
      <c r="L148" s="319">
        <f t="shared" si="13"/>
        <v>3.7949542961608773</v>
      </c>
      <c r="M148" s="91">
        <f t="shared" si="13"/>
        <v>0</v>
      </c>
      <c r="N148" s="91">
        <f t="shared" si="13"/>
        <v>0</v>
      </c>
      <c r="O148" s="91">
        <f t="shared" si="13"/>
        <v>0</v>
      </c>
      <c r="P148" s="91">
        <f t="shared" si="13"/>
        <v>0</v>
      </c>
      <c r="Q148" s="91">
        <f t="shared" si="13"/>
        <v>0</v>
      </c>
      <c r="R148" s="8"/>
      <c r="S148" s="8"/>
      <c r="T148" s="8"/>
      <c r="U148" s="8"/>
      <c r="V148" s="8"/>
      <c r="W148" s="44"/>
      <c r="X148" s="9"/>
      <c r="Y148" s="9"/>
      <c r="Z148" s="9"/>
      <c r="AA148" s="9"/>
      <c r="AB148" s="9"/>
      <c r="AC148" s="9"/>
      <c r="AD148" s="9"/>
      <c r="AE148" s="187"/>
      <c r="AF148" s="187"/>
      <c r="AG148" s="187"/>
      <c r="AH148" s="187"/>
      <c r="AI148" s="187"/>
      <c r="AJ148" s="187"/>
      <c r="AK148" s="187"/>
      <c r="AL148" s="187"/>
      <c r="AM148" s="187"/>
      <c r="AN148" s="187"/>
      <c r="AO148" s="187"/>
      <c r="AP148" s="187"/>
      <c r="AQ148" s="187"/>
      <c r="AR148" s="187"/>
      <c r="AS148" s="187"/>
      <c r="AT148" s="187"/>
      <c r="AU148" s="187"/>
    </row>
    <row r="149" spans="1:47" outlineLevel="1">
      <c r="A149" s="12"/>
      <c r="B149" s="12"/>
      <c r="C149" s="12"/>
      <c r="D149" s="12"/>
      <c r="E149" s="12"/>
      <c r="F149" s="137" t="str">
        <f>Asset7</f>
        <v>Equity Raising Costs</v>
      </c>
      <c r="G149" s="318">
        <f t="shared" ref="G149:Q149" si="14">(G47-G81-G115)/G$178</f>
        <v>0</v>
      </c>
      <c r="H149" s="319">
        <f t="shared" si="14"/>
        <v>0</v>
      </c>
      <c r="I149" s="319">
        <f t="shared" si="14"/>
        <v>0</v>
      </c>
      <c r="J149" s="319">
        <f t="shared" si="14"/>
        <v>0</v>
      </c>
      <c r="K149" s="319">
        <f t="shared" si="14"/>
        <v>0</v>
      </c>
      <c r="L149" s="319">
        <f t="shared" si="14"/>
        <v>0</v>
      </c>
      <c r="M149" s="91">
        <f t="shared" si="14"/>
        <v>0</v>
      </c>
      <c r="N149" s="91">
        <f t="shared" si="14"/>
        <v>0</v>
      </c>
      <c r="O149" s="91">
        <f t="shared" si="14"/>
        <v>0</v>
      </c>
      <c r="P149" s="91">
        <f t="shared" si="14"/>
        <v>0</v>
      </c>
      <c r="Q149" s="91">
        <f t="shared" si="14"/>
        <v>0</v>
      </c>
      <c r="R149" s="8"/>
      <c r="S149" s="8"/>
      <c r="T149" s="8"/>
      <c r="U149" s="8"/>
      <c r="V149" s="8"/>
      <c r="W149" s="44"/>
      <c r="X149" s="9"/>
      <c r="Y149" s="9"/>
      <c r="Z149" s="9"/>
      <c r="AA149" s="9"/>
      <c r="AB149" s="9"/>
      <c r="AC149" s="9"/>
      <c r="AD149" s="9"/>
      <c r="AE149" s="187"/>
      <c r="AF149" s="187"/>
      <c r="AG149" s="187"/>
      <c r="AH149" s="187"/>
      <c r="AI149" s="187"/>
      <c r="AJ149" s="187"/>
      <c r="AK149" s="187"/>
      <c r="AL149" s="187"/>
      <c r="AM149" s="187"/>
      <c r="AN149" s="187"/>
      <c r="AO149" s="187"/>
      <c r="AP149" s="187"/>
      <c r="AQ149" s="187"/>
      <c r="AR149" s="187"/>
      <c r="AS149" s="187"/>
      <c r="AT149" s="187"/>
      <c r="AU149" s="187"/>
    </row>
    <row r="150" spans="1:47" outlineLevel="1">
      <c r="A150" s="12"/>
      <c r="B150" s="12"/>
      <c r="C150" s="12"/>
      <c r="D150" s="12"/>
      <c r="E150" s="12"/>
      <c r="F150" s="137" t="str">
        <f>Asset8</f>
        <v>Land</v>
      </c>
      <c r="G150" s="175">
        <f t="shared" ref="G150:Q150" si="15">(G48-G82-G116)/G$178</f>
        <v>0</v>
      </c>
      <c r="H150" s="91">
        <f t="shared" si="15"/>
        <v>0</v>
      </c>
      <c r="I150" s="91">
        <f t="shared" si="15"/>
        <v>0</v>
      </c>
      <c r="J150" s="91">
        <f t="shared" si="15"/>
        <v>0</v>
      </c>
      <c r="K150" s="91">
        <f t="shared" si="15"/>
        <v>0</v>
      </c>
      <c r="L150" s="91">
        <f t="shared" si="15"/>
        <v>0</v>
      </c>
      <c r="M150" s="91">
        <f t="shared" si="15"/>
        <v>0</v>
      </c>
      <c r="N150" s="91">
        <f t="shared" si="15"/>
        <v>0</v>
      </c>
      <c r="O150" s="91">
        <f t="shared" si="15"/>
        <v>0</v>
      </c>
      <c r="P150" s="91">
        <f t="shared" si="15"/>
        <v>0</v>
      </c>
      <c r="Q150" s="91">
        <f t="shared" si="15"/>
        <v>0</v>
      </c>
      <c r="R150" s="8"/>
      <c r="S150" s="8"/>
      <c r="T150" s="8"/>
      <c r="U150" s="8"/>
      <c r="V150" s="8"/>
      <c r="W150" s="44"/>
      <c r="X150" s="9"/>
      <c r="Y150" s="9"/>
      <c r="Z150" s="9"/>
      <c r="AA150" s="9"/>
      <c r="AB150" s="9"/>
      <c r="AC150" s="9"/>
      <c r="AD150" s="9"/>
      <c r="AE150" s="187"/>
      <c r="AF150" s="187"/>
      <c r="AG150" s="187"/>
      <c r="AH150" s="187"/>
      <c r="AI150" s="187"/>
      <c r="AJ150" s="187"/>
      <c r="AK150" s="187"/>
      <c r="AL150" s="187"/>
      <c r="AM150" s="187"/>
      <c r="AN150" s="187"/>
      <c r="AO150" s="187"/>
      <c r="AP150" s="187"/>
      <c r="AQ150" s="187"/>
      <c r="AR150" s="187"/>
      <c r="AS150" s="187"/>
      <c r="AT150" s="187"/>
      <c r="AU150" s="187"/>
    </row>
    <row r="151" spans="1:47" outlineLevel="1">
      <c r="A151" s="12"/>
      <c r="B151" s="12"/>
      <c r="C151" s="12"/>
      <c r="D151" s="12"/>
      <c r="E151" s="12"/>
      <c r="F151" s="137">
        <f>Asset9</f>
        <v>0</v>
      </c>
      <c r="G151" s="175">
        <f t="shared" ref="G151:Q151" si="16">(G49-G83-G117)/G$178</f>
        <v>0</v>
      </c>
      <c r="H151" s="91">
        <f t="shared" si="16"/>
        <v>0</v>
      </c>
      <c r="I151" s="91">
        <f t="shared" si="16"/>
        <v>0</v>
      </c>
      <c r="J151" s="91">
        <f t="shared" si="16"/>
        <v>0</v>
      </c>
      <c r="K151" s="91">
        <f t="shared" si="16"/>
        <v>0</v>
      </c>
      <c r="L151" s="91">
        <f t="shared" si="16"/>
        <v>0</v>
      </c>
      <c r="M151" s="91">
        <f t="shared" si="16"/>
        <v>0</v>
      </c>
      <c r="N151" s="91">
        <f t="shared" si="16"/>
        <v>0</v>
      </c>
      <c r="O151" s="91">
        <f t="shared" si="16"/>
        <v>0</v>
      </c>
      <c r="P151" s="91">
        <f t="shared" si="16"/>
        <v>0</v>
      </c>
      <c r="Q151" s="91">
        <f t="shared" si="16"/>
        <v>0</v>
      </c>
      <c r="R151" s="8"/>
      <c r="S151" s="8"/>
      <c r="T151" s="8"/>
      <c r="U151" s="8"/>
      <c r="V151" s="8"/>
      <c r="W151" s="44"/>
      <c r="X151" s="9"/>
      <c r="Y151" s="9"/>
      <c r="Z151" s="9"/>
      <c r="AA151" s="9"/>
      <c r="AB151" s="9"/>
      <c r="AC151" s="9"/>
      <c r="AD151" s="9"/>
      <c r="AE151" s="187"/>
      <c r="AF151" s="187"/>
      <c r="AG151" s="187"/>
      <c r="AH151" s="187"/>
      <c r="AI151" s="187"/>
      <c r="AJ151" s="187"/>
      <c r="AK151" s="187"/>
      <c r="AL151" s="187"/>
      <c r="AM151" s="187"/>
      <c r="AN151" s="187"/>
      <c r="AO151" s="187"/>
      <c r="AP151" s="187"/>
      <c r="AQ151" s="187"/>
      <c r="AR151" s="187"/>
      <c r="AS151" s="187"/>
      <c r="AT151" s="187"/>
      <c r="AU151" s="187"/>
    </row>
    <row r="152" spans="1:47" outlineLevel="1">
      <c r="A152" s="12"/>
      <c r="B152" s="12"/>
      <c r="C152" s="12"/>
      <c r="D152" s="12"/>
      <c r="E152" s="12"/>
      <c r="F152" s="137">
        <f>Asset10</f>
        <v>0</v>
      </c>
      <c r="G152" s="175">
        <f t="shared" ref="G152:Q152" si="17">(G50-G84-G118)/G$178</f>
        <v>0</v>
      </c>
      <c r="H152" s="91">
        <f t="shared" si="17"/>
        <v>0</v>
      </c>
      <c r="I152" s="91">
        <f t="shared" si="17"/>
        <v>0</v>
      </c>
      <c r="J152" s="91">
        <f t="shared" si="17"/>
        <v>0</v>
      </c>
      <c r="K152" s="91">
        <f t="shared" si="17"/>
        <v>0</v>
      </c>
      <c r="L152" s="91">
        <f t="shared" si="17"/>
        <v>0</v>
      </c>
      <c r="M152" s="91">
        <f t="shared" si="17"/>
        <v>0</v>
      </c>
      <c r="N152" s="91">
        <f t="shared" si="17"/>
        <v>0</v>
      </c>
      <c r="O152" s="91">
        <f t="shared" si="17"/>
        <v>0</v>
      </c>
      <c r="P152" s="91">
        <f t="shared" si="17"/>
        <v>0</v>
      </c>
      <c r="Q152" s="91">
        <f t="shared" si="17"/>
        <v>0</v>
      </c>
      <c r="R152" s="8"/>
      <c r="S152" s="8"/>
      <c r="T152" s="8"/>
      <c r="U152" s="8"/>
      <c r="V152" s="8"/>
      <c r="W152" s="44"/>
      <c r="X152" s="9"/>
      <c r="Y152" s="9"/>
      <c r="Z152" s="9"/>
      <c r="AA152" s="9"/>
      <c r="AB152" s="9"/>
      <c r="AC152" s="9"/>
      <c r="AD152" s="9"/>
      <c r="AE152" s="187"/>
      <c r="AF152" s="187"/>
      <c r="AG152" s="187"/>
      <c r="AH152" s="187"/>
      <c r="AI152" s="187"/>
      <c r="AJ152" s="187"/>
      <c r="AK152" s="187"/>
      <c r="AL152" s="187"/>
      <c r="AM152" s="187"/>
      <c r="AN152" s="187"/>
      <c r="AO152" s="187"/>
      <c r="AP152" s="187"/>
      <c r="AQ152" s="187"/>
      <c r="AR152" s="187"/>
      <c r="AS152" s="187"/>
      <c r="AT152" s="187"/>
      <c r="AU152" s="187"/>
    </row>
    <row r="153" spans="1:47" outlineLevel="1">
      <c r="A153" s="12"/>
      <c r="B153" s="12"/>
      <c r="C153" s="12"/>
      <c r="D153" s="12"/>
      <c r="E153" s="12"/>
      <c r="F153" s="137">
        <f>Asset11</f>
        <v>0</v>
      </c>
      <c r="G153" s="175">
        <f t="shared" ref="G153:Q153" si="18">(G51-G85-G119)/G$178</f>
        <v>0</v>
      </c>
      <c r="H153" s="91">
        <f t="shared" si="18"/>
        <v>0</v>
      </c>
      <c r="I153" s="91">
        <f t="shared" si="18"/>
        <v>0</v>
      </c>
      <c r="J153" s="91">
        <f t="shared" si="18"/>
        <v>0</v>
      </c>
      <c r="K153" s="91">
        <f t="shared" si="18"/>
        <v>0</v>
      </c>
      <c r="L153" s="91">
        <f t="shared" si="18"/>
        <v>0</v>
      </c>
      <c r="M153" s="91">
        <f t="shared" si="18"/>
        <v>0</v>
      </c>
      <c r="N153" s="91">
        <f t="shared" si="18"/>
        <v>0</v>
      </c>
      <c r="O153" s="91">
        <f t="shared" si="18"/>
        <v>0</v>
      </c>
      <c r="P153" s="91">
        <f t="shared" si="18"/>
        <v>0</v>
      </c>
      <c r="Q153" s="91">
        <f t="shared" si="18"/>
        <v>0</v>
      </c>
      <c r="R153" s="8"/>
      <c r="S153" s="8"/>
      <c r="T153" s="8"/>
      <c r="U153" s="8"/>
      <c r="V153" s="8"/>
      <c r="W153" s="44"/>
      <c r="X153" s="9"/>
      <c r="Y153" s="9"/>
      <c r="Z153" s="9"/>
      <c r="AA153" s="9"/>
      <c r="AB153" s="9"/>
      <c r="AC153" s="9"/>
      <c r="AD153" s="9"/>
      <c r="AE153" s="187"/>
      <c r="AF153" s="187"/>
      <c r="AG153" s="187"/>
      <c r="AH153" s="187"/>
      <c r="AI153" s="187"/>
      <c r="AJ153" s="187"/>
      <c r="AK153" s="187"/>
      <c r="AL153" s="187"/>
      <c r="AM153" s="187"/>
      <c r="AN153" s="187"/>
      <c r="AO153" s="187"/>
      <c r="AP153" s="187"/>
      <c r="AQ153" s="187"/>
      <c r="AR153" s="187"/>
      <c r="AS153" s="187"/>
      <c r="AT153" s="187"/>
      <c r="AU153" s="187"/>
    </row>
    <row r="154" spans="1:47" outlineLevel="1">
      <c r="A154" s="12"/>
      <c r="B154" s="12"/>
      <c r="C154" s="12"/>
      <c r="D154" s="12"/>
      <c r="E154" s="12"/>
      <c r="F154" s="137">
        <f>Asset12</f>
        <v>0</v>
      </c>
      <c r="G154" s="175">
        <f t="shared" ref="G154:Q154" si="19">(G52-G86-G120)/G$178</f>
        <v>0</v>
      </c>
      <c r="H154" s="91">
        <f t="shared" si="19"/>
        <v>0</v>
      </c>
      <c r="I154" s="91">
        <f t="shared" si="19"/>
        <v>0</v>
      </c>
      <c r="J154" s="91">
        <f t="shared" si="19"/>
        <v>0</v>
      </c>
      <c r="K154" s="91">
        <f t="shared" si="19"/>
        <v>0</v>
      </c>
      <c r="L154" s="91">
        <f t="shared" si="19"/>
        <v>0</v>
      </c>
      <c r="M154" s="91">
        <f t="shared" si="19"/>
        <v>0</v>
      </c>
      <c r="N154" s="91">
        <f t="shared" si="19"/>
        <v>0</v>
      </c>
      <c r="O154" s="91">
        <f t="shared" si="19"/>
        <v>0</v>
      </c>
      <c r="P154" s="91">
        <f t="shared" si="19"/>
        <v>0</v>
      </c>
      <c r="Q154" s="91">
        <f t="shared" si="19"/>
        <v>0</v>
      </c>
      <c r="R154" s="8"/>
      <c r="S154" s="8"/>
      <c r="T154" s="8"/>
      <c r="U154" s="8"/>
      <c r="V154" s="8"/>
      <c r="W154" s="44"/>
      <c r="X154" s="9"/>
      <c r="Y154" s="9"/>
      <c r="Z154" s="9"/>
      <c r="AA154" s="9"/>
      <c r="AB154" s="9"/>
      <c r="AC154" s="9"/>
      <c r="AD154" s="9"/>
      <c r="AE154" s="187"/>
      <c r="AF154" s="187"/>
      <c r="AG154" s="187"/>
      <c r="AH154" s="187"/>
      <c r="AI154" s="187"/>
      <c r="AJ154" s="187"/>
      <c r="AK154" s="187"/>
      <c r="AL154" s="187"/>
      <c r="AM154" s="187"/>
      <c r="AN154" s="187"/>
      <c r="AO154" s="187"/>
      <c r="AP154" s="187"/>
      <c r="AQ154" s="187"/>
      <c r="AR154" s="187"/>
      <c r="AS154" s="187"/>
      <c r="AT154" s="187"/>
      <c r="AU154" s="187"/>
    </row>
    <row r="155" spans="1:47" outlineLevel="1">
      <c r="A155" s="12"/>
      <c r="B155" s="12"/>
      <c r="C155" s="12"/>
      <c r="D155" s="12"/>
      <c r="E155" s="12"/>
      <c r="F155" s="137">
        <f>Asset13</f>
        <v>0</v>
      </c>
      <c r="G155" s="175">
        <f t="shared" ref="G155:Q155" si="20">(G53-G87-G121)/G$178</f>
        <v>0</v>
      </c>
      <c r="H155" s="91">
        <f t="shared" si="20"/>
        <v>0</v>
      </c>
      <c r="I155" s="91">
        <f t="shared" si="20"/>
        <v>0</v>
      </c>
      <c r="J155" s="91">
        <f t="shared" si="20"/>
        <v>0</v>
      </c>
      <c r="K155" s="91">
        <f t="shared" si="20"/>
        <v>0</v>
      </c>
      <c r="L155" s="91">
        <f t="shared" si="20"/>
        <v>0</v>
      </c>
      <c r="M155" s="91">
        <f t="shared" si="20"/>
        <v>0</v>
      </c>
      <c r="N155" s="91">
        <f t="shared" si="20"/>
        <v>0</v>
      </c>
      <c r="O155" s="91">
        <f t="shared" si="20"/>
        <v>0</v>
      </c>
      <c r="P155" s="91">
        <f t="shared" si="20"/>
        <v>0</v>
      </c>
      <c r="Q155" s="91">
        <f t="shared" si="20"/>
        <v>0</v>
      </c>
      <c r="R155" s="8"/>
      <c r="S155" s="8"/>
      <c r="T155" s="8"/>
      <c r="U155" s="8"/>
      <c r="V155" s="8"/>
      <c r="W155" s="44"/>
      <c r="X155" s="9"/>
      <c r="Y155" s="9"/>
      <c r="Z155" s="9"/>
      <c r="AA155" s="9"/>
      <c r="AB155" s="9"/>
      <c r="AC155" s="9"/>
      <c r="AD155" s="9"/>
      <c r="AE155" s="187"/>
      <c r="AF155" s="187"/>
      <c r="AG155" s="187"/>
      <c r="AH155" s="187"/>
      <c r="AI155" s="187"/>
      <c r="AJ155" s="187"/>
      <c r="AK155" s="187"/>
      <c r="AL155" s="187"/>
      <c r="AM155" s="187"/>
      <c r="AN155" s="187"/>
      <c r="AO155" s="187"/>
      <c r="AP155" s="187"/>
      <c r="AQ155" s="187"/>
      <c r="AR155" s="187"/>
      <c r="AS155" s="187"/>
      <c r="AT155" s="187"/>
      <c r="AU155" s="187"/>
    </row>
    <row r="156" spans="1:47" outlineLevel="1">
      <c r="A156" s="12"/>
      <c r="B156" s="12"/>
      <c r="C156" s="12"/>
      <c r="D156" s="12"/>
      <c r="E156" s="12"/>
      <c r="F156" s="137">
        <f>Asset14</f>
        <v>0</v>
      </c>
      <c r="G156" s="175">
        <f t="shared" ref="G156:Q156" si="21">(G54-G88-G122)/G$178</f>
        <v>0</v>
      </c>
      <c r="H156" s="91">
        <f t="shared" si="21"/>
        <v>0</v>
      </c>
      <c r="I156" s="91">
        <f t="shared" si="21"/>
        <v>0</v>
      </c>
      <c r="J156" s="91">
        <f t="shared" si="21"/>
        <v>0</v>
      </c>
      <c r="K156" s="91">
        <f t="shared" si="21"/>
        <v>0</v>
      </c>
      <c r="L156" s="91">
        <f t="shared" si="21"/>
        <v>0</v>
      </c>
      <c r="M156" s="91">
        <f t="shared" si="21"/>
        <v>0</v>
      </c>
      <c r="N156" s="91">
        <f t="shared" si="21"/>
        <v>0</v>
      </c>
      <c r="O156" s="91">
        <f t="shared" si="21"/>
        <v>0</v>
      </c>
      <c r="P156" s="91">
        <f t="shared" si="21"/>
        <v>0</v>
      </c>
      <c r="Q156" s="91">
        <f t="shared" si="21"/>
        <v>0</v>
      </c>
      <c r="R156" s="8"/>
      <c r="S156" s="8"/>
      <c r="T156" s="8"/>
      <c r="U156" s="8"/>
      <c r="V156" s="8"/>
      <c r="W156" s="44"/>
      <c r="X156" s="9"/>
      <c r="Y156" s="9"/>
      <c r="Z156" s="9"/>
      <c r="AA156" s="9"/>
      <c r="AB156" s="9"/>
      <c r="AC156" s="9"/>
      <c r="AD156" s="9"/>
      <c r="AE156" s="187"/>
      <c r="AF156" s="187"/>
      <c r="AG156" s="187"/>
      <c r="AH156" s="187"/>
      <c r="AI156" s="187"/>
      <c r="AJ156" s="187"/>
      <c r="AK156" s="187"/>
      <c r="AL156" s="187"/>
      <c r="AM156" s="187"/>
      <c r="AN156" s="187"/>
      <c r="AO156" s="187"/>
      <c r="AP156" s="187"/>
      <c r="AQ156" s="187"/>
      <c r="AR156" s="187"/>
      <c r="AS156" s="187"/>
      <c r="AT156" s="187"/>
      <c r="AU156" s="187"/>
    </row>
    <row r="157" spans="1:47" outlineLevel="1">
      <c r="A157" s="12"/>
      <c r="B157" s="12"/>
      <c r="C157" s="12"/>
      <c r="D157" s="12"/>
      <c r="E157" s="12"/>
      <c r="F157" s="137">
        <f>Asset15</f>
        <v>0</v>
      </c>
      <c r="G157" s="175">
        <f t="shared" ref="G157:Q157" si="22">(G55-G89-G123)/G$178</f>
        <v>0</v>
      </c>
      <c r="H157" s="91">
        <f t="shared" si="22"/>
        <v>0</v>
      </c>
      <c r="I157" s="91">
        <f t="shared" si="22"/>
        <v>0</v>
      </c>
      <c r="J157" s="91">
        <f t="shared" si="22"/>
        <v>0</v>
      </c>
      <c r="K157" s="91">
        <f t="shared" si="22"/>
        <v>0</v>
      </c>
      <c r="L157" s="91">
        <f t="shared" si="22"/>
        <v>0</v>
      </c>
      <c r="M157" s="91">
        <f t="shared" si="22"/>
        <v>0</v>
      </c>
      <c r="N157" s="91">
        <f t="shared" si="22"/>
        <v>0</v>
      </c>
      <c r="O157" s="91">
        <f t="shared" si="22"/>
        <v>0</v>
      </c>
      <c r="P157" s="91">
        <f t="shared" si="22"/>
        <v>0</v>
      </c>
      <c r="Q157" s="91">
        <f t="shared" si="22"/>
        <v>0</v>
      </c>
      <c r="R157" s="8"/>
      <c r="S157" s="8"/>
      <c r="T157" s="8"/>
      <c r="U157" s="8"/>
      <c r="V157" s="8"/>
      <c r="W157" s="44"/>
      <c r="X157" s="9"/>
      <c r="Y157" s="9"/>
      <c r="Z157" s="9"/>
      <c r="AA157" s="9"/>
      <c r="AB157" s="9"/>
      <c r="AC157" s="9"/>
      <c r="AD157" s="9"/>
      <c r="AE157" s="187"/>
      <c r="AF157" s="187"/>
      <c r="AG157" s="187"/>
      <c r="AH157" s="187"/>
      <c r="AI157" s="187"/>
      <c r="AJ157" s="187"/>
      <c r="AK157" s="187"/>
      <c r="AL157" s="187"/>
      <c r="AM157" s="187"/>
      <c r="AN157" s="187"/>
      <c r="AO157" s="187"/>
      <c r="AP157" s="187"/>
      <c r="AQ157" s="187"/>
      <c r="AR157" s="187"/>
      <c r="AS157" s="187"/>
      <c r="AT157" s="187"/>
      <c r="AU157" s="187"/>
    </row>
    <row r="158" spans="1:47" outlineLevel="1">
      <c r="A158" s="12"/>
      <c r="B158" s="12"/>
      <c r="C158" s="12"/>
      <c r="D158" s="12"/>
      <c r="E158" s="12"/>
      <c r="F158" s="137">
        <f>Asset16</f>
        <v>0</v>
      </c>
      <c r="G158" s="175">
        <f t="shared" ref="G158:Q158" si="23">(G56-G90-G124)/G$178</f>
        <v>0</v>
      </c>
      <c r="H158" s="91">
        <f t="shared" si="23"/>
        <v>0</v>
      </c>
      <c r="I158" s="91">
        <f t="shared" si="23"/>
        <v>0</v>
      </c>
      <c r="J158" s="91">
        <f t="shared" si="23"/>
        <v>0</v>
      </c>
      <c r="K158" s="91">
        <f t="shared" si="23"/>
        <v>0</v>
      </c>
      <c r="L158" s="91">
        <f t="shared" si="23"/>
        <v>0</v>
      </c>
      <c r="M158" s="91">
        <f t="shared" si="23"/>
        <v>0</v>
      </c>
      <c r="N158" s="91">
        <f t="shared" si="23"/>
        <v>0</v>
      </c>
      <c r="O158" s="91">
        <f t="shared" si="23"/>
        <v>0</v>
      </c>
      <c r="P158" s="91">
        <f t="shared" si="23"/>
        <v>0</v>
      </c>
      <c r="Q158" s="91">
        <f t="shared" si="23"/>
        <v>0</v>
      </c>
      <c r="R158" s="8"/>
      <c r="S158" s="8"/>
      <c r="T158" s="8"/>
      <c r="U158" s="8"/>
      <c r="V158" s="8"/>
      <c r="W158" s="44"/>
      <c r="X158" s="9"/>
      <c r="Y158" s="9"/>
      <c r="Z158" s="9"/>
      <c r="AA158" s="9"/>
      <c r="AB158" s="9"/>
      <c r="AC158" s="9"/>
      <c r="AD158" s="9"/>
      <c r="AE158" s="187"/>
      <c r="AF158" s="187"/>
      <c r="AG158" s="187"/>
      <c r="AH158" s="187"/>
      <c r="AI158" s="187"/>
      <c r="AJ158" s="187"/>
      <c r="AK158" s="187"/>
      <c r="AL158" s="187"/>
      <c r="AM158" s="187"/>
      <c r="AN158" s="187"/>
      <c r="AO158" s="187"/>
      <c r="AP158" s="187"/>
      <c r="AQ158" s="187"/>
      <c r="AR158" s="187"/>
      <c r="AS158" s="187"/>
      <c r="AT158" s="187"/>
      <c r="AU158" s="187"/>
    </row>
    <row r="159" spans="1:47" outlineLevel="1">
      <c r="A159" s="12"/>
      <c r="B159" s="12"/>
      <c r="C159" s="12"/>
      <c r="D159" s="12"/>
      <c r="E159" s="12"/>
      <c r="F159" s="137">
        <f>Asset17</f>
        <v>0</v>
      </c>
      <c r="G159" s="175">
        <f t="shared" ref="G159:Q159" si="24">(G57-G91-G125)/G$178</f>
        <v>0</v>
      </c>
      <c r="H159" s="91">
        <f t="shared" si="24"/>
        <v>0</v>
      </c>
      <c r="I159" s="91">
        <f t="shared" si="24"/>
        <v>0</v>
      </c>
      <c r="J159" s="91">
        <f t="shared" si="24"/>
        <v>0</v>
      </c>
      <c r="K159" s="91">
        <f t="shared" si="24"/>
        <v>0</v>
      </c>
      <c r="L159" s="91">
        <f t="shared" si="24"/>
        <v>0</v>
      </c>
      <c r="M159" s="91">
        <f t="shared" si="24"/>
        <v>0</v>
      </c>
      <c r="N159" s="91">
        <f t="shared" si="24"/>
        <v>0</v>
      </c>
      <c r="O159" s="91">
        <f t="shared" si="24"/>
        <v>0</v>
      </c>
      <c r="P159" s="91">
        <f t="shared" si="24"/>
        <v>0</v>
      </c>
      <c r="Q159" s="91">
        <f t="shared" si="24"/>
        <v>0</v>
      </c>
      <c r="R159" s="8"/>
      <c r="S159" s="8"/>
      <c r="T159" s="8"/>
      <c r="U159" s="8"/>
      <c r="V159" s="8"/>
      <c r="W159" s="44"/>
      <c r="X159" s="9"/>
      <c r="Y159" s="9"/>
      <c r="Z159" s="9"/>
      <c r="AA159" s="9"/>
      <c r="AB159" s="9"/>
      <c r="AC159" s="9"/>
      <c r="AD159" s="9"/>
      <c r="AE159" s="187"/>
      <c r="AF159" s="187"/>
      <c r="AG159" s="187"/>
      <c r="AH159" s="187"/>
      <c r="AI159" s="187"/>
      <c r="AJ159" s="187"/>
      <c r="AK159" s="187"/>
      <c r="AL159" s="187"/>
      <c r="AM159" s="187"/>
      <c r="AN159" s="187"/>
      <c r="AO159" s="187"/>
      <c r="AP159" s="187"/>
      <c r="AQ159" s="187"/>
      <c r="AR159" s="187"/>
      <c r="AS159" s="187"/>
      <c r="AT159" s="187"/>
      <c r="AU159" s="187"/>
    </row>
    <row r="160" spans="1:47" outlineLevel="1">
      <c r="A160" s="12"/>
      <c r="B160" s="12"/>
      <c r="C160" s="12"/>
      <c r="D160" s="12"/>
      <c r="E160" s="12"/>
      <c r="F160" s="137">
        <f>Asset18</f>
        <v>0</v>
      </c>
      <c r="G160" s="175">
        <f t="shared" ref="G160:Q160" si="25">(G58-G92-G126)/G$178</f>
        <v>0</v>
      </c>
      <c r="H160" s="91">
        <f t="shared" si="25"/>
        <v>0</v>
      </c>
      <c r="I160" s="91">
        <f t="shared" si="25"/>
        <v>0</v>
      </c>
      <c r="J160" s="91">
        <f t="shared" si="25"/>
        <v>0</v>
      </c>
      <c r="K160" s="91">
        <f t="shared" si="25"/>
        <v>0</v>
      </c>
      <c r="L160" s="91">
        <f t="shared" si="25"/>
        <v>0</v>
      </c>
      <c r="M160" s="91">
        <f t="shared" si="25"/>
        <v>0</v>
      </c>
      <c r="N160" s="91">
        <f t="shared" si="25"/>
        <v>0</v>
      </c>
      <c r="O160" s="91">
        <f t="shared" si="25"/>
        <v>0</v>
      </c>
      <c r="P160" s="91">
        <f t="shared" si="25"/>
        <v>0</v>
      </c>
      <c r="Q160" s="91">
        <f t="shared" si="25"/>
        <v>0</v>
      </c>
      <c r="R160" s="8"/>
      <c r="S160" s="8"/>
      <c r="T160" s="8"/>
      <c r="U160" s="8"/>
      <c r="V160" s="8"/>
      <c r="W160" s="44"/>
      <c r="X160" s="9"/>
      <c r="Y160" s="9"/>
      <c r="Z160" s="9"/>
      <c r="AA160" s="9"/>
      <c r="AB160" s="9"/>
      <c r="AC160" s="9"/>
      <c r="AD160" s="9"/>
      <c r="AE160" s="187"/>
      <c r="AF160" s="187"/>
      <c r="AG160" s="187"/>
      <c r="AH160" s="187"/>
      <c r="AI160" s="187"/>
      <c r="AJ160" s="187"/>
      <c r="AK160" s="187"/>
      <c r="AL160" s="187"/>
      <c r="AM160" s="187"/>
      <c r="AN160" s="187"/>
      <c r="AO160" s="187"/>
      <c r="AP160" s="187"/>
      <c r="AQ160" s="187"/>
      <c r="AR160" s="187"/>
      <c r="AS160" s="187"/>
      <c r="AT160" s="187"/>
      <c r="AU160" s="187"/>
    </row>
    <row r="161" spans="1:47" outlineLevel="1">
      <c r="A161" s="12"/>
      <c r="B161" s="12"/>
      <c r="C161" s="12"/>
      <c r="D161" s="12"/>
      <c r="E161" s="12"/>
      <c r="F161" s="137">
        <f>Asset19</f>
        <v>0</v>
      </c>
      <c r="G161" s="175">
        <f t="shared" ref="G161:Q161" si="26">(G59-G93-G127)/G$178</f>
        <v>0</v>
      </c>
      <c r="H161" s="91">
        <f t="shared" si="26"/>
        <v>0</v>
      </c>
      <c r="I161" s="91">
        <f t="shared" si="26"/>
        <v>0</v>
      </c>
      <c r="J161" s="91">
        <f t="shared" si="26"/>
        <v>0</v>
      </c>
      <c r="K161" s="91">
        <f t="shared" si="26"/>
        <v>0</v>
      </c>
      <c r="L161" s="91">
        <f t="shared" si="26"/>
        <v>0</v>
      </c>
      <c r="M161" s="91">
        <f t="shared" si="26"/>
        <v>0</v>
      </c>
      <c r="N161" s="91">
        <f t="shared" si="26"/>
        <v>0</v>
      </c>
      <c r="O161" s="91">
        <f t="shared" si="26"/>
        <v>0</v>
      </c>
      <c r="P161" s="91">
        <f t="shared" si="26"/>
        <v>0</v>
      </c>
      <c r="Q161" s="91">
        <f t="shared" si="26"/>
        <v>0</v>
      </c>
      <c r="R161" s="8"/>
      <c r="S161" s="8"/>
      <c r="T161" s="8"/>
      <c r="U161" s="8"/>
      <c r="V161" s="8"/>
      <c r="W161" s="44"/>
      <c r="X161" s="9"/>
      <c r="Y161" s="9"/>
      <c r="Z161" s="9"/>
      <c r="AA161" s="9"/>
      <c r="AB161" s="9"/>
      <c r="AC161" s="9"/>
      <c r="AD161" s="9"/>
      <c r="AE161" s="187"/>
      <c r="AF161" s="187"/>
      <c r="AG161" s="187"/>
      <c r="AH161" s="187"/>
      <c r="AI161" s="187"/>
      <c r="AJ161" s="187"/>
      <c r="AK161" s="187"/>
      <c r="AL161" s="187"/>
      <c r="AM161" s="187"/>
      <c r="AN161" s="187"/>
      <c r="AO161" s="187"/>
      <c r="AP161" s="187"/>
      <c r="AQ161" s="187"/>
      <c r="AR161" s="187"/>
      <c r="AS161" s="187"/>
      <c r="AT161" s="187"/>
      <c r="AU161" s="187"/>
    </row>
    <row r="162" spans="1:47" outlineLevel="1">
      <c r="A162" s="12"/>
      <c r="B162" s="12"/>
      <c r="C162" s="12"/>
      <c r="D162" s="12"/>
      <c r="E162" s="12"/>
      <c r="F162" s="137">
        <f>Asset20</f>
        <v>0</v>
      </c>
      <c r="G162" s="175">
        <f t="shared" ref="G162:Q162" si="27">(G60-G94-G128)/G$178</f>
        <v>0</v>
      </c>
      <c r="H162" s="91">
        <f t="shared" si="27"/>
        <v>0</v>
      </c>
      <c r="I162" s="91">
        <f t="shared" si="27"/>
        <v>0</v>
      </c>
      <c r="J162" s="91">
        <f t="shared" si="27"/>
        <v>0</v>
      </c>
      <c r="K162" s="91">
        <f t="shared" si="27"/>
        <v>0</v>
      </c>
      <c r="L162" s="91">
        <f t="shared" si="27"/>
        <v>0</v>
      </c>
      <c r="M162" s="91">
        <f t="shared" si="27"/>
        <v>0</v>
      </c>
      <c r="N162" s="91">
        <f t="shared" si="27"/>
        <v>0</v>
      </c>
      <c r="O162" s="91">
        <f t="shared" si="27"/>
        <v>0</v>
      </c>
      <c r="P162" s="91">
        <f t="shared" si="27"/>
        <v>0</v>
      </c>
      <c r="Q162" s="91">
        <f t="shared" si="27"/>
        <v>0</v>
      </c>
      <c r="R162" s="8"/>
      <c r="S162" s="8"/>
      <c r="T162" s="8"/>
      <c r="U162" s="8"/>
      <c r="V162" s="8"/>
      <c r="W162" s="44"/>
      <c r="X162" s="9"/>
      <c r="Y162" s="9"/>
      <c r="Z162" s="9"/>
      <c r="AA162" s="9"/>
      <c r="AB162" s="9"/>
      <c r="AC162" s="9"/>
      <c r="AD162" s="9"/>
      <c r="AE162" s="187"/>
      <c r="AF162" s="187"/>
      <c r="AG162" s="187"/>
      <c r="AH162" s="187"/>
      <c r="AI162" s="187"/>
      <c r="AJ162" s="187"/>
      <c r="AK162" s="187"/>
      <c r="AL162" s="187"/>
      <c r="AM162" s="187"/>
      <c r="AN162" s="187"/>
      <c r="AO162" s="187"/>
      <c r="AP162" s="187"/>
      <c r="AQ162" s="187"/>
      <c r="AR162" s="187"/>
      <c r="AS162" s="187"/>
      <c r="AT162" s="187"/>
      <c r="AU162" s="187"/>
    </row>
    <row r="163" spans="1:47" outlineLevel="1">
      <c r="A163" s="12"/>
      <c r="B163" s="12"/>
      <c r="C163" s="12"/>
      <c r="D163" s="12"/>
      <c r="E163" s="12"/>
      <c r="F163" s="40">
        <f>Asset21</f>
        <v>0</v>
      </c>
      <c r="G163" s="175">
        <f t="shared" ref="G163:Q163" si="28">(G61-G95-G129)/G$178</f>
        <v>0</v>
      </c>
      <c r="H163" s="91">
        <f t="shared" si="28"/>
        <v>0</v>
      </c>
      <c r="I163" s="91">
        <f t="shared" si="28"/>
        <v>0</v>
      </c>
      <c r="J163" s="91">
        <f t="shared" si="28"/>
        <v>0</v>
      </c>
      <c r="K163" s="91">
        <f t="shared" si="28"/>
        <v>0</v>
      </c>
      <c r="L163" s="91">
        <f t="shared" si="28"/>
        <v>0</v>
      </c>
      <c r="M163" s="91">
        <f t="shared" si="28"/>
        <v>0</v>
      </c>
      <c r="N163" s="91">
        <f t="shared" si="28"/>
        <v>0</v>
      </c>
      <c r="O163" s="91">
        <f t="shared" si="28"/>
        <v>0</v>
      </c>
      <c r="P163" s="91">
        <f t="shared" si="28"/>
        <v>0</v>
      </c>
      <c r="Q163" s="91">
        <f t="shared" si="28"/>
        <v>0</v>
      </c>
      <c r="R163" s="8"/>
      <c r="S163" s="8"/>
      <c r="T163" s="8"/>
      <c r="U163" s="8"/>
      <c r="V163" s="8"/>
      <c r="W163" s="44"/>
      <c r="X163" s="9"/>
      <c r="Y163" s="9"/>
      <c r="Z163" s="9"/>
      <c r="AA163" s="9"/>
      <c r="AB163" s="9"/>
      <c r="AC163" s="9"/>
      <c r="AD163" s="9"/>
      <c r="AE163" s="187"/>
      <c r="AF163" s="187"/>
      <c r="AG163" s="187"/>
      <c r="AH163" s="187"/>
      <c r="AI163" s="187"/>
      <c r="AJ163" s="187"/>
      <c r="AK163" s="187"/>
      <c r="AL163" s="187"/>
      <c r="AM163" s="187"/>
      <c r="AN163" s="187"/>
      <c r="AO163" s="187"/>
      <c r="AP163" s="187"/>
      <c r="AQ163" s="187"/>
      <c r="AR163" s="187"/>
      <c r="AS163" s="187"/>
      <c r="AT163" s="187"/>
      <c r="AU163" s="187"/>
    </row>
    <row r="164" spans="1:47" outlineLevel="1">
      <c r="A164" s="12"/>
      <c r="B164" s="12"/>
      <c r="C164" s="12"/>
      <c r="D164" s="12"/>
      <c r="E164" s="12"/>
      <c r="F164" s="40">
        <f>Asset22</f>
        <v>0</v>
      </c>
      <c r="G164" s="175">
        <f t="shared" ref="G164:Q164" si="29">(G62-G96-G130)/G$178</f>
        <v>0</v>
      </c>
      <c r="H164" s="91">
        <f t="shared" si="29"/>
        <v>0</v>
      </c>
      <c r="I164" s="91">
        <f t="shared" si="29"/>
        <v>0</v>
      </c>
      <c r="J164" s="91">
        <f t="shared" si="29"/>
        <v>0</v>
      </c>
      <c r="K164" s="91">
        <f t="shared" si="29"/>
        <v>0</v>
      </c>
      <c r="L164" s="91">
        <f t="shared" si="29"/>
        <v>0</v>
      </c>
      <c r="M164" s="91">
        <f t="shared" si="29"/>
        <v>0</v>
      </c>
      <c r="N164" s="91">
        <f t="shared" si="29"/>
        <v>0</v>
      </c>
      <c r="O164" s="91">
        <f t="shared" si="29"/>
        <v>0</v>
      </c>
      <c r="P164" s="91">
        <f t="shared" si="29"/>
        <v>0</v>
      </c>
      <c r="Q164" s="91">
        <f t="shared" si="29"/>
        <v>0</v>
      </c>
      <c r="R164" s="8"/>
      <c r="S164" s="8"/>
      <c r="T164" s="8"/>
      <c r="U164" s="8"/>
      <c r="V164" s="8"/>
      <c r="W164" s="44"/>
      <c r="X164" s="9"/>
      <c r="Y164" s="9"/>
      <c r="Z164" s="9"/>
      <c r="AA164" s="9"/>
      <c r="AB164" s="9"/>
      <c r="AC164" s="9"/>
      <c r="AD164" s="9"/>
      <c r="AE164" s="187"/>
      <c r="AF164" s="187"/>
      <c r="AG164" s="187"/>
      <c r="AH164" s="187"/>
      <c r="AI164" s="187"/>
      <c r="AJ164" s="187"/>
      <c r="AK164" s="187"/>
      <c r="AL164" s="187"/>
      <c r="AM164" s="187"/>
      <c r="AN164" s="187"/>
      <c r="AO164" s="187"/>
      <c r="AP164" s="187"/>
      <c r="AQ164" s="187"/>
      <c r="AR164" s="187"/>
      <c r="AS164" s="187"/>
      <c r="AT164" s="187"/>
      <c r="AU164" s="187"/>
    </row>
    <row r="165" spans="1:47" outlineLevel="1">
      <c r="A165" s="12"/>
      <c r="B165" s="12"/>
      <c r="C165" s="12"/>
      <c r="D165" s="12"/>
      <c r="E165" s="12"/>
      <c r="F165" s="40">
        <f>Asset23</f>
        <v>0</v>
      </c>
      <c r="G165" s="175">
        <f t="shared" ref="G165:Q165" si="30">(G63-G97-G131)/G$178</f>
        <v>0</v>
      </c>
      <c r="H165" s="91">
        <f t="shared" si="30"/>
        <v>0</v>
      </c>
      <c r="I165" s="91">
        <f t="shared" si="30"/>
        <v>0</v>
      </c>
      <c r="J165" s="91">
        <f t="shared" si="30"/>
        <v>0</v>
      </c>
      <c r="K165" s="91">
        <f t="shared" si="30"/>
        <v>0</v>
      </c>
      <c r="L165" s="91">
        <f t="shared" si="30"/>
        <v>0</v>
      </c>
      <c r="M165" s="91">
        <f t="shared" si="30"/>
        <v>0</v>
      </c>
      <c r="N165" s="91">
        <f t="shared" si="30"/>
        <v>0</v>
      </c>
      <c r="O165" s="91">
        <f t="shared" si="30"/>
        <v>0</v>
      </c>
      <c r="P165" s="91">
        <f t="shared" si="30"/>
        <v>0</v>
      </c>
      <c r="Q165" s="91">
        <f t="shared" si="30"/>
        <v>0</v>
      </c>
      <c r="R165" s="8"/>
      <c r="S165" s="8"/>
      <c r="T165" s="8"/>
      <c r="U165" s="8"/>
      <c r="V165" s="8"/>
      <c r="W165" s="44"/>
      <c r="X165" s="9"/>
      <c r="Y165" s="9"/>
      <c r="Z165" s="9"/>
      <c r="AA165" s="9"/>
      <c r="AB165" s="9"/>
      <c r="AC165" s="9"/>
      <c r="AD165" s="9"/>
      <c r="AE165" s="187"/>
      <c r="AF165" s="187"/>
      <c r="AG165" s="187"/>
      <c r="AH165" s="187"/>
      <c r="AI165" s="187"/>
      <c r="AJ165" s="187"/>
      <c r="AK165" s="187"/>
      <c r="AL165" s="187"/>
      <c r="AM165" s="187"/>
      <c r="AN165" s="187"/>
      <c r="AO165" s="187"/>
      <c r="AP165" s="187"/>
      <c r="AQ165" s="187"/>
      <c r="AR165" s="187"/>
      <c r="AS165" s="187"/>
      <c r="AT165" s="187"/>
      <c r="AU165" s="187"/>
    </row>
    <row r="166" spans="1:47" outlineLevel="1">
      <c r="A166" s="12"/>
      <c r="B166" s="12"/>
      <c r="C166" s="12"/>
      <c r="D166" s="12"/>
      <c r="E166" s="12"/>
      <c r="F166" s="40">
        <f>Asset24</f>
        <v>0</v>
      </c>
      <c r="G166" s="175">
        <f t="shared" ref="G166:Q166" si="31">(G64-G98-G132)/G$178</f>
        <v>0</v>
      </c>
      <c r="H166" s="91">
        <f t="shared" si="31"/>
        <v>0</v>
      </c>
      <c r="I166" s="91">
        <f t="shared" si="31"/>
        <v>0</v>
      </c>
      <c r="J166" s="91">
        <f t="shared" si="31"/>
        <v>0</v>
      </c>
      <c r="K166" s="91">
        <f t="shared" si="31"/>
        <v>0</v>
      </c>
      <c r="L166" s="91">
        <f t="shared" si="31"/>
        <v>0</v>
      </c>
      <c r="M166" s="91">
        <f t="shared" si="31"/>
        <v>0</v>
      </c>
      <c r="N166" s="91">
        <f t="shared" si="31"/>
        <v>0</v>
      </c>
      <c r="O166" s="91">
        <f t="shared" si="31"/>
        <v>0</v>
      </c>
      <c r="P166" s="91">
        <f t="shared" si="31"/>
        <v>0</v>
      </c>
      <c r="Q166" s="91">
        <f t="shared" si="31"/>
        <v>0</v>
      </c>
      <c r="R166" s="8"/>
      <c r="S166" s="8"/>
      <c r="T166" s="8"/>
      <c r="U166" s="8"/>
      <c r="V166" s="8"/>
      <c r="W166" s="44"/>
      <c r="X166" s="9"/>
      <c r="Y166" s="9"/>
      <c r="Z166" s="9"/>
      <c r="AA166" s="9"/>
      <c r="AB166" s="9"/>
      <c r="AC166" s="9"/>
      <c r="AD166" s="9"/>
      <c r="AE166" s="187"/>
      <c r="AF166" s="187"/>
      <c r="AG166" s="187"/>
      <c r="AH166" s="187"/>
      <c r="AI166" s="187"/>
      <c r="AJ166" s="187"/>
      <c r="AK166" s="187"/>
      <c r="AL166" s="187"/>
      <c r="AM166" s="187"/>
      <c r="AN166" s="187"/>
      <c r="AO166" s="187"/>
      <c r="AP166" s="187"/>
      <c r="AQ166" s="187"/>
      <c r="AR166" s="187"/>
      <c r="AS166" s="187"/>
      <c r="AT166" s="187"/>
      <c r="AU166" s="187"/>
    </row>
    <row r="167" spans="1:47" outlineLevel="1">
      <c r="A167" s="12"/>
      <c r="B167" s="12"/>
      <c r="C167" s="12"/>
      <c r="D167" s="12"/>
      <c r="E167" s="12"/>
      <c r="F167" s="40">
        <f>Asset25</f>
        <v>0</v>
      </c>
      <c r="G167" s="175">
        <f t="shared" ref="G167:Q167" si="32">(G65-G99-G133)/G$178</f>
        <v>0</v>
      </c>
      <c r="H167" s="91">
        <f t="shared" si="32"/>
        <v>0</v>
      </c>
      <c r="I167" s="91">
        <f t="shared" si="32"/>
        <v>0</v>
      </c>
      <c r="J167" s="91">
        <f t="shared" si="32"/>
        <v>0</v>
      </c>
      <c r="K167" s="91">
        <f t="shared" si="32"/>
        <v>0</v>
      </c>
      <c r="L167" s="91">
        <f t="shared" si="32"/>
        <v>0</v>
      </c>
      <c r="M167" s="91">
        <f t="shared" si="32"/>
        <v>0</v>
      </c>
      <c r="N167" s="91">
        <f t="shared" si="32"/>
        <v>0</v>
      </c>
      <c r="O167" s="91">
        <f t="shared" si="32"/>
        <v>0</v>
      </c>
      <c r="P167" s="91">
        <f t="shared" si="32"/>
        <v>0</v>
      </c>
      <c r="Q167" s="91">
        <f t="shared" si="32"/>
        <v>0</v>
      </c>
      <c r="R167" s="8"/>
      <c r="S167" s="8"/>
      <c r="T167" s="8"/>
      <c r="U167" s="8"/>
      <c r="V167" s="8"/>
      <c r="W167" s="44"/>
      <c r="X167" s="9"/>
      <c r="Y167" s="9"/>
      <c r="Z167" s="9"/>
      <c r="AA167" s="9"/>
      <c r="AB167" s="9"/>
      <c r="AC167" s="9"/>
      <c r="AD167" s="9"/>
      <c r="AE167" s="187"/>
      <c r="AF167" s="187"/>
      <c r="AG167" s="187"/>
      <c r="AH167" s="187"/>
      <c r="AI167" s="187"/>
      <c r="AJ167" s="187"/>
      <c r="AK167" s="187"/>
      <c r="AL167" s="187"/>
      <c r="AM167" s="187"/>
      <c r="AN167" s="187"/>
      <c r="AO167" s="187"/>
      <c r="AP167" s="187"/>
      <c r="AQ167" s="187"/>
      <c r="AR167" s="187"/>
      <c r="AS167" s="187"/>
      <c r="AT167" s="187"/>
      <c r="AU167" s="187"/>
    </row>
    <row r="168" spans="1:47" outlineLevel="1">
      <c r="A168" s="12"/>
      <c r="B168" s="12"/>
      <c r="C168" s="12"/>
      <c r="D168" s="12"/>
      <c r="E168" s="12"/>
      <c r="F168" s="40">
        <f>Asset26</f>
        <v>0</v>
      </c>
      <c r="G168" s="175">
        <f t="shared" ref="G168:Q168" si="33">(G66-G100-G134)/G$178</f>
        <v>0</v>
      </c>
      <c r="H168" s="91">
        <f t="shared" si="33"/>
        <v>0</v>
      </c>
      <c r="I168" s="91">
        <f t="shared" si="33"/>
        <v>0</v>
      </c>
      <c r="J168" s="91">
        <f t="shared" si="33"/>
        <v>0</v>
      </c>
      <c r="K168" s="91">
        <f t="shared" si="33"/>
        <v>0</v>
      </c>
      <c r="L168" s="91">
        <f t="shared" si="33"/>
        <v>0</v>
      </c>
      <c r="M168" s="91">
        <f t="shared" si="33"/>
        <v>0</v>
      </c>
      <c r="N168" s="91">
        <f t="shared" si="33"/>
        <v>0</v>
      </c>
      <c r="O168" s="91">
        <f t="shared" si="33"/>
        <v>0</v>
      </c>
      <c r="P168" s="91">
        <f t="shared" si="33"/>
        <v>0</v>
      </c>
      <c r="Q168" s="91">
        <f t="shared" si="33"/>
        <v>0</v>
      </c>
      <c r="R168" s="8"/>
      <c r="S168" s="8"/>
      <c r="T168" s="8"/>
      <c r="U168" s="8"/>
      <c r="V168" s="8"/>
      <c r="W168" s="44"/>
      <c r="X168" s="9"/>
      <c r="Y168" s="9"/>
      <c r="Z168" s="9"/>
      <c r="AA168" s="9"/>
      <c r="AB168" s="9"/>
      <c r="AC168" s="9"/>
      <c r="AD168" s="9"/>
      <c r="AE168" s="187"/>
      <c r="AF168" s="187"/>
      <c r="AG168" s="187"/>
      <c r="AH168" s="187"/>
      <c r="AI168" s="187"/>
      <c r="AJ168" s="187"/>
      <c r="AK168" s="187"/>
      <c r="AL168" s="187"/>
      <c r="AM168" s="187"/>
      <c r="AN168" s="187"/>
      <c r="AO168" s="187"/>
      <c r="AP168" s="187"/>
      <c r="AQ168" s="187"/>
      <c r="AR168" s="187"/>
      <c r="AS168" s="187"/>
      <c r="AT168" s="187"/>
      <c r="AU168" s="187"/>
    </row>
    <row r="169" spans="1:47" outlineLevel="1">
      <c r="A169" s="12"/>
      <c r="B169" s="12"/>
      <c r="C169" s="12"/>
      <c r="D169" s="12"/>
      <c r="E169" s="12"/>
      <c r="F169" s="40">
        <f>Asset27</f>
        <v>0</v>
      </c>
      <c r="G169" s="175">
        <f t="shared" ref="G169:Q169" si="34">(G67-G101-G135)/G$178</f>
        <v>0</v>
      </c>
      <c r="H169" s="91">
        <f t="shared" si="34"/>
        <v>0</v>
      </c>
      <c r="I169" s="91">
        <f t="shared" si="34"/>
        <v>0</v>
      </c>
      <c r="J169" s="91">
        <f t="shared" si="34"/>
        <v>0</v>
      </c>
      <c r="K169" s="91">
        <f t="shared" si="34"/>
        <v>0</v>
      </c>
      <c r="L169" s="91">
        <f t="shared" si="34"/>
        <v>0</v>
      </c>
      <c r="M169" s="91">
        <f t="shared" si="34"/>
        <v>0</v>
      </c>
      <c r="N169" s="91">
        <f t="shared" si="34"/>
        <v>0</v>
      </c>
      <c r="O169" s="91">
        <f t="shared" si="34"/>
        <v>0</v>
      </c>
      <c r="P169" s="91">
        <f t="shared" si="34"/>
        <v>0</v>
      </c>
      <c r="Q169" s="91">
        <f t="shared" si="34"/>
        <v>0</v>
      </c>
      <c r="R169" s="8"/>
      <c r="S169" s="8"/>
      <c r="T169" s="8"/>
      <c r="U169" s="8"/>
      <c r="V169" s="8"/>
      <c r="W169" s="44"/>
      <c r="X169" s="9"/>
      <c r="Y169" s="9"/>
      <c r="Z169" s="9"/>
      <c r="AA169" s="9"/>
      <c r="AB169" s="9"/>
      <c r="AC169" s="9"/>
      <c r="AD169" s="9"/>
      <c r="AE169" s="187"/>
      <c r="AF169" s="187"/>
      <c r="AG169" s="187"/>
      <c r="AH169" s="187"/>
      <c r="AI169" s="187"/>
      <c r="AJ169" s="187"/>
      <c r="AK169" s="187"/>
      <c r="AL169" s="187"/>
      <c r="AM169" s="187"/>
      <c r="AN169" s="187"/>
      <c r="AO169" s="187"/>
      <c r="AP169" s="187"/>
      <c r="AQ169" s="187"/>
      <c r="AR169" s="187"/>
      <c r="AS169" s="187"/>
      <c r="AT169" s="187"/>
      <c r="AU169" s="187"/>
    </row>
    <row r="170" spans="1:47" outlineLevel="1">
      <c r="A170" s="12"/>
      <c r="B170" s="12"/>
      <c r="C170" s="12"/>
      <c r="D170" s="12"/>
      <c r="E170" s="12"/>
      <c r="F170" s="40">
        <f>Asset28</f>
        <v>0</v>
      </c>
      <c r="G170" s="175">
        <f t="shared" ref="G170:Q170" si="35">(G68-G102-G136)/G$178</f>
        <v>0</v>
      </c>
      <c r="H170" s="91">
        <f t="shared" si="35"/>
        <v>0</v>
      </c>
      <c r="I170" s="91">
        <f t="shared" si="35"/>
        <v>0</v>
      </c>
      <c r="J170" s="91">
        <f t="shared" si="35"/>
        <v>0</v>
      </c>
      <c r="K170" s="91">
        <f t="shared" si="35"/>
        <v>0</v>
      </c>
      <c r="L170" s="91">
        <f t="shared" si="35"/>
        <v>0</v>
      </c>
      <c r="M170" s="91">
        <f t="shared" si="35"/>
        <v>0</v>
      </c>
      <c r="N170" s="91">
        <f t="shared" si="35"/>
        <v>0</v>
      </c>
      <c r="O170" s="91">
        <f t="shared" si="35"/>
        <v>0</v>
      </c>
      <c r="P170" s="91">
        <f t="shared" si="35"/>
        <v>0</v>
      </c>
      <c r="Q170" s="91">
        <f t="shared" si="35"/>
        <v>0</v>
      </c>
      <c r="R170" s="8"/>
      <c r="S170" s="8" t="s">
        <v>130</v>
      </c>
      <c r="T170" s="8"/>
      <c r="U170" s="8"/>
      <c r="V170" s="8"/>
      <c r="W170" s="44"/>
      <c r="X170" s="9"/>
      <c r="Y170" s="9"/>
      <c r="Z170" s="9"/>
      <c r="AA170" s="9"/>
      <c r="AB170" s="9"/>
      <c r="AC170" s="9"/>
      <c r="AD170" s="9"/>
      <c r="AE170" s="187"/>
      <c r="AF170" s="187"/>
      <c r="AG170" s="187"/>
      <c r="AH170" s="187"/>
      <c r="AI170" s="187"/>
      <c r="AJ170" s="187"/>
      <c r="AK170" s="187"/>
      <c r="AL170" s="187"/>
      <c r="AM170" s="187"/>
      <c r="AN170" s="187"/>
      <c r="AO170" s="187"/>
      <c r="AP170" s="187"/>
      <c r="AQ170" s="187"/>
      <c r="AR170" s="187"/>
      <c r="AS170" s="187"/>
      <c r="AT170" s="187"/>
      <c r="AU170" s="187"/>
    </row>
    <row r="171" spans="1:47" outlineLevel="1">
      <c r="A171" s="12"/>
      <c r="B171" s="12"/>
      <c r="C171" s="12"/>
      <c r="D171" s="12"/>
      <c r="E171" s="12"/>
      <c r="F171" s="40">
        <f>Asset29</f>
        <v>0</v>
      </c>
      <c r="G171" s="175">
        <f t="shared" ref="G171:Q171" si="36">(G69-G103-G137)/G$178</f>
        <v>0</v>
      </c>
      <c r="H171" s="91">
        <f t="shared" si="36"/>
        <v>0</v>
      </c>
      <c r="I171" s="91">
        <f t="shared" si="36"/>
        <v>0</v>
      </c>
      <c r="J171" s="91">
        <f t="shared" si="36"/>
        <v>0</v>
      </c>
      <c r="K171" s="91">
        <f t="shared" si="36"/>
        <v>0</v>
      </c>
      <c r="L171" s="91">
        <f t="shared" si="36"/>
        <v>0</v>
      </c>
      <c r="M171" s="91">
        <f t="shared" si="36"/>
        <v>0</v>
      </c>
      <c r="N171" s="91">
        <f t="shared" si="36"/>
        <v>0</v>
      </c>
      <c r="O171" s="91">
        <f t="shared" si="36"/>
        <v>0</v>
      </c>
      <c r="P171" s="91">
        <f t="shared" si="36"/>
        <v>0</v>
      </c>
      <c r="Q171" s="91">
        <f t="shared" si="36"/>
        <v>0</v>
      </c>
      <c r="R171" s="8"/>
      <c r="S171" s="8"/>
      <c r="T171" s="8"/>
      <c r="U171" s="8"/>
      <c r="V171" s="8"/>
      <c r="W171" s="44"/>
      <c r="X171" s="9"/>
      <c r="Y171" s="9"/>
      <c r="Z171" s="9"/>
      <c r="AA171" s="9"/>
      <c r="AB171" s="9"/>
      <c r="AC171" s="9"/>
      <c r="AD171" s="9"/>
      <c r="AE171" s="187"/>
      <c r="AF171" s="187"/>
      <c r="AG171" s="187"/>
      <c r="AH171" s="187"/>
      <c r="AI171" s="187"/>
      <c r="AJ171" s="187"/>
      <c r="AK171" s="187"/>
      <c r="AL171" s="187"/>
      <c r="AM171" s="187"/>
      <c r="AN171" s="187"/>
      <c r="AO171" s="187"/>
      <c r="AP171" s="187"/>
      <c r="AQ171" s="187"/>
      <c r="AR171" s="187"/>
      <c r="AS171" s="187"/>
      <c r="AT171" s="187"/>
      <c r="AU171" s="187"/>
    </row>
    <row r="172" spans="1:47" outlineLevel="1">
      <c r="A172" s="12"/>
      <c r="B172" s="12"/>
      <c r="C172" s="12"/>
      <c r="D172" s="12"/>
      <c r="E172" s="12"/>
      <c r="F172" s="40">
        <f>Asset30</f>
        <v>0</v>
      </c>
      <c r="G172" s="175">
        <f t="shared" ref="G172:Q172" si="37">(G70-G104-G138)/G$178</f>
        <v>0</v>
      </c>
      <c r="H172" s="91">
        <f t="shared" si="37"/>
        <v>0</v>
      </c>
      <c r="I172" s="91">
        <f t="shared" si="37"/>
        <v>0</v>
      </c>
      <c r="J172" s="91">
        <f t="shared" si="37"/>
        <v>0</v>
      </c>
      <c r="K172" s="91">
        <f t="shared" si="37"/>
        <v>0</v>
      </c>
      <c r="L172" s="91">
        <f t="shared" si="37"/>
        <v>0</v>
      </c>
      <c r="M172" s="91">
        <f t="shared" si="37"/>
        <v>0</v>
      </c>
      <c r="N172" s="91">
        <f t="shared" si="37"/>
        <v>0</v>
      </c>
      <c r="O172" s="91">
        <f t="shared" si="37"/>
        <v>0</v>
      </c>
      <c r="P172" s="91">
        <f t="shared" si="37"/>
        <v>0</v>
      </c>
      <c r="Q172" s="91">
        <f t="shared" si="37"/>
        <v>0</v>
      </c>
      <c r="R172" s="8"/>
      <c r="S172" s="8"/>
      <c r="T172" s="8"/>
      <c r="U172" s="8"/>
      <c r="V172" s="8"/>
      <c r="W172" s="44"/>
      <c r="X172" s="9"/>
      <c r="Y172" s="9"/>
      <c r="Z172" s="9"/>
      <c r="AA172" s="9"/>
      <c r="AB172" s="9"/>
      <c r="AC172" s="9"/>
      <c r="AD172" s="9"/>
      <c r="AE172" s="187"/>
      <c r="AF172" s="187"/>
      <c r="AG172" s="187"/>
      <c r="AH172" s="187"/>
      <c r="AI172" s="187"/>
      <c r="AJ172" s="187"/>
      <c r="AK172" s="187"/>
      <c r="AL172" s="187"/>
      <c r="AM172" s="187"/>
      <c r="AN172" s="187"/>
      <c r="AO172" s="187"/>
      <c r="AP172" s="187"/>
      <c r="AQ172" s="187"/>
      <c r="AR172" s="187"/>
      <c r="AS172" s="187"/>
      <c r="AT172" s="187"/>
      <c r="AU172" s="187"/>
    </row>
    <row r="173" spans="1:47">
      <c r="A173" s="12"/>
      <c r="B173" s="12"/>
      <c r="C173" s="12"/>
      <c r="D173" s="12"/>
      <c r="E173" s="12"/>
      <c r="F173" s="40" t="s">
        <v>22</v>
      </c>
      <c r="G173" s="242">
        <f>SUM(G143:G172)</f>
        <v>101.33199999999999</v>
      </c>
      <c r="H173" s="242">
        <f t="shared" ref="H173:Q173" si="38">SUM(H143:H172)</f>
        <v>96.494387705363437</v>
      </c>
      <c r="I173" s="242">
        <f t="shared" si="38"/>
        <v>103.86123504630957</v>
      </c>
      <c r="J173" s="242">
        <f t="shared" si="38"/>
        <v>115.27432068709929</v>
      </c>
      <c r="K173" s="242">
        <f t="shared" si="38"/>
        <v>80.104016587655053</v>
      </c>
      <c r="L173" s="242">
        <f>SUM(L143:L172)</f>
        <v>91.352577696526495</v>
      </c>
      <c r="M173" s="242">
        <f t="shared" si="38"/>
        <v>0</v>
      </c>
      <c r="N173" s="242">
        <f t="shared" si="38"/>
        <v>0</v>
      </c>
      <c r="O173" s="242">
        <f t="shared" si="38"/>
        <v>0</v>
      </c>
      <c r="P173" s="242">
        <f t="shared" si="38"/>
        <v>0</v>
      </c>
      <c r="Q173" s="242">
        <f t="shared" si="38"/>
        <v>0</v>
      </c>
      <c r="R173" s="38"/>
      <c r="S173" s="38"/>
      <c r="T173" s="38"/>
      <c r="U173" s="38"/>
      <c r="V173" s="38"/>
      <c r="W173" s="38"/>
      <c r="X173" s="88"/>
      <c r="Y173" s="8"/>
      <c r="Z173" s="8"/>
      <c r="AA173" s="44"/>
      <c r="AB173" s="9"/>
      <c r="AC173" s="9"/>
      <c r="AD173" s="9"/>
      <c r="AE173" s="187"/>
      <c r="AF173" s="187"/>
      <c r="AG173" s="187"/>
      <c r="AH173" s="187"/>
      <c r="AI173" s="187"/>
      <c r="AJ173" s="187"/>
      <c r="AK173" s="187"/>
      <c r="AL173" s="187"/>
      <c r="AM173" s="187"/>
      <c r="AN173" s="187"/>
      <c r="AO173" s="187"/>
      <c r="AP173" s="187"/>
      <c r="AQ173" s="187"/>
      <c r="AR173" s="187"/>
      <c r="AS173" s="187"/>
      <c r="AT173" s="187"/>
      <c r="AU173" s="187"/>
    </row>
    <row r="174" spans="1:47" ht="21" customHeight="1">
      <c r="A174" s="12"/>
      <c r="B174" s="12"/>
      <c r="C174" s="12"/>
      <c r="D174" s="12"/>
      <c r="E174" s="12"/>
      <c r="F174" s="40"/>
      <c r="G174" s="60"/>
      <c r="H174" s="60"/>
      <c r="I174" s="60"/>
      <c r="J174" s="60"/>
      <c r="K174" s="60"/>
      <c r="L174" s="60"/>
      <c r="M174" s="60"/>
      <c r="N174" s="38"/>
      <c r="O174" s="38"/>
      <c r="P174" s="38"/>
      <c r="Q174" s="38"/>
      <c r="R174" s="241">
        <f>SUM(G173:Q173)</f>
        <v>588.41853772295383</v>
      </c>
      <c r="S174" s="38"/>
      <c r="T174" s="38"/>
      <c r="U174" s="38"/>
      <c r="V174" s="38"/>
      <c r="W174" s="38"/>
      <c r="X174" s="38"/>
      <c r="Y174" s="8"/>
      <c r="Z174" s="8"/>
      <c r="AA174" s="44"/>
      <c r="AB174" s="9"/>
      <c r="AC174" s="9"/>
      <c r="AD174" s="9"/>
      <c r="AE174" s="187"/>
      <c r="AF174" s="187"/>
      <c r="AG174" s="187"/>
      <c r="AH174" s="187"/>
      <c r="AI174" s="187"/>
      <c r="AJ174" s="187"/>
      <c r="AK174" s="187"/>
      <c r="AL174" s="187"/>
      <c r="AM174" s="187"/>
      <c r="AN174" s="187"/>
      <c r="AO174" s="187"/>
      <c r="AP174" s="187"/>
      <c r="AQ174" s="187"/>
      <c r="AR174" s="187"/>
      <c r="AS174" s="187"/>
      <c r="AT174" s="187"/>
      <c r="AU174" s="187"/>
    </row>
    <row r="175" spans="1:47" ht="14.25" customHeight="1">
      <c r="A175" s="77"/>
      <c r="B175" s="77"/>
      <c r="C175" s="77"/>
      <c r="D175" s="77"/>
      <c r="E175" s="77"/>
      <c r="F175" s="97" t="s">
        <v>27</v>
      </c>
      <c r="G175" s="97"/>
      <c r="H175" s="97"/>
      <c r="I175" s="97"/>
      <c r="J175" s="78"/>
      <c r="K175" s="79"/>
      <c r="L175" s="79"/>
      <c r="M175" s="79"/>
      <c r="N175" s="79"/>
      <c r="O175" s="79"/>
      <c r="P175" s="79"/>
      <c r="Q175" s="79"/>
      <c r="R175" s="79"/>
      <c r="S175" s="79"/>
      <c r="T175" s="79"/>
      <c r="U175" s="79"/>
      <c r="V175" s="79"/>
      <c r="W175" s="79"/>
      <c r="X175" s="9"/>
      <c r="Y175" s="9"/>
      <c r="Z175" s="9"/>
      <c r="AA175" s="45"/>
      <c r="AB175" s="9"/>
      <c r="AC175" s="9"/>
      <c r="AD175" s="9"/>
      <c r="AE175" s="187"/>
      <c r="AF175" s="187"/>
      <c r="AG175" s="187"/>
      <c r="AH175" s="187"/>
      <c r="AI175" s="187"/>
      <c r="AJ175" s="187"/>
      <c r="AK175" s="187"/>
      <c r="AL175" s="187"/>
      <c r="AM175" s="187"/>
      <c r="AN175" s="187"/>
      <c r="AO175" s="187"/>
      <c r="AP175" s="187"/>
      <c r="AQ175" s="187"/>
      <c r="AR175" s="187"/>
      <c r="AS175" s="187"/>
      <c r="AT175" s="187"/>
      <c r="AU175" s="187"/>
    </row>
    <row r="176" spans="1:47" ht="14.25" customHeight="1">
      <c r="A176" s="12"/>
      <c r="B176" s="12"/>
      <c r="C176" s="12"/>
      <c r="D176" s="12"/>
      <c r="E176" s="12"/>
      <c r="F176" s="15"/>
      <c r="G176" s="145">
        <f>G40</f>
        <v>2012</v>
      </c>
      <c r="H176" s="145">
        <f t="shared" ref="H176:Q176" si="39">H40</f>
        <v>2013</v>
      </c>
      <c r="I176" s="145" t="str">
        <f t="shared" si="39"/>
        <v>2014</v>
      </c>
      <c r="J176" s="145" t="str">
        <f t="shared" si="39"/>
        <v>2015</v>
      </c>
      <c r="K176" s="145" t="str">
        <f t="shared" si="39"/>
        <v>2016</v>
      </c>
      <c r="L176" s="145" t="str">
        <f t="shared" si="39"/>
        <v>2017</v>
      </c>
      <c r="M176" s="145" t="str">
        <f t="shared" si="39"/>
        <v>2018</v>
      </c>
      <c r="N176" s="145" t="str">
        <f t="shared" si="39"/>
        <v>2019</v>
      </c>
      <c r="O176" s="145" t="str">
        <f t="shared" si="39"/>
        <v>2020</v>
      </c>
      <c r="P176" s="145" t="str">
        <f t="shared" si="39"/>
        <v>2021</v>
      </c>
      <c r="Q176" s="145" t="str">
        <f t="shared" si="39"/>
        <v>2022</v>
      </c>
      <c r="R176" s="13"/>
      <c r="S176" s="13"/>
      <c r="T176" s="13"/>
      <c r="U176" s="13"/>
      <c r="V176" s="13"/>
      <c r="W176" s="13"/>
      <c r="X176" s="9"/>
      <c r="Y176" s="9"/>
      <c r="Z176" s="9"/>
      <c r="AA176" s="9"/>
      <c r="AB176" s="9"/>
      <c r="AC176" s="9"/>
      <c r="AD176" s="9"/>
      <c r="AE176" s="187"/>
      <c r="AF176" s="187"/>
      <c r="AG176" s="187"/>
      <c r="AH176" s="187"/>
      <c r="AI176" s="187"/>
      <c r="AJ176" s="187"/>
      <c r="AK176" s="187"/>
      <c r="AL176" s="187"/>
      <c r="AM176" s="187"/>
      <c r="AN176" s="187"/>
      <c r="AO176" s="187"/>
      <c r="AP176" s="187"/>
      <c r="AQ176" s="187"/>
      <c r="AR176" s="187"/>
      <c r="AS176" s="187"/>
      <c r="AT176" s="187"/>
      <c r="AU176" s="187"/>
    </row>
    <row r="177" spans="1:47" ht="12.75" customHeight="1">
      <c r="A177" s="12"/>
      <c r="B177" s="12"/>
      <c r="C177" s="12"/>
      <c r="D177" s="12"/>
      <c r="E177" s="12"/>
      <c r="F177" s="652" t="s">
        <v>247</v>
      </c>
      <c r="G177" s="610">
        <v>3.5199076745527913E-2</v>
      </c>
      <c r="H177" s="610">
        <v>2.0040080160320661E-2</v>
      </c>
      <c r="I177" s="610">
        <v>2.16110019646365E-2</v>
      </c>
      <c r="J177" s="610">
        <v>2.3076923076923217E-2</v>
      </c>
      <c r="K177" s="610">
        <v>1.5037593984962294E-2</v>
      </c>
      <c r="L177" s="610">
        <v>1.2962962962963065E-2</v>
      </c>
      <c r="M177" s="107">
        <v>2.47E-2</v>
      </c>
      <c r="N177" s="107">
        <v>2.47E-2</v>
      </c>
      <c r="O177" s="107">
        <v>2.47E-2</v>
      </c>
      <c r="P177" s="107">
        <v>2.47E-2</v>
      </c>
      <c r="Q177" s="107">
        <v>2.47E-2</v>
      </c>
      <c r="R177" s="14"/>
      <c r="S177" s="14"/>
      <c r="T177" s="14"/>
      <c r="U177" s="14"/>
      <c r="V177" s="14"/>
      <c r="W177" s="14"/>
      <c r="X177" s="14"/>
      <c r="Y177" s="14"/>
      <c r="Z177" s="8"/>
      <c r="AA177" s="9"/>
      <c r="AB177" s="9"/>
      <c r="AC177" s="9"/>
      <c r="AD177" s="9"/>
      <c r="AE177" s="187"/>
      <c r="AF177" s="187"/>
      <c r="AG177" s="187"/>
      <c r="AH177" s="187"/>
      <c r="AI177" s="187"/>
      <c r="AJ177" s="187"/>
      <c r="AK177" s="187"/>
      <c r="AL177" s="187"/>
      <c r="AM177" s="187"/>
      <c r="AN177" s="187"/>
      <c r="AO177" s="187"/>
      <c r="AP177" s="187"/>
      <c r="AQ177" s="187"/>
      <c r="AR177" s="187"/>
      <c r="AS177" s="187"/>
      <c r="AT177" s="187"/>
      <c r="AU177" s="187"/>
    </row>
    <row r="178" spans="1:47" ht="13.5" customHeight="1">
      <c r="A178" s="12"/>
      <c r="B178" s="12"/>
      <c r="C178" s="12"/>
      <c r="D178" s="12"/>
      <c r="E178" s="12"/>
      <c r="F178" s="95" t="s">
        <v>74</v>
      </c>
      <c r="G178" s="239">
        <v>1</v>
      </c>
      <c r="H178" s="611">
        <f>G178*(1+H177)</f>
        <v>1.0200400801603207</v>
      </c>
      <c r="I178" s="611">
        <f t="shared" ref="I178:L178" si="40">H178*(1+I177)</f>
        <v>1.0420841683366733</v>
      </c>
      <c r="J178" s="611">
        <f t="shared" si="40"/>
        <v>1.0661322645290583</v>
      </c>
      <c r="K178" s="611">
        <f t="shared" si="40"/>
        <v>1.0821643286573146</v>
      </c>
      <c r="L178" s="611">
        <f t="shared" si="40"/>
        <v>1.0961923847695392</v>
      </c>
      <c r="M178" s="611">
        <f t="shared" ref="M178:N178" si="41">L178*(1+L177)</f>
        <v>1.1104022860535889</v>
      </c>
      <c r="N178" s="611">
        <f t="shared" si="41"/>
        <v>1.1378292225191124</v>
      </c>
      <c r="O178" s="611">
        <f t="shared" ref="O178:Q178" si="42">N178*(1+N177)</f>
        <v>1.1659336043153345</v>
      </c>
      <c r="P178" s="611">
        <f t="shared" si="42"/>
        <v>1.1947321643419233</v>
      </c>
      <c r="Q178" s="611">
        <f t="shared" si="42"/>
        <v>1.2242420488011687</v>
      </c>
      <c r="R178" s="14"/>
      <c r="S178" s="14"/>
      <c r="T178" s="14"/>
      <c r="U178" s="14"/>
      <c r="V178" s="14"/>
      <c r="W178" s="14"/>
      <c r="X178" s="14"/>
      <c r="Y178" s="14"/>
      <c r="Z178" s="8"/>
      <c r="AA178" s="9"/>
      <c r="AB178" s="9"/>
      <c r="AC178" s="9"/>
      <c r="AD178" s="9"/>
      <c r="AE178" s="187"/>
      <c r="AF178" s="187"/>
      <c r="AG178" s="187"/>
      <c r="AH178" s="187"/>
      <c r="AI178" s="187"/>
      <c r="AJ178" s="187"/>
      <c r="AK178" s="187"/>
      <c r="AL178" s="187"/>
      <c r="AM178" s="187"/>
      <c r="AN178" s="187"/>
      <c r="AO178" s="187"/>
      <c r="AP178" s="187"/>
      <c r="AQ178" s="187"/>
      <c r="AR178" s="187"/>
      <c r="AS178" s="187"/>
      <c r="AT178" s="187"/>
      <c r="AU178" s="187"/>
    </row>
    <row r="179" spans="1:47" ht="13.5" customHeight="1">
      <c r="A179" s="12"/>
      <c r="B179" s="12"/>
      <c r="C179" s="12"/>
      <c r="D179" s="12"/>
      <c r="E179" s="12"/>
      <c r="F179" s="95" t="s">
        <v>38</v>
      </c>
      <c r="G179" s="332">
        <v>2.5999999999999999E-2</v>
      </c>
      <c r="H179" s="584">
        <v>2.5000000000000001E-2</v>
      </c>
      <c r="I179" s="333">
        <f>H179</f>
        <v>2.5000000000000001E-2</v>
      </c>
      <c r="J179" s="333">
        <f>I179</f>
        <v>2.5000000000000001E-2</v>
      </c>
      <c r="K179" s="333">
        <f t="shared" ref="K179:Q179" si="43">J179</f>
        <v>2.5000000000000001E-2</v>
      </c>
      <c r="L179" s="333">
        <f t="shared" si="43"/>
        <v>2.5000000000000001E-2</v>
      </c>
      <c r="M179" s="333">
        <f t="shared" si="43"/>
        <v>2.5000000000000001E-2</v>
      </c>
      <c r="N179" s="333">
        <f t="shared" si="43"/>
        <v>2.5000000000000001E-2</v>
      </c>
      <c r="O179" s="333">
        <f t="shared" si="43"/>
        <v>2.5000000000000001E-2</v>
      </c>
      <c r="P179" s="333">
        <f t="shared" si="43"/>
        <v>2.5000000000000001E-2</v>
      </c>
      <c r="Q179" s="333">
        <f t="shared" si="43"/>
        <v>2.5000000000000001E-2</v>
      </c>
      <c r="R179" s="14"/>
      <c r="S179" s="14"/>
      <c r="T179" s="14"/>
      <c r="U179" s="14"/>
      <c r="V179" s="14"/>
      <c r="W179" s="14"/>
      <c r="X179" s="14"/>
      <c r="Y179" s="14"/>
      <c r="Z179" s="8"/>
      <c r="AA179" s="9"/>
      <c r="AB179" s="9"/>
      <c r="AC179" s="9"/>
      <c r="AD179" s="9"/>
      <c r="AE179" s="187"/>
      <c r="AF179" s="187"/>
      <c r="AG179" s="187"/>
      <c r="AH179" s="187"/>
      <c r="AI179" s="187"/>
      <c r="AJ179" s="187"/>
      <c r="AK179" s="187"/>
      <c r="AL179" s="187"/>
      <c r="AM179" s="187"/>
      <c r="AN179" s="187"/>
      <c r="AO179" s="187"/>
      <c r="AP179" s="187"/>
      <c r="AQ179" s="187"/>
      <c r="AR179" s="187"/>
      <c r="AS179" s="187"/>
      <c r="AT179" s="187"/>
      <c r="AU179" s="187"/>
    </row>
    <row r="180" spans="1:47" ht="12.75" customHeight="1">
      <c r="A180" s="12"/>
      <c r="B180" s="12"/>
      <c r="C180" s="12"/>
      <c r="D180" s="12"/>
      <c r="E180" s="12"/>
      <c r="F180" s="95" t="s">
        <v>37</v>
      </c>
      <c r="G180" s="239">
        <v>1</v>
      </c>
      <c r="H180" s="92">
        <f>G180*(1+H179)</f>
        <v>1.0249999999999999</v>
      </c>
      <c r="I180" s="92">
        <f t="shared" ref="I180:Q180" si="44">H180*(1+I179)</f>
        <v>1.0506249999999999</v>
      </c>
      <c r="J180" s="92">
        <f t="shared" si="44"/>
        <v>1.0768906249999999</v>
      </c>
      <c r="K180" s="92">
        <f t="shared" si="44"/>
        <v>1.1038128906249998</v>
      </c>
      <c r="L180" s="92">
        <f t="shared" si="44"/>
        <v>1.1314082128906247</v>
      </c>
      <c r="M180" s="92">
        <f t="shared" si="44"/>
        <v>1.1596934182128902</v>
      </c>
      <c r="N180" s="92">
        <f t="shared" si="44"/>
        <v>1.1886857536682123</v>
      </c>
      <c r="O180" s="92">
        <f t="shared" si="44"/>
        <v>1.2184028975099175</v>
      </c>
      <c r="P180" s="92">
        <f t="shared" si="44"/>
        <v>1.2488629699476652</v>
      </c>
      <c r="Q180" s="92">
        <f t="shared" si="44"/>
        <v>1.2800845441963566</v>
      </c>
      <c r="R180" s="14"/>
      <c r="S180" s="14"/>
      <c r="T180" s="14"/>
      <c r="U180" s="14"/>
      <c r="V180" s="14"/>
      <c r="W180" s="14"/>
      <c r="X180" s="14"/>
      <c r="Y180" s="14"/>
      <c r="Z180" s="8"/>
      <c r="AA180" s="9"/>
      <c r="AB180" s="9"/>
      <c r="AC180" s="9"/>
      <c r="AD180" s="9"/>
      <c r="AE180" s="187"/>
      <c r="AF180" s="187"/>
      <c r="AG180" s="187"/>
      <c r="AH180" s="187"/>
      <c r="AI180" s="187"/>
      <c r="AJ180" s="187"/>
      <c r="AK180" s="187"/>
      <c r="AL180" s="187"/>
      <c r="AM180" s="187"/>
      <c r="AN180" s="187"/>
      <c r="AO180" s="187"/>
      <c r="AP180" s="187"/>
      <c r="AQ180" s="187"/>
      <c r="AR180" s="187"/>
      <c r="AS180" s="187"/>
      <c r="AT180" s="187"/>
      <c r="AU180" s="187"/>
    </row>
    <row r="181" spans="1:47" ht="14.25" customHeight="1">
      <c r="A181" s="12"/>
      <c r="B181" s="12"/>
      <c r="C181" s="12"/>
      <c r="D181" s="12"/>
      <c r="E181" s="12"/>
      <c r="F181" s="12"/>
      <c r="G181" s="93"/>
      <c r="H181" s="93"/>
      <c r="I181" s="93"/>
      <c r="J181" s="93"/>
      <c r="K181" s="93"/>
      <c r="L181" s="93"/>
      <c r="M181" s="9"/>
      <c r="N181" s="14"/>
      <c r="O181" s="14"/>
      <c r="P181" s="14"/>
      <c r="Q181" s="14"/>
      <c r="R181" s="14"/>
      <c r="S181" s="14"/>
      <c r="T181" s="14"/>
      <c r="U181" s="14"/>
      <c r="V181" s="14"/>
      <c r="W181" s="14"/>
      <c r="X181" s="14"/>
      <c r="Y181" s="14"/>
      <c r="Z181" s="8"/>
      <c r="AA181" s="9"/>
      <c r="AB181" s="9"/>
      <c r="AC181" s="9"/>
      <c r="AD181" s="9"/>
      <c r="AE181" s="187"/>
      <c r="AF181" s="187"/>
      <c r="AG181" s="187"/>
      <c r="AH181" s="187"/>
      <c r="AI181" s="187"/>
      <c r="AJ181" s="187"/>
      <c r="AK181" s="187"/>
      <c r="AL181" s="187"/>
      <c r="AM181" s="187"/>
      <c r="AN181" s="187"/>
      <c r="AO181" s="187"/>
      <c r="AP181" s="187"/>
      <c r="AQ181" s="187"/>
      <c r="AR181" s="187"/>
      <c r="AS181" s="187"/>
      <c r="AT181" s="187"/>
      <c r="AU181" s="187"/>
    </row>
    <row r="182" spans="1:47" ht="14.25" customHeight="1">
      <c r="A182" s="12"/>
      <c r="B182" s="12"/>
      <c r="C182" s="12"/>
      <c r="D182" s="12"/>
      <c r="E182" s="12"/>
      <c r="F182" s="96" t="s">
        <v>87</v>
      </c>
      <c r="G182" s="586">
        <f>(1+G179)*(1+G183)-1</f>
        <v>9.0637999999999996E-2</v>
      </c>
      <c r="H182" s="330">
        <v>7.3894199999999993E-2</v>
      </c>
      <c r="I182" s="331">
        <f>H182</f>
        <v>7.3894199999999993E-2</v>
      </c>
      <c r="J182" s="331">
        <f t="shared" ref="J182:Q182" si="45">I182</f>
        <v>7.3894199999999993E-2</v>
      </c>
      <c r="K182" s="331">
        <f t="shared" si="45"/>
        <v>7.3894199999999993E-2</v>
      </c>
      <c r="L182" s="331">
        <f t="shared" si="45"/>
        <v>7.3894199999999993E-2</v>
      </c>
      <c r="M182" s="331">
        <f t="shared" si="45"/>
        <v>7.3894199999999993E-2</v>
      </c>
      <c r="N182" s="331">
        <f t="shared" si="45"/>
        <v>7.3894199999999993E-2</v>
      </c>
      <c r="O182" s="331">
        <f t="shared" si="45"/>
        <v>7.3894199999999993E-2</v>
      </c>
      <c r="P182" s="331">
        <f t="shared" si="45"/>
        <v>7.3894199999999993E-2</v>
      </c>
      <c r="Q182" s="331">
        <f t="shared" si="45"/>
        <v>7.3894199999999993E-2</v>
      </c>
      <c r="R182" s="14"/>
      <c r="S182" s="14"/>
      <c r="T182" s="14"/>
      <c r="U182" s="14"/>
      <c r="V182" s="14"/>
      <c r="W182" s="14"/>
      <c r="X182" s="14"/>
      <c r="Y182" s="14"/>
      <c r="Z182" s="8"/>
      <c r="AA182" s="9"/>
      <c r="AB182" s="9"/>
      <c r="AC182" s="9"/>
      <c r="AD182" s="9"/>
      <c r="AE182" s="187"/>
      <c r="AF182" s="187"/>
      <c r="AG182" s="187"/>
      <c r="AH182" s="187"/>
      <c r="AI182" s="187"/>
      <c r="AJ182" s="187"/>
      <c r="AK182" s="187"/>
      <c r="AL182" s="187"/>
      <c r="AM182" s="187"/>
      <c r="AN182" s="187"/>
      <c r="AO182" s="187"/>
      <c r="AP182" s="187"/>
      <c r="AQ182" s="187"/>
      <c r="AR182" s="187"/>
      <c r="AS182" s="187"/>
      <c r="AT182" s="187"/>
      <c r="AU182" s="187"/>
    </row>
    <row r="183" spans="1:47">
      <c r="A183" s="12"/>
      <c r="B183" s="12"/>
      <c r="C183" s="12"/>
      <c r="D183" s="12"/>
      <c r="E183" s="12"/>
      <c r="F183" s="95" t="s">
        <v>88</v>
      </c>
      <c r="G183" s="585">
        <v>6.3E-2</v>
      </c>
      <c r="H183" s="41">
        <f>(1+H182)/(1+H179)-1</f>
        <v>4.7701658536585478E-2</v>
      </c>
      <c r="I183" s="41">
        <f>H183</f>
        <v>4.7701658536585478E-2</v>
      </c>
      <c r="J183" s="41">
        <f t="shared" ref="J183:Q183" si="46">I183</f>
        <v>4.7701658536585478E-2</v>
      </c>
      <c r="K183" s="41">
        <f t="shared" si="46"/>
        <v>4.7701658536585478E-2</v>
      </c>
      <c r="L183" s="41">
        <f t="shared" si="46"/>
        <v>4.7701658536585478E-2</v>
      </c>
      <c r="M183" s="41">
        <f>L183</f>
        <v>4.7701658536585478E-2</v>
      </c>
      <c r="N183" s="41">
        <f t="shared" si="46"/>
        <v>4.7701658536585478E-2</v>
      </c>
      <c r="O183" s="41">
        <f t="shared" si="46"/>
        <v>4.7701658536585478E-2</v>
      </c>
      <c r="P183" s="41">
        <f t="shared" si="46"/>
        <v>4.7701658536585478E-2</v>
      </c>
      <c r="Q183" s="41">
        <f t="shared" si="46"/>
        <v>4.7701658536585478E-2</v>
      </c>
      <c r="R183" s="9"/>
      <c r="S183" s="9"/>
      <c r="T183" s="9"/>
      <c r="U183" s="9"/>
      <c r="V183" s="9"/>
      <c r="W183" s="9"/>
      <c r="X183" s="9"/>
      <c r="Y183" s="9"/>
      <c r="Z183" s="19"/>
      <c r="AA183" s="9"/>
      <c r="AB183" s="9"/>
      <c r="AC183" s="9"/>
      <c r="AD183" s="9"/>
      <c r="AE183" s="187"/>
      <c r="AF183" s="187"/>
      <c r="AG183" s="187"/>
      <c r="AH183" s="187"/>
      <c r="AI183" s="187"/>
      <c r="AJ183" s="187"/>
      <c r="AK183" s="187"/>
      <c r="AL183" s="187"/>
      <c r="AM183" s="187"/>
      <c r="AN183" s="187"/>
      <c r="AO183" s="187"/>
      <c r="AP183" s="187"/>
      <c r="AQ183" s="187"/>
      <c r="AR183" s="187"/>
      <c r="AS183" s="187"/>
      <c r="AT183" s="187"/>
      <c r="AU183" s="187"/>
    </row>
    <row r="184" spans="1:47" ht="24" customHeight="1">
      <c r="A184" s="12"/>
      <c r="B184" s="12"/>
      <c r="C184" s="12"/>
      <c r="D184" s="12"/>
      <c r="E184" s="12"/>
      <c r="F184" s="160" t="s">
        <v>89</v>
      </c>
      <c r="G184" s="585">
        <v>0</v>
      </c>
      <c r="H184" s="41">
        <f>(1+H183)*(1+H177)-1</f>
        <v>6.8697683757759531E-2</v>
      </c>
      <c r="I184" s="41">
        <f t="shared" ref="I184:L184" si="47">(1+I183)*(1+I177)-1</f>
        <v>7.0343541137572574E-2</v>
      </c>
      <c r="J184" s="41">
        <f t="shared" si="47"/>
        <v>7.1879389118199244E-2</v>
      </c>
      <c r="K184" s="41">
        <f t="shared" si="47"/>
        <v>6.3456570695030301E-2</v>
      </c>
      <c r="L184" s="41">
        <f t="shared" si="47"/>
        <v>6.1282976332430295E-2</v>
      </c>
      <c r="M184" s="41">
        <f>IF(M177=0, 0, (1+M183)*(1+M177)-1)</f>
        <v>7.35798895024391E-2</v>
      </c>
      <c r="N184" s="41">
        <f>IF(N177=0, 0, (1+N183)*(1+N177)-1)</f>
        <v>7.35798895024391E-2</v>
      </c>
      <c r="O184" s="41">
        <f>IF(O177=0, 0, (1+O183)*(1+O177)-1)</f>
        <v>7.35798895024391E-2</v>
      </c>
      <c r="P184" s="41">
        <f>IF(P177=0, 0, (1+P183)*(1+P177)-1)</f>
        <v>7.35798895024391E-2</v>
      </c>
      <c r="Q184" s="41">
        <f>IF(Q177=0, 0, (1+Q183)*(1+Q177)-1)</f>
        <v>7.35798895024391E-2</v>
      </c>
      <c r="R184" s="9"/>
      <c r="S184" s="9"/>
      <c r="T184" s="9"/>
      <c r="U184" s="9"/>
      <c r="V184" s="9"/>
      <c r="W184" s="9"/>
      <c r="X184" s="9"/>
      <c r="Y184" s="9"/>
      <c r="Z184" s="19"/>
      <c r="AA184" s="9"/>
      <c r="AB184" s="9"/>
      <c r="AC184" s="9"/>
      <c r="AD184" s="9"/>
      <c r="AE184" s="187"/>
      <c r="AF184" s="187"/>
      <c r="AG184" s="187"/>
      <c r="AH184" s="187"/>
      <c r="AI184" s="187"/>
      <c r="AJ184" s="187"/>
      <c r="AK184" s="187"/>
      <c r="AL184" s="187"/>
      <c r="AM184" s="187"/>
      <c r="AN184" s="187"/>
      <c r="AO184" s="187"/>
      <c r="AP184" s="187"/>
      <c r="AQ184" s="187"/>
      <c r="AR184" s="187"/>
      <c r="AS184" s="187"/>
      <c r="AT184" s="187"/>
      <c r="AU184" s="187"/>
    </row>
    <row r="185" spans="1:47">
      <c r="A185" s="12"/>
      <c r="B185" s="12"/>
      <c r="C185" s="12"/>
      <c r="D185" s="12"/>
      <c r="E185" s="12"/>
      <c r="F185" s="95"/>
      <c r="G185" s="95"/>
      <c r="H185" s="144"/>
      <c r="I185" s="144"/>
      <c r="J185" s="144"/>
      <c r="K185" s="144"/>
      <c r="L185" s="144"/>
      <c r="M185" s="144"/>
      <c r="N185" s="12"/>
      <c r="O185" s="12"/>
      <c r="P185" s="12"/>
      <c r="Q185" s="12"/>
      <c r="R185" s="12"/>
      <c r="S185" s="12"/>
      <c r="T185" s="12"/>
      <c r="U185" s="12"/>
      <c r="V185" s="9"/>
      <c r="W185" s="9"/>
      <c r="X185" s="9"/>
      <c r="Y185" s="9"/>
      <c r="Z185" s="9"/>
      <c r="AA185" s="19"/>
      <c r="AB185" s="9"/>
      <c r="AC185" s="9"/>
      <c r="AD185" s="9"/>
      <c r="AE185" s="187"/>
      <c r="AF185" s="187"/>
      <c r="AG185" s="187"/>
      <c r="AH185" s="187"/>
      <c r="AI185" s="187"/>
      <c r="AJ185" s="187"/>
      <c r="AK185" s="187"/>
      <c r="AL185" s="187"/>
      <c r="AM185" s="187"/>
      <c r="AN185" s="187"/>
      <c r="AO185" s="187"/>
      <c r="AP185" s="187"/>
      <c r="AQ185" s="187"/>
      <c r="AR185" s="187"/>
      <c r="AS185" s="187"/>
      <c r="AT185" s="187"/>
      <c r="AU185" s="187"/>
    </row>
    <row r="186" spans="1:47" s="9" customFormat="1">
      <c r="A186" s="12"/>
      <c r="B186" s="12"/>
      <c r="C186" s="12"/>
      <c r="D186" s="12"/>
      <c r="E186" s="12"/>
      <c r="H186" s="18"/>
      <c r="I186" s="20"/>
      <c r="AA186" s="19"/>
      <c r="AE186" s="187"/>
      <c r="AF186" s="187"/>
      <c r="AG186" s="187"/>
      <c r="AH186" s="187"/>
      <c r="AI186" s="187"/>
      <c r="AJ186" s="187"/>
      <c r="AK186" s="187"/>
      <c r="AL186" s="187"/>
      <c r="AM186" s="187"/>
      <c r="AN186" s="187"/>
      <c r="AO186" s="187"/>
      <c r="AP186" s="187"/>
      <c r="AQ186" s="187"/>
      <c r="AR186" s="187"/>
      <c r="AS186" s="187"/>
      <c r="AT186" s="187"/>
      <c r="AU186" s="187"/>
    </row>
    <row r="187" spans="1:47">
      <c r="A187" s="12"/>
      <c r="B187" s="12"/>
      <c r="C187" s="12"/>
      <c r="D187" s="12"/>
      <c r="E187" s="12"/>
      <c r="F187" s="9"/>
      <c r="G187" s="9"/>
      <c r="H187" s="18"/>
      <c r="I187" s="20"/>
      <c r="J187" s="9"/>
      <c r="K187" s="9"/>
      <c r="L187" s="9"/>
      <c r="M187" s="9"/>
      <c r="N187" s="9"/>
      <c r="O187" s="9"/>
      <c r="P187" s="9"/>
      <c r="Q187" s="9"/>
      <c r="R187" s="9"/>
      <c r="S187" s="9"/>
      <c r="T187" s="9"/>
      <c r="U187" s="9"/>
      <c r="V187" s="9"/>
      <c r="W187" s="9"/>
      <c r="X187" s="9"/>
      <c r="Y187" s="9"/>
      <c r="Z187" s="9"/>
      <c r="AA187" s="19"/>
      <c r="AB187" s="9"/>
      <c r="AC187" s="9"/>
      <c r="AD187" s="9"/>
      <c r="AE187" s="187"/>
      <c r="AF187" s="187"/>
      <c r="AG187" s="187"/>
      <c r="AH187" s="187"/>
      <c r="AI187" s="187"/>
      <c r="AJ187" s="187"/>
      <c r="AK187" s="187"/>
      <c r="AL187" s="187"/>
      <c r="AM187" s="187"/>
      <c r="AN187" s="187"/>
      <c r="AO187" s="187"/>
      <c r="AP187" s="187"/>
      <c r="AQ187" s="187"/>
      <c r="AR187" s="187"/>
      <c r="AS187" s="187"/>
      <c r="AT187" s="187"/>
      <c r="AU187" s="187"/>
    </row>
    <row r="188" spans="1:47">
      <c r="A188" s="12"/>
      <c r="B188" s="12"/>
      <c r="C188" s="12"/>
      <c r="D188" s="12"/>
      <c r="E188" s="12"/>
      <c r="F188" s="9"/>
      <c r="G188" s="9"/>
      <c r="H188" s="18"/>
      <c r="I188" s="20"/>
      <c r="J188" s="9"/>
      <c r="K188" s="9"/>
      <c r="L188" s="9"/>
      <c r="M188" s="9"/>
      <c r="N188" s="9"/>
      <c r="O188" s="9"/>
      <c r="P188" s="9"/>
      <c r="Q188" s="9"/>
      <c r="R188" s="9"/>
      <c r="S188" s="9"/>
      <c r="T188" s="9"/>
      <c r="U188" s="9"/>
      <c r="V188" s="9"/>
      <c r="W188" s="9"/>
      <c r="X188" s="9"/>
      <c r="Y188" s="9"/>
      <c r="Z188" s="9"/>
      <c r="AA188" s="19"/>
      <c r="AB188" s="9"/>
      <c r="AC188" s="9"/>
      <c r="AD188" s="9"/>
      <c r="AE188" s="187"/>
      <c r="AF188" s="187"/>
      <c r="AG188" s="187"/>
      <c r="AH188" s="187"/>
      <c r="AI188" s="187"/>
      <c r="AJ188" s="187"/>
      <c r="AK188" s="187"/>
      <c r="AL188" s="187"/>
      <c r="AM188" s="187"/>
      <c r="AN188" s="187"/>
      <c r="AO188" s="187"/>
      <c r="AP188" s="187"/>
      <c r="AQ188" s="187"/>
      <c r="AR188" s="187"/>
      <c r="AS188" s="187"/>
      <c r="AT188" s="187"/>
      <c r="AU188" s="187"/>
    </row>
    <row r="189" spans="1:47">
      <c r="A189" s="12"/>
      <c r="B189" s="12"/>
      <c r="C189" s="12"/>
      <c r="D189" s="12"/>
      <c r="E189" s="12"/>
      <c r="F189" s="9"/>
      <c r="G189" s="9"/>
      <c r="H189" s="18"/>
      <c r="I189" s="20"/>
      <c r="J189" s="9"/>
      <c r="K189" s="9"/>
      <c r="L189" s="9"/>
      <c r="M189" s="9"/>
      <c r="N189" s="9"/>
      <c r="O189" s="9"/>
      <c r="P189" s="9"/>
      <c r="Q189" s="9"/>
      <c r="R189" s="9"/>
      <c r="S189" s="9"/>
      <c r="T189" s="9"/>
      <c r="U189" s="9"/>
      <c r="V189" s="9"/>
      <c r="W189" s="9"/>
      <c r="X189" s="9"/>
      <c r="Y189" s="9"/>
      <c r="Z189" s="9"/>
      <c r="AA189" s="19"/>
      <c r="AB189" s="9"/>
      <c r="AC189" s="9"/>
      <c r="AD189" s="9"/>
      <c r="AE189" s="187"/>
      <c r="AF189" s="187"/>
      <c r="AG189" s="187"/>
      <c r="AH189" s="187"/>
      <c r="AI189" s="187"/>
      <c r="AJ189" s="187"/>
      <c r="AK189" s="187"/>
      <c r="AL189" s="187"/>
      <c r="AM189" s="187"/>
      <c r="AN189" s="187"/>
      <c r="AO189" s="187"/>
      <c r="AP189" s="187"/>
      <c r="AQ189" s="187"/>
      <c r="AR189" s="187"/>
      <c r="AS189" s="187"/>
      <c r="AT189" s="187"/>
      <c r="AU189" s="187"/>
    </row>
    <row r="190" spans="1:47">
      <c r="A190" s="12"/>
      <c r="B190" s="12"/>
      <c r="C190" s="12"/>
      <c r="D190" s="12"/>
      <c r="E190" s="12"/>
      <c r="F190" s="9"/>
      <c r="G190" s="9"/>
      <c r="H190" s="18"/>
      <c r="I190" s="20"/>
      <c r="J190" s="9"/>
      <c r="K190" s="9"/>
      <c r="L190" s="9"/>
      <c r="M190" s="9"/>
      <c r="N190" s="9"/>
      <c r="O190" s="9"/>
      <c r="P190" s="9"/>
      <c r="Q190" s="9"/>
      <c r="R190" s="9"/>
      <c r="S190" s="9"/>
      <c r="T190" s="9"/>
      <c r="U190" s="9"/>
      <c r="V190" s="9"/>
      <c r="W190" s="9"/>
      <c r="X190" s="9"/>
      <c r="Y190" s="9"/>
      <c r="Z190" s="9"/>
      <c r="AA190" s="19"/>
      <c r="AB190" s="9"/>
      <c r="AC190" s="9"/>
      <c r="AD190" s="9"/>
      <c r="AE190" s="187"/>
      <c r="AF190" s="187"/>
      <c r="AG190" s="187"/>
      <c r="AH190" s="187"/>
      <c r="AI190" s="187"/>
      <c r="AJ190" s="187"/>
      <c r="AK190" s="187"/>
      <c r="AL190" s="187"/>
      <c r="AM190" s="187"/>
      <c r="AN190" s="187"/>
      <c r="AO190" s="187"/>
      <c r="AP190" s="187"/>
      <c r="AQ190" s="187"/>
      <c r="AR190" s="187"/>
      <c r="AS190" s="187"/>
      <c r="AT190" s="187"/>
      <c r="AU190" s="187"/>
    </row>
    <row r="191" spans="1:47">
      <c r="A191" s="12"/>
      <c r="B191" s="12"/>
      <c r="C191" s="12"/>
      <c r="D191" s="12"/>
      <c r="E191" s="12"/>
      <c r="F191" s="9"/>
      <c r="G191" s="9"/>
      <c r="H191" s="18"/>
      <c r="I191" s="20"/>
      <c r="J191" s="9"/>
      <c r="K191" s="9"/>
      <c r="L191" s="9"/>
      <c r="M191" s="9"/>
      <c r="N191" s="9"/>
      <c r="O191" s="9"/>
      <c r="P191" s="9"/>
      <c r="Q191" s="9"/>
      <c r="R191" s="9"/>
      <c r="S191" s="9"/>
      <c r="T191" s="9"/>
      <c r="U191" s="9"/>
      <c r="V191" s="9"/>
      <c r="W191" s="9"/>
      <c r="X191" s="9"/>
      <c r="Y191" s="9"/>
      <c r="Z191" s="9"/>
      <c r="AA191" s="19"/>
      <c r="AB191" s="9"/>
      <c r="AC191" s="9"/>
      <c r="AD191" s="9"/>
      <c r="AE191" s="187"/>
      <c r="AF191" s="187"/>
      <c r="AG191" s="187"/>
      <c r="AH191" s="187"/>
      <c r="AI191" s="187"/>
      <c r="AJ191" s="187"/>
      <c r="AK191" s="187"/>
      <c r="AL191" s="187"/>
      <c r="AM191" s="187"/>
      <c r="AN191" s="187"/>
      <c r="AO191" s="187"/>
      <c r="AP191" s="187"/>
      <c r="AQ191" s="187"/>
      <c r="AR191" s="187"/>
      <c r="AS191" s="187"/>
      <c r="AT191" s="187"/>
      <c r="AU191" s="187"/>
    </row>
    <row r="192" spans="1:47">
      <c r="A192" s="12"/>
      <c r="B192" s="12"/>
      <c r="C192" s="12"/>
      <c r="D192" s="12"/>
      <c r="E192" s="12"/>
      <c r="F192" s="9"/>
      <c r="G192" s="9"/>
      <c r="H192" s="18"/>
      <c r="I192" s="20"/>
      <c r="J192" s="9"/>
      <c r="K192" s="9"/>
      <c r="L192" s="9"/>
      <c r="M192" s="9"/>
      <c r="N192" s="9"/>
      <c r="O192" s="9"/>
      <c r="P192" s="9"/>
      <c r="Q192" s="9"/>
      <c r="R192" s="9"/>
      <c r="S192" s="9"/>
      <c r="T192" s="9"/>
      <c r="U192" s="9"/>
      <c r="V192" s="9"/>
      <c r="W192" s="9"/>
      <c r="X192" s="9"/>
      <c r="Y192" s="9"/>
      <c r="Z192" s="9"/>
      <c r="AA192" s="19"/>
      <c r="AB192" s="9"/>
      <c r="AC192" s="9"/>
      <c r="AD192" s="9"/>
      <c r="AE192" s="187"/>
      <c r="AF192" s="187"/>
      <c r="AG192" s="187"/>
      <c r="AH192" s="187"/>
      <c r="AI192" s="187"/>
      <c r="AJ192" s="187"/>
      <c r="AK192" s="187"/>
      <c r="AL192" s="187"/>
      <c r="AM192" s="187"/>
      <c r="AN192" s="187"/>
      <c r="AO192" s="187"/>
      <c r="AP192" s="187"/>
      <c r="AQ192" s="187"/>
      <c r="AR192" s="187"/>
      <c r="AS192" s="187"/>
      <c r="AT192" s="187"/>
      <c r="AU192" s="187"/>
    </row>
    <row r="193" spans="1:47">
      <c r="A193" s="12"/>
      <c r="B193" s="12"/>
      <c r="C193" s="12"/>
      <c r="D193" s="12"/>
      <c r="E193" s="12"/>
      <c r="F193" s="9"/>
      <c r="G193" s="9"/>
      <c r="H193" s="18"/>
      <c r="I193" s="20"/>
      <c r="J193" s="9"/>
      <c r="K193" s="9"/>
      <c r="L193" s="9"/>
      <c r="M193" s="9"/>
      <c r="N193" s="9"/>
      <c r="O193" s="9"/>
      <c r="P193" s="9"/>
      <c r="Q193" s="9"/>
      <c r="R193" s="9"/>
      <c r="S193" s="9"/>
      <c r="T193" s="9"/>
      <c r="U193" s="9"/>
      <c r="V193" s="9"/>
      <c r="W193" s="9"/>
      <c r="X193" s="9"/>
      <c r="Y193" s="9"/>
      <c r="Z193" s="9"/>
      <c r="AA193" s="19"/>
      <c r="AB193" s="9"/>
      <c r="AC193" s="9"/>
      <c r="AD193" s="9"/>
      <c r="AE193" s="187"/>
      <c r="AF193" s="187"/>
      <c r="AG193" s="187"/>
      <c r="AH193" s="187"/>
      <c r="AI193" s="187"/>
      <c r="AJ193" s="187"/>
      <c r="AK193" s="187"/>
      <c r="AL193" s="187"/>
      <c r="AM193" s="187"/>
      <c r="AN193" s="187"/>
      <c r="AO193" s="187"/>
      <c r="AP193" s="187"/>
      <c r="AQ193" s="187"/>
      <c r="AR193" s="187"/>
      <c r="AS193" s="187"/>
      <c r="AT193" s="187"/>
      <c r="AU193" s="187"/>
    </row>
    <row r="194" spans="1:47">
      <c r="A194" s="12"/>
      <c r="B194" s="12"/>
      <c r="C194" s="12"/>
      <c r="D194" s="12"/>
      <c r="E194" s="12"/>
      <c r="F194" s="9"/>
      <c r="G194" s="9"/>
      <c r="H194" s="18"/>
      <c r="I194" s="20"/>
      <c r="J194" s="9"/>
      <c r="K194" s="9"/>
      <c r="L194" s="9"/>
      <c r="M194" s="9"/>
      <c r="N194" s="9"/>
      <c r="O194" s="9"/>
      <c r="P194" s="9"/>
      <c r="Q194" s="9"/>
      <c r="R194" s="9"/>
      <c r="S194" s="9"/>
      <c r="T194" s="9"/>
      <c r="U194" s="9"/>
      <c r="V194" s="9"/>
      <c r="W194" s="9"/>
      <c r="X194" s="9"/>
      <c r="Y194" s="9"/>
      <c r="Z194" s="9"/>
      <c r="AA194" s="19"/>
      <c r="AB194" s="9"/>
      <c r="AC194" s="9"/>
      <c r="AD194" s="9"/>
      <c r="AE194" s="187"/>
      <c r="AF194" s="187"/>
      <c r="AG194" s="187"/>
      <c r="AH194" s="187"/>
      <c r="AI194" s="187"/>
      <c r="AJ194" s="187"/>
      <c r="AK194" s="187"/>
      <c r="AL194" s="187"/>
      <c r="AM194" s="187"/>
      <c r="AN194" s="187"/>
      <c r="AO194" s="187"/>
      <c r="AP194" s="187"/>
      <c r="AQ194" s="187"/>
      <c r="AR194" s="187"/>
      <c r="AS194" s="187"/>
      <c r="AT194" s="187"/>
      <c r="AU194" s="187"/>
    </row>
    <row r="195" spans="1:47">
      <c r="A195" s="12"/>
      <c r="B195" s="12"/>
      <c r="C195" s="12"/>
      <c r="D195" s="12"/>
      <c r="E195" s="12"/>
      <c r="F195" s="9"/>
      <c r="G195" s="9"/>
      <c r="H195" s="18"/>
      <c r="I195" s="20"/>
      <c r="J195" s="9"/>
      <c r="K195" s="9"/>
      <c r="L195" s="9"/>
      <c r="M195" s="9"/>
      <c r="N195" s="9"/>
      <c r="O195" s="9"/>
      <c r="P195" s="9"/>
      <c r="Q195" s="9"/>
      <c r="R195" s="9"/>
      <c r="S195" s="9"/>
      <c r="T195" s="9"/>
      <c r="U195" s="9"/>
      <c r="V195" s="9"/>
      <c r="W195" s="9"/>
      <c r="X195" s="9"/>
      <c r="Y195" s="9"/>
      <c r="Z195" s="9"/>
      <c r="AA195" s="19"/>
      <c r="AB195" s="9"/>
      <c r="AC195" s="9"/>
      <c r="AD195" s="9"/>
      <c r="AE195" s="187"/>
      <c r="AF195" s="187"/>
      <c r="AG195" s="187"/>
      <c r="AH195" s="187"/>
      <c r="AI195" s="187"/>
      <c r="AJ195" s="187"/>
      <c r="AK195" s="187"/>
      <c r="AL195" s="187"/>
      <c r="AM195" s="187"/>
      <c r="AN195" s="187"/>
      <c r="AO195" s="187"/>
      <c r="AP195" s="187"/>
      <c r="AQ195" s="187"/>
      <c r="AR195" s="187"/>
      <c r="AS195" s="187"/>
      <c r="AT195" s="187"/>
      <c r="AU195" s="187"/>
    </row>
    <row r="196" spans="1:47">
      <c r="A196" s="12"/>
      <c r="B196" s="12"/>
      <c r="C196" s="12"/>
      <c r="D196" s="12"/>
      <c r="E196" s="12"/>
      <c r="F196" s="9"/>
      <c r="G196" s="9"/>
      <c r="H196" s="18"/>
      <c r="I196" s="20"/>
      <c r="J196" s="9"/>
      <c r="K196" s="9"/>
      <c r="L196" s="9"/>
      <c r="M196" s="9"/>
      <c r="N196" s="9"/>
      <c r="O196" s="9"/>
      <c r="P196" s="9"/>
      <c r="Q196" s="9"/>
      <c r="R196" s="9"/>
      <c r="S196" s="9"/>
      <c r="T196" s="9"/>
      <c r="U196" s="9"/>
      <c r="V196" s="9"/>
      <c r="W196" s="9"/>
      <c r="X196" s="9"/>
      <c r="Y196" s="9"/>
      <c r="Z196" s="9"/>
      <c r="AA196" s="19"/>
      <c r="AB196" s="9"/>
      <c r="AC196" s="9"/>
      <c r="AD196" s="9"/>
      <c r="AE196" s="187"/>
      <c r="AF196" s="187"/>
      <c r="AG196" s="187"/>
      <c r="AH196" s="187"/>
      <c r="AI196" s="187"/>
      <c r="AJ196" s="187"/>
      <c r="AK196" s="187"/>
      <c r="AL196" s="187"/>
      <c r="AM196" s="187"/>
      <c r="AN196" s="187"/>
      <c r="AO196" s="187"/>
      <c r="AP196" s="187"/>
      <c r="AQ196" s="187"/>
      <c r="AR196" s="187"/>
      <c r="AS196" s="187"/>
      <c r="AT196" s="187"/>
      <c r="AU196" s="187"/>
    </row>
    <row r="197" spans="1:47">
      <c r="A197" s="12"/>
      <c r="B197" s="12"/>
      <c r="C197" s="12"/>
      <c r="D197" s="12"/>
      <c r="E197" s="12"/>
      <c r="F197" s="9"/>
      <c r="G197" s="9"/>
      <c r="H197" s="18"/>
      <c r="I197" s="20"/>
      <c r="J197" s="9"/>
      <c r="K197" s="9"/>
      <c r="L197" s="9"/>
      <c r="M197" s="9"/>
      <c r="N197" s="9"/>
      <c r="O197" s="9"/>
      <c r="P197" s="9"/>
      <c r="Q197" s="9"/>
      <c r="R197" s="9"/>
      <c r="S197" s="9"/>
      <c r="T197" s="9"/>
      <c r="U197" s="9"/>
      <c r="V197" s="9"/>
      <c r="W197" s="9"/>
      <c r="X197" s="9"/>
      <c r="Y197" s="9"/>
      <c r="Z197" s="9"/>
      <c r="AA197" s="19"/>
      <c r="AB197" s="9"/>
      <c r="AC197" s="9"/>
      <c r="AD197" s="9"/>
      <c r="AE197" s="187"/>
      <c r="AF197" s="187"/>
      <c r="AG197" s="187"/>
      <c r="AH197" s="187"/>
      <c r="AI197" s="187"/>
      <c r="AJ197" s="187"/>
      <c r="AK197" s="187"/>
      <c r="AL197" s="187"/>
      <c r="AM197" s="187"/>
      <c r="AN197" s="187"/>
      <c r="AO197" s="187"/>
      <c r="AP197" s="187"/>
      <c r="AQ197" s="187"/>
      <c r="AR197" s="187"/>
      <c r="AS197" s="187"/>
      <c r="AT197" s="187"/>
      <c r="AU197" s="187"/>
    </row>
    <row r="198" spans="1:47">
      <c r="A198" s="12"/>
      <c r="B198" s="12"/>
      <c r="C198" s="12"/>
      <c r="D198" s="12"/>
      <c r="E198" s="12"/>
      <c r="F198" s="9"/>
      <c r="G198" s="9"/>
      <c r="H198" s="18"/>
      <c r="I198" s="20"/>
      <c r="J198" s="9"/>
      <c r="K198" s="9"/>
      <c r="L198" s="9"/>
      <c r="M198" s="9"/>
      <c r="N198" s="9"/>
      <c r="O198" s="9"/>
      <c r="P198" s="9"/>
      <c r="Q198" s="9"/>
      <c r="R198" s="9"/>
      <c r="S198" s="9"/>
      <c r="T198" s="9"/>
      <c r="U198" s="9"/>
      <c r="V198" s="9"/>
      <c r="W198" s="9"/>
      <c r="X198" s="9"/>
      <c r="Y198" s="9"/>
      <c r="Z198" s="9"/>
      <c r="AA198" s="19"/>
      <c r="AB198" s="9"/>
      <c r="AC198" s="9"/>
      <c r="AD198" s="9"/>
      <c r="AE198" s="187"/>
      <c r="AF198" s="187"/>
      <c r="AG198" s="187"/>
      <c r="AH198" s="187"/>
      <c r="AI198" s="187"/>
      <c r="AJ198" s="187"/>
      <c r="AK198" s="187"/>
      <c r="AL198" s="187"/>
      <c r="AM198" s="187"/>
      <c r="AN198" s="187"/>
      <c r="AO198" s="187"/>
      <c r="AP198" s="187"/>
      <c r="AQ198" s="187"/>
      <c r="AR198" s="187"/>
      <c r="AS198" s="187"/>
      <c r="AT198" s="187"/>
      <c r="AU198" s="187"/>
    </row>
    <row r="199" spans="1:47">
      <c r="A199" s="12"/>
      <c r="B199" s="12"/>
      <c r="C199" s="12"/>
      <c r="D199" s="12"/>
      <c r="E199" s="12"/>
      <c r="F199" s="9"/>
      <c r="G199" s="9"/>
      <c r="H199" s="18"/>
      <c r="I199" s="20"/>
      <c r="J199" s="9"/>
      <c r="K199" s="9"/>
      <c r="L199" s="9"/>
      <c r="M199" s="9"/>
      <c r="N199" s="9"/>
      <c r="O199" s="9"/>
      <c r="P199" s="9"/>
      <c r="Q199" s="9"/>
      <c r="R199" s="9"/>
      <c r="S199" s="9"/>
      <c r="T199" s="9"/>
      <c r="U199" s="9"/>
      <c r="V199" s="9"/>
      <c r="W199" s="9"/>
      <c r="X199" s="9"/>
      <c r="Y199" s="9"/>
      <c r="Z199" s="9"/>
      <c r="AA199" s="19"/>
      <c r="AB199" s="9"/>
      <c r="AC199" s="9"/>
      <c r="AD199" s="9"/>
      <c r="AE199" s="187"/>
      <c r="AF199" s="187"/>
      <c r="AG199" s="187"/>
      <c r="AH199" s="187"/>
      <c r="AI199" s="187"/>
      <c r="AJ199" s="187"/>
      <c r="AK199" s="187"/>
      <c r="AL199" s="187"/>
      <c r="AM199" s="187"/>
      <c r="AN199" s="187"/>
      <c r="AO199" s="187"/>
      <c r="AP199" s="187"/>
      <c r="AQ199" s="187"/>
      <c r="AR199" s="187"/>
      <c r="AS199" s="187"/>
      <c r="AT199" s="187"/>
      <c r="AU199" s="187"/>
    </row>
    <row r="200" spans="1:47">
      <c r="A200" s="12"/>
      <c r="B200" s="12"/>
      <c r="C200" s="12"/>
      <c r="D200" s="12"/>
      <c r="E200" s="12"/>
      <c r="F200" s="9"/>
      <c r="G200" s="9"/>
      <c r="H200" s="18"/>
      <c r="I200" s="20"/>
      <c r="J200" s="9"/>
      <c r="K200" s="9"/>
      <c r="L200" s="9"/>
      <c r="M200" s="9"/>
      <c r="N200" s="9"/>
      <c r="O200" s="9"/>
      <c r="P200" s="9"/>
      <c r="Q200" s="9"/>
      <c r="R200" s="9"/>
      <c r="S200" s="9"/>
      <c r="T200" s="9"/>
      <c r="U200" s="9"/>
      <c r="V200" s="9"/>
      <c r="W200" s="9"/>
      <c r="X200" s="9"/>
      <c r="Y200" s="9"/>
      <c r="Z200" s="9"/>
      <c r="AA200" s="19"/>
      <c r="AB200" s="9"/>
      <c r="AC200" s="9"/>
      <c r="AD200" s="9"/>
      <c r="AE200" s="187"/>
      <c r="AF200" s="187"/>
      <c r="AG200" s="187"/>
      <c r="AH200" s="187"/>
      <c r="AI200" s="187"/>
      <c r="AJ200" s="187"/>
      <c r="AK200" s="187"/>
      <c r="AL200" s="187"/>
      <c r="AM200" s="187"/>
      <c r="AN200" s="187"/>
      <c r="AO200" s="187"/>
      <c r="AP200" s="187"/>
      <c r="AQ200" s="187"/>
      <c r="AR200" s="187"/>
      <c r="AS200" s="187"/>
      <c r="AT200" s="187"/>
      <c r="AU200" s="187"/>
    </row>
    <row r="201" spans="1:47">
      <c r="A201" s="12"/>
      <c r="B201" s="12"/>
      <c r="C201" s="12"/>
      <c r="D201" s="12"/>
      <c r="E201" s="12"/>
      <c r="F201" s="9"/>
      <c r="G201" s="9"/>
      <c r="H201" s="18"/>
      <c r="I201" s="20"/>
      <c r="J201" s="9"/>
      <c r="K201" s="9"/>
      <c r="L201" s="9"/>
      <c r="M201" s="9"/>
      <c r="N201" s="9"/>
      <c r="O201" s="9"/>
      <c r="P201" s="9"/>
      <c r="Q201" s="9"/>
      <c r="R201" s="9"/>
      <c r="S201" s="9"/>
      <c r="T201" s="9"/>
      <c r="U201" s="9"/>
      <c r="V201" s="9"/>
      <c r="W201" s="9"/>
      <c r="X201" s="9"/>
      <c r="Y201" s="9"/>
      <c r="Z201" s="9"/>
      <c r="AA201" s="19"/>
      <c r="AB201" s="9"/>
      <c r="AC201" s="9"/>
      <c r="AD201" s="9"/>
      <c r="AE201" s="187"/>
      <c r="AF201" s="187"/>
      <c r="AG201" s="187"/>
      <c r="AH201" s="187"/>
      <c r="AI201" s="187"/>
      <c r="AJ201" s="187"/>
      <c r="AK201" s="187"/>
      <c r="AL201" s="187"/>
      <c r="AM201" s="187"/>
      <c r="AN201" s="187"/>
      <c r="AO201" s="187"/>
      <c r="AP201" s="187"/>
      <c r="AQ201" s="187"/>
      <c r="AR201" s="187"/>
      <c r="AS201" s="187"/>
      <c r="AT201" s="187"/>
      <c r="AU201" s="187"/>
    </row>
    <row r="202" spans="1:47">
      <c r="A202" s="12"/>
      <c r="B202" s="12"/>
      <c r="C202" s="12"/>
      <c r="D202" s="12"/>
      <c r="E202" s="12"/>
      <c r="F202" s="9"/>
      <c r="G202" s="9"/>
      <c r="H202" s="18"/>
      <c r="I202" s="20"/>
      <c r="J202" s="9"/>
      <c r="K202" s="9"/>
      <c r="L202" s="9"/>
      <c r="M202" s="9"/>
      <c r="N202" s="9"/>
      <c r="O202" s="9"/>
      <c r="P202" s="9"/>
      <c r="Q202" s="9"/>
      <c r="R202" s="9"/>
      <c r="S202" s="9"/>
      <c r="T202" s="9"/>
      <c r="U202" s="9"/>
      <c r="V202" s="9"/>
      <c r="W202" s="9"/>
      <c r="X202" s="9"/>
      <c r="Y202" s="9"/>
      <c r="Z202" s="9"/>
      <c r="AA202" s="19"/>
      <c r="AB202" s="9"/>
      <c r="AC202" s="9"/>
      <c r="AD202" s="9"/>
      <c r="AE202" s="187"/>
      <c r="AF202" s="187"/>
      <c r="AG202" s="187"/>
      <c r="AH202" s="187"/>
      <c r="AI202" s="187"/>
      <c r="AJ202" s="187"/>
      <c r="AK202" s="187"/>
      <c r="AL202" s="187"/>
      <c r="AM202" s="187"/>
      <c r="AN202" s="187"/>
      <c r="AO202" s="187"/>
      <c r="AP202" s="187"/>
      <c r="AQ202" s="187"/>
      <c r="AR202" s="187"/>
      <c r="AS202" s="187"/>
      <c r="AT202" s="187"/>
      <c r="AU202" s="187"/>
    </row>
    <row r="203" spans="1:47">
      <c r="A203" s="12"/>
      <c r="B203" s="12"/>
      <c r="C203" s="12"/>
      <c r="D203" s="12"/>
      <c r="E203" s="12"/>
      <c r="F203" s="9"/>
      <c r="G203" s="9"/>
      <c r="H203" s="18"/>
      <c r="I203" s="20"/>
      <c r="J203" s="9"/>
      <c r="K203" s="9"/>
      <c r="L203" s="9"/>
      <c r="M203" s="9"/>
      <c r="N203" s="9"/>
      <c r="O203" s="9"/>
      <c r="P203" s="9"/>
      <c r="Q203" s="9"/>
      <c r="R203" s="9"/>
      <c r="S203" s="9"/>
      <c r="T203" s="9"/>
      <c r="U203" s="9"/>
      <c r="V203" s="9"/>
      <c r="W203" s="9"/>
      <c r="X203" s="9"/>
      <c r="Y203" s="9"/>
      <c r="Z203" s="9"/>
      <c r="AA203" s="19"/>
      <c r="AB203" s="9"/>
      <c r="AC203" s="9"/>
      <c r="AD203" s="9"/>
      <c r="AE203" s="187"/>
      <c r="AF203" s="187"/>
      <c r="AG203" s="187"/>
      <c r="AH203" s="187"/>
      <c r="AI203" s="187"/>
      <c r="AJ203" s="187"/>
      <c r="AK203" s="187"/>
      <c r="AL203" s="187"/>
      <c r="AM203" s="187"/>
      <c r="AN203" s="187"/>
      <c r="AO203" s="187"/>
      <c r="AP203" s="187"/>
      <c r="AQ203" s="187"/>
      <c r="AR203" s="187"/>
      <c r="AS203" s="187"/>
      <c r="AT203" s="187"/>
      <c r="AU203" s="187"/>
    </row>
    <row r="204" spans="1:47">
      <c r="A204" s="12"/>
      <c r="B204" s="12"/>
      <c r="C204" s="12"/>
      <c r="D204" s="12"/>
      <c r="E204" s="12"/>
      <c r="F204" s="9"/>
      <c r="G204" s="9"/>
      <c r="H204" s="18"/>
      <c r="I204" s="20"/>
      <c r="J204" s="9"/>
      <c r="K204" s="9"/>
      <c r="L204" s="9"/>
      <c r="M204" s="9"/>
      <c r="N204" s="9"/>
      <c r="O204" s="9"/>
      <c r="P204" s="9"/>
      <c r="Q204" s="9"/>
      <c r="R204" s="9"/>
      <c r="S204" s="9"/>
      <c r="T204" s="9"/>
      <c r="U204" s="9"/>
      <c r="V204" s="9"/>
      <c r="W204" s="9"/>
      <c r="X204" s="9"/>
      <c r="Y204" s="9"/>
      <c r="Z204" s="9"/>
      <c r="AA204" s="19"/>
      <c r="AB204" s="9"/>
      <c r="AC204" s="9"/>
      <c r="AD204" s="9"/>
      <c r="AE204" s="187"/>
      <c r="AF204" s="187"/>
      <c r="AG204" s="187"/>
      <c r="AH204" s="187"/>
      <c r="AI204" s="187"/>
      <c r="AJ204" s="187"/>
      <c r="AK204" s="187"/>
      <c r="AL204" s="187"/>
      <c r="AM204" s="187"/>
      <c r="AN204" s="187"/>
      <c r="AO204" s="187"/>
      <c r="AP204" s="187"/>
      <c r="AQ204" s="187"/>
      <c r="AR204" s="187"/>
      <c r="AS204" s="187"/>
      <c r="AT204" s="187"/>
      <c r="AU204" s="187"/>
    </row>
    <row r="205" spans="1:47">
      <c r="A205" s="12"/>
      <c r="B205" s="12"/>
      <c r="C205" s="12"/>
      <c r="D205" s="12"/>
      <c r="E205" s="12"/>
      <c r="F205" s="9"/>
      <c r="G205" s="9"/>
      <c r="H205" s="18"/>
      <c r="I205" s="20"/>
      <c r="J205" s="9"/>
      <c r="K205" s="9"/>
      <c r="L205" s="9"/>
      <c r="M205" s="9"/>
      <c r="N205" s="9"/>
      <c r="O205" s="9"/>
      <c r="P205" s="9"/>
      <c r="Q205" s="9"/>
      <c r="R205" s="9"/>
      <c r="S205" s="9"/>
      <c r="T205" s="9"/>
      <c r="U205" s="9"/>
      <c r="V205" s="9"/>
      <c r="W205" s="9"/>
      <c r="X205" s="9"/>
      <c r="Y205" s="9"/>
      <c r="Z205" s="9"/>
      <c r="AA205" s="19"/>
      <c r="AB205" s="9"/>
      <c r="AC205" s="9"/>
      <c r="AD205" s="9"/>
    </row>
    <row r="206" spans="1:47">
      <c r="A206" s="12"/>
      <c r="B206" s="12"/>
      <c r="C206" s="12"/>
      <c r="D206" s="12"/>
      <c r="E206" s="12"/>
      <c r="F206" s="9"/>
      <c r="G206" s="9"/>
      <c r="H206" s="18"/>
      <c r="I206" s="20"/>
      <c r="J206" s="9"/>
      <c r="K206" s="9"/>
      <c r="L206" s="9"/>
      <c r="M206" s="9"/>
      <c r="N206" s="9"/>
      <c r="O206" s="9"/>
      <c r="P206" s="9"/>
      <c r="Q206" s="9"/>
      <c r="R206" s="9"/>
      <c r="S206" s="9"/>
      <c r="T206" s="9"/>
      <c r="U206" s="9"/>
      <c r="V206" s="9"/>
      <c r="W206" s="9"/>
      <c r="X206" s="9"/>
      <c r="Y206" s="9"/>
      <c r="Z206" s="9"/>
      <c r="AA206" s="19"/>
      <c r="AB206" s="9"/>
      <c r="AC206" s="9"/>
      <c r="AD206" s="9"/>
    </row>
    <row r="207" spans="1:47">
      <c r="A207" s="12"/>
      <c r="B207" s="12"/>
      <c r="C207" s="12"/>
      <c r="D207" s="12"/>
      <c r="E207" s="12"/>
      <c r="F207" s="9"/>
      <c r="G207" s="9"/>
      <c r="H207" s="18"/>
      <c r="I207" s="20"/>
      <c r="J207" s="9"/>
      <c r="K207" s="9"/>
      <c r="L207" s="9"/>
      <c r="M207" s="9"/>
      <c r="N207" s="9"/>
      <c r="O207" s="9"/>
      <c r="P207" s="9"/>
      <c r="Q207" s="9"/>
      <c r="R207" s="9"/>
      <c r="S207" s="9"/>
      <c r="T207" s="9"/>
      <c r="U207" s="9"/>
      <c r="V207" s="9"/>
      <c r="W207" s="9"/>
      <c r="X207" s="9"/>
      <c r="Y207" s="9"/>
      <c r="Z207" s="9"/>
      <c r="AA207" s="19"/>
      <c r="AB207" s="9"/>
      <c r="AC207" s="9"/>
      <c r="AD207" s="9"/>
    </row>
    <row r="208" spans="1:47">
      <c r="A208" s="12"/>
      <c r="B208" s="12"/>
      <c r="C208" s="12"/>
      <c r="D208" s="12"/>
      <c r="E208" s="12"/>
      <c r="F208" s="9"/>
      <c r="G208" s="9"/>
      <c r="H208" s="18"/>
      <c r="I208" s="20"/>
      <c r="J208" s="9"/>
      <c r="K208" s="9"/>
      <c r="L208" s="9"/>
      <c r="M208" s="9"/>
      <c r="N208" s="9"/>
      <c r="O208" s="9"/>
      <c r="P208" s="9"/>
      <c r="Q208" s="9"/>
      <c r="R208" s="9"/>
      <c r="S208" s="9"/>
      <c r="T208" s="9"/>
      <c r="U208" s="9"/>
      <c r="V208" s="9"/>
      <c r="W208" s="9"/>
      <c r="X208" s="9"/>
      <c r="Y208" s="9"/>
      <c r="Z208" s="9"/>
      <c r="AA208" s="19"/>
      <c r="AB208" s="9"/>
      <c r="AC208" s="9"/>
      <c r="AD208" s="9"/>
    </row>
    <row r="209" spans="1:30">
      <c r="A209" s="12"/>
      <c r="B209" s="12"/>
      <c r="C209" s="12"/>
      <c r="D209" s="12"/>
      <c r="E209" s="12"/>
      <c r="F209" s="9"/>
      <c r="G209" s="9"/>
      <c r="H209" s="18"/>
      <c r="I209" s="20"/>
      <c r="J209" s="9"/>
      <c r="K209" s="9"/>
      <c r="L209" s="9"/>
      <c r="M209" s="9"/>
      <c r="N209" s="9"/>
      <c r="O209" s="9"/>
      <c r="P209" s="9"/>
      <c r="Q209" s="9"/>
      <c r="R209" s="9"/>
      <c r="S209" s="9"/>
      <c r="T209" s="9"/>
      <c r="U209" s="9"/>
      <c r="V209" s="9"/>
      <c r="W209" s="9"/>
      <c r="X209" s="9"/>
      <c r="Y209" s="9"/>
      <c r="Z209" s="9"/>
      <c r="AA209" s="19"/>
      <c r="AB209" s="9"/>
      <c r="AC209" s="9"/>
      <c r="AD209" s="9"/>
    </row>
    <row r="210" spans="1:30">
      <c r="A210" s="12"/>
      <c r="B210" s="12"/>
      <c r="C210" s="12"/>
      <c r="D210" s="12"/>
      <c r="E210" s="12"/>
      <c r="F210" s="9"/>
      <c r="G210" s="9"/>
      <c r="H210" s="18"/>
      <c r="I210" s="20"/>
      <c r="J210" s="9"/>
      <c r="K210" s="9"/>
      <c r="L210" s="9"/>
      <c r="M210" s="9"/>
      <c r="N210" s="9"/>
      <c r="O210" s="9"/>
      <c r="P210" s="9"/>
      <c r="Q210" s="9"/>
      <c r="R210" s="9"/>
      <c r="S210" s="9"/>
      <c r="T210" s="9"/>
      <c r="U210" s="9"/>
      <c r="V210" s="9"/>
      <c r="W210" s="9"/>
      <c r="X210" s="9"/>
      <c r="Y210" s="9"/>
      <c r="Z210" s="9"/>
      <c r="AA210" s="19"/>
      <c r="AB210" s="9"/>
      <c r="AC210" s="9"/>
      <c r="AD210" s="9"/>
    </row>
    <row r="211" spans="1:30">
      <c r="A211" s="12"/>
      <c r="B211" s="12"/>
      <c r="C211" s="12"/>
      <c r="D211" s="12"/>
      <c r="E211" s="12"/>
      <c r="F211" s="9"/>
      <c r="G211" s="9"/>
      <c r="H211" s="18"/>
      <c r="I211" s="20"/>
      <c r="J211" s="9"/>
      <c r="K211" s="9"/>
      <c r="L211" s="9"/>
      <c r="M211" s="9"/>
      <c r="N211" s="9"/>
      <c r="O211" s="9"/>
      <c r="P211" s="9"/>
      <c r="Q211" s="9"/>
      <c r="R211" s="9"/>
      <c r="S211" s="9"/>
      <c r="T211" s="9"/>
      <c r="U211" s="9"/>
      <c r="V211" s="9"/>
      <c r="W211" s="9"/>
      <c r="X211" s="9"/>
      <c r="Y211" s="9"/>
      <c r="Z211" s="9"/>
      <c r="AA211" s="19"/>
      <c r="AB211" s="9"/>
      <c r="AC211" s="9"/>
      <c r="AD211" s="9"/>
    </row>
    <row r="212" spans="1:30">
      <c r="A212" s="12"/>
      <c r="B212" s="12"/>
      <c r="C212" s="12"/>
      <c r="D212" s="12"/>
      <c r="E212" s="12"/>
      <c r="F212" s="9"/>
      <c r="G212" s="9"/>
      <c r="H212" s="18"/>
      <c r="I212" s="20"/>
      <c r="J212" s="9"/>
      <c r="K212" s="9"/>
      <c r="L212" s="9"/>
      <c r="M212" s="9"/>
      <c r="N212" s="9"/>
      <c r="O212" s="9"/>
      <c r="P212" s="9"/>
      <c r="Q212" s="9"/>
      <c r="R212" s="9"/>
      <c r="S212" s="9"/>
      <c r="T212" s="9"/>
      <c r="U212" s="9"/>
      <c r="V212" s="9"/>
      <c r="W212" s="9"/>
      <c r="X212" s="9"/>
      <c r="Y212" s="9"/>
      <c r="Z212" s="9"/>
      <c r="AA212" s="19"/>
      <c r="AB212" s="9"/>
      <c r="AC212" s="9"/>
      <c r="AD212" s="9"/>
    </row>
  </sheetData>
  <mergeCells count="32">
    <mergeCell ref="G2:H2"/>
    <mergeCell ref="G6:I6"/>
    <mergeCell ref="G22:I22"/>
    <mergeCell ref="G17:I17"/>
    <mergeCell ref="G18:I18"/>
    <mergeCell ref="G19:I19"/>
    <mergeCell ref="G20:I20"/>
    <mergeCell ref="G21:I21"/>
    <mergeCell ref="G13:I13"/>
    <mergeCell ref="G14:I14"/>
    <mergeCell ref="G15:I15"/>
    <mergeCell ref="G16:I16"/>
    <mergeCell ref="G12:I12"/>
    <mergeCell ref="G11:I11"/>
    <mergeCell ref="G7:I7"/>
    <mergeCell ref="G8:I8"/>
    <mergeCell ref="G9:I9"/>
    <mergeCell ref="G10:I10"/>
    <mergeCell ref="G29:I29"/>
    <mergeCell ref="G30:I30"/>
    <mergeCell ref="G23:I23"/>
    <mergeCell ref="G24:I24"/>
    <mergeCell ref="G26:I26"/>
    <mergeCell ref="G27:I27"/>
    <mergeCell ref="G28:I28"/>
    <mergeCell ref="G25:I25"/>
    <mergeCell ref="G35:I35"/>
    <mergeCell ref="G36:I36"/>
    <mergeCell ref="G31:I31"/>
    <mergeCell ref="G32:I32"/>
    <mergeCell ref="G33:I33"/>
    <mergeCell ref="G34:I34"/>
  </mergeCells>
  <phoneticPr fontId="0" type="noConversion"/>
  <dataValidations count="1">
    <dataValidation type="custom" showInputMessage="1" showErrorMessage="1" error="Invalid input, please try again." sqref="T7:U25 K7:L25">
      <formula1>AND(K7&lt;&gt;"",OR(K7="n/a",AND(K7&gt;=0,K7&lt;=100)))</formula1>
    </dataValidation>
  </dataValidations>
  <printOptions headings="1"/>
  <pageMargins left="0.75" right="0.75" top="1" bottom="1" header="0.5" footer="0.5"/>
  <pageSetup paperSize="9" scale="55" orientation="landscape" horizontalDpi="4294967292" r:id="rId1"/>
  <headerFooter alignWithMargins="0"/>
  <ignoredErrors>
    <ignoredError sqref="K179:L179 M179:Q179" formula="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IV800"/>
  <sheetViews>
    <sheetView workbookViewId="0">
      <pane ySplit="4" topLeftCell="A5" activePane="bottomLeft" state="frozen"/>
      <selection pane="bottomLeft" activeCell="C40" sqref="C40"/>
    </sheetView>
  </sheetViews>
  <sheetFormatPr defaultRowHeight="12.75" outlineLevelRow="1"/>
  <cols>
    <col min="1" max="1" width="4.42578125" customWidth="1"/>
    <col min="2" max="2" width="22.85546875" customWidth="1"/>
    <col min="3" max="3" width="12.42578125" customWidth="1"/>
    <col min="5" max="5" width="3.85546875" customWidth="1"/>
    <col min="6" max="6" width="12.140625" customWidth="1"/>
    <col min="7" max="7" width="10.42578125" customWidth="1"/>
    <col min="8" max="8" width="10.140625" customWidth="1"/>
    <col min="9" max="10" width="10" customWidth="1"/>
    <col min="11" max="13" width="10" bestFit="1" customWidth="1"/>
    <col min="14" max="61" width="9.5703125" bestFit="1" customWidth="1"/>
  </cols>
  <sheetData>
    <row r="1" spans="1:256">
      <c r="A1" s="9"/>
      <c r="B1" s="9"/>
      <c r="C1" s="9"/>
      <c r="D1" s="9"/>
      <c r="E1" s="9"/>
      <c r="F1" s="51"/>
      <c r="G1" s="51"/>
      <c r="H1" s="51"/>
      <c r="I1" s="51"/>
      <c r="J1" s="51"/>
      <c r="K1" s="51"/>
      <c r="L1" s="51"/>
      <c r="M1" s="51"/>
      <c r="N1" s="51"/>
      <c r="O1" s="51"/>
      <c r="P1" s="51"/>
      <c r="Q1" s="51"/>
      <c r="R1" s="51"/>
      <c r="S1" s="51"/>
      <c r="T1" s="51"/>
      <c r="U1" s="51"/>
      <c r="V1" s="51"/>
      <c r="W1" s="51"/>
      <c r="X1" s="51"/>
      <c r="Y1" s="51"/>
      <c r="Z1" s="51"/>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20"/>
      <c r="BK1" s="220"/>
    </row>
    <row r="2" spans="1:256" ht="15.75">
      <c r="A2" s="9"/>
      <c r="B2" s="56" t="s">
        <v>76</v>
      </c>
      <c r="C2" s="9"/>
      <c r="D2" s="9"/>
      <c r="E2" s="9"/>
      <c r="F2" s="9"/>
      <c r="G2" s="9"/>
      <c r="H2" s="9"/>
      <c r="I2" s="9"/>
      <c r="J2" s="9"/>
      <c r="K2" s="9"/>
      <c r="L2" s="9"/>
      <c r="M2" s="9"/>
      <c r="N2" s="9"/>
      <c r="O2" s="9"/>
      <c r="P2" s="9"/>
      <c r="Q2" s="9"/>
      <c r="R2" s="12"/>
      <c r="S2" s="12"/>
      <c r="T2" s="12"/>
      <c r="U2" s="12"/>
      <c r="V2" s="12"/>
      <c r="W2" s="12"/>
      <c r="X2" s="12"/>
      <c r="Y2" s="12"/>
      <c r="Z2" s="12"/>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c r="BF2" s="220"/>
      <c r="BG2" s="220"/>
      <c r="BH2" s="220"/>
      <c r="BI2" s="220"/>
      <c r="BJ2" s="220"/>
      <c r="BK2" s="220"/>
    </row>
    <row r="3" spans="1:256" s="1" customFormat="1">
      <c r="A3" s="57"/>
      <c r="B3" s="58"/>
      <c r="C3" s="57"/>
      <c r="D3" s="57"/>
      <c r="E3" s="57"/>
      <c r="F3" s="59"/>
      <c r="G3" s="59"/>
      <c r="H3" s="59"/>
      <c r="I3" s="59"/>
      <c r="J3" s="59"/>
      <c r="K3" s="59"/>
      <c r="L3" s="59"/>
      <c r="M3" s="59"/>
      <c r="N3" s="59"/>
      <c r="O3" s="59"/>
      <c r="P3" s="59"/>
      <c r="Q3" s="59"/>
      <c r="R3" s="59"/>
      <c r="S3" s="51"/>
      <c r="T3" s="51"/>
      <c r="U3" s="51"/>
      <c r="V3" s="51"/>
      <c r="W3" s="51"/>
      <c r="X3" s="51"/>
      <c r="Y3" s="51"/>
      <c r="Z3" s="51"/>
      <c r="AA3" s="210"/>
      <c r="AB3" s="210"/>
      <c r="AC3" s="210"/>
      <c r="AD3" s="210"/>
      <c r="AE3" s="210"/>
      <c r="AF3" s="210"/>
      <c r="AG3" s="210"/>
      <c r="AH3" s="210"/>
      <c r="AI3" s="210"/>
      <c r="AJ3" s="210"/>
      <c r="AK3" s="210"/>
      <c r="AL3" s="210"/>
      <c r="AM3" s="210"/>
      <c r="AN3" s="210"/>
      <c r="AO3" s="210"/>
      <c r="AP3" s="210"/>
      <c r="AQ3" s="210"/>
      <c r="AR3" s="210"/>
      <c r="AS3" s="210"/>
      <c r="AT3" s="210"/>
      <c r="AU3" s="210"/>
      <c r="AV3" s="210"/>
      <c r="AW3" s="210"/>
      <c r="AX3" s="210"/>
      <c r="AY3" s="210"/>
      <c r="AZ3" s="210"/>
      <c r="BA3" s="210"/>
      <c r="BB3" s="210"/>
      <c r="BC3" s="210"/>
      <c r="BD3" s="210"/>
      <c r="BE3" s="210"/>
      <c r="BF3" s="210"/>
      <c r="BG3" s="210"/>
      <c r="BH3" s="210"/>
      <c r="BI3" s="210"/>
      <c r="BJ3" s="225"/>
      <c r="BK3" s="225"/>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row>
    <row r="4" spans="1:256" s="24" customFormat="1" ht="15.75">
      <c r="A4" s="81"/>
      <c r="B4" s="82" t="s">
        <v>5</v>
      </c>
      <c r="C4" s="81"/>
      <c r="D4" s="81"/>
      <c r="E4" s="81"/>
      <c r="F4" s="146">
        <v>2011</v>
      </c>
      <c r="G4" s="146">
        <v>2012</v>
      </c>
      <c r="H4" s="146">
        <v>2013</v>
      </c>
      <c r="I4" s="146" t="s">
        <v>248</v>
      </c>
      <c r="J4" s="146" t="s">
        <v>249</v>
      </c>
      <c r="K4" s="146" t="s">
        <v>250</v>
      </c>
      <c r="L4" s="146" t="s">
        <v>251</v>
      </c>
      <c r="M4" s="146" t="s">
        <v>252</v>
      </c>
      <c r="N4" s="146" t="s">
        <v>253</v>
      </c>
      <c r="O4" s="146" t="s">
        <v>254</v>
      </c>
      <c r="P4" s="146" t="s">
        <v>255</v>
      </c>
      <c r="Q4" s="146" t="s">
        <v>256</v>
      </c>
      <c r="R4" s="146"/>
      <c r="S4" s="51"/>
      <c r="T4" s="17"/>
      <c r="U4" s="17"/>
      <c r="V4" s="17"/>
      <c r="W4" s="17"/>
      <c r="X4" s="17"/>
      <c r="Y4" s="17"/>
      <c r="Z4" s="17"/>
      <c r="AA4" s="212"/>
      <c r="AB4" s="212"/>
      <c r="AC4" s="212"/>
      <c r="AD4" s="212"/>
      <c r="AE4" s="212"/>
      <c r="AF4" s="212"/>
      <c r="AG4" s="212"/>
      <c r="AH4" s="212"/>
      <c r="AI4" s="212"/>
      <c r="AJ4" s="212"/>
      <c r="AK4" s="212"/>
      <c r="AL4" s="212"/>
      <c r="AM4" s="212"/>
      <c r="AN4" s="212"/>
      <c r="AO4" s="212"/>
      <c r="AP4" s="212"/>
      <c r="AQ4" s="212"/>
      <c r="AR4" s="212"/>
      <c r="AS4" s="212"/>
      <c r="AT4" s="212"/>
      <c r="AU4" s="212"/>
      <c r="AV4" s="212"/>
      <c r="AW4" s="212"/>
      <c r="AX4" s="212"/>
      <c r="AY4" s="212"/>
      <c r="AZ4" s="212"/>
      <c r="BA4" s="212"/>
      <c r="BB4" s="212"/>
      <c r="BC4" s="212"/>
      <c r="BD4" s="212"/>
      <c r="BE4" s="212"/>
      <c r="BF4" s="212"/>
      <c r="BG4" s="212"/>
      <c r="BH4" s="212"/>
      <c r="BI4" s="212"/>
      <c r="BJ4" s="220"/>
      <c r="BK4" s="220"/>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4" customFormat="1">
      <c r="A5" s="16"/>
      <c r="B5" s="16"/>
      <c r="C5" s="16"/>
      <c r="D5" s="16"/>
      <c r="E5" s="16"/>
      <c r="F5" s="16"/>
      <c r="G5" s="16"/>
      <c r="H5" s="16"/>
      <c r="I5" s="16"/>
      <c r="J5" s="16"/>
      <c r="K5" s="16"/>
      <c r="L5" s="16"/>
      <c r="M5" s="16"/>
      <c r="N5" s="16"/>
      <c r="O5" s="16"/>
      <c r="P5" s="16"/>
      <c r="Q5" s="16"/>
      <c r="R5" s="16"/>
      <c r="S5" s="12"/>
      <c r="T5" s="16"/>
      <c r="U5" s="16"/>
      <c r="V5" s="16"/>
      <c r="W5" s="16"/>
      <c r="X5" s="16"/>
      <c r="Y5" s="16"/>
      <c r="Z5" s="16"/>
      <c r="AA5" s="213"/>
      <c r="AB5" s="213"/>
      <c r="AC5" s="213"/>
      <c r="AD5" s="213"/>
      <c r="AE5" s="213"/>
      <c r="AF5" s="213"/>
      <c r="AG5" s="213"/>
      <c r="AH5" s="213"/>
      <c r="AI5" s="213"/>
      <c r="AJ5" s="213"/>
      <c r="AK5" s="213"/>
      <c r="AL5" s="213"/>
      <c r="AM5" s="213"/>
      <c r="AN5" s="213"/>
      <c r="AO5" s="213"/>
      <c r="AP5" s="213"/>
      <c r="AQ5" s="213"/>
      <c r="AR5" s="213"/>
      <c r="AS5" s="213"/>
      <c r="AT5" s="213"/>
      <c r="AU5" s="213"/>
      <c r="AV5" s="213"/>
      <c r="AW5" s="213"/>
      <c r="AX5" s="213"/>
      <c r="AY5" s="213"/>
      <c r="AZ5" s="213"/>
      <c r="BA5" s="213"/>
      <c r="BB5" s="213"/>
      <c r="BC5" s="213"/>
      <c r="BD5" s="213"/>
      <c r="BE5" s="213"/>
      <c r="BF5" s="213"/>
      <c r="BG5" s="213"/>
      <c r="BH5" s="213"/>
      <c r="BI5" s="213"/>
      <c r="BJ5" s="220"/>
      <c r="BK5" s="220"/>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2" customHeight="1">
      <c r="A6" s="9"/>
      <c r="B6" s="9" t="s">
        <v>35</v>
      </c>
      <c r="C6" s="9"/>
      <c r="D6" s="41"/>
      <c r="E6" s="9"/>
      <c r="F6" s="588"/>
      <c r="G6" s="191">
        <v>3.5199076745527913E-2</v>
      </c>
      <c r="H6" s="20"/>
      <c r="I6" s="20"/>
      <c r="J6" s="20"/>
      <c r="K6" s="20"/>
      <c r="L6" s="20"/>
      <c r="M6" s="20"/>
      <c r="N6" s="20"/>
      <c r="O6" s="20"/>
      <c r="P6" s="20"/>
      <c r="Q6" s="20"/>
      <c r="R6" s="41"/>
      <c r="S6" s="51"/>
      <c r="T6" s="41"/>
      <c r="U6" s="41"/>
      <c r="V6" s="41"/>
      <c r="W6" s="41"/>
      <c r="X6" s="41"/>
      <c r="Y6" s="41"/>
      <c r="Z6" s="41"/>
      <c r="AA6" s="233"/>
      <c r="AB6" s="233"/>
      <c r="AC6" s="233"/>
      <c r="AD6" s="233"/>
      <c r="AE6" s="233"/>
      <c r="AF6" s="233"/>
      <c r="AG6" s="233"/>
      <c r="AH6" s="233"/>
      <c r="AI6" s="233"/>
      <c r="AJ6" s="233"/>
      <c r="AK6" s="233"/>
      <c r="AL6" s="233"/>
      <c r="AM6" s="233"/>
      <c r="AN6" s="233"/>
      <c r="AO6" s="233"/>
      <c r="AP6" s="233"/>
      <c r="AQ6" s="233"/>
      <c r="AR6" s="233"/>
      <c r="AS6" s="233"/>
      <c r="AT6" s="233"/>
      <c r="AU6" s="233"/>
      <c r="AV6" s="233"/>
      <c r="AW6" s="233"/>
      <c r="AX6" s="233"/>
      <c r="AY6" s="233"/>
      <c r="AZ6" s="233"/>
      <c r="BA6" s="233"/>
      <c r="BB6" s="233"/>
      <c r="BC6" s="233"/>
      <c r="BD6" s="233"/>
      <c r="BE6" s="233"/>
      <c r="BF6" s="233"/>
      <c r="BG6" s="233"/>
      <c r="BH6" s="233"/>
      <c r="BI6" s="233"/>
      <c r="BJ6" s="220"/>
      <c r="BK6" s="220"/>
    </row>
    <row r="7" spans="1:256">
      <c r="A7" s="9"/>
      <c r="B7" s="95" t="s">
        <v>83</v>
      </c>
      <c r="C7" s="9"/>
      <c r="D7" s="9"/>
      <c r="E7" s="9"/>
      <c r="F7" s="9"/>
      <c r="G7" s="191"/>
      <c r="H7" s="235">
        <v>6.8697683757759531E-2</v>
      </c>
      <c r="I7" s="94">
        <v>7.0343541137572574E-2</v>
      </c>
      <c r="J7" s="94">
        <v>7.1879389118199244E-2</v>
      </c>
      <c r="K7" s="94">
        <v>6.3456570695030301E-2</v>
      </c>
      <c r="L7" s="94">
        <v>6.1282976332430295E-2</v>
      </c>
      <c r="M7" s="94">
        <v>7.35798895024391E-2</v>
      </c>
      <c r="N7" s="94">
        <v>7.35798895024391E-2</v>
      </c>
      <c r="O7" s="94">
        <v>7.35798895024391E-2</v>
      </c>
      <c r="P7" s="94">
        <v>7.35798895024391E-2</v>
      </c>
      <c r="Q7" s="94">
        <v>7.35798895024391E-2</v>
      </c>
      <c r="R7" s="94"/>
      <c r="S7" s="51"/>
      <c r="T7" s="139"/>
      <c r="U7" s="139"/>
      <c r="V7" s="139"/>
      <c r="W7" s="139"/>
      <c r="X7" s="139"/>
      <c r="Y7" s="139"/>
      <c r="Z7" s="139"/>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6"/>
      <c r="AY7" s="226"/>
      <c r="AZ7" s="226"/>
      <c r="BA7" s="226"/>
      <c r="BB7" s="226"/>
      <c r="BC7" s="226"/>
      <c r="BD7" s="226"/>
      <c r="BE7" s="226"/>
      <c r="BF7" s="226"/>
      <c r="BG7" s="226"/>
      <c r="BH7" s="226"/>
      <c r="BI7" s="226"/>
      <c r="BJ7" s="220"/>
      <c r="BK7" s="220"/>
    </row>
    <row r="8" spans="1:256">
      <c r="A8" s="9"/>
      <c r="B8" s="95"/>
      <c r="C8" s="9"/>
      <c r="D8" s="9"/>
      <c r="E8" s="9"/>
      <c r="F8" s="9"/>
      <c r="G8" s="144"/>
      <c r="H8" s="144"/>
      <c r="I8" s="144"/>
      <c r="J8" s="144"/>
      <c r="K8" s="144"/>
      <c r="L8" s="144"/>
      <c r="M8" s="138"/>
      <c r="N8" s="138"/>
      <c r="O8" s="138"/>
      <c r="P8" s="138"/>
      <c r="Q8" s="138"/>
      <c r="R8" s="139"/>
      <c r="S8" s="12"/>
      <c r="T8" s="139"/>
      <c r="U8" s="139"/>
      <c r="V8" s="139"/>
      <c r="W8" s="139"/>
      <c r="X8" s="139"/>
      <c r="Y8" s="139"/>
      <c r="Z8" s="139"/>
      <c r="AA8" s="226"/>
      <c r="AB8" s="226"/>
      <c r="AC8" s="226"/>
      <c r="AD8" s="226"/>
      <c r="AE8" s="226"/>
      <c r="AF8" s="226"/>
      <c r="AG8" s="226"/>
      <c r="AH8" s="226"/>
      <c r="AI8" s="226"/>
      <c r="AJ8" s="226"/>
      <c r="AK8" s="226"/>
      <c r="AL8" s="226"/>
      <c r="AM8" s="226"/>
      <c r="AN8" s="226"/>
      <c r="AO8" s="226"/>
      <c r="AP8" s="226"/>
      <c r="AQ8" s="226"/>
      <c r="AR8" s="226"/>
      <c r="AS8" s="226"/>
      <c r="AT8" s="226"/>
      <c r="AU8" s="226"/>
      <c r="AV8" s="226"/>
      <c r="AW8" s="226"/>
      <c r="AX8" s="226"/>
      <c r="AY8" s="226"/>
      <c r="AZ8" s="226"/>
      <c r="BA8" s="226"/>
      <c r="BB8" s="226"/>
      <c r="BC8" s="226"/>
      <c r="BD8" s="226"/>
      <c r="BE8" s="226"/>
      <c r="BF8" s="226"/>
      <c r="BG8" s="226"/>
      <c r="BH8" s="226"/>
      <c r="BI8" s="226"/>
      <c r="BJ8" s="220"/>
      <c r="BK8" s="220"/>
    </row>
    <row r="9" spans="1:256">
      <c r="A9" s="80"/>
      <c r="B9" s="80" t="s">
        <v>40</v>
      </c>
      <c r="C9" s="109"/>
      <c r="D9" s="109"/>
      <c r="E9" s="109"/>
      <c r="F9" s="109"/>
      <c r="G9" s="109"/>
      <c r="H9" s="73"/>
      <c r="I9" s="73"/>
      <c r="J9" s="73"/>
      <c r="K9" s="73"/>
      <c r="L9" s="73"/>
      <c r="M9" s="73"/>
      <c r="N9" s="73"/>
      <c r="O9" s="73"/>
      <c r="P9" s="73"/>
      <c r="Q9" s="73"/>
      <c r="R9" s="73"/>
      <c r="S9" s="51"/>
      <c r="T9" s="139"/>
      <c r="U9" s="139"/>
      <c r="V9" s="139"/>
      <c r="W9" s="139"/>
      <c r="X9" s="139"/>
      <c r="Y9" s="139"/>
      <c r="Z9" s="139"/>
      <c r="AA9" s="226"/>
      <c r="AB9" s="226"/>
      <c r="AC9" s="226"/>
      <c r="AD9" s="226"/>
      <c r="AE9" s="226"/>
      <c r="AF9" s="226"/>
      <c r="AG9" s="226"/>
      <c r="AH9" s="226"/>
      <c r="AI9" s="226"/>
      <c r="AJ9" s="226"/>
      <c r="AK9" s="226"/>
      <c r="AL9" s="226"/>
      <c r="AM9" s="226"/>
      <c r="AN9" s="226"/>
      <c r="AO9" s="226"/>
      <c r="AP9" s="226"/>
      <c r="AQ9" s="226"/>
      <c r="AR9" s="226"/>
      <c r="AS9" s="226"/>
      <c r="AT9" s="226"/>
      <c r="AU9" s="226"/>
      <c r="AV9" s="226"/>
      <c r="AW9" s="226"/>
      <c r="AX9" s="226"/>
      <c r="AY9" s="226"/>
      <c r="AZ9" s="226"/>
      <c r="BA9" s="226"/>
      <c r="BB9" s="226"/>
      <c r="BC9" s="226"/>
      <c r="BD9" s="226"/>
      <c r="BE9" s="226"/>
      <c r="BF9" s="226"/>
      <c r="BG9" s="226"/>
      <c r="BH9" s="226"/>
      <c r="BI9" s="226"/>
      <c r="BJ9" s="220"/>
      <c r="BK9" s="220"/>
    </row>
    <row r="10" spans="1:256">
      <c r="A10" s="17"/>
      <c r="B10" s="17"/>
      <c r="C10" s="122"/>
      <c r="D10" s="122"/>
      <c r="E10" s="122"/>
      <c r="F10" s="122"/>
      <c r="G10" s="122"/>
      <c r="H10" s="12"/>
      <c r="I10" s="12"/>
      <c r="J10" s="12"/>
      <c r="K10" s="12"/>
      <c r="L10" s="12"/>
      <c r="M10" s="12"/>
      <c r="N10" s="12"/>
      <c r="O10" s="12"/>
      <c r="P10" s="12"/>
      <c r="Q10" s="12"/>
      <c r="R10" s="139"/>
      <c r="S10" s="51"/>
      <c r="T10" s="139"/>
      <c r="U10" s="139"/>
      <c r="V10" s="139"/>
      <c r="W10" s="139"/>
      <c r="X10" s="139"/>
      <c r="Y10" s="139"/>
      <c r="Z10" s="139"/>
      <c r="AA10" s="226"/>
      <c r="AB10" s="226"/>
      <c r="AC10" s="226"/>
      <c r="AD10" s="226"/>
      <c r="AE10" s="226"/>
      <c r="AF10" s="226"/>
      <c r="AG10" s="226"/>
      <c r="AH10" s="226"/>
      <c r="AI10" s="226"/>
      <c r="AJ10" s="226"/>
      <c r="AK10" s="226"/>
      <c r="AL10" s="226"/>
      <c r="AM10" s="226"/>
      <c r="AN10" s="226"/>
      <c r="AO10" s="226"/>
      <c r="AP10" s="226"/>
      <c r="AQ10" s="226"/>
      <c r="AR10" s="226"/>
      <c r="AS10" s="226"/>
      <c r="AT10" s="226"/>
      <c r="AU10" s="226"/>
      <c r="AV10" s="226"/>
      <c r="AW10" s="226"/>
      <c r="AX10" s="226"/>
      <c r="AY10" s="226"/>
      <c r="AZ10" s="226"/>
      <c r="BA10" s="226"/>
      <c r="BB10" s="226"/>
      <c r="BC10" s="226"/>
      <c r="BD10" s="226"/>
      <c r="BE10" s="226"/>
      <c r="BF10" s="226"/>
      <c r="BG10" s="226"/>
      <c r="BH10" s="226"/>
      <c r="BI10" s="226"/>
      <c r="BJ10" s="220"/>
      <c r="BK10" s="220"/>
    </row>
    <row r="11" spans="1:256">
      <c r="A11" s="9"/>
      <c r="B11" s="46" t="s">
        <v>79</v>
      </c>
      <c r="C11" s="9"/>
      <c r="D11" s="9"/>
      <c r="E11" s="9"/>
      <c r="F11" s="9"/>
      <c r="G11" s="192">
        <v>95.596769927678125</v>
      </c>
      <c r="H11" s="144"/>
      <c r="I11" s="144"/>
      <c r="J11" s="144"/>
      <c r="K11" s="144"/>
      <c r="L11" s="144"/>
      <c r="M11" s="138"/>
      <c r="N11" s="138"/>
      <c r="O11" s="138"/>
      <c r="P11" s="138"/>
      <c r="Q11" s="138"/>
      <c r="R11" s="139"/>
      <c r="S11" s="12"/>
      <c r="T11" s="139"/>
      <c r="U11" s="139"/>
      <c r="V11" s="139"/>
      <c r="W11" s="139"/>
      <c r="X11" s="139"/>
      <c r="Y11" s="139"/>
      <c r="Z11" s="139"/>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6"/>
      <c r="AW11" s="226"/>
      <c r="AX11" s="226"/>
      <c r="AY11" s="226"/>
      <c r="AZ11" s="226"/>
      <c r="BA11" s="226"/>
      <c r="BB11" s="226"/>
      <c r="BC11" s="226"/>
      <c r="BD11" s="226"/>
      <c r="BE11" s="226"/>
      <c r="BF11" s="226"/>
      <c r="BG11" s="226"/>
      <c r="BH11" s="226"/>
      <c r="BI11" s="226"/>
      <c r="BJ11" s="220"/>
      <c r="BK11" s="220"/>
    </row>
    <row r="12" spans="1:256" ht="12.75" customHeight="1" outlineLevel="1">
      <c r="A12" s="9"/>
      <c r="B12" s="9"/>
      <c r="C12" s="129" t="s">
        <v>121</v>
      </c>
      <c r="D12" s="9"/>
      <c r="E12" s="9"/>
      <c r="F12" s="9"/>
      <c r="G12" s="193">
        <v>81.316072764121174</v>
      </c>
      <c r="H12" s="144"/>
      <c r="I12" s="144"/>
      <c r="J12" s="144"/>
      <c r="K12" s="144"/>
      <c r="L12" s="144"/>
      <c r="M12" s="138"/>
      <c r="N12" s="138"/>
      <c r="O12" s="138"/>
      <c r="P12" s="138"/>
      <c r="Q12" s="138"/>
      <c r="R12" s="139"/>
      <c r="S12" s="51"/>
      <c r="T12" s="139"/>
      <c r="U12" s="139"/>
      <c r="V12" s="139"/>
      <c r="W12" s="139"/>
      <c r="X12" s="139"/>
      <c r="Y12" s="139"/>
      <c r="Z12" s="139"/>
      <c r="AA12" s="226"/>
      <c r="AB12" s="226"/>
      <c r="AC12" s="226"/>
      <c r="AD12" s="226"/>
      <c r="AE12" s="226"/>
      <c r="AF12" s="226"/>
      <c r="AG12" s="226"/>
      <c r="AH12" s="226"/>
      <c r="AI12" s="226"/>
      <c r="AJ12" s="226"/>
      <c r="AK12" s="226"/>
      <c r="AL12" s="226"/>
      <c r="AM12" s="226"/>
      <c r="AN12" s="226"/>
      <c r="AO12" s="226"/>
      <c r="AP12" s="226"/>
      <c r="AQ12" s="226"/>
      <c r="AR12" s="226"/>
      <c r="AS12" s="226"/>
      <c r="AT12" s="226"/>
      <c r="AU12" s="226"/>
      <c r="AV12" s="226"/>
      <c r="AW12" s="226"/>
      <c r="AX12" s="226"/>
      <c r="AY12" s="226"/>
      <c r="AZ12" s="226"/>
      <c r="BA12" s="226"/>
      <c r="BB12" s="226"/>
      <c r="BC12" s="226"/>
      <c r="BD12" s="226"/>
      <c r="BE12" s="226"/>
      <c r="BF12" s="226"/>
      <c r="BG12" s="226"/>
      <c r="BH12" s="226"/>
      <c r="BI12" s="226"/>
      <c r="BJ12" s="220"/>
      <c r="BK12" s="220"/>
    </row>
    <row r="13" spans="1:256" ht="12.75" customHeight="1" outlineLevel="1">
      <c r="A13" s="9"/>
      <c r="B13" s="46"/>
      <c r="C13" s="129" t="s">
        <v>122</v>
      </c>
      <c r="D13" s="9"/>
      <c r="E13" s="9"/>
      <c r="F13" s="141"/>
      <c r="G13" s="193">
        <v>9.5519727888084951</v>
      </c>
      <c r="H13" s="144"/>
      <c r="I13" s="144"/>
      <c r="J13" s="144"/>
      <c r="K13" s="144"/>
      <c r="L13" s="144"/>
      <c r="M13" s="138"/>
      <c r="N13" s="138"/>
      <c r="O13" s="138"/>
      <c r="P13" s="138"/>
      <c r="Q13" s="138"/>
      <c r="R13" s="139"/>
      <c r="S13" s="51"/>
      <c r="T13" s="139"/>
      <c r="U13" s="139"/>
      <c r="V13" s="139"/>
      <c r="W13" s="139"/>
      <c r="X13" s="139"/>
      <c r="Y13" s="139"/>
      <c r="Z13" s="139"/>
      <c r="AA13" s="226"/>
      <c r="AB13" s="226"/>
      <c r="AC13" s="226"/>
      <c r="AD13" s="226"/>
      <c r="AE13" s="226"/>
      <c r="AF13" s="226"/>
      <c r="AG13" s="226"/>
      <c r="AH13" s="226"/>
      <c r="AI13" s="226"/>
      <c r="AJ13" s="226"/>
      <c r="AK13" s="226"/>
      <c r="AL13" s="226"/>
      <c r="AM13" s="226"/>
      <c r="AN13" s="226"/>
      <c r="AO13" s="226"/>
      <c r="AP13" s="226"/>
      <c r="AQ13" s="226"/>
      <c r="AR13" s="226"/>
      <c r="AS13" s="226"/>
      <c r="AT13" s="226"/>
      <c r="AU13" s="226"/>
      <c r="AV13" s="226"/>
      <c r="AW13" s="226"/>
      <c r="AX13" s="226"/>
      <c r="AY13" s="226"/>
      <c r="AZ13" s="226"/>
      <c r="BA13" s="226"/>
      <c r="BB13" s="226"/>
      <c r="BC13" s="226"/>
      <c r="BD13" s="226"/>
      <c r="BE13" s="226"/>
      <c r="BF13" s="226"/>
      <c r="BG13" s="226"/>
      <c r="BH13" s="226"/>
      <c r="BI13" s="226"/>
      <c r="BJ13" s="220"/>
      <c r="BK13" s="220"/>
    </row>
    <row r="14" spans="1:256" ht="12.75" customHeight="1" outlineLevel="1">
      <c r="A14" s="9"/>
      <c r="B14" s="46"/>
      <c r="C14" s="129" t="s">
        <v>123</v>
      </c>
      <c r="D14" s="9"/>
      <c r="E14" s="9"/>
      <c r="F14" s="141"/>
      <c r="G14" s="193">
        <v>0</v>
      </c>
      <c r="H14" s="144"/>
      <c r="I14" s="144"/>
      <c r="J14" s="144"/>
      <c r="K14" s="144"/>
      <c r="L14" s="144"/>
      <c r="M14" s="138"/>
      <c r="N14" s="138"/>
      <c r="O14" s="138"/>
      <c r="P14" s="138"/>
      <c r="Q14" s="138"/>
      <c r="R14" s="139"/>
      <c r="S14" s="12"/>
      <c r="T14" s="139"/>
      <c r="U14" s="139"/>
      <c r="V14" s="139"/>
      <c r="W14" s="139"/>
      <c r="X14" s="139"/>
      <c r="Y14" s="139"/>
      <c r="Z14" s="139"/>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6"/>
      <c r="AY14" s="226"/>
      <c r="AZ14" s="226"/>
      <c r="BA14" s="226"/>
      <c r="BB14" s="226"/>
      <c r="BC14" s="226"/>
      <c r="BD14" s="226"/>
      <c r="BE14" s="226"/>
      <c r="BF14" s="226"/>
      <c r="BG14" s="226"/>
      <c r="BH14" s="226"/>
      <c r="BI14" s="226"/>
      <c r="BJ14" s="220"/>
      <c r="BK14" s="220"/>
    </row>
    <row r="15" spans="1:256" ht="12.75" customHeight="1" outlineLevel="1">
      <c r="A15" s="9"/>
      <c r="B15" s="46"/>
      <c r="C15" s="129" t="s">
        <v>124</v>
      </c>
      <c r="D15" s="9"/>
      <c r="E15" s="9"/>
      <c r="F15" s="141"/>
      <c r="G15" s="193">
        <v>0.37096865358991299</v>
      </c>
      <c r="H15" s="144"/>
      <c r="I15" s="144"/>
      <c r="J15" s="144"/>
      <c r="K15" s="144"/>
      <c r="L15" s="144"/>
      <c r="M15" s="138"/>
      <c r="N15" s="138"/>
      <c r="O15" s="138"/>
      <c r="P15" s="138"/>
      <c r="Q15" s="138"/>
      <c r="R15" s="139"/>
      <c r="S15" s="51"/>
      <c r="T15" s="139"/>
      <c r="U15" s="139"/>
      <c r="V15" s="139"/>
      <c r="W15" s="139"/>
      <c r="X15" s="139"/>
      <c r="Y15" s="139"/>
      <c r="Z15" s="139"/>
      <c r="AA15" s="226"/>
      <c r="AB15" s="226"/>
      <c r="AC15" s="226"/>
      <c r="AD15" s="226"/>
      <c r="AE15" s="226"/>
      <c r="AF15" s="226"/>
      <c r="AG15" s="226"/>
      <c r="AH15" s="226"/>
      <c r="AI15" s="226"/>
      <c r="AJ15" s="226"/>
      <c r="AK15" s="226"/>
      <c r="AL15" s="226"/>
      <c r="AM15" s="226"/>
      <c r="AN15" s="226"/>
      <c r="AO15" s="226"/>
      <c r="AP15" s="226"/>
      <c r="AQ15" s="226"/>
      <c r="AR15" s="226"/>
      <c r="AS15" s="226"/>
      <c r="AT15" s="226"/>
      <c r="AU15" s="226"/>
      <c r="AV15" s="226"/>
      <c r="AW15" s="226"/>
      <c r="AX15" s="226"/>
      <c r="AY15" s="226"/>
      <c r="AZ15" s="226"/>
      <c r="BA15" s="226"/>
      <c r="BB15" s="226"/>
      <c r="BC15" s="226"/>
      <c r="BD15" s="226"/>
      <c r="BE15" s="226"/>
      <c r="BF15" s="226"/>
      <c r="BG15" s="226"/>
      <c r="BH15" s="226"/>
      <c r="BI15" s="226"/>
      <c r="BJ15" s="220"/>
      <c r="BK15" s="220"/>
    </row>
    <row r="16" spans="1:256" ht="12.75" customHeight="1" outlineLevel="1">
      <c r="A16" s="9"/>
      <c r="B16" s="46"/>
      <c r="C16" s="129" t="s">
        <v>125</v>
      </c>
      <c r="D16" s="9"/>
      <c r="E16" s="9"/>
      <c r="F16" s="171"/>
      <c r="G16" s="193">
        <v>0.42811690253671564</v>
      </c>
      <c r="H16" s="144"/>
      <c r="I16" s="144"/>
      <c r="J16" s="144"/>
      <c r="K16" s="144"/>
      <c r="L16" s="144"/>
      <c r="M16" s="138"/>
      <c r="N16" s="138"/>
      <c r="O16" s="138"/>
      <c r="P16" s="138"/>
      <c r="Q16" s="138"/>
      <c r="R16" s="139"/>
      <c r="S16" s="51"/>
      <c r="T16" s="139"/>
      <c r="U16" s="139"/>
      <c r="V16" s="139"/>
      <c r="W16" s="139"/>
      <c r="X16" s="139"/>
      <c r="Y16" s="139"/>
      <c r="Z16" s="139"/>
      <c r="AA16" s="226"/>
      <c r="AB16" s="226"/>
      <c r="AC16" s="226"/>
      <c r="AD16" s="226"/>
      <c r="AE16" s="226"/>
      <c r="AF16" s="226"/>
      <c r="AG16" s="226"/>
      <c r="AH16" s="226"/>
      <c r="AI16" s="226"/>
      <c r="AJ16" s="226"/>
      <c r="AK16" s="226"/>
      <c r="AL16" s="226"/>
      <c r="AM16" s="226"/>
      <c r="AN16" s="226"/>
      <c r="AO16" s="226"/>
      <c r="AP16" s="226"/>
      <c r="AQ16" s="226"/>
      <c r="AR16" s="226"/>
      <c r="AS16" s="226"/>
      <c r="AT16" s="226"/>
      <c r="AU16" s="226"/>
      <c r="AV16" s="226"/>
      <c r="AW16" s="226"/>
      <c r="AX16" s="226"/>
      <c r="AY16" s="226"/>
      <c r="AZ16" s="226"/>
      <c r="BA16" s="226"/>
      <c r="BB16" s="226"/>
      <c r="BC16" s="226"/>
      <c r="BD16" s="226"/>
      <c r="BE16" s="226"/>
      <c r="BF16" s="226"/>
      <c r="BG16" s="226"/>
      <c r="BH16" s="226"/>
      <c r="BI16" s="226"/>
      <c r="BJ16" s="220"/>
      <c r="BK16" s="220"/>
    </row>
    <row r="17" spans="1:63" ht="12.75" customHeight="1" outlineLevel="1">
      <c r="A17" s="9"/>
      <c r="B17" s="46"/>
      <c r="C17" s="129" t="s">
        <v>126</v>
      </c>
      <c r="D17" s="9"/>
      <c r="E17" s="9"/>
      <c r="F17" s="141"/>
      <c r="G17" s="193">
        <v>3.9296388186218278</v>
      </c>
      <c r="H17" s="144"/>
      <c r="I17" s="144"/>
      <c r="J17" s="144"/>
      <c r="K17" s="144"/>
      <c r="L17" s="144"/>
      <c r="M17" s="138"/>
      <c r="N17" s="138"/>
      <c r="O17" s="138"/>
      <c r="P17" s="138"/>
      <c r="Q17" s="138"/>
      <c r="R17" s="139"/>
      <c r="S17" s="12"/>
      <c r="T17" s="139"/>
      <c r="U17" s="139"/>
      <c r="V17" s="139"/>
      <c r="W17" s="139"/>
      <c r="X17" s="139"/>
      <c r="Y17" s="139"/>
      <c r="Z17" s="139"/>
      <c r="AA17" s="226"/>
      <c r="AB17" s="226"/>
      <c r="AC17" s="226"/>
      <c r="AD17" s="226"/>
      <c r="AE17" s="226"/>
      <c r="AF17" s="226"/>
      <c r="AG17" s="226"/>
      <c r="AH17" s="226"/>
      <c r="AI17" s="226"/>
      <c r="AJ17" s="226"/>
      <c r="AK17" s="226"/>
      <c r="AL17" s="226"/>
      <c r="AM17" s="226"/>
      <c r="AN17" s="226"/>
      <c r="AO17" s="226"/>
      <c r="AP17" s="226"/>
      <c r="AQ17" s="226"/>
      <c r="AR17" s="226"/>
      <c r="AS17" s="226"/>
      <c r="AT17" s="226"/>
      <c r="AU17" s="226"/>
      <c r="AV17" s="226"/>
      <c r="AW17" s="226"/>
      <c r="AX17" s="226"/>
      <c r="AY17" s="226"/>
      <c r="AZ17" s="226"/>
      <c r="BA17" s="226"/>
      <c r="BB17" s="226"/>
      <c r="BC17" s="226"/>
      <c r="BD17" s="226"/>
      <c r="BE17" s="226"/>
      <c r="BF17" s="226"/>
      <c r="BG17" s="226"/>
      <c r="BH17" s="226"/>
      <c r="BI17" s="226"/>
      <c r="BJ17" s="220"/>
      <c r="BK17" s="220"/>
    </row>
    <row r="18" spans="1:63" ht="12.75" customHeight="1" outlineLevel="1">
      <c r="A18" s="9"/>
      <c r="B18" s="46"/>
      <c r="C18" s="129" t="s">
        <v>127</v>
      </c>
      <c r="D18" s="9"/>
      <c r="E18" s="9"/>
      <c r="F18" s="141"/>
      <c r="G18" s="193">
        <v>0</v>
      </c>
      <c r="H18" s="144"/>
      <c r="I18" s="144"/>
      <c r="J18" s="144"/>
      <c r="K18" s="144"/>
      <c r="L18" s="144"/>
      <c r="M18" s="138"/>
      <c r="N18" s="138"/>
      <c r="O18" s="138"/>
      <c r="P18" s="138"/>
      <c r="Q18" s="138"/>
      <c r="R18" s="139"/>
      <c r="S18" s="51"/>
      <c r="T18" s="139"/>
      <c r="U18" s="139"/>
      <c r="V18" s="139"/>
      <c r="W18" s="139"/>
      <c r="X18" s="139"/>
      <c r="Y18" s="139"/>
      <c r="Z18" s="139"/>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6"/>
      <c r="AW18" s="226"/>
      <c r="AX18" s="226"/>
      <c r="AY18" s="226"/>
      <c r="AZ18" s="226"/>
      <c r="BA18" s="226"/>
      <c r="BB18" s="226"/>
      <c r="BC18" s="226"/>
      <c r="BD18" s="226"/>
      <c r="BE18" s="226"/>
      <c r="BF18" s="226"/>
      <c r="BG18" s="226"/>
      <c r="BH18" s="226"/>
      <c r="BI18" s="226"/>
      <c r="BJ18" s="220"/>
      <c r="BK18" s="220"/>
    </row>
    <row r="19" spans="1:63" ht="12.75" customHeight="1" outlineLevel="1">
      <c r="A19" s="9"/>
      <c r="B19" s="46"/>
      <c r="C19" s="129" t="s">
        <v>128</v>
      </c>
      <c r="D19" s="9"/>
      <c r="E19" s="9"/>
      <c r="F19" s="141"/>
      <c r="G19" s="193">
        <v>0</v>
      </c>
      <c r="H19" s="144"/>
      <c r="I19" s="144"/>
      <c r="J19" s="144"/>
      <c r="K19" s="144"/>
      <c r="L19" s="144"/>
      <c r="M19" s="138"/>
      <c r="N19" s="138"/>
      <c r="O19" s="138"/>
      <c r="P19" s="138"/>
      <c r="Q19" s="138"/>
      <c r="R19" s="139"/>
      <c r="S19" s="51"/>
      <c r="T19" s="139"/>
      <c r="U19" s="139"/>
      <c r="V19" s="139"/>
      <c r="W19" s="139"/>
      <c r="X19" s="139"/>
      <c r="Y19" s="139"/>
      <c r="Z19" s="139"/>
      <c r="AA19" s="226"/>
      <c r="AB19" s="226"/>
      <c r="AC19" s="226"/>
      <c r="AD19" s="226"/>
      <c r="AE19" s="226"/>
      <c r="AF19" s="226"/>
      <c r="AG19" s="226"/>
      <c r="AH19" s="226"/>
      <c r="AI19" s="226"/>
      <c r="AJ19" s="226"/>
      <c r="AK19" s="226"/>
      <c r="AL19" s="226"/>
      <c r="AM19" s="226"/>
      <c r="AN19" s="226"/>
      <c r="AO19" s="226"/>
      <c r="AP19" s="226"/>
      <c r="AQ19" s="226"/>
      <c r="AR19" s="226"/>
      <c r="AS19" s="226"/>
      <c r="AT19" s="226"/>
      <c r="AU19" s="226"/>
      <c r="AV19" s="226"/>
      <c r="AW19" s="226"/>
      <c r="AX19" s="226"/>
      <c r="AY19" s="226"/>
      <c r="AZ19" s="226"/>
      <c r="BA19" s="226"/>
      <c r="BB19" s="226"/>
      <c r="BC19" s="226"/>
      <c r="BD19" s="226"/>
      <c r="BE19" s="226"/>
      <c r="BF19" s="226"/>
      <c r="BG19" s="226"/>
      <c r="BH19" s="226"/>
      <c r="BI19" s="226"/>
      <c r="BJ19" s="220"/>
      <c r="BK19" s="220"/>
    </row>
    <row r="20" spans="1:63" ht="12.75" customHeight="1" outlineLevel="1">
      <c r="A20" s="9"/>
      <c r="B20" s="46"/>
      <c r="C20" s="129">
        <v>0</v>
      </c>
      <c r="D20" s="9"/>
      <c r="E20" s="9"/>
      <c r="F20" s="141"/>
      <c r="G20" s="193">
        <v>0</v>
      </c>
      <c r="H20" s="144"/>
      <c r="I20" s="144"/>
      <c r="J20" s="144"/>
      <c r="K20" s="144"/>
      <c r="L20" s="144"/>
      <c r="M20" s="138"/>
      <c r="N20" s="138"/>
      <c r="O20" s="138"/>
      <c r="P20" s="138"/>
      <c r="Q20" s="138"/>
      <c r="R20" s="139"/>
      <c r="S20" s="12"/>
      <c r="T20" s="139"/>
      <c r="U20" s="139"/>
      <c r="V20" s="139"/>
      <c r="W20" s="139"/>
      <c r="X20" s="139"/>
      <c r="Y20" s="139"/>
      <c r="Z20" s="139"/>
      <c r="AA20" s="226"/>
      <c r="AB20" s="226"/>
      <c r="AC20" s="226"/>
      <c r="AD20" s="226"/>
      <c r="AE20" s="226"/>
      <c r="AF20" s="226"/>
      <c r="AG20" s="226"/>
      <c r="AH20" s="226"/>
      <c r="AI20" s="226"/>
      <c r="AJ20" s="226"/>
      <c r="AK20" s="226"/>
      <c r="AL20" s="226"/>
      <c r="AM20" s="226"/>
      <c r="AN20" s="226"/>
      <c r="AO20" s="226"/>
      <c r="AP20" s="226"/>
      <c r="AQ20" s="226"/>
      <c r="AR20" s="226"/>
      <c r="AS20" s="226"/>
      <c r="AT20" s="226"/>
      <c r="AU20" s="226"/>
      <c r="AV20" s="226"/>
      <c r="AW20" s="226"/>
      <c r="AX20" s="226"/>
      <c r="AY20" s="226"/>
      <c r="AZ20" s="226"/>
      <c r="BA20" s="226"/>
      <c r="BB20" s="226"/>
      <c r="BC20" s="226"/>
      <c r="BD20" s="226"/>
      <c r="BE20" s="226"/>
      <c r="BF20" s="226"/>
      <c r="BG20" s="226"/>
      <c r="BH20" s="226"/>
      <c r="BI20" s="226"/>
      <c r="BJ20" s="220"/>
      <c r="BK20" s="220"/>
    </row>
    <row r="21" spans="1:63" ht="12.75" customHeight="1" outlineLevel="1">
      <c r="A21" s="9"/>
      <c r="B21" s="46"/>
      <c r="C21" s="129">
        <v>0</v>
      </c>
      <c r="D21" s="9"/>
      <c r="E21" s="9"/>
      <c r="F21" s="141"/>
      <c r="G21" s="193">
        <v>0</v>
      </c>
      <c r="H21" s="144"/>
      <c r="I21" s="144"/>
      <c r="J21" s="144"/>
      <c r="K21" s="144"/>
      <c r="L21" s="144"/>
      <c r="M21" s="138"/>
      <c r="N21" s="138"/>
      <c r="O21" s="138"/>
      <c r="P21" s="138"/>
      <c r="Q21" s="138"/>
      <c r="R21" s="139"/>
      <c r="S21" s="51"/>
      <c r="T21" s="139"/>
      <c r="U21" s="139"/>
      <c r="V21" s="139"/>
      <c r="W21" s="139"/>
      <c r="X21" s="139"/>
      <c r="Y21" s="139"/>
      <c r="Z21" s="139"/>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6"/>
      <c r="AY21" s="226"/>
      <c r="AZ21" s="226"/>
      <c r="BA21" s="226"/>
      <c r="BB21" s="226"/>
      <c r="BC21" s="226"/>
      <c r="BD21" s="226"/>
      <c r="BE21" s="226"/>
      <c r="BF21" s="226"/>
      <c r="BG21" s="226"/>
      <c r="BH21" s="226"/>
      <c r="BI21" s="226"/>
      <c r="BJ21" s="220"/>
      <c r="BK21" s="220"/>
    </row>
    <row r="22" spans="1:63" ht="12.75" customHeight="1" outlineLevel="1">
      <c r="A22" s="9"/>
      <c r="B22" s="46"/>
      <c r="C22" s="129">
        <v>0</v>
      </c>
      <c r="D22" s="9"/>
      <c r="E22" s="9"/>
      <c r="F22" s="141"/>
      <c r="G22" s="193">
        <v>0</v>
      </c>
      <c r="H22" s="144"/>
      <c r="I22" s="144"/>
      <c r="J22" s="144"/>
      <c r="K22" s="144"/>
      <c r="L22" s="144"/>
      <c r="M22" s="138"/>
      <c r="N22" s="138"/>
      <c r="O22" s="138"/>
      <c r="P22" s="138"/>
      <c r="Q22" s="138"/>
      <c r="R22" s="139"/>
      <c r="S22" s="51"/>
      <c r="T22" s="139"/>
      <c r="U22" s="139"/>
      <c r="V22" s="139"/>
      <c r="W22" s="139"/>
      <c r="X22" s="139"/>
      <c r="Y22" s="139"/>
      <c r="Z22" s="139"/>
      <c r="AA22" s="226"/>
      <c r="AB22" s="226"/>
      <c r="AC22" s="226"/>
      <c r="AD22" s="226"/>
      <c r="AE22" s="226"/>
      <c r="AF22" s="226"/>
      <c r="AG22" s="226"/>
      <c r="AH22" s="226"/>
      <c r="AI22" s="226"/>
      <c r="AJ22" s="226"/>
      <c r="AK22" s="226"/>
      <c r="AL22" s="226"/>
      <c r="AM22" s="226"/>
      <c r="AN22" s="226"/>
      <c r="AO22" s="226"/>
      <c r="AP22" s="226"/>
      <c r="AQ22" s="226"/>
      <c r="AR22" s="226"/>
      <c r="AS22" s="226"/>
      <c r="AT22" s="226"/>
      <c r="AU22" s="226"/>
      <c r="AV22" s="226"/>
      <c r="AW22" s="226"/>
      <c r="AX22" s="226"/>
      <c r="AY22" s="226"/>
      <c r="AZ22" s="226"/>
      <c r="BA22" s="226"/>
      <c r="BB22" s="226"/>
      <c r="BC22" s="226"/>
      <c r="BD22" s="226"/>
      <c r="BE22" s="226"/>
      <c r="BF22" s="226"/>
      <c r="BG22" s="226"/>
      <c r="BH22" s="226"/>
      <c r="BI22" s="226"/>
      <c r="BJ22" s="220"/>
      <c r="BK22" s="220"/>
    </row>
    <row r="23" spans="1:63" ht="12.75" customHeight="1" outlineLevel="1">
      <c r="A23" s="9"/>
      <c r="B23" s="46"/>
      <c r="C23" s="129">
        <v>0</v>
      </c>
      <c r="D23" s="9"/>
      <c r="E23" s="9"/>
      <c r="F23" s="141"/>
      <c r="G23" s="193">
        <v>0</v>
      </c>
      <c r="H23" s="144"/>
      <c r="I23" s="144"/>
      <c r="J23" s="144"/>
      <c r="K23" s="144"/>
      <c r="L23" s="144"/>
      <c r="M23" s="138"/>
      <c r="N23" s="138"/>
      <c r="O23" s="138"/>
      <c r="P23" s="138"/>
      <c r="Q23" s="138"/>
      <c r="R23" s="139"/>
      <c r="S23" s="12"/>
      <c r="T23" s="139"/>
      <c r="U23" s="139"/>
      <c r="V23" s="139"/>
      <c r="W23" s="139"/>
      <c r="X23" s="139"/>
      <c r="Y23" s="139"/>
      <c r="Z23" s="139"/>
      <c r="AA23" s="226"/>
      <c r="AB23" s="226"/>
      <c r="AC23" s="226"/>
      <c r="AD23" s="226"/>
      <c r="AE23" s="226"/>
      <c r="AF23" s="226"/>
      <c r="AG23" s="226"/>
      <c r="AH23" s="226"/>
      <c r="AI23" s="226"/>
      <c r="AJ23" s="226"/>
      <c r="AK23" s="226"/>
      <c r="AL23" s="226"/>
      <c r="AM23" s="226"/>
      <c r="AN23" s="226"/>
      <c r="AO23" s="226"/>
      <c r="AP23" s="226"/>
      <c r="AQ23" s="226"/>
      <c r="AR23" s="226"/>
      <c r="AS23" s="226"/>
      <c r="AT23" s="226"/>
      <c r="AU23" s="226"/>
      <c r="AV23" s="226"/>
      <c r="AW23" s="226"/>
      <c r="AX23" s="226"/>
      <c r="AY23" s="226"/>
      <c r="AZ23" s="226"/>
      <c r="BA23" s="226"/>
      <c r="BB23" s="226"/>
      <c r="BC23" s="226"/>
      <c r="BD23" s="226"/>
      <c r="BE23" s="226"/>
      <c r="BF23" s="226"/>
      <c r="BG23" s="226"/>
      <c r="BH23" s="226"/>
      <c r="BI23" s="226"/>
      <c r="BJ23" s="220"/>
      <c r="BK23" s="220"/>
    </row>
    <row r="24" spans="1:63" ht="12.75" customHeight="1" outlineLevel="1">
      <c r="A24" s="9"/>
      <c r="B24" s="46"/>
      <c r="C24" s="129">
        <v>0</v>
      </c>
      <c r="D24" s="9"/>
      <c r="E24" s="9"/>
      <c r="F24" s="141"/>
      <c r="G24" s="193">
        <v>0</v>
      </c>
      <c r="H24" s="144"/>
      <c r="I24" s="144"/>
      <c r="J24" s="144"/>
      <c r="K24" s="144"/>
      <c r="L24" s="144"/>
      <c r="M24" s="138"/>
      <c r="N24" s="138"/>
      <c r="O24" s="138"/>
      <c r="P24" s="138"/>
      <c r="Q24" s="138"/>
      <c r="R24" s="139"/>
      <c r="S24" s="51"/>
      <c r="T24" s="139"/>
      <c r="U24" s="139"/>
      <c r="V24" s="139"/>
      <c r="W24" s="139"/>
      <c r="X24" s="139"/>
      <c r="Y24" s="139"/>
      <c r="Z24" s="139"/>
      <c r="AA24" s="226"/>
      <c r="AB24" s="226"/>
      <c r="AC24" s="226"/>
      <c r="AD24" s="226"/>
      <c r="AE24" s="226"/>
      <c r="AF24" s="226"/>
      <c r="AG24" s="226"/>
      <c r="AH24" s="226"/>
      <c r="AI24" s="226"/>
      <c r="AJ24" s="226"/>
      <c r="AK24" s="226"/>
      <c r="AL24" s="226"/>
      <c r="AM24" s="226"/>
      <c r="AN24" s="226"/>
      <c r="AO24" s="226"/>
      <c r="AP24" s="226"/>
      <c r="AQ24" s="226"/>
      <c r="AR24" s="226"/>
      <c r="AS24" s="226"/>
      <c r="AT24" s="226"/>
      <c r="AU24" s="226"/>
      <c r="AV24" s="226"/>
      <c r="AW24" s="226"/>
      <c r="AX24" s="226"/>
      <c r="AY24" s="226"/>
      <c r="AZ24" s="226"/>
      <c r="BA24" s="226"/>
      <c r="BB24" s="226"/>
      <c r="BC24" s="226"/>
      <c r="BD24" s="226"/>
      <c r="BE24" s="226"/>
      <c r="BF24" s="226"/>
      <c r="BG24" s="226"/>
      <c r="BH24" s="226"/>
      <c r="BI24" s="226"/>
      <c r="BJ24" s="220"/>
      <c r="BK24" s="220"/>
    </row>
    <row r="25" spans="1:63" ht="12.75" customHeight="1" outlineLevel="1">
      <c r="A25" s="9"/>
      <c r="B25" s="46"/>
      <c r="C25" s="129">
        <v>0</v>
      </c>
      <c r="D25" s="9"/>
      <c r="E25" s="9"/>
      <c r="F25" s="141"/>
      <c r="G25" s="193">
        <v>0</v>
      </c>
      <c r="H25" s="144"/>
      <c r="I25" s="144"/>
      <c r="J25" s="144"/>
      <c r="K25" s="144"/>
      <c r="L25" s="144"/>
      <c r="M25" s="138"/>
      <c r="N25" s="138"/>
      <c r="O25" s="138"/>
      <c r="P25" s="138"/>
      <c r="Q25" s="138"/>
      <c r="R25" s="139"/>
      <c r="S25" s="51"/>
      <c r="T25" s="139"/>
      <c r="U25" s="139"/>
      <c r="V25" s="139"/>
      <c r="W25" s="139"/>
      <c r="X25" s="139"/>
      <c r="Y25" s="139"/>
      <c r="Z25" s="139"/>
      <c r="AA25" s="226"/>
      <c r="AB25" s="226"/>
      <c r="AC25" s="226"/>
      <c r="AD25" s="226"/>
      <c r="AE25" s="226"/>
      <c r="AF25" s="226"/>
      <c r="AG25" s="226"/>
      <c r="AH25" s="226"/>
      <c r="AI25" s="226"/>
      <c r="AJ25" s="226"/>
      <c r="AK25" s="226"/>
      <c r="AL25" s="226"/>
      <c r="AM25" s="226"/>
      <c r="AN25" s="226"/>
      <c r="AO25" s="226"/>
      <c r="AP25" s="226"/>
      <c r="AQ25" s="226"/>
      <c r="AR25" s="226"/>
      <c r="AS25" s="226"/>
      <c r="AT25" s="226"/>
      <c r="AU25" s="226"/>
      <c r="AV25" s="226"/>
      <c r="AW25" s="226"/>
      <c r="AX25" s="226"/>
      <c r="AY25" s="226"/>
      <c r="AZ25" s="226"/>
      <c r="BA25" s="226"/>
      <c r="BB25" s="226"/>
      <c r="BC25" s="226"/>
      <c r="BD25" s="226"/>
      <c r="BE25" s="226"/>
      <c r="BF25" s="226"/>
      <c r="BG25" s="226"/>
      <c r="BH25" s="226"/>
      <c r="BI25" s="226"/>
      <c r="BJ25" s="220"/>
      <c r="BK25" s="220"/>
    </row>
    <row r="26" spans="1:63" ht="12.75" customHeight="1" outlineLevel="1">
      <c r="A26" s="9"/>
      <c r="B26" s="46"/>
      <c r="C26" s="129">
        <v>0</v>
      </c>
      <c r="D26" s="9"/>
      <c r="E26" s="9"/>
      <c r="F26" s="141"/>
      <c r="G26" s="193">
        <v>0</v>
      </c>
      <c r="H26" s="144"/>
      <c r="I26" s="144"/>
      <c r="J26" s="144"/>
      <c r="K26" s="144"/>
      <c r="L26" s="144"/>
      <c r="M26" s="138"/>
      <c r="N26" s="138"/>
      <c r="O26" s="138"/>
      <c r="P26" s="138"/>
      <c r="Q26" s="138"/>
      <c r="R26" s="139"/>
      <c r="S26" s="12"/>
      <c r="T26" s="139"/>
      <c r="U26" s="139"/>
      <c r="V26" s="139"/>
      <c r="W26" s="139"/>
      <c r="X26" s="139"/>
      <c r="Y26" s="139"/>
      <c r="Z26" s="139"/>
      <c r="AA26" s="226"/>
      <c r="AB26" s="226"/>
      <c r="AC26" s="226"/>
      <c r="AD26" s="226"/>
      <c r="AE26" s="226"/>
      <c r="AF26" s="226"/>
      <c r="AG26" s="226"/>
      <c r="AH26" s="226"/>
      <c r="AI26" s="226"/>
      <c r="AJ26" s="226"/>
      <c r="AK26" s="226"/>
      <c r="AL26" s="226"/>
      <c r="AM26" s="226"/>
      <c r="AN26" s="226"/>
      <c r="AO26" s="226"/>
      <c r="AP26" s="226"/>
      <c r="AQ26" s="226"/>
      <c r="AR26" s="226"/>
      <c r="AS26" s="226"/>
      <c r="AT26" s="226"/>
      <c r="AU26" s="226"/>
      <c r="AV26" s="226"/>
      <c r="AW26" s="226"/>
      <c r="AX26" s="226"/>
      <c r="AY26" s="226"/>
      <c r="AZ26" s="226"/>
      <c r="BA26" s="226"/>
      <c r="BB26" s="226"/>
      <c r="BC26" s="226"/>
      <c r="BD26" s="226"/>
      <c r="BE26" s="226"/>
      <c r="BF26" s="226"/>
      <c r="BG26" s="226"/>
      <c r="BH26" s="226"/>
      <c r="BI26" s="226"/>
      <c r="BJ26" s="220"/>
      <c r="BK26" s="220"/>
    </row>
    <row r="27" spans="1:63" ht="12.75" customHeight="1" outlineLevel="1">
      <c r="A27" s="9"/>
      <c r="B27" s="46"/>
      <c r="C27" s="129">
        <v>0</v>
      </c>
      <c r="D27" s="9"/>
      <c r="E27" s="9"/>
      <c r="F27" s="141"/>
      <c r="G27" s="193">
        <v>0</v>
      </c>
      <c r="H27" s="144"/>
      <c r="I27" s="144"/>
      <c r="J27" s="144"/>
      <c r="K27" s="144"/>
      <c r="L27" s="144"/>
      <c r="M27" s="138"/>
      <c r="N27" s="138"/>
      <c r="O27" s="138"/>
      <c r="P27" s="138"/>
      <c r="Q27" s="138"/>
      <c r="R27" s="139"/>
      <c r="S27" s="51"/>
      <c r="T27" s="139"/>
      <c r="U27" s="139"/>
      <c r="V27" s="139"/>
      <c r="W27" s="139"/>
      <c r="X27" s="139"/>
      <c r="Y27" s="139"/>
      <c r="Z27" s="139"/>
      <c r="AA27" s="226"/>
      <c r="AB27" s="226"/>
      <c r="AC27" s="226"/>
      <c r="AD27" s="226"/>
      <c r="AE27" s="226"/>
      <c r="AF27" s="226"/>
      <c r="AG27" s="226"/>
      <c r="AH27" s="226"/>
      <c r="AI27" s="226"/>
      <c r="AJ27" s="226"/>
      <c r="AK27" s="226"/>
      <c r="AL27" s="226"/>
      <c r="AM27" s="226"/>
      <c r="AN27" s="226"/>
      <c r="AO27" s="226"/>
      <c r="AP27" s="226"/>
      <c r="AQ27" s="226"/>
      <c r="AR27" s="226"/>
      <c r="AS27" s="226"/>
      <c r="AT27" s="226"/>
      <c r="AU27" s="226"/>
      <c r="AV27" s="226"/>
      <c r="AW27" s="226"/>
      <c r="AX27" s="226"/>
      <c r="AY27" s="226"/>
      <c r="AZ27" s="226"/>
      <c r="BA27" s="226"/>
      <c r="BB27" s="226"/>
      <c r="BC27" s="226"/>
      <c r="BD27" s="226"/>
      <c r="BE27" s="226"/>
      <c r="BF27" s="226"/>
      <c r="BG27" s="226"/>
      <c r="BH27" s="226"/>
      <c r="BI27" s="226"/>
      <c r="BJ27" s="220"/>
      <c r="BK27" s="220"/>
    </row>
    <row r="28" spans="1:63" ht="12.75" customHeight="1" outlineLevel="1">
      <c r="A28" s="9"/>
      <c r="B28" s="46"/>
      <c r="C28" s="129">
        <v>0</v>
      </c>
      <c r="D28" s="9"/>
      <c r="E28" s="9"/>
      <c r="F28" s="141"/>
      <c r="G28" s="193">
        <v>0</v>
      </c>
      <c r="H28" s="144"/>
      <c r="I28" s="144"/>
      <c r="J28" s="144"/>
      <c r="K28" s="144"/>
      <c r="L28" s="144"/>
      <c r="M28" s="138"/>
      <c r="N28" s="138"/>
      <c r="O28" s="138"/>
      <c r="P28" s="138"/>
      <c r="Q28" s="138"/>
      <c r="R28" s="139"/>
      <c r="S28" s="51"/>
      <c r="T28" s="139"/>
      <c r="U28" s="139"/>
      <c r="V28" s="139"/>
      <c r="W28" s="139"/>
      <c r="X28" s="139"/>
      <c r="Y28" s="139"/>
      <c r="Z28" s="139"/>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6"/>
      <c r="AY28" s="226"/>
      <c r="AZ28" s="226"/>
      <c r="BA28" s="226"/>
      <c r="BB28" s="226"/>
      <c r="BC28" s="226"/>
      <c r="BD28" s="226"/>
      <c r="BE28" s="226"/>
      <c r="BF28" s="226"/>
      <c r="BG28" s="226"/>
      <c r="BH28" s="226"/>
      <c r="BI28" s="226"/>
      <c r="BJ28" s="220"/>
      <c r="BK28" s="220"/>
    </row>
    <row r="29" spans="1:63" ht="12.75" customHeight="1" outlineLevel="1">
      <c r="A29" s="9"/>
      <c r="B29" s="46"/>
      <c r="C29" s="129">
        <v>0</v>
      </c>
      <c r="D29" s="9"/>
      <c r="E29" s="9"/>
      <c r="F29" s="141"/>
      <c r="G29" s="193">
        <v>0</v>
      </c>
      <c r="H29" s="144"/>
      <c r="I29" s="144"/>
      <c r="J29" s="144"/>
      <c r="K29" s="144"/>
      <c r="L29" s="144"/>
      <c r="M29" s="138"/>
      <c r="N29" s="138"/>
      <c r="O29" s="138"/>
      <c r="P29" s="138"/>
      <c r="Q29" s="138"/>
      <c r="R29" s="139"/>
      <c r="S29" s="12"/>
      <c r="T29" s="139"/>
      <c r="U29" s="139"/>
      <c r="V29" s="139"/>
      <c r="W29" s="139"/>
      <c r="X29" s="139"/>
      <c r="Y29" s="139"/>
      <c r="Z29" s="139"/>
      <c r="AA29" s="226"/>
      <c r="AB29" s="226"/>
      <c r="AC29" s="226"/>
      <c r="AD29" s="226"/>
      <c r="AE29" s="226"/>
      <c r="AF29" s="226"/>
      <c r="AG29" s="226"/>
      <c r="AH29" s="226"/>
      <c r="AI29" s="226"/>
      <c r="AJ29" s="226"/>
      <c r="AK29" s="226"/>
      <c r="AL29" s="226"/>
      <c r="AM29" s="226"/>
      <c r="AN29" s="226"/>
      <c r="AO29" s="226"/>
      <c r="AP29" s="226"/>
      <c r="AQ29" s="226"/>
      <c r="AR29" s="226"/>
      <c r="AS29" s="226"/>
      <c r="AT29" s="226"/>
      <c r="AU29" s="226"/>
      <c r="AV29" s="226"/>
      <c r="AW29" s="226"/>
      <c r="AX29" s="226"/>
      <c r="AY29" s="226"/>
      <c r="AZ29" s="226"/>
      <c r="BA29" s="226"/>
      <c r="BB29" s="226"/>
      <c r="BC29" s="226"/>
      <c r="BD29" s="226"/>
      <c r="BE29" s="226"/>
      <c r="BF29" s="226"/>
      <c r="BG29" s="226"/>
      <c r="BH29" s="226"/>
      <c r="BI29" s="226"/>
      <c r="BJ29" s="220"/>
      <c r="BK29" s="220"/>
    </row>
    <row r="30" spans="1:63" ht="12.75" customHeight="1" outlineLevel="1">
      <c r="A30" s="9"/>
      <c r="B30" s="46"/>
      <c r="C30" s="129">
        <v>0</v>
      </c>
      <c r="D30" s="9"/>
      <c r="E30" s="9"/>
      <c r="F30" s="141"/>
      <c r="G30" s="193">
        <v>0</v>
      </c>
      <c r="H30" s="144"/>
      <c r="I30" s="144"/>
      <c r="J30" s="144"/>
      <c r="K30" s="144"/>
      <c r="L30" s="144"/>
      <c r="M30" s="138"/>
      <c r="N30" s="138"/>
      <c r="O30" s="138"/>
      <c r="P30" s="138"/>
      <c r="Q30" s="138"/>
      <c r="R30" s="139"/>
      <c r="S30" s="51"/>
      <c r="T30" s="139"/>
      <c r="U30" s="139"/>
      <c r="V30" s="139"/>
      <c r="W30" s="139"/>
      <c r="X30" s="139"/>
      <c r="Y30" s="139"/>
      <c r="Z30" s="139"/>
      <c r="AA30" s="226"/>
      <c r="AB30" s="226"/>
      <c r="AC30" s="226"/>
      <c r="AD30" s="226"/>
      <c r="AE30" s="226"/>
      <c r="AF30" s="226"/>
      <c r="AG30" s="226"/>
      <c r="AH30" s="226"/>
      <c r="AI30" s="226"/>
      <c r="AJ30" s="226"/>
      <c r="AK30" s="226"/>
      <c r="AL30" s="226"/>
      <c r="AM30" s="226"/>
      <c r="AN30" s="226"/>
      <c r="AO30" s="226"/>
      <c r="AP30" s="226"/>
      <c r="AQ30" s="226"/>
      <c r="AR30" s="226"/>
      <c r="AS30" s="226"/>
      <c r="AT30" s="226"/>
      <c r="AU30" s="226"/>
      <c r="AV30" s="226"/>
      <c r="AW30" s="226"/>
      <c r="AX30" s="226"/>
      <c r="AY30" s="226"/>
      <c r="AZ30" s="226"/>
      <c r="BA30" s="226"/>
      <c r="BB30" s="226"/>
      <c r="BC30" s="226"/>
      <c r="BD30" s="226"/>
      <c r="BE30" s="226"/>
      <c r="BF30" s="226"/>
      <c r="BG30" s="226"/>
      <c r="BH30" s="226"/>
      <c r="BI30" s="226"/>
      <c r="BJ30" s="220"/>
      <c r="BK30" s="220"/>
    </row>
    <row r="31" spans="1:63" ht="12.75" customHeight="1" outlineLevel="1">
      <c r="A31" s="9"/>
      <c r="B31" s="46"/>
      <c r="C31" s="129">
        <v>0</v>
      </c>
      <c r="D31" s="9"/>
      <c r="E31" s="9"/>
      <c r="F31" s="141"/>
      <c r="G31" s="193">
        <v>0</v>
      </c>
      <c r="H31" s="144"/>
      <c r="I31" s="144"/>
      <c r="J31" s="144"/>
      <c r="K31" s="144"/>
      <c r="L31" s="144"/>
      <c r="M31" s="138"/>
      <c r="N31" s="138"/>
      <c r="O31" s="138"/>
      <c r="P31" s="138"/>
      <c r="Q31" s="138"/>
      <c r="R31" s="139"/>
      <c r="S31" s="51"/>
      <c r="T31" s="139"/>
      <c r="U31" s="139"/>
      <c r="V31" s="139"/>
      <c r="W31" s="139"/>
      <c r="X31" s="139"/>
      <c r="Y31" s="139"/>
      <c r="Z31" s="139"/>
      <c r="AA31" s="226"/>
      <c r="AB31" s="226"/>
      <c r="AC31" s="226"/>
      <c r="AD31" s="226"/>
      <c r="AE31" s="226"/>
      <c r="AF31" s="226"/>
      <c r="AG31" s="226"/>
      <c r="AH31" s="226"/>
      <c r="AI31" s="226"/>
      <c r="AJ31" s="226"/>
      <c r="AK31" s="226"/>
      <c r="AL31" s="226"/>
      <c r="AM31" s="226"/>
      <c r="AN31" s="226"/>
      <c r="AO31" s="226"/>
      <c r="AP31" s="226"/>
      <c r="AQ31" s="226"/>
      <c r="AR31" s="226"/>
      <c r="AS31" s="226"/>
      <c r="AT31" s="226"/>
      <c r="AU31" s="226"/>
      <c r="AV31" s="226"/>
      <c r="AW31" s="226"/>
      <c r="AX31" s="226"/>
      <c r="AY31" s="226"/>
      <c r="AZ31" s="226"/>
      <c r="BA31" s="226"/>
      <c r="BB31" s="226"/>
      <c r="BC31" s="226"/>
      <c r="BD31" s="226"/>
      <c r="BE31" s="226"/>
      <c r="BF31" s="226"/>
      <c r="BG31" s="226"/>
      <c r="BH31" s="226"/>
      <c r="BI31" s="226"/>
      <c r="BJ31" s="220"/>
      <c r="BK31" s="220"/>
    </row>
    <row r="32" spans="1:63" ht="12.75" customHeight="1" outlineLevel="1">
      <c r="A32" s="9"/>
      <c r="B32" s="46"/>
      <c r="C32" s="129">
        <v>0</v>
      </c>
      <c r="D32" s="9"/>
      <c r="E32" s="9"/>
      <c r="F32" s="141"/>
      <c r="G32" s="193">
        <v>0</v>
      </c>
      <c r="H32" s="144"/>
      <c r="I32" s="144"/>
      <c r="J32" s="144"/>
      <c r="K32" s="144"/>
      <c r="L32" s="144"/>
      <c r="M32" s="138"/>
      <c r="N32" s="138"/>
      <c r="O32" s="138"/>
      <c r="P32" s="138"/>
      <c r="Q32" s="138"/>
      <c r="R32" s="139"/>
      <c r="S32" s="51"/>
      <c r="T32" s="139"/>
      <c r="U32" s="139"/>
      <c r="V32" s="139"/>
      <c r="W32" s="139"/>
      <c r="X32" s="139"/>
      <c r="Y32" s="139"/>
      <c r="Z32" s="139"/>
      <c r="AA32" s="226"/>
      <c r="AB32" s="226"/>
      <c r="AC32" s="226"/>
      <c r="AD32" s="226"/>
      <c r="AE32" s="226"/>
      <c r="AF32" s="226"/>
      <c r="AG32" s="226"/>
      <c r="AH32" s="226"/>
      <c r="AI32" s="226"/>
      <c r="AJ32" s="226"/>
      <c r="AK32" s="226"/>
      <c r="AL32" s="226"/>
      <c r="AM32" s="226"/>
      <c r="AN32" s="226"/>
      <c r="AO32" s="226"/>
      <c r="AP32" s="226"/>
      <c r="AQ32" s="226"/>
      <c r="AR32" s="226"/>
      <c r="AS32" s="226"/>
      <c r="AT32" s="226"/>
      <c r="AU32" s="226"/>
      <c r="AV32" s="226"/>
      <c r="AW32" s="226"/>
      <c r="AX32" s="226"/>
      <c r="AY32" s="226"/>
      <c r="AZ32" s="226"/>
      <c r="BA32" s="226"/>
      <c r="BB32" s="226"/>
      <c r="BC32" s="226"/>
      <c r="BD32" s="226"/>
      <c r="BE32" s="226"/>
      <c r="BF32" s="226"/>
      <c r="BG32" s="226"/>
      <c r="BH32" s="226"/>
      <c r="BI32" s="226"/>
      <c r="BJ32" s="220"/>
      <c r="BK32" s="220"/>
    </row>
    <row r="33" spans="1:63" ht="12.75" customHeight="1" outlineLevel="1">
      <c r="A33" s="9"/>
      <c r="B33" s="46"/>
      <c r="C33" s="129">
        <v>0</v>
      </c>
      <c r="D33" s="9"/>
      <c r="E33" s="9"/>
      <c r="F33" s="141"/>
      <c r="G33" s="193">
        <v>0</v>
      </c>
      <c r="H33" s="144"/>
      <c r="I33" s="144"/>
      <c r="J33" s="144"/>
      <c r="K33" s="144"/>
      <c r="L33" s="144"/>
      <c r="M33" s="138"/>
      <c r="N33" s="138"/>
      <c r="O33" s="138"/>
      <c r="P33" s="138"/>
      <c r="Q33" s="138"/>
      <c r="R33" s="139"/>
      <c r="S33" s="51"/>
      <c r="T33" s="139"/>
      <c r="U33" s="139"/>
      <c r="V33" s="139"/>
      <c r="W33" s="139"/>
      <c r="X33" s="139"/>
      <c r="Y33" s="139"/>
      <c r="Z33" s="139"/>
      <c r="AA33" s="226"/>
      <c r="AB33" s="226"/>
      <c r="AC33" s="226"/>
      <c r="AD33" s="226"/>
      <c r="AE33" s="226"/>
      <c r="AF33" s="226"/>
      <c r="AG33" s="226"/>
      <c r="AH33" s="226"/>
      <c r="AI33" s="226"/>
      <c r="AJ33" s="226"/>
      <c r="AK33" s="226"/>
      <c r="AL33" s="226"/>
      <c r="AM33" s="226"/>
      <c r="AN33" s="226"/>
      <c r="AO33" s="226"/>
      <c r="AP33" s="226"/>
      <c r="AQ33" s="226"/>
      <c r="AR33" s="226"/>
      <c r="AS33" s="226"/>
      <c r="AT33" s="226"/>
      <c r="AU33" s="226"/>
      <c r="AV33" s="226"/>
      <c r="AW33" s="226"/>
      <c r="AX33" s="226"/>
      <c r="AY33" s="226"/>
      <c r="AZ33" s="226"/>
      <c r="BA33" s="226"/>
      <c r="BB33" s="226"/>
      <c r="BC33" s="226"/>
      <c r="BD33" s="226"/>
      <c r="BE33" s="226"/>
      <c r="BF33" s="226"/>
      <c r="BG33" s="226"/>
      <c r="BH33" s="226"/>
      <c r="BI33" s="226"/>
      <c r="BJ33" s="220"/>
      <c r="BK33" s="220"/>
    </row>
    <row r="34" spans="1:63" ht="12.75" customHeight="1" outlineLevel="1">
      <c r="A34" s="9"/>
      <c r="B34" s="46"/>
      <c r="C34" s="129">
        <v>0</v>
      </c>
      <c r="D34" s="9"/>
      <c r="E34" s="9"/>
      <c r="F34" s="141"/>
      <c r="G34" s="193">
        <v>0</v>
      </c>
      <c r="H34" s="144"/>
      <c r="I34" s="144"/>
      <c r="J34" s="144"/>
      <c r="K34" s="144"/>
      <c r="L34" s="144"/>
      <c r="M34" s="138"/>
      <c r="N34" s="138"/>
      <c r="O34" s="138"/>
      <c r="P34" s="138"/>
      <c r="Q34" s="138"/>
      <c r="R34" s="139"/>
      <c r="S34" s="51"/>
      <c r="T34" s="139"/>
      <c r="U34" s="139"/>
      <c r="V34" s="139"/>
      <c r="W34" s="139"/>
      <c r="X34" s="139"/>
      <c r="Y34" s="139"/>
      <c r="Z34" s="139"/>
      <c r="AA34" s="226"/>
      <c r="AB34" s="226"/>
      <c r="AC34" s="226"/>
      <c r="AD34" s="226"/>
      <c r="AE34" s="226"/>
      <c r="AF34" s="226"/>
      <c r="AG34" s="226"/>
      <c r="AH34" s="226"/>
      <c r="AI34" s="226"/>
      <c r="AJ34" s="226"/>
      <c r="AK34" s="226"/>
      <c r="AL34" s="226"/>
      <c r="AM34" s="226"/>
      <c r="AN34" s="226"/>
      <c r="AO34" s="226"/>
      <c r="AP34" s="226"/>
      <c r="AQ34" s="226"/>
      <c r="AR34" s="226"/>
      <c r="AS34" s="226"/>
      <c r="AT34" s="226"/>
      <c r="AU34" s="226"/>
      <c r="AV34" s="226"/>
      <c r="AW34" s="226"/>
      <c r="AX34" s="226"/>
      <c r="AY34" s="226"/>
      <c r="AZ34" s="226"/>
      <c r="BA34" s="226"/>
      <c r="BB34" s="226"/>
      <c r="BC34" s="226"/>
      <c r="BD34" s="226"/>
      <c r="BE34" s="226"/>
      <c r="BF34" s="226"/>
      <c r="BG34" s="226"/>
      <c r="BH34" s="226"/>
      <c r="BI34" s="226"/>
      <c r="BJ34" s="220"/>
      <c r="BK34" s="220"/>
    </row>
    <row r="35" spans="1:63" ht="12.75" customHeight="1" outlineLevel="1">
      <c r="A35" s="9"/>
      <c r="B35" s="46"/>
      <c r="C35" s="129">
        <v>0</v>
      </c>
      <c r="D35" s="9"/>
      <c r="E35" s="9"/>
      <c r="F35" s="141"/>
      <c r="G35" s="193">
        <v>0</v>
      </c>
      <c r="H35" s="144"/>
      <c r="I35" s="144"/>
      <c r="J35" s="144"/>
      <c r="K35" s="144"/>
      <c r="L35" s="144"/>
      <c r="M35" s="138"/>
      <c r="N35" s="138"/>
      <c r="O35" s="138"/>
      <c r="P35" s="138"/>
      <c r="Q35" s="138"/>
      <c r="R35" s="139"/>
      <c r="S35" s="51"/>
      <c r="T35" s="139"/>
      <c r="U35" s="139"/>
      <c r="V35" s="139"/>
      <c r="W35" s="139"/>
      <c r="X35" s="139"/>
      <c r="Y35" s="139"/>
      <c r="Z35" s="139"/>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6"/>
      <c r="AY35" s="226"/>
      <c r="AZ35" s="226"/>
      <c r="BA35" s="226"/>
      <c r="BB35" s="226"/>
      <c r="BC35" s="226"/>
      <c r="BD35" s="226"/>
      <c r="BE35" s="226"/>
      <c r="BF35" s="226"/>
      <c r="BG35" s="226"/>
      <c r="BH35" s="226"/>
      <c r="BI35" s="226"/>
      <c r="BJ35" s="220"/>
      <c r="BK35" s="220"/>
    </row>
    <row r="36" spans="1:63" ht="12.75" customHeight="1" outlineLevel="1">
      <c r="A36" s="9"/>
      <c r="B36" s="46"/>
      <c r="C36" s="129">
        <v>0</v>
      </c>
      <c r="D36" s="9"/>
      <c r="E36" s="9"/>
      <c r="F36" s="141"/>
      <c r="G36" s="193">
        <v>0</v>
      </c>
      <c r="H36" s="144"/>
      <c r="I36" s="144"/>
      <c r="J36" s="144"/>
      <c r="K36" s="144"/>
      <c r="L36" s="144"/>
      <c r="M36" s="138"/>
      <c r="N36" s="138"/>
      <c r="O36" s="138"/>
      <c r="P36" s="138"/>
      <c r="Q36" s="138"/>
      <c r="R36" s="139"/>
      <c r="S36" s="51"/>
      <c r="T36" s="139"/>
      <c r="U36" s="139"/>
      <c r="V36" s="139"/>
      <c r="W36" s="139"/>
      <c r="X36" s="139"/>
      <c r="Y36" s="139"/>
      <c r="Z36" s="139"/>
      <c r="AA36" s="226"/>
      <c r="AB36" s="226"/>
      <c r="AC36" s="226"/>
      <c r="AD36" s="226"/>
      <c r="AE36" s="226"/>
      <c r="AF36" s="226"/>
      <c r="AG36" s="226"/>
      <c r="AH36" s="226"/>
      <c r="AI36" s="226"/>
      <c r="AJ36" s="226"/>
      <c r="AK36" s="226"/>
      <c r="AL36" s="226"/>
      <c r="AM36" s="226"/>
      <c r="AN36" s="226"/>
      <c r="AO36" s="226"/>
      <c r="AP36" s="226"/>
      <c r="AQ36" s="226"/>
      <c r="AR36" s="226"/>
      <c r="AS36" s="226"/>
      <c r="AT36" s="226"/>
      <c r="AU36" s="226"/>
      <c r="AV36" s="226"/>
      <c r="AW36" s="226"/>
      <c r="AX36" s="226"/>
      <c r="AY36" s="226"/>
      <c r="AZ36" s="226"/>
      <c r="BA36" s="226"/>
      <c r="BB36" s="226"/>
      <c r="BC36" s="226"/>
      <c r="BD36" s="226"/>
      <c r="BE36" s="226"/>
      <c r="BF36" s="226"/>
      <c r="BG36" s="226"/>
      <c r="BH36" s="226"/>
      <c r="BI36" s="226"/>
      <c r="BJ36" s="220"/>
      <c r="BK36" s="220"/>
    </row>
    <row r="37" spans="1:63" ht="12.75" customHeight="1" outlineLevel="1">
      <c r="A37" s="9"/>
      <c r="B37" s="46"/>
      <c r="C37" s="129">
        <v>0</v>
      </c>
      <c r="D37" s="9"/>
      <c r="E37" s="9"/>
      <c r="F37" s="141"/>
      <c r="G37" s="193">
        <v>0</v>
      </c>
      <c r="H37" s="144"/>
      <c r="I37" s="144"/>
      <c r="J37" s="144"/>
      <c r="K37" s="144"/>
      <c r="L37" s="144"/>
      <c r="M37" s="138"/>
      <c r="N37" s="138"/>
      <c r="O37" s="138"/>
      <c r="P37" s="138"/>
      <c r="Q37" s="138"/>
      <c r="R37" s="139"/>
      <c r="S37" s="51"/>
      <c r="T37" s="139"/>
      <c r="U37" s="139"/>
      <c r="V37" s="139"/>
      <c r="W37" s="139"/>
      <c r="X37" s="139"/>
      <c r="Y37" s="139"/>
      <c r="Z37" s="139"/>
      <c r="AA37" s="226"/>
      <c r="AB37" s="226"/>
      <c r="AC37" s="226"/>
      <c r="AD37" s="226"/>
      <c r="AE37" s="226"/>
      <c r="AF37" s="226"/>
      <c r="AG37" s="226"/>
      <c r="AH37" s="226"/>
      <c r="AI37" s="226"/>
      <c r="AJ37" s="226"/>
      <c r="AK37" s="226"/>
      <c r="AL37" s="226"/>
      <c r="AM37" s="226"/>
      <c r="AN37" s="226"/>
      <c r="AO37" s="226"/>
      <c r="AP37" s="226"/>
      <c r="AQ37" s="226"/>
      <c r="AR37" s="226"/>
      <c r="AS37" s="226"/>
      <c r="AT37" s="226"/>
      <c r="AU37" s="226"/>
      <c r="AV37" s="226"/>
      <c r="AW37" s="226"/>
      <c r="AX37" s="226"/>
      <c r="AY37" s="226"/>
      <c r="AZ37" s="226"/>
      <c r="BA37" s="226"/>
      <c r="BB37" s="226"/>
      <c r="BC37" s="226"/>
      <c r="BD37" s="226"/>
      <c r="BE37" s="226"/>
      <c r="BF37" s="226"/>
      <c r="BG37" s="226"/>
      <c r="BH37" s="226"/>
      <c r="BI37" s="226"/>
      <c r="BJ37" s="220"/>
      <c r="BK37" s="220"/>
    </row>
    <row r="38" spans="1:63" ht="12.75" customHeight="1" outlineLevel="1">
      <c r="A38" s="9"/>
      <c r="B38" s="46"/>
      <c r="C38" s="129">
        <v>0</v>
      </c>
      <c r="D38" s="9"/>
      <c r="E38" s="9"/>
      <c r="F38" s="141"/>
      <c r="G38" s="193">
        <v>0</v>
      </c>
      <c r="H38" s="144"/>
      <c r="I38" s="144"/>
      <c r="J38" s="144"/>
      <c r="K38" s="144"/>
      <c r="L38" s="144"/>
      <c r="M38" s="138"/>
      <c r="N38" s="138"/>
      <c r="O38" s="138"/>
      <c r="P38" s="138"/>
      <c r="Q38" s="138"/>
      <c r="R38" s="139"/>
      <c r="S38" s="51"/>
      <c r="T38" s="139"/>
      <c r="U38" s="139"/>
      <c r="V38" s="139"/>
      <c r="W38" s="139"/>
      <c r="X38" s="139"/>
      <c r="Y38" s="139"/>
      <c r="Z38" s="139"/>
      <c r="AA38" s="226"/>
      <c r="AB38" s="226"/>
      <c r="AC38" s="226"/>
      <c r="AD38" s="226"/>
      <c r="AE38" s="226"/>
      <c r="AF38" s="226"/>
      <c r="AG38" s="226"/>
      <c r="AH38" s="226"/>
      <c r="AI38" s="226"/>
      <c r="AJ38" s="226"/>
      <c r="AK38" s="226"/>
      <c r="AL38" s="226"/>
      <c r="AM38" s="226"/>
      <c r="AN38" s="226"/>
      <c r="AO38" s="226"/>
      <c r="AP38" s="226"/>
      <c r="AQ38" s="226"/>
      <c r="AR38" s="226"/>
      <c r="AS38" s="226"/>
      <c r="AT38" s="226"/>
      <c r="AU38" s="226"/>
      <c r="AV38" s="226"/>
      <c r="AW38" s="226"/>
      <c r="AX38" s="226"/>
      <c r="AY38" s="226"/>
      <c r="AZ38" s="226"/>
      <c r="BA38" s="226"/>
      <c r="BB38" s="226"/>
      <c r="BC38" s="226"/>
      <c r="BD38" s="226"/>
      <c r="BE38" s="226"/>
      <c r="BF38" s="226"/>
      <c r="BG38" s="226"/>
      <c r="BH38" s="226"/>
      <c r="BI38" s="226"/>
      <c r="BJ38" s="220"/>
      <c r="BK38" s="220"/>
    </row>
    <row r="39" spans="1:63" ht="12.75" customHeight="1" outlineLevel="1">
      <c r="A39" s="9"/>
      <c r="B39" s="46"/>
      <c r="C39" s="129">
        <v>0</v>
      </c>
      <c r="D39" s="9"/>
      <c r="E39" s="9"/>
      <c r="F39" s="141"/>
      <c r="G39" s="193">
        <v>0</v>
      </c>
      <c r="H39" s="144"/>
      <c r="I39" s="144"/>
      <c r="J39" s="144"/>
      <c r="K39" s="144"/>
      <c r="L39" s="144"/>
      <c r="M39" s="138"/>
      <c r="N39" s="138"/>
      <c r="O39" s="138"/>
      <c r="P39" s="138"/>
      <c r="Q39" s="138"/>
      <c r="R39" s="139"/>
      <c r="S39" s="51"/>
      <c r="T39" s="139"/>
      <c r="U39" s="139"/>
      <c r="V39" s="139"/>
      <c r="W39" s="139"/>
      <c r="X39" s="139"/>
      <c r="Y39" s="139"/>
      <c r="Z39" s="139"/>
      <c r="AA39" s="226"/>
      <c r="AB39" s="226"/>
      <c r="AC39" s="226"/>
      <c r="AD39" s="226"/>
      <c r="AE39" s="226"/>
      <c r="AF39" s="226"/>
      <c r="AG39" s="226"/>
      <c r="AH39" s="226"/>
      <c r="AI39" s="226"/>
      <c r="AJ39" s="226"/>
      <c r="AK39" s="226"/>
      <c r="AL39" s="226"/>
      <c r="AM39" s="226"/>
      <c r="AN39" s="226"/>
      <c r="AO39" s="226"/>
      <c r="AP39" s="226"/>
      <c r="AQ39" s="226"/>
      <c r="AR39" s="226"/>
      <c r="AS39" s="226"/>
      <c r="AT39" s="226"/>
      <c r="AU39" s="226"/>
      <c r="AV39" s="226"/>
      <c r="AW39" s="226"/>
      <c r="AX39" s="226"/>
      <c r="AY39" s="226"/>
      <c r="AZ39" s="226"/>
      <c r="BA39" s="226"/>
      <c r="BB39" s="226"/>
      <c r="BC39" s="226"/>
      <c r="BD39" s="226"/>
      <c r="BE39" s="226"/>
      <c r="BF39" s="226"/>
      <c r="BG39" s="226"/>
      <c r="BH39" s="226"/>
      <c r="BI39" s="226"/>
      <c r="BJ39" s="220"/>
      <c r="BK39" s="220"/>
    </row>
    <row r="40" spans="1:63" ht="12.75" customHeight="1" outlineLevel="1">
      <c r="A40" s="9"/>
      <c r="B40" s="46"/>
      <c r="C40" s="129">
        <v>0</v>
      </c>
      <c r="D40" s="9"/>
      <c r="E40" s="9"/>
      <c r="F40" s="141"/>
      <c r="G40" s="193">
        <v>0</v>
      </c>
      <c r="H40" s="144"/>
      <c r="I40" s="144"/>
      <c r="J40" s="144"/>
      <c r="K40" s="144"/>
      <c r="L40" s="144"/>
      <c r="M40" s="138"/>
      <c r="N40" s="138"/>
      <c r="O40" s="138"/>
      <c r="P40" s="138"/>
      <c r="Q40" s="138"/>
      <c r="R40" s="139"/>
      <c r="S40" s="51"/>
      <c r="T40" s="139"/>
      <c r="U40" s="139"/>
      <c r="V40" s="139"/>
      <c r="W40" s="139"/>
      <c r="X40" s="139"/>
      <c r="Y40" s="139"/>
      <c r="Z40" s="139"/>
      <c r="AA40" s="226"/>
      <c r="AB40" s="226"/>
      <c r="AC40" s="226"/>
      <c r="AD40" s="226"/>
      <c r="AE40" s="226"/>
      <c r="AF40" s="226"/>
      <c r="AG40" s="226"/>
      <c r="AH40" s="226"/>
      <c r="AI40" s="226"/>
      <c r="AJ40" s="226"/>
      <c r="AK40" s="226"/>
      <c r="AL40" s="226"/>
      <c r="AM40" s="226"/>
      <c r="AN40" s="226"/>
      <c r="AO40" s="226"/>
      <c r="AP40" s="226"/>
      <c r="AQ40" s="226"/>
      <c r="AR40" s="226"/>
      <c r="AS40" s="226"/>
      <c r="AT40" s="226"/>
      <c r="AU40" s="226"/>
      <c r="AV40" s="226"/>
      <c r="AW40" s="226"/>
      <c r="AX40" s="226"/>
      <c r="AY40" s="226"/>
      <c r="AZ40" s="226"/>
      <c r="BA40" s="226"/>
      <c r="BB40" s="226"/>
      <c r="BC40" s="226"/>
      <c r="BD40" s="226"/>
      <c r="BE40" s="226"/>
      <c r="BF40" s="226"/>
      <c r="BG40" s="226"/>
      <c r="BH40" s="226"/>
      <c r="BI40" s="226"/>
      <c r="BJ40" s="220"/>
      <c r="BK40" s="220"/>
    </row>
    <row r="41" spans="1:63" ht="12.75" customHeight="1" outlineLevel="1">
      <c r="A41" s="9"/>
      <c r="B41" s="46"/>
      <c r="C41" s="129">
        <v>0</v>
      </c>
      <c r="D41" s="9"/>
      <c r="E41" s="9"/>
      <c r="F41" s="141"/>
      <c r="G41" s="193">
        <v>0</v>
      </c>
      <c r="H41" s="144"/>
      <c r="I41" s="144"/>
      <c r="J41" s="144"/>
      <c r="K41" s="144"/>
      <c r="L41" s="144"/>
      <c r="M41" s="138"/>
      <c r="N41" s="138"/>
      <c r="O41" s="138"/>
      <c r="P41" s="138"/>
      <c r="Q41" s="138"/>
      <c r="R41" s="139"/>
      <c r="S41" s="51"/>
      <c r="T41" s="139"/>
      <c r="U41" s="139"/>
      <c r="V41" s="139"/>
      <c r="W41" s="139"/>
      <c r="X41" s="139"/>
      <c r="Y41" s="139"/>
      <c r="Z41" s="139"/>
      <c r="AA41" s="226"/>
      <c r="AB41" s="226"/>
      <c r="AC41" s="226"/>
      <c r="AD41" s="226"/>
      <c r="AE41" s="226"/>
      <c r="AF41" s="226"/>
      <c r="AG41" s="226"/>
      <c r="AH41" s="226"/>
      <c r="AI41" s="226"/>
      <c r="AJ41" s="226"/>
      <c r="AK41" s="226"/>
      <c r="AL41" s="226"/>
      <c r="AM41" s="226"/>
      <c r="AN41" s="226"/>
      <c r="AO41" s="226"/>
      <c r="AP41" s="226"/>
      <c r="AQ41" s="226"/>
      <c r="AR41" s="226"/>
      <c r="AS41" s="226"/>
      <c r="AT41" s="226"/>
      <c r="AU41" s="226"/>
      <c r="AV41" s="226"/>
      <c r="AW41" s="226"/>
      <c r="AX41" s="226"/>
      <c r="AY41" s="226"/>
      <c r="AZ41" s="226"/>
      <c r="BA41" s="226"/>
      <c r="BB41" s="226"/>
      <c r="BC41" s="226"/>
      <c r="BD41" s="226"/>
      <c r="BE41" s="226"/>
      <c r="BF41" s="226"/>
      <c r="BG41" s="226"/>
      <c r="BH41" s="226"/>
      <c r="BI41" s="226"/>
      <c r="BJ41" s="220"/>
      <c r="BK41" s="220"/>
    </row>
    <row r="42" spans="1:63">
      <c r="A42" s="9"/>
      <c r="B42" s="46"/>
      <c r="C42" s="129"/>
      <c r="D42" s="9"/>
      <c r="E42" s="9"/>
      <c r="F42" s="141"/>
      <c r="G42" s="193"/>
      <c r="H42" s="144"/>
      <c r="I42" s="144"/>
      <c r="J42" s="144"/>
      <c r="K42" s="144"/>
      <c r="L42" s="144"/>
      <c r="M42" s="138"/>
      <c r="N42" s="138"/>
      <c r="O42" s="138"/>
      <c r="P42" s="138"/>
      <c r="Q42" s="138"/>
      <c r="R42" s="139"/>
      <c r="S42" s="12"/>
      <c r="T42" s="139"/>
      <c r="U42" s="139"/>
      <c r="V42" s="139"/>
      <c r="W42" s="139"/>
      <c r="X42" s="139"/>
      <c r="Y42" s="139"/>
      <c r="Z42" s="139"/>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6"/>
      <c r="AY42" s="226"/>
      <c r="AZ42" s="226"/>
      <c r="BA42" s="226"/>
      <c r="BB42" s="226"/>
      <c r="BC42" s="226"/>
      <c r="BD42" s="226"/>
      <c r="BE42" s="226"/>
      <c r="BF42" s="226"/>
      <c r="BG42" s="226"/>
      <c r="BH42" s="226"/>
      <c r="BI42" s="226"/>
      <c r="BJ42" s="220"/>
      <c r="BK42" s="220"/>
    </row>
    <row r="43" spans="1:63">
      <c r="A43" s="9"/>
      <c r="B43" s="46" t="s">
        <v>34</v>
      </c>
      <c r="C43" s="9"/>
      <c r="D43" s="9"/>
      <c r="E43" s="9"/>
      <c r="F43" s="9"/>
      <c r="G43" s="192">
        <v>101.33199999999999</v>
      </c>
      <c r="H43" s="140"/>
      <c r="I43" s="140"/>
      <c r="J43" s="140"/>
      <c r="K43" s="140"/>
      <c r="L43" s="140"/>
      <c r="M43" s="140"/>
      <c r="N43" s="138"/>
      <c r="O43" s="138"/>
      <c r="P43" s="138"/>
      <c r="Q43" s="138"/>
      <c r="R43" s="139"/>
      <c r="S43" s="139"/>
      <c r="T43" s="139"/>
      <c r="U43" s="139"/>
      <c r="V43" s="139"/>
      <c r="W43" s="139"/>
      <c r="X43" s="139"/>
      <c r="Y43" s="139"/>
      <c r="Z43" s="139"/>
      <c r="AA43" s="226"/>
      <c r="AB43" s="226"/>
      <c r="AC43" s="226"/>
      <c r="AD43" s="226"/>
      <c r="AE43" s="226"/>
      <c r="AF43" s="226"/>
      <c r="AG43" s="226"/>
      <c r="AH43" s="226"/>
      <c r="AI43" s="226"/>
      <c r="AJ43" s="226"/>
      <c r="AK43" s="226"/>
      <c r="AL43" s="226"/>
      <c r="AM43" s="226"/>
      <c r="AN43" s="226"/>
      <c r="AO43" s="226"/>
      <c r="AP43" s="226"/>
      <c r="AQ43" s="226"/>
      <c r="AR43" s="226"/>
      <c r="AS43" s="226"/>
      <c r="AT43" s="226"/>
      <c r="AU43" s="226"/>
      <c r="AV43" s="226"/>
      <c r="AW43" s="226"/>
      <c r="AX43" s="226"/>
      <c r="AY43" s="226"/>
      <c r="AZ43" s="226"/>
      <c r="BA43" s="226"/>
      <c r="BB43" s="226"/>
      <c r="BC43" s="226"/>
      <c r="BD43" s="226"/>
      <c r="BE43" s="226"/>
      <c r="BF43" s="226"/>
      <c r="BG43" s="226"/>
      <c r="BH43" s="226"/>
      <c r="BI43" s="226"/>
      <c r="BJ43" s="220"/>
      <c r="BK43" s="220"/>
    </row>
    <row r="44" spans="1:63" outlineLevel="1">
      <c r="A44" s="9"/>
      <c r="B44" s="9"/>
      <c r="C44" s="129" t="s">
        <v>121</v>
      </c>
      <c r="D44" s="9"/>
      <c r="E44" s="9"/>
      <c r="F44" s="9"/>
      <c r="G44" s="193">
        <v>74.687999999999988</v>
      </c>
      <c r="H44" s="111"/>
      <c r="I44" s="111"/>
      <c r="J44" s="111"/>
      <c r="K44" s="111"/>
      <c r="L44" s="111"/>
      <c r="M44" s="111"/>
      <c r="N44" s="9"/>
      <c r="O44" s="9"/>
      <c r="P44" s="9"/>
      <c r="Q44" s="9"/>
      <c r="R44" s="9"/>
      <c r="S44" s="9"/>
      <c r="T44" s="9"/>
      <c r="U44" s="9"/>
      <c r="V44" s="9"/>
      <c r="W44" s="9"/>
      <c r="X44" s="9"/>
      <c r="Y44" s="9"/>
      <c r="Z44" s="9"/>
      <c r="AA44" s="187"/>
      <c r="AB44" s="187"/>
      <c r="AC44" s="187"/>
      <c r="AD44" s="187"/>
      <c r="AE44" s="187"/>
      <c r="AF44" s="187"/>
      <c r="AG44" s="187"/>
      <c r="AH44" s="187"/>
      <c r="AI44" s="187"/>
      <c r="AJ44" s="187"/>
      <c r="AK44" s="187"/>
      <c r="AL44" s="187"/>
      <c r="AM44" s="187"/>
      <c r="AN44" s="187"/>
      <c r="AO44" s="187"/>
      <c r="AP44" s="187"/>
      <c r="AQ44" s="187"/>
      <c r="AR44" s="187"/>
      <c r="AS44" s="187"/>
      <c r="AT44" s="187"/>
      <c r="AU44" s="187"/>
      <c r="AV44" s="187"/>
      <c r="AW44" s="187"/>
      <c r="AX44" s="187"/>
      <c r="AY44" s="187"/>
      <c r="AZ44" s="187"/>
      <c r="BA44" s="187"/>
      <c r="BB44" s="187"/>
      <c r="BC44" s="187"/>
      <c r="BD44" s="187"/>
      <c r="BE44" s="187"/>
      <c r="BF44" s="187"/>
      <c r="BG44" s="187"/>
      <c r="BH44" s="187"/>
      <c r="BI44" s="187"/>
      <c r="BJ44" s="187"/>
      <c r="BK44" s="187"/>
    </row>
    <row r="45" spans="1:63" outlineLevel="1">
      <c r="A45" s="9"/>
      <c r="B45" s="46"/>
      <c r="C45" s="129" t="s">
        <v>122</v>
      </c>
      <c r="D45" s="9"/>
      <c r="E45" s="9"/>
      <c r="F45" s="141"/>
      <c r="G45" s="193">
        <v>8.7110000000000003</v>
      </c>
      <c r="H45" s="111"/>
      <c r="I45" s="111"/>
      <c r="J45" s="111"/>
      <c r="K45" s="111"/>
      <c r="L45" s="111"/>
      <c r="M45" s="111"/>
      <c r="N45" s="29"/>
      <c r="O45" s="29"/>
      <c r="P45" s="29"/>
      <c r="Q45" s="29"/>
      <c r="R45" s="100"/>
      <c r="S45" s="100"/>
      <c r="T45" s="100"/>
      <c r="U45" s="100"/>
      <c r="V45" s="100"/>
      <c r="W45" s="100"/>
      <c r="X45" s="100"/>
      <c r="Y45" s="100"/>
      <c r="Z45" s="100"/>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27"/>
      <c r="AY45" s="227"/>
      <c r="AZ45" s="227"/>
      <c r="BA45" s="227"/>
      <c r="BB45" s="227"/>
      <c r="BC45" s="227"/>
      <c r="BD45" s="227"/>
      <c r="BE45" s="227"/>
      <c r="BF45" s="227"/>
      <c r="BG45" s="227"/>
      <c r="BH45" s="227"/>
      <c r="BI45" s="227"/>
      <c r="BJ45" s="220"/>
      <c r="BK45" s="220"/>
    </row>
    <row r="46" spans="1:63" outlineLevel="1">
      <c r="A46" s="9"/>
      <c r="B46" s="46"/>
      <c r="C46" s="129" t="s">
        <v>123</v>
      </c>
      <c r="D46" s="9"/>
      <c r="E46" s="9"/>
      <c r="F46" s="141"/>
      <c r="G46" s="193">
        <v>0</v>
      </c>
      <c r="H46" s="111"/>
      <c r="I46" s="111"/>
      <c r="J46" s="111"/>
      <c r="K46" s="111"/>
      <c r="L46" s="111"/>
      <c r="M46" s="111"/>
      <c r="N46" s="29"/>
      <c r="O46" s="29"/>
      <c r="P46" s="29"/>
      <c r="Q46" s="29"/>
      <c r="R46" s="100"/>
      <c r="S46" s="100"/>
      <c r="T46" s="100"/>
      <c r="U46" s="100"/>
      <c r="V46" s="100"/>
      <c r="W46" s="100"/>
      <c r="X46" s="100"/>
      <c r="Y46" s="100"/>
      <c r="Z46" s="100"/>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227"/>
      <c r="AY46" s="227"/>
      <c r="AZ46" s="227"/>
      <c r="BA46" s="227"/>
      <c r="BB46" s="227"/>
      <c r="BC46" s="227"/>
      <c r="BD46" s="227"/>
      <c r="BE46" s="227"/>
      <c r="BF46" s="227"/>
      <c r="BG46" s="227"/>
      <c r="BH46" s="227"/>
      <c r="BI46" s="227"/>
      <c r="BJ46" s="220"/>
      <c r="BK46" s="220"/>
    </row>
    <row r="47" spans="1:63" outlineLevel="1">
      <c r="A47" s="9"/>
      <c r="B47" s="46"/>
      <c r="C47" s="129" t="s">
        <v>124</v>
      </c>
      <c r="D47" s="9"/>
      <c r="E47" s="9"/>
      <c r="F47" s="141"/>
      <c r="G47" s="193">
        <v>0.16700000000000001</v>
      </c>
      <c r="H47" s="111"/>
      <c r="I47" s="111"/>
      <c r="J47" s="111"/>
      <c r="K47" s="111"/>
      <c r="L47" s="111"/>
      <c r="M47" s="111"/>
      <c r="N47" s="29"/>
      <c r="O47" s="29"/>
      <c r="P47" s="29"/>
      <c r="Q47" s="29"/>
      <c r="R47" s="100"/>
      <c r="S47" s="100"/>
      <c r="T47" s="100"/>
      <c r="U47" s="100"/>
      <c r="V47" s="100"/>
      <c r="W47" s="100"/>
      <c r="X47" s="100"/>
      <c r="Y47" s="100"/>
      <c r="Z47" s="100"/>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227"/>
      <c r="BA47" s="227"/>
      <c r="BB47" s="227"/>
      <c r="BC47" s="227"/>
      <c r="BD47" s="227"/>
      <c r="BE47" s="227"/>
      <c r="BF47" s="227"/>
      <c r="BG47" s="227"/>
      <c r="BH47" s="227"/>
      <c r="BI47" s="227"/>
      <c r="BJ47" s="220"/>
      <c r="BK47" s="220"/>
    </row>
    <row r="48" spans="1:63" outlineLevel="1">
      <c r="A48" s="9"/>
      <c r="B48" s="46"/>
      <c r="C48" s="129" t="s">
        <v>125</v>
      </c>
      <c r="D48" s="9"/>
      <c r="E48" s="9"/>
      <c r="F48" s="141"/>
      <c r="G48" s="193">
        <v>0.05</v>
      </c>
      <c r="H48" s="111"/>
      <c r="I48" s="111"/>
      <c r="J48" s="111"/>
      <c r="K48" s="111"/>
      <c r="L48" s="111"/>
      <c r="M48" s="111"/>
      <c r="N48" s="29"/>
      <c r="O48" s="29"/>
      <c r="P48" s="29"/>
      <c r="Q48" s="29"/>
      <c r="R48" s="100"/>
      <c r="S48" s="100"/>
      <c r="T48" s="100"/>
      <c r="U48" s="100"/>
      <c r="V48" s="100"/>
      <c r="W48" s="100"/>
      <c r="X48" s="100"/>
      <c r="Y48" s="100"/>
      <c r="Z48" s="100"/>
      <c r="AA48" s="227"/>
      <c r="AB48" s="227"/>
      <c r="AC48" s="227"/>
      <c r="AD48" s="227"/>
      <c r="AE48" s="227"/>
      <c r="AF48" s="227"/>
      <c r="AG48" s="227"/>
      <c r="AH48" s="227"/>
      <c r="AI48" s="227"/>
      <c r="AJ48" s="227"/>
      <c r="AK48" s="227"/>
      <c r="AL48" s="227"/>
      <c r="AM48" s="227"/>
      <c r="AN48" s="227"/>
      <c r="AO48" s="227"/>
      <c r="AP48" s="227"/>
      <c r="AQ48" s="227"/>
      <c r="AR48" s="227"/>
      <c r="AS48" s="227"/>
      <c r="AT48" s="227"/>
      <c r="AU48" s="227"/>
      <c r="AV48" s="227"/>
      <c r="AW48" s="227"/>
      <c r="AX48" s="227"/>
      <c r="AY48" s="227"/>
      <c r="AZ48" s="227"/>
      <c r="BA48" s="227"/>
      <c r="BB48" s="227"/>
      <c r="BC48" s="227"/>
      <c r="BD48" s="227"/>
      <c r="BE48" s="227"/>
      <c r="BF48" s="227"/>
      <c r="BG48" s="227"/>
      <c r="BH48" s="227"/>
      <c r="BI48" s="227"/>
      <c r="BJ48" s="220"/>
      <c r="BK48" s="220"/>
    </row>
    <row r="49" spans="1:63" outlineLevel="1">
      <c r="A49" s="9"/>
      <c r="B49" s="46"/>
      <c r="C49" s="129" t="s">
        <v>126</v>
      </c>
      <c r="D49" s="9"/>
      <c r="E49" s="9"/>
      <c r="F49" s="141"/>
      <c r="G49" s="193">
        <v>17.716000000000001</v>
      </c>
      <c r="H49" s="111"/>
      <c r="I49" s="111"/>
      <c r="J49" s="111"/>
      <c r="K49" s="111"/>
      <c r="L49" s="111"/>
      <c r="M49" s="111"/>
      <c r="N49" s="29"/>
      <c r="O49" s="29"/>
      <c r="P49" s="29"/>
      <c r="Q49" s="29"/>
      <c r="R49" s="100"/>
      <c r="S49" s="100"/>
      <c r="T49" s="100"/>
      <c r="U49" s="100"/>
      <c r="V49" s="100"/>
      <c r="W49" s="100"/>
      <c r="X49" s="100"/>
      <c r="Y49" s="100"/>
      <c r="Z49" s="100"/>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7"/>
      <c r="AY49" s="227"/>
      <c r="AZ49" s="227"/>
      <c r="BA49" s="227"/>
      <c r="BB49" s="227"/>
      <c r="BC49" s="227"/>
      <c r="BD49" s="227"/>
      <c r="BE49" s="227"/>
      <c r="BF49" s="227"/>
      <c r="BG49" s="227"/>
      <c r="BH49" s="227"/>
      <c r="BI49" s="227"/>
      <c r="BJ49" s="220"/>
      <c r="BK49" s="220"/>
    </row>
    <row r="50" spans="1:63" outlineLevel="1">
      <c r="A50" s="9"/>
      <c r="B50" s="46"/>
      <c r="C50" s="129" t="s">
        <v>127</v>
      </c>
      <c r="D50" s="9"/>
      <c r="E50" s="9"/>
      <c r="F50" s="141"/>
      <c r="G50" s="193">
        <v>0</v>
      </c>
      <c r="H50" s="111"/>
      <c r="I50" s="111"/>
      <c r="J50" s="111"/>
      <c r="K50" s="111"/>
      <c r="L50" s="111"/>
      <c r="M50" s="111"/>
      <c r="N50" s="29"/>
      <c r="O50" s="29"/>
      <c r="P50" s="29"/>
      <c r="Q50" s="29"/>
      <c r="R50" s="100"/>
      <c r="S50" s="100"/>
      <c r="T50" s="100"/>
      <c r="U50" s="100"/>
      <c r="V50" s="100"/>
      <c r="W50" s="100"/>
      <c r="X50" s="100"/>
      <c r="Y50" s="100"/>
      <c r="Z50" s="100"/>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7"/>
      <c r="AY50" s="227"/>
      <c r="AZ50" s="227"/>
      <c r="BA50" s="227"/>
      <c r="BB50" s="227"/>
      <c r="BC50" s="227"/>
      <c r="BD50" s="227"/>
      <c r="BE50" s="227"/>
      <c r="BF50" s="227"/>
      <c r="BG50" s="227"/>
      <c r="BH50" s="227"/>
      <c r="BI50" s="227"/>
      <c r="BJ50" s="220"/>
      <c r="BK50" s="220"/>
    </row>
    <row r="51" spans="1:63" outlineLevel="1">
      <c r="A51" s="9"/>
      <c r="B51" s="46"/>
      <c r="C51" s="129" t="s">
        <v>128</v>
      </c>
      <c r="D51" s="9"/>
      <c r="E51" s="9"/>
      <c r="F51" s="141"/>
      <c r="G51" s="193">
        <v>0</v>
      </c>
      <c r="H51" s="111"/>
      <c r="I51" s="111"/>
      <c r="J51" s="111"/>
      <c r="K51" s="111"/>
      <c r="L51" s="111"/>
      <c r="M51" s="111"/>
      <c r="N51" s="29"/>
      <c r="O51" s="29"/>
      <c r="P51" s="29"/>
      <c r="Q51" s="29"/>
      <c r="R51" s="100"/>
      <c r="S51" s="100"/>
      <c r="T51" s="100"/>
      <c r="U51" s="100"/>
      <c r="V51" s="100"/>
      <c r="W51" s="100"/>
      <c r="X51" s="100"/>
      <c r="Y51" s="100"/>
      <c r="Z51" s="100"/>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7"/>
      <c r="AY51" s="227"/>
      <c r="AZ51" s="227"/>
      <c r="BA51" s="227"/>
      <c r="BB51" s="227"/>
      <c r="BC51" s="227"/>
      <c r="BD51" s="227"/>
      <c r="BE51" s="227"/>
      <c r="BF51" s="227"/>
      <c r="BG51" s="227"/>
      <c r="BH51" s="227"/>
      <c r="BI51" s="227"/>
      <c r="BJ51" s="220"/>
      <c r="BK51" s="220"/>
    </row>
    <row r="52" spans="1:63" outlineLevel="1">
      <c r="A52" s="9"/>
      <c r="B52" s="46"/>
      <c r="C52" s="129">
        <v>0</v>
      </c>
      <c r="D52" s="9"/>
      <c r="E52" s="9"/>
      <c r="F52" s="141"/>
      <c r="G52" s="193">
        <v>0</v>
      </c>
      <c r="H52" s="111"/>
      <c r="I52" s="111"/>
      <c r="J52" s="111"/>
      <c r="K52" s="111"/>
      <c r="L52" s="111"/>
      <c r="M52" s="111"/>
      <c r="N52" s="29"/>
      <c r="O52" s="29"/>
      <c r="P52" s="29"/>
      <c r="Q52" s="29"/>
      <c r="R52" s="100"/>
      <c r="S52" s="100"/>
      <c r="T52" s="100"/>
      <c r="U52" s="100"/>
      <c r="V52" s="100"/>
      <c r="W52" s="100"/>
      <c r="X52" s="100"/>
      <c r="Y52" s="100"/>
      <c r="Z52" s="100"/>
      <c r="AA52" s="227"/>
      <c r="AB52" s="227"/>
      <c r="AC52" s="227"/>
      <c r="AD52" s="227"/>
      <c r="AE52" s="227"/>
      <c r="AF52" s="227"/>
      <c r="AG52" s="227"/>
      <c r="AH52" s="227"/>
      <c r="AI52" s="227"/>
      <c r="AJ52" s="227"/>
      <c r="AK52" s="227"/>
      <c r="AL52" s="227"/>
      <c r="AM52" s="227"/>
      <c r="AN52" s="227"/>
      <c r="AO52" s="227"/>
      <c r="AP52" s="227"/>
      <c r="AQ52" s="227"/>
      <c r="AR52" s="227"/>
      <c r="AS52" s="227"/>
      <c r="AT52" s="227"/>
      <c r="AU52" s="227"/>
      <c r="AV52" s="227"/>
      <c r="AW52" s="227"/>
      <c r="AX52" s="227"/>
      <c r="AY52" s="227"/>
      <c r="AZ52" s="227"/>
      <c r="BA52" s="227"/>
      <c r="BB52" s="227"/>
      <c r="BC52" s="227"/>
      <c r="BD52" s="227"/>
      <c r="BE52" s="227"/>
      <c r="BF52" s="227"/>
      <c r="BG52" s="227"/>
      <c r="BH52" s="227"/>
      <c r="BI52" s="227"/>
      <c r="BJ52" s="220"/>
      <c r="BK52" s="220"/>
    </row>
    <row r="53" spans="1:63" outlineLevel="1">
      <c r="A53" s="9"/>
      <c r="B53" s="46"/>
      <c r="C53" s="129">
        <v>0</v>
      </c>
      <c r="D53" s="9"/>
      <c r="E53" s="9"/>
      <c r="F53" s="141"/>
      <c r="G53" s="193">
        <v>0</v>
      </c>
      <c r="H53" s="111"/>
      <c r="I53" s="111"/>
      <c r="J53" s="111"/>
      <c r="K53" s="111"/>
      <c r="L53" s="111"/>
      <c r="M53" s="111"/>
      <c r="N53" s="29"/>
      <c r="O53" s="29"/>
      <c r="P53" s="29"/>
      <c r="Q53" s="29"/>
      <c r="R53" s="100"/>
      <c r="S53" s="100"/>
      <c r="T53" s="100"/>
      <c r="U53" s="100"/>
      <c r="V53" s="100"/>
      <c r="W53" s="100"/>
      <c r="X53" s="100"/>
      <c r="Y53" s="100"/>
      <c r="Z53" s="100"/>
      <c r="AA53" s="227"/>
      <c r="AB53" s="227"/>
      <c r="AC53" s="227"/>
      <c r="AD53" s="227"/>
      <c r="AE53" s="227"/>
      <c r="AF53" s="227"/>
      <c r="AG53" s="227"/>
      <c r="AH53" s="227"/>
      <c r="AI53" s="227"/>
      <c r="AJ53" s="227"/>
      <c r="AK53" s="227"/>
      <c r="AL53" s="227"/>
      <c r="AM53" s="227"/>
      <c r="AN53" s="227"/>
      <c r="AO53" s="227"/>
      <c r="AP53" s="227"/>
      <c r="AQ53" s="227"/>
      <c r="AR53" s="227"/>
      <c r="AS53" s="227"/>
      <c r="AT53" s="227"/>
      <c r="AU53" s="227"/>
      <c r="AV53" s="227"/>
      <c r="AW53" s="227"/>
      <c r="AX53" s="227"/>
      <c r="AY53" s="227"/>
      <c r="AZ53" s="227"/>
      <c r="BA53" s="227"/>
      <c r="BB53" s="227"/>
      <c r="BC53" s="227"/>
      <c r="BD53" s="227"/>
      <c r="BE53" s="227"/>
      <c r="BF53" s="227"/>
      <c r="BG53" s="227"/>
      <c r="BH53" s="227"/>
      <c r="BI53" s="227"/>
      <c r="BJ53" s="220"/>
      <c r="BK53" s="220"/>
    </row>
    <row r="54" spans="1:63" outlineLevel="1">
      <c r="A54" s="9"/>
      <c r="B54" s="46"/>
      <c r="C54" s="129">
        <v>0</v>
      </c>
      <c r="D54" s="9"/>
      <c r="E54" s="9"/>
      <c r="F54" s="141"/>
      <c r="G54" s="193">
        <v>0</v>
      </c>
      <c r="H54" s="111"/>
      <c r="I54" s="111"/>
      <c r="J54" s="111"/>
      <c r="K54" s="111"/>
      <c r="L54" s="111"/>
      <c r="M54" s="111"/>
      <c r="N54" s="29"/>
      <c r="O54" s="29"/>
      <c r="P54" s="29"/>
      <c r="Q54" s="29"/>
      <c r="R54" s="100"/>
      <c r="S54" s="100"/>
      <c r="T54" s="100"/>
      <c r="U54" s="100"/>
      <c r="V54" s="100"/>
      <c r="W54" s="100"/>
      <c r="X54" s="100"/>
      <c r="Y54" s="100"/>
      <c r="Z54" s="100"/>
      <c r="AA54" s="227"/>
      <c r="AB54" s="227"/>
      <c r="AC54" s="227"/>
      <c r="AD54" s="227"/>
      <c r="AE54" s="227"/>
      <c r="AF54" s="227"/>
      <c r="AG54" s="227"/>
      <c r="AH54" s="227"/>
      <c r="AI54" s="227"/>
      <c r="AJ54" s="227"/>
      <c r="AK54" s="227"/>
      <c r="AL54" s="227"/>
      <c r="AM54" s="227"/>
      <c r="AN54" s="227"/>
      <c r="AO54" s="227"/>
      <c r="AP54" s="227"/>
      <c r="AQ54" s="227"/>
      <c r="AR54" s="227"/>
      <c r="AS54" s="227"/>
      <c r="AT54" s="227"/>
      <c r="AU54" s="227"/>
      <c r="AV54" s="227"/>
      <c r="AW54" s="227"/>
      <c r="AX54" s="227"/>
      <c r="AY54" s="227"/>
      <c r="AZ54" s="227"/>
      <c r="BA54" s="227"/>
      <c r="BB54" s="227"/>
      <c r="BC54" s="227"/>
      <c r="BD54" s="227"/>
      <c r="BE54" s="227"/>
      <c r="BF54" s="227"/>
      <c r="BG54" s="227"/>
      <c r="BH54" s="227"/>
      <c r="BI54" s="227"/>
      <c r="BJ54" s="220"/>
      <c r="BK54" s="220"/>
    </row>
    <row r="55" spans="1:63" outlineLevel="1">
      <c r="A55" s="9"/>
      <c r="B55" s="46"/>
      <c r="C55" s="129">
        <v>0</v>
      </c>
      <c r="D55" s="9"/>
      <c r="E55" s="9"/>
      <c r="F55" s="141"/>
      <c r="G55" s="193">
        <v>0</v>
      </c>
      <c r="H55" s="111"/>
      <c r="I55" s="111"/>
      <c r="J55" s="111"/>
      <c r="K55" s="111"/>
      <c r="L55" s="111"/>
      <c r="M55" s="111"/>
      <c r="N55" s="29"/>
      <c r="O55" s="29"/>
      <c r="P55" s="29"/>
      <c r="Q55" s="29"/>
      <c r="R55" s="100"/>
      <c r="S55" s="100"/>
      <c r="T55" s="100"/>
      <c r="U55" s="100"/>
      <c r="V55" s="100"/>
      <c r="W55" s="100"/>
      <c r="X55" s="100"/>
      <c r="Y55" s="100"/>
      <c r="Z55" s="100"/>
      <c r="AA55" s="227"/>
      <c r="AB55" s="227"/>
      <c r="AC55" s="227"/>
      <c r="AD55" s="227"/>
      <c r="AE55" s="227"/>
      <c r="AF55" s="227"/>
      <c r="AG55" s="227"/>
      <c r="AH55" s="227"/>
      <c r="AI55" s="227"/>
      <c r="AJ55" s="227"/>
      <c r="AK55" s="227"/>
      <c r="AL55" s="227"/>
      <c r="AM55" s="227"/>
      <c r="AN55" s="227"/>
      <c r="AO55" s="227"/>
      <c r="AP55" s="227"/>
      <c r="AQ55" s="227"/>
      <c r="AR55" s="227"/>
      <c r="AS55" s="227"/>
      <c r="AT55" s="227"/>
      <c r="AU55" s="227"/>
      <c r="AV55" s="227"/>
      <c r="AW55" s="227"/>
      <c r="AX55" s="227"/>
      <c r="AY55" s="227"/>
      <c r="AZ55" s="227"/>
      <c r="BA55" s="227"/>
      <c r="BB55" s="227"/>
      <c r="BC55" s="227"/>
      <c r="BD55" s="227"/>
      <c r="BE55" s="227"/>
      <c r="BF55" s="227"/>
      <c r="BG55" s="227"/>
      <c r="BH55" s="227"/>
      <c r="BI55" s="227"/>
      <c r="BJ55" s="220"/>
      <c r="BK55" s="220"/>
    </row>
    <row r="56" spans="1:63" outlineLevel="1">
      <c r="A56" s="9"/>
      <c r="B56" s="46"/>
      <c r="C56" s="129">
        <v>0</v>
      </c>
      <c r="D56" s="9"/>
      <c r="E56" s="9"/>
      <c r="F56" s="141"/>
      <c r="G56" s="193">
        <v>0</v>
      </c>
      <c r="H56" s="111"/>
      <c r="I56" s="111"/>
      <c r="J56" s="111"/>
      <c r="K56" s="111"/>
      <c r="L56" s="111"/>
      <c r="M56" s="111"/>
      <c r="N56" s="29"/>
      <c r="O56" s="29"/>
      <c r="P56" s="29"/>
      <c r="Q56" s="29"/>
      <c r="R56" s="100"/>
      <c r="S56" s="100"/>
      <c r="T56" s="100"/>
      <c r="U56" s="100"/>
      <c r="V56" s="100"/>
      <c r="W56" s="100"/>
      <c r="X56" s="100"/>
      <c r="Y56" s="100"/>
      <c r="Z56" s="100"/>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7"/>
      <c r="AY56" s="227"/>
      <c r="AZ56" s="227"/>
      <c r="BA56" s="227"/>
      <c r="BB56" s="227"/>
      <c r="BC56" s="227"/>
      <c r="BD56" s="227"/>
      <c r="BE56" s="227"/>
      <c r="BF56" s="227"/>
      <c r="BG56" s="227"/>
      <c r="BH56" s="227"/>
      <c r="BI56" s="227"/>
      <c r="BJ56" s="220"/>
      <c r="BK56" s="220"/>
    </row>
    <row r="57" spans="1:63" outlineLevel="1">
      <c r="A57" s="9"/>
      <c r="B57" s="46"/>
      <c r="C57" s="129">
        <v>0</v>
      </c>
      <c r="D57" s="9"/>
      <c r="E57" s="9"/>
      <c r="F57" s="141"/>
      <c r="G57" s="193">
        <v>0</v>
      </c>
      <c r="H57" s="111"/>
      <c r="I57" s="111"/>
      <c r="J57" s="111"/>
      <c r="K57" s="111"/>
      <c r="L57" s="111"/>
      <c r="M57" s="111"/>
      <c r="N57" s="29"/>
      <c r="O57" s="29"/>
      <c r="P57" s="29"/>
      <c r="Q57" s="29"/>
      <c r="R57" s="100"/>
      <c r="S57" s="100"/>
      <c r="T57" s="100"/>
      <c r="U57" s="100"/>
      <c r="V57" s="100"/>
      <c r="W57" s="100"/>
      <c r="X57" s="100"/>
      <c r="Y57" s="100"/>
      <c r="Z57" s="100"/>
      <c r="AA57" s="227"/>
      <c r="AB57" s="227"/>
      <c r="AC57" s="227"/>
      <c r="AD57" s="227"/>
      <c r="AE57" s="227"/>
      <c r="AF57" s="227"/>
      <c r="AG57" s="227"/>
      <c r="AH57" s="227"/>
      <c r="AI57" s="227"/>
      <c r="AJ57" s="227"/>
      <c r="AK57" s="227"/>
      <c r="AL57" s="227"/>
      <c r="AM57" s="227"/>
      <c r="AN57" s="227"/>
      <c r="AO57" s="227"/>
      <c r="AP57" s="227"/>
      <c r="AQ57" s="227"/>
      <c r="AR57" s="227"/>
      <c r="AS57" s="227"/>
      <c r="AT57" s="227"/>
      <c r="AU57" s="227"/>
      <c r="AV57" s="227"/>
      <c r="AW57" s="227"/>
      <c r="AX57" s="227"/>
      <c r="AY57" s="227"/>
      <c r="AZ57" s="227"/>
      <c r="BA57" s="227"/>
      <c r="BB57" s="227"/>
      <c r="BC57" s="227"/>
      <c r="BD57" s="227"/>
      <c r="BE57" s="227"/>
      <c r="BF57" s="227"/>
      <c r="BG57" s="227"/>
      <c r="BH57" s="227"/>
      <c r="BI57" s="227"/>
      <c r="BJ57" s="220"/>
      <c r="BK57" s="220"/>
    </row>
    <row r="58" spans="1:63" outlineLevel="1">
      <c r="A58" s="9"/>
      <c r="B58" s="46"/>
      <c r="C58" s="129">
        <v>0</v>
      </c>
      <c r="D58" s="9"/>
      <c r="E58" s="9"/>
      <c r="F58" s="141"/>
      <c r="G58" s="193">
        <v>0</v>
      </c>
      <c r="H58" s="111"/>
      <c r="I58" s="111"/>
      <c r="J58" s="111"/>
      <c r="K58" s="111"/>
      <c r="L58" s="111"/>
      <c r="M58" s="111"/>
      <c r="N58" s="29"/>
      <c r="O58" s="29"/>
      <c r="P58" s="29"/>
      <c r="Q58" s="29"/>
      <c r="R58" s="100"/>
      <c r="S58" s="100"/>
      <c r="T58" s="100"/>
      <c r="U58" s="100"/>
      <c r="V58" s="100"/>
      <c r="W58" s="100"/>
      <c r="X58" s="100"/>
      <c r="Y58" s="100"/>
      <c r="Z58" s="100"/>
      <c r="AA58" s="227"/>
      <c r="AB58" s="227"/>
      <c r="AC58" s="227"/>
      <c r="AD58" s="227"/>
      <c r="AE58" s="227"/>
      <c r="AF58" s="227"/>
      <c r="AG58" s="227"/>
      <c r="AH58" s="227"/>
      <c r="AI58" s="227"/>
      <c r="AJ58" s="227"/>
      <c r="AK58" s="227"/>
      <c r="AL58" s="227"/>
      <c r="AM58" s="227"/>
      <c r="AN58" s="227"/>
      <c r="AO58" s="227"/>
      <c r="AP58" s="227"/>
      <c r="AQ58" s="227"/>
      <c r="AR58" s="227"/>
      <c r="AS58" s="227"/>
      <c r="AT58" s="227"/>
      <c r="AU58" s="227"/>
      <c r="AV58" s="227"/>
      <c r="AW58" s="227"/>
      <c r="AX58" s="227"/>
      <c r="AY58" s="227"/>
      <c r="AZ58" s="227"/>
      <c r="BA58" s="227"/>
      <c r="BB58" s="227"/>
      <c r="BC58" s="227"/>
      <c r="BD58" s="227"/>
      <c r="BE58" s="227"/>
      <c r="BF58" s="227"/>
      <c r="BG58" s="227"/>
      <c r="BH58" s="227"/>
      <c r="BI58" s="227"/>
      <c r="BJ58" s="220"/>
      <c r="BK58" s="220"/>
    </row>
    <row r="59" spans="1:63" outlineLevel="1">
      <c r="A59" s="9"/>
      <c r="B59" s="46"/>
      <c r="C59" s="129">
        <v>0</v>
      </c>
      <c r="D59" s="9"/>
      <c r="E59" s="9"/>
      <c r="F59" s="141"/>
      <c r="G59" s="193">
        <v>0</v>
      </c>
      <c r="H59" s="111"/>
      <c r="I59" s="111"/>
      <c r="J59" s="111"/>
      <c r="K59" s="111"/>
      <c r="L59" s="111"/>
      <c r="M59" s="111"/>
      <c r="N59" s="29"/>
      <c r="O59" s="29"/>
      <c r="P59" s="29"/>
      <c r="Q59" s="29"/>
      <c r="R59" s="100"/>
      <c r="S59" s="100"/>
      <c r="T59" s="100"/>
      <c r="U59" s="100"/>
      <c r="V59" s="100"/>
      <c r="W59" s="100"/>
      <c r="X59" s="100"/>
      <c r="Y59" s="100"/>
      <c r="Z59" s="100"/>
      <c r="AA59" s="227"/>
      <c r="AB59" s="227"/>
      <c r="AC59" s="227"/>
      <c r="AD59" s="227"/>
      <c r="AE59" s="227"/>
      <c r="AF59" s="227"/>
      <c r="AG59" s="227"/>
      <c r="AH59" s="227"/>
      <c r="AI59" s="227"/>
      <c r="AJ59" s="227"/>
      <c r="AK59" s="227"/>
      <c r="AL59" s="227"/>
      <c r="AM59" s="227"/>
      <c r="AN59" s="227"/>
      <c r="AO59" s="227"/>
      <c r="AP59" s="227"/>
      <c r="AQ59" s="227"/>
      <c r="AR59" s="227"/>
      <c r="AS59" s="227"/>
      <c r="AT59" s="227"/>
      <c r="AU59" s="227"/>
      <c r="AV59" s="227"/>
      <c r="AW59" s="227"/>
      <c r="AX59" s="227"/>
      <c r="AY59" s="227"/>
      <c r="AZ59" s="227"/>
      <c r="BA59" s="227"/>
      <c r="BB59" s="227"/>
      <c r="BC59" s="227"/>
      <c r="BD59" s="227"/>
      <c r="BE59" s="227"/>
      <c r="BF59" s="227"/>
      <c r="BG59" s="227"/>
      <c r="BH59" s="227"/>
      <c r="BI59" s="227"/>
      <c r="BJ59" s="220"/>
      <c r="BK59" s="220"/>
    </row>
    <row r="60" spans="1:63" outlineLevel="1">
      <c r="A60" s="9"/>
      <c r="B60" s="46"/>
      <c r="C60" s="129">
        <v>0</v>
      </c>
      <c r="D60" s="9"/>
      <c r="E60" s="9"/>
      <c r="F60" s="141"/>
      <c r="G60" s="193">
        <v>0</v>
      </c>
      <c r="H60" s="111"/>
      <c r="I60" s="111"/>
      <c r="J60" s="111"/>
      <c r="K60" s="111"/>
      <c r="L60" s="111"/>
      <c r="M60" s="111"/>
      <c r="N60" s="29"/>
      <c r="O60" s="29"/>
      <c r="P60" s="29"/>
      <c r="Q60" s="29"/>
      <c r="R60" s="100"/>
      <c r="S60" s="100"/>
      <c r="T60" s="100"/>
      <c r="U60" s="100"/>
      <c r="V60" s="100"/>
      <c r="W60" s="100"/>
      <c r="X60" s="100"/>
      <c r="Y60" s="100"/>
      <c r="Z60" s="100"/>
      <c r="AA60" s="227"/>
      <c r="AB60" s="227"/>
      <c r="AC60" s="227"/>
      <c r="AD60" s="227"/>
      <c r="AE60" s="227"/>
      <c r="AF60" s="227"/>
      <c r="AG60" s="227"/>
      <c r="AH60" s="227"/>
      <c r="AI60" s="227"/>
      <c r="AJ60" s="227"/>
      <c r="AK60" s="227"/>
      <c r="AL60" s="227"/>
      <c r="AM60" s="227"/>
      <c r="AN60" s="227"/>
      <c r="AO60" s="227"/>
      <c r="AP60" s="227"/>
      <c r="AQ60" s="227"/>
      <c r="AR60" s="227"/>
      <c r="AS60" s="227"/>
      <c r="AT60" s="227"/>
      <c r="AU60" s="227"/>
      <c r="AV60" s="227"/>
      <c r="AW60" s="227"/>
      <c r="AX60" s="227"/>
      <c r="AY60" s="227"/>
      <c r="AZ60" s="227"/>
      <c r="BA60" s="227"/>
      <c r="BB60" s="227"/>
      <c r="BC60" s="227"/>
      <c r="BD60" s="227"/>
      <c r="BE60" s="227"/>
      <c r="BF60" s="227"/>
      <c r="BG60" s="227"/>
      <c r="BH60" s="227"/>
      <c r="BI60" s="227"/>
      <c r="BJ60" s="220"/>
      <c r="BK60" s="220"/>
    </row>
    <row r="61" spans="1:63" outlineLevel="1">
      <c r="A61" s="9"/>
      <c r="B61" s="46"/>
      <c r="C61" s="129">
        <v>0</v>
      </c>
      <c r="D61" s="9"/>
      <c r="E61" s="9"/>
      <c r="F61" s="141"/>
      <c r="G61" s="193">
        <v>0</v>
      </c>
      <c r="H61" s="111"/>
      <c r="I61" s="111"/>
      <c r="J61" s="111"/>
      <c r="K61" s="111"/>
      <c r="L61" s="111"/>
      <c r="M61" s="111"/>
      <c r="N61" s="29"/>
      <c r="O61" s="29"/>
      <c r="P61" s="29"/>
      <c r="Q61" s="29"/>
      <c r="R61" s="100"/>
      <c r="S61" s="100"/>
      <c r="T61" s="100"/>
      <c r="U61" s="100"/>
      <c r="V61" s="100"/>
      <c r="W61" s="100"/>
      <c r="X61" s="100"/>
      <c r="Y61" s="100"/>
      <c r="Z61" s="100"/>
      <c r="AA61" s="227"/>
      <c r="AB61" s="227"/>
      <c r="AC61" s="227"/>
      <c r="AD61" s="227"/>
      <c r="AE61" s="227"/>
      <c r="AF61" s="227"/>
      <c r="AG61" s="227"/>
      <c r="AH61" s="227"/>
      <c r="AI61" s="227"/>
      <c r="AJ61" s="227"/>
      <c r="AK61" s="227"/>
      <c r="AL61" s="227"/>
      <c r="AM61" s="227"/>
      <c r="AN61" s="227"/>
      <c r="AO61" s="227"/>
      <c r="AP61" s="227"/>
      <c r="AQ61" s="227"/>
      <c r="AR61" s="227"/>
      <c r="AS61" s="227"/>
      <c r="AT61" s="227"/>
      <c r="AU61" s="227"/>
      <c r="AV61" s="227"/>
      <c r="AW61" s="227"/>
      <c r="AX61" s="227"/>
      <c r="AY61" s="227"/>
      <c r="AZ61" s="227"/>
      <c r="BA61" s="227"/>
      <c r="BB61" s="227"/>
      <c r="BC61" s="227"/>
      <c r="BD61" s="227"/>
      <c r="BE61" s="227"/>
      <c r="BF61" s="227"/>
      <c r="BG61" s="227"/>
      <c r="BH61" s="227"/>
      <c r="BI61" s="227"/>
      <c r="BJ61" s="220"/>
      <c r="BK61" s="220"/>
    </row>
    <row r="62" spans="1:63" outlineLevel="1">
      <c r="A62" s="9"/>
      <c r="B62" s="46"/>
      <c r="C62" s="129">
        <v>0</v>
      </c>
      <c r="D62" s="9"/>
      <c r="E62" s="9"/>
      <c r="F62" s="141"/>
      <c r="G62" s="193">
        <v>0</v>
      </c>
      <c r="H62" s="111"/>
      <c r="I62" s="111"/>
      <c r="J62" s="111"/>
      <c r="K62" s="111"/>
      <c r="L62" s="111"/>
      <c r="M62" s="111"/>
      <c r="N62" s="29"/>
      <c r="O62" s="29"/>
      <c r="P62" s="29"/>
      <c r="Q62" s="29"/>
      <c r="R62" s="100"/>
      <c r="S62" s="100"/>
      <c r="T62" s="100"/>
      <c r="U62" s="100"/>
      <c r="V62" s="100"/>
      <c r="W62" s="100"/>
      <c r="X62" s="100"/>
      <c r="Y62" s="100"/>
      <c r="Z62" s="100"/>
      <c r="AA62" s="227"/>
      <c r="AB62" s="227"/>
      <c r="AC62" s="227"/>
      <c r="AD62" s="227"/>
      <c r="AE62" s="227"/>
      <c r="AF62" s="227"/>
      <c r="AG62" s="227"/>
      <c r="AH62" s="227"/>
      <c r="AI62" s="227"/>
      <c r="AJ62" s="227"/>
      <c r="AK62" s="227"/>
      <c r="AL62" s="227"/>
      <c r="AM62" s="227"/>
      <c r="AN62" s="227"/>
      <c r="AO62" s="227"/>
      <c r="AP62" s="227"/>
      <c r="AQ62" s="227"/>
      <c r="AR62" s="227"/>
      <c r="AS62" s="227"/>
      <c r="AT62" s="227"/>
      <c r="AU62" s="227"/>
      <c r="AV62" s="227"/>
      <c r="AW62" s="227"/>
      <c r="AX62" s="227"/>
      <c r="AY62" s="227"/>
      <c r="AZ62" s="227"/>
      <c r="BA62" s="227"/>
      <c r="BB62" s="227"/>
      <c r="BC62" s="227"/>
      <c r="BD62" s="227"/>
      <c r="BE62" s="227"/>
      <c r="BF62" s="227"/>
      <c r="BG62" s="227"/>
      <c r="BH62" s="227"/>
      <c r="BI62" s="227"/>
      <c r="BJ62" s="220"/>
      <c r="BK62" s="220"/>
    </row>
    <row r="63" spans="1:63" outlineLevel="1">
      <c r="A63" s="9"/>
      <c r="B63" s="46"/>
      <c r="C63" s="129">
        <v>0</v>
      </c>
      <c r="D63" s="9"/>
      <c r="E63" s="9"/>
      <c r="F63" s="141"/>
      <c r="G63" s="193">
        <v>0</v>
      </c>
      <c r="H63" s="111"/>
      <c r="I63" s="111"/>
      <c r="J63" s="111"/>
      <c r="K63" s="111"/>
      <c r="L63" s="111"/>
      <c r="M63" s="111"/>
      <c r="N63" s="29"/>
      <c r="O63" s="29"/>
      <c r="P63" s="29"/>
      <c r="Q63" s="29"/>
      <c r="R63" s="100"/>
      <c r="S63" s="100"/>
      <c r="T63" s="100"/>
      <c r="U63" s="100"/>
      <c r="V63" s="100"/>
      <c r="W63" s="100"/>
      <c r="X63" s="100"/>
      <c r="Y63" s="100"/>
      <c r="Z63" s="100"/>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7"/>
      <c r="AY63" s="227"/>
      <c r="AZ63" s="227"/>
      <c r="BA63" s="227"/>
      <c r="BB63" s="227"/>
      <c r="BC63" s="227"/>
      <c r="BD63" s="227"/>
      <c r="BE63" s="227"/>
      <c r="BF63" s="227"/>
      <c r="BG63" s="227"/>
      <c r="BH63" s="227"/>
      <c r="BI63" s="227"/>
      <c r="BJ63" s="220"/>
      <c r="BK63" s="220"/>
    </row>
    <row r="64" spans="1:63" outlineLevel="1">
      <c r="A64" s="9"/>
      <c r="B64" s="46"/>
      <c r="C64" s="129">
        <v>0</v>
      </c>
      <c r="D64" s="9"/>
      <c r="E64" s="9"/>
      <c r="F64" s="141"/>
      <c r="G64" s="193">
        <v>0</v>
      </c>
      <c r="H64" s="111"/>
      <c r="I64" s="111"/>
      <c r="J64" s="111"/>
      <c r="K64" s="111"/>
      <c r="L64" s="111"/>
      <c r="M64" s="111"/>
      <c r="N64" s="29"/>
      <c r="O64" s="29"/>
      <c r="P64" s="29"/>
      <c r="Q64" s="29"/>
      <c r="R64" s="100"/>
      <c r="S64" s="100"/>
      <c r="T64" s="100"/>
      <c r="U64" s="100"/>
      <c r="V64" s="100"/>
      <c r="W64" s="100"/>
      <c r="X64" s="100"/>
      <c r="Y64" s="100"/>
      <c r="Z64" s="100"/>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7"/>
      <c r="BC64" s="227"/>
      <c r="BD64" s="227"/>
      <c r="BE64" s="227"/>
      <c r="BF64" s="227"/>
      <c r="BG64" s="227"/>
      <c r="BH64" s="227"/>
      <c r="BI64" s="227"/>
      <c r="BJ64" s="220"/>
      <c r="BK64" s="220"/>
    </row>
    <row r="65" spans="1:63" outlineLevel="1">
      <c r="A65" s="9"/>
      <c r="B65" s="46"/>
      <c r="C65" s="129">
        <v>0</v>
      </c>
      <c r="D65" s="9"/>
      <c r="E65" s="9"/>
      <c r="F65" s="141"/>
      <c r="G65" s="193">
        <v>0</v>
      </c>
      <c r="H65" s="111"/>
      <c r="I65" s="111"/>
      <c r="J65" s="111"/>
      <c r="K65" s="111"/>
      <c r="L65" s="111"/>
      <c r="M65" s="111"/>
      <c r="N65" s="29"/>
      <c r="O65" s="29"/>
      <c r="P65" s="29"/>
      <c r="Q65" s="29"/>
      <c r="R65" s="100"/>
      <c r="S65" s="100"/>
      <c r="T65" s="100"/>
      <c r="U65" s="100"/>
      <c r="V65" s="100"/>
      <c r="W65" s="100"/>
      <c r="X65" s="100"/>
      <c r="Y65" s="100"/>
      <c r="Z65" s="100"/>
      <c r="AA65" s="227"/>
      <c r="AB65" s="227"/>
      <c r="AC65" s="227"/>
      <c r="AD65" s="227"/>
      <c r="AE65" s="227"/>
      <c r="AF65" s="227"/>
      <c r="AG65" s="227"/>
      <c r="AH65" s="227"/>
      <c r="AI65" s="227"/>
      <c r="AJ65" s="227"/>
      <c r="AK65" s="227"/>
      <c r="AL65" s="227"/>
      <c r="AM65" s="227"/>
      <c r="AN65" s="227"/>
      <c r="AO65" s="227"/>
      <c r="AP65" s="227"/>
      <c r="AQ65" s="227"/>
      <c r="AR65" s="227"/>
      <c r="AS65" s="227"/>
      <c r="AT65" s="227"/>
      <c r="AU65" s="227"/>
      <c r="AV65" s="227"/>
      <c r="AW65" s="227"/>
      <c r="AX65" s="227"/>
      <c r="AY65" s="227"/>
      <c r="AZ65" s="227"/>
      <c r="BA65" s="227"/>
      <c r="BB65" s="227"/>
      <c r="BC65" s="227"/>
      <c r="BD65" s="227"/>
      <c r="BE65" s="227"/>
      <c r="BF65" s="227"/>
      <c r="BG65" s="227"/>
      <c r="BH65" s="227"/>
      <c r="BI65" s="227"/>
      <c r="BJ65" s="220"/>
      <c r="BK65" s="220"/>
    </row>
    <row r="66" spans="1:63" outlineLevel="1">
      <c r="A66" s="9"/>
      <c r="B66" s="46"/>
      <c r="C66" s="129">
        <v>0</v>
      </c>
      <c r="D66" s="9"/>
      <c r="E66" s="9"/>
      <c r="F66" s="141"/>
      <c r="G66" s="193">
        <v>0</v>
      </c>
      <c r="H66" s="111"/>
      <c r="I66" s="111"/>
      <c r="J66" s="111"/>
      <c r="K66" s="111"/>
      <c r="L66" s="111"/>
      <c r="M66" s="111"/>
      <c r="N66" s="29"/>
      <c r="O66" s="29"/>
      <c r="P66" s="29"/>
      <c r="Q66" s="29"/>
      <c r="R66" s="100"/>
      <c r="S66" s="100"/>
      <c r="T66" s="100"/>
      <c r="U66" s="100"/>
      <c r="V66" s="100"/>
      <c r="W66" s="100"/>
      <c r="X66" s="100"/>
      <c r="Y66" s="100"/>
      <c r="Z66" s="100"/>
      <c r="AA66" s="227"/>
      <c r="AB66" s="227"/>
      <c r="AC66" s="227"/>
      <c r="AD66" s="227"/>
      <c r="AE66" s="227"/>
      <c r="AF66" s="227"/>
      <c r="AG66" s="227"/>
      <c r="AH66" s="227"/>
      <c r="AI66" s="227"/>
      <c r="AJ66" s="227"/>
      <c r="AK66" s="227"/>
      <c r="AL66" s="227"/>
      <c r="AM66" s="227"/>
      <c r="AN66" s="227"/>
      <c r="AO66" s="227"/>
      <c r="AP66" s="227"/>
      <c r="AQ66" s="227"/>
      <c r="AR66" s="227"/>
      <c r="AS66" s="227"/>
      <c r="AT66" s="227"/>
      <c r="AU66" s="227"/>
      <c r="AV66" s="227"/>
      <c r="AW66" s="227"/>
      <c r="AX66" s="227"/>
      <c r="AY66" s="227"/>
      <c r="AZ66" s="227"/>
      <c r="BA66" s="227"/>
      <c r="BB66" s="227"/>
      <c r="BC66" s="227"/>
      <c r="BD66" s="227"/>
      <c r="BE66" s="227"/>
      <c r="BF66" s="227"/>
      <c r="BG66" s="227"/>
      <c r="BH66" s="227"/>
      <c r="BI66" s="227"/>
      <c r="BJ66" s="220"/>
      <c r="BK66" s="220"/>
    </row>
    <row r="67" spans="1:63" outlineLevel="1">
      <c r="A67" s="9"/>
      <c r="B67" s="46"/>
      <c r="C67" s="129">
        <v>0</v>
      </c>
      <c r="D67" s="9"/>
      <c r="E67" s="9"/>
      <c r="F67" s="141"/>
      <c r="G67" s="193">
        <v>0</v>
      </c>
      <c r="H67" s="111"/>
      <c r="I67" s="111"/>
      <c r="J67" s="111"/>
      <c r="K67" s="111"/>
      <c r="L67" s="111"/>
      <c r="M67" s="111"/>
      <c r="N67" s="29"/>
      <c r="O67" s="29"/>
      <c r="P67" s="29"/>
      <c r="Q67" s="29"/>
      <c r="R67" s="100"/>
      <c r="S67" s="100"/>
      <c r="T67" s="100"/>
      <c r="U67" s="100"/>
      <c r="V67" s="100"/>
      <c r="W67" s="100"/>
      <c r="X67" s="100"/>
      <c r="Y67" s="100"/>
      <c r="Z67" s="100"/>
      <c r="AA67" s="227"/>
      <c r="AB67" s="227"/>
      <c r="AC67" s="227"/>
      <c r="AD67" s="227"/>
      <c r="AE67" s="227"/>
      <c r="AF67" s="227"/>
      <c r="AG67" s="227"/>
      <c r="AH67" s="227"/>
      <c r="AI67" s="227"/>
      <c r="AJ67" s="227"/>
      <c r="AK67" s="227"/>
      <c r="AL67" s="227"/>
      <c r="AM67" s="227"/>
      <c r="AN67" s="227"/>
      <c r="AO67" s="227"/>
      <c r="AP67" s="227"/>
      <c r="AQ67" s="227"/>
      <c r="AR67" s="227"/>
      <c r="AS67" s="227"/>
      <c r="AT67" s="227"/>
      <c r="AU67" s="227"/>
      <c r="AV67" s="227"/>
      <c r="AW67" s="227"/>
      <c r="AX67" s="227"/>
      <c r="AY67" s="227"/>
      <c r="AZ67" s="227"/>
      <c r="BA67" s="227"/>
      <c r="BB67" s="227"/>
      <c r="BC67" s="227"/>
      <c r="BD67" s="227"/>
      <c r="BE67" s="227"/>
      <c r="BF67" s="227"/>
      <c r="BG67" s="227"/>
      <c r="BH67" s="227"/>
      <c r="BI67" s="227"/>
      <c r="BJ67" s="220"/>
      <c r="BK67" s="220"/>
    </row>
    <row r="68" spans="1:63" outlineLevel="1">
      <c r="A68" s="9"/>
      <c r="B68" s="46"/>
      <c r="C68" s="129">
        <v>0</v>
      </c>
      <c r="D68" s="9"/>
      <c r="E68" s="9"/>
      <c r="F68" s="141"/>
      <c r="G68" s="193">
        <v>0</v>
      </c>
      <c r="H68" s="111"/>
      <c r="I68" s="111"/>
      <c r="J68" s="111"/>
      <c r="K68" s="111"/>
      <c r="L68" s="111"/>
      <c r="M68" s="111"/>
      <c r="N68" s="29"/>
      <c r="O68" s="29"/>
      <c r="P68" s="29"/>
      <c r="Q68" s="29"/>
      <c r="R68" s="100"/>
      <c r="S68" s="100"/>
      <c r="T68" s="100"/>
      <c r="U68" s="100"/>
      <c r="V68" s="100"/>
      <c r="W68" s="100"/>
      <c r="X68" s="100"/>
      <c r="Y68" s="100"/>
      <c r="Z68" s="100"/>
      <c r="AA68" s="227"/>
      <c r="AB68" s="227"/>
      <c r="AC68" s="227"/>
      <c r="AD68" s="227"/>
      <c r="AE68" s="227"/>
      <c r="AF68" s="227"/>
      <c r="AG68" s="227"/>
      <c r="AH68" s="227"/>
      <c r="AI68" s="227"/>
      <c r="AJ68" s="227"/>
      <c r="AK68" s="227"/>
      <c r="AL68" s="227"/>
      <c r="AM68" s="227"/>
      <c r="AN68" s="227"/>
      <c r="AO68" s="227"/>
      <c r="AP68" s="227"/>
      <c r="AQ68" s="227"/>
      <c r="AR68" s="227"/>
      <c r="AS68" s="227"/>
      <c r="AT68" s="227"/>
      <c r="AU68" s="227"/>
      <c r="AV68" s="227"/>
      <c r="AW68" s="227"/>
      <c r="AX68" s="227"/>
      <c r="AY68" s="227"/>
      <c r="AZ68" s="227"/>
      <c r="BA68" s="227"/>
      <c r="BB68" s="227"/>
      <c r="BC68" s="227"/>
      <c r="BD68" s="227"/>
      <c r="BE68" s="227"/>
      <c r="BF68" s="227"/>
      <c r="BG68" s="227"/>
      <c r="BH68" s="227"/>
      <c r="BI68" s="227"/>
      <c r="BJ68" s="220"/>
      <c r="BK68" s="220"/>
    </row>
    <row r="69" spans="1:63" outlineLevel="1">
      <c r="A69" s="9"/>
      <c r="B69" s="46"/>
      <c r="C69" s="129">
        <v>0</v>
      </c>
      <c r="D69" s="9"/>
      <c r="E69" s="9"/>
      <c r="F69" s="141"/>
      <c r="G69" s="193">
        <v>0</v>
      </c>
      <c r="H69" s="111"/>
      <c r="I69" s="111"/>
      <c r="J69" s="111"/>
      <c r="K69" s="111"/>
      <c r="L69" s="111"/>
      <c r="M69" s="111"/>
      <c r="N69" s="29"/>
      <c r="O69" s="29"/>
      <c r="P69" s="29"/>
      <c r="Q69" s="29"/>
      <c r="R69" s="100"/>
      <c r="S69" s="100"/>
      <c r="T69" s="100"/>
      <c r="U69" s="100"/>
      <c r="V69" s="100"/>
      <c r="W69" s="100"/>
      <c r="X69" s="100"/>
      <c r="Y69" s="100"/>
      <c r="Z69" s="100"/>
      <c r="AA69" s="227"/>
      <c r="AB69" s="227"/>
      <c r="AC69" s="227"/>
      <c r="AD69" s="227"/>
      <c r="AE69" s="227"/>
      <c r="AF69" s="227"/>
      <c r="AG69" s="227"/>
      <c r="AH69" s="227"/>
      <c r="AI69" s="227"/>
      <c r="AJ69" s="227"/>
      <c r="AK69" s="227"/>
      <c r="AL69" s="227"/>
      <c r="AM69" s="227"/>
      <c r="AN69" s="227"/>
      <c r="AO69" s="227"/>
      <c r="AP69" s="227"/>
      <c r="AQ69" s="227"/>
      <c r="AR69" s="227"/>
      <c r="AS69" s="227"/>
      <c r="AT69" s="227"/>
      <c r="AU69" s="227"/>
      <c r="AV69" s="227"/>
      <c r="AW69" s="227"/>
      <c r="AX69" s="227"/>
      <c r="AY69" s="227"/>
      <c r="AZ69" s="227"/>
      <c r="BA69" s="227"/>
      <c r="BB69" s="227"/>
      <c r="BC69" s="227"/>
      <c r="BD69" s="227"/>
      <c r="BE69" s="227"/>
      <c r="BF69" s="227"/>
      <c r="BG69" s="227"/>
      <c r="BH69" s="227"/>
      <c r="BI69" s="227"/>
      <c r="BJ69" s="220"/>
      <c r="BK69" s="220"/>
    </row>
    <row r="70" spans="1:63" outlineLevel="1">
      <c r="A70" s="9"/>
      <c r="B70" s="46"/>
      <c r="C70" s="129">
        <v>0</v>
      </c>
      <c r="D70" s="9"/>
      <c r="E70" s="9"/>
      <c r="F70" s="141"/>
      <c r="G70" s="193">
        <v>0</v>
      </c>
      <c r="H70" s="111"/>
      <c r="I70" s="111"/>
      <c r="J70" s="111"/>
      <c r="K70" s="111"/>
      <c r="L70" s="111"/>
      <c r="M70" s="111"/>
      <c r="N70" s="29"/>
      <c r="O70" s="29"/>
      <c r="P70" s="29"/>
      <c r="Q70" s="29"/>
      <c r="R70" s="100"/>
      <c r="S70" s="100"/>
      <c r="T70" s="100"/>
      <c r="U70" s="100"/>
      <c r="V70" s="100"/>
      <c r="W70" s="100"/>
      <c r="X70" s="100"/>
      <c r="Y70" s="100"/>
      <c r="Z70" s="100"/>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7"/>
      <c r="AY70" s="227"/>
      <c r="AZ70" s="227"/>
      <c r="BA70" s="227"/>
      <c r="BB70" s="227"/>
      <c r="BC70" s="227"/>
      <c r="BD70" s="227"/>
      <c r="BE70" s="227"/>
      <c r="BF70" s="227"/>
      <c r="BG70" s="227"/>
      <c r="BH70" s="227"/>
      <c r="BI70" s="227"/>
      <c r="BJ70" s="220"/>
      <c r="BK70" s="220"/>
    </row>
    <row r="71" spans="1:63" outlineLevel="1">
      <c r="A71" s="9"/>
      <c r="B71" s="46"/>
      <c r="C71" s="129">
        <v>0</v>
      </c>
      <c r="D71" s="9"/>
      <c r="E71" s="9"/>
      <c r="F71" s="141"/>
      <c r="G71" s="193">
        <v>0</v>
      </c>
      <c r="H71" s="111"/>
      <c r="I71" s="111"/>
      <c r="J71" s="111"/>
      <c r="K71" s="111"/>
      <c r="L71" s="111"/>
      <c r="M71" s="111"/>
      <c r="N71" s="29"/>
      <c r="O71" s="29"/>
      <c r="P71" s="29"/>
      <c r="Q71" s="29"/>
      <c r="R71" s="100"/>
      <c r="S71" s="100"/>
      <c r="T71" s="100"/>
      <c r="U71" s="100"/>
      <c r="V71" s="100"/>
      <c r="W71" s="100"/>
      <c r="X71" s="100"/>
      <c r="Y71" s="100"/>
      <c r="Z71" s="100"/>
      <c r="AA71" s="227"/>
      <c r="AB71" s="227"/>
      <c r="AC71" s="227"/>
      <c r="AD71" s="227"/>
      <c r="AE71" s="227"/>
      <c r="AF71" s="227"/>
      <c r="AG71" s="227"/>
      <c r="AH71" s="227"/>
      <c r="AI71" s="227"/>
      <c r="AJ71" s="227"/>
      <c r="AK71" s="227"/>
      <c r="AL71" s="227"/>
      <c r="AM71" s="227"/>
      <c r="AN71" s="227"/>
      <c r="AO71" s="227"/>
      <c r="AP71" s="227"/>
      <c r="AQ71" s="227"/>
      <c r="AR71" s="227"/>
      <c r="AS71" s="227"/>
      <c r="AT71" s="227"/>
      <c r="AU71" s="227"/>
      <c r="AV71" s="227"/>
      <c r="AW71" s="227"/>
      <c r="AX71" s="227"/>
      <c r="AY71" s="227"/>
      <c r="AZ71" s="227"/>
      <c r="BA71" s="227"/>
      <c r="BB71" s="227"/>
      <c r="BC71" s="227"/>
      <c r="BD71" s="227"/>
      <c r="BE71" s="227"/>
      <c r="BF71" s="227"/>
      <c r="BG71" s="227"/>
      <c r="BH71" s="227"/>
      <c r="BI71" s="227"/>
      <c r="BJ71" s="220"/>
      <c r="BK71" s="220"/>
    </row>
    <row r="72" spans="1:63" outlineLevel="1">
      <c r="A72" s="9"/>
      <c r="B72" s="46"/>
      <c r="C72" s="129">
        <v>0</v>
      </c>
      <c r="D72" s="9"/>
      <c r="E72" s="9"/>
      <c r="F72" s="141"/>
      <c r="G72" s="193">
        <v>0</v>
      </c>
      <c r="H72" s="111"/>
      <c r="I72" s="111"/>
      <c r="J72" s="111"/>
      <c r="K72" s="111"/>
      <c r="L72" s="111"/>
      <c r="M72" s="111"/>
      <c r="N72" s="29"/>
      <c r="O72" s="29"/>
      <c r="P72" s="29"/>
      <c r="Q72" s="29"/>
      <c r="R72" s="100"/>
      <c r="S72" s="100"/>
      <c r="T72" s="100"/>
      <c r="U72" s="100"/>
      <c r="V72" s="100"/>
      <c r="W72" s="100"/>
      <c r="X72" s="100"/>
      <c r="Y72" s="100"/>
      <c r="Z72" s="100"/>
      <c r="AA72" s="227"/>
      <c r="AB72" s="227"/>
      <c r="AC72" s="227"/>
      <c r="AD72" s="227"/>
      <c r="AE72" s="227"/>
      <c r="AF72" s="227"/>
      <c r="AG72" s="227"/>
      <c r="AH72" s="227"/>
      <c r="AI72" s="227"/>
      <c r="AJ72" s="227"/>
      <c r="AK72" s="227"/>
      <c r="AL72" s="227"/>
      <c r="AM72" s="227"/>
      <c r="AN72" s="227"/>
      <c r="AO72" s="227"/>
      <c r="AP72" s="227"/>
      <c r="AQ72" s="227"/>
      <c r="AR72" s="227"/>
      <c r="AS72" s="227"/>
      <c r="AT72" s="227"/>
      <c r="AU72" s="227"/>
      <c r="AV72" s="227"/>
      <c r="AW72" s="227"/>
      <c r="AX72" s="227"/>
      <c r="AY72" s="227"/>
      <c r="AZ72" s="227"/>
      <c r="BA72" s="227"/>
      <c r="BB72" s="227"/>
      <c r="BC72" s="227"/>
      <c r="BD72" s="227"/>
      <c r="BE72" s="227"/>
      <c r="BF72" s="227"/>
      <c r="BG72" s="227"/>
      <c r="BH72" s="227"/>
      <c r="BI72" s="227"/>
      <c r="BJ72" s="220"/>
      <c r="BK72" s="220"/>
    </row>
    <row r="73" spans="1:63" outlineLevel="1">
      <c r="A73" s="9"/>
      <c r="B73" s="46"/>
      <c r="C73" s="129">
        <v>0</v>
      </c>
      <c r="D73" s="9"/>
      <c r="E73" s="9"/>
      <c r="F73" s="141"/>
      <c r="G73" s="193">
        <v>0</v>
      </c>
      <c r="H73" s="111"/>
      <c r="I73" s="111"/>
      <c r="J73" s="111"/>
      <c r="K73" s="111"/>
      <c r="L73" s="111"/>
      <c r="M73" s="111"/>
      <c r="N73" s="29"/>
      <c r="O73" s="29"/>
      <c r="P73" s="29"/>
      <c r="Q73" s="29"/>
      <c r="R73" s="100"/>
      <c r="S73" s="100"/>
      <c r="T73" s="100"/>
      <c r="U73" s="100"/>
      <c r="V73" s="100"/>
      <c r="W73" s="100"/>
      <c r="X73" s="100"/>
      <c r="Y73" s="100"/>
      <c r="Z73" s="100"/>
      <c r="AA73" s="227"/>
      <c r="AB73" s="227"/>
      <c r="AC73" s="227"/>
      <c r="AD73" s="227"/>
      <c r="AE73" s="227"/>
      <c r="AF73" s="227"/>
      <c r="AG73" s="227"/>
      <c r="AH73" s="227"/>
      <c r="AI73" s="227"/>
      <c r="AJ73" s="227"/>
      <c r="AK73" s="227"/>
      <c r="AL73" s="227"/>
      <c r="AM73" s="227"/>
      <c r="AN73" s="227"/>
      <c r="AO73" s="227"/>
      <c r="AP73" s="227"/>
      <c r="AQ73" s="227"/>
      <c r="AR73" s="227"/>
      <c r="AS73" s="227"/>
      <c r="AT73" s="227"/>
      <c r="AU73" s="227"/>
      <c r="AV73" s="227"/>
      <c r="AW73" s="227"/>
      <c r="AX73" s="227"/>
      <c r="AY73" s="227"/>
      <c r="AZ73" s="227"/>
      <c r="BA73" s="227"/>
      <c r="BB73" s="227"/>
      <c r="BC73" s="227"/>
      <c r="BD73" s="227"/>
      <c r="BE73" s="227"/>
      <c r="BF73" s="227"/>
      <c r="BG73" s="227"/>
      <c r="BH73" s="227"/>
      <c r="BI73" s="227"/>
      <c r="BJ73" s="220"/>
      <c r="BK73" s="220"/>
    </row>
    <row r="74" spans="1:63">
      <c r="A74" s="9"/>
      <c r="B74" s="46"/>
      <c r="C74" s="114"/>
      <c r="D74" s="9"/>
      <c r="E74" s="9"/>
      <c r="F74" s="141"/>
      <c r="G74" s="194"/>
      <c r="H74" s="37"/>
      <c r="I74" s="37"/>
      <c r="J74" s="37"/>
      <c r="K74" s="37"/>
      <c r="L74" s="37"/>
      <c r="M74" s="37"/>
      <c r="N74" s="29"/>
      <c r="O74" s="29"/>
      <c r="P74" s="29"/>
      <c r="Q74" s="29"/>
      <c r="R74" s="100"/>
      <c r="S74" s="100"/>
      <c r="T74" s="100"/>
      <c r="U74" s="100"/>
      <c r="V74" s="100"/>
      <c r="W74" s="100"/>
      <c r="X74" s="100"/>
      <c r="Y74" s="100"/>
      <c r="Z74" s="100"/>
      <c r="AA74" s="227"/>
      <c r="AB74" s="227"/>
      <c r="AC74" s="227"/>
      <c r="AD74" s="227"/>
      <c r="AE74" s="227"/>
      <c r="AF74" s="227"/>
      <c r="AG74" s="227"/>
      <c r="AH74" s="227"/>
      <c r="AI74" s="227"/>
      <c r="AJ74" s="227"/>
      <c r="AK74" s="227"/>
      <c r="AL74" s="227"/>
      <c r="AM74" s="227"/>
      <c r="AN74" s="227"/>
      <c r="AO74" s="227"/>
      <c r="AP74" s="227"/>
      <c r="AQ74" s="227"/>
      <c r="AR74" s="227"/>
      <c r="AS74" s="227"/>
      <c r="AT74" s="227"/>
      <c r="AU74" s="227"/>
      <c r="AV74" s="227"/>
      <c r="AW74" s="227"/>
      <c r="AX74" s="227"/>
      <c r="AY74" s="227"/>
      <c r="AZ74" s="227"/>
      <c r="BA74" s="227"/>
      <c r="BB74" s="227"/>
      <c r="BC74" s="227"/>
      <c r="BD74" s="227"/>
      <c r="BE74" s="227"/>
      <c r="BF74" s="227"/>
      <c r="BG74" s="227"/>
      <c r="BH74" s="227"/>
      <c r="BI74" s="227"/>
      <c r="BJ74" s="220"/>
      <c r="BK74" s="220"/>
    </row>
    <row r="75" spans="1:63">
      <c r="A75" s="9"/>
      <c r="B75" s="46" t="s">
        <v>41</v>
      </c>
      <c r="C75" s="9"/>
      <c r="D75" s="9"/>
      <c r="E75" s="9"/>
      <c r="F75" s="141"/>
      <c r="G75" s="194">
        <v>5.7352300723218637</v>
      </c>
      <c r="H75" s="37"/>
      <c r="I75" s="37"/>
      <c r="J75" s="37"/>
      <c r="K75" s="37"/>
      <c r="L75" s="37"/>
      <c r="M75" s="110"/>
      <c r="N75" s="29"/>
      <c r="O75" s="29"/>
      <c r="P75" s="29"/>
      <c r="Q75" s="29"/>
      <c r="R75" s="100"/>
      <c r="S75" s="100"/>
      <c r="T75" s="100"/>
      <c r="U75" s="100"/>
      <c r="V75" s="100"/>
      <c r="W75" s="100"/>
      <c r="X75" s="100"/>
      <c r="Y75" s="100"/>
      <c r="Z75" s="100"/>
      <c r="AA75" s="227"/>
      <c r="AB75" s="227"/>
      <c r="AC75" s="227"/>
      <c r="AD75" s="227"/>
      <c r="AE75" s="227"/>
      <c r="AF75" s="227"/>
      <c r="AG75" s="227"/>
      <c r="AH75" s="227"/>
      <c r="AI75" s="227"/>
      <c r="AJ75" s="227"/>
      <c r="AK75" s="227"/>
      <c r="AL75" s="227"/>
      <c r="AM75" s="227"/>
      <c r="AN75" s="227"/>
      <c r="AO75" s="227"/>
      <c r="AP75" s="227"/>
      <c r="AQ75" s="227"/>
      <c r="AR75" s="227"/>
      <c r="AS75" s="227"/>
      <c r="AT75" s="227"/>
      <c r="AU75" s="227"/>
      <c r="AV75" s="227"/>
      <c r="AW75" s="227"/>
      <c r="AX75" s="227"/>
      <c r="AY75" s="227"/>
      <c r="AZ75" s="227"/>
      <c r="BA75" s="227"/>
      <c r="BB75" s="227"/>
      <c r="BC75" s="227"/>
      <c r="BD75" s="227"/>
      <c r="BE75" s="227"/>
      <c r="BF75" s="227"/>
      <c r="BG75" s="227"/>
      <c r="BH75" s="227"/>
      <c r="BI75" s="227"/>
      <c r="BJ75" s="220"/>
      <c r="BK75" s="220"/>
    </row>
    <row r="76" spans="1:63" outlineLevel="1">
      <c r="A76" s="9"/>
      <c r="B76" s="46"/>
      <c r="C76" s="129" t="s">
        <v>121</v>
      </c>
      <c r="D76" s="9"/>
      <c r="E76" s="9"/>
      <c r="F76" s="141"/>
      <c r="G76" s="587">
        <v>-6.6280727641211854</v>
      </c>
      <c r="H76" s="117"/>
      <c r="I76" s="117"/>
      <c r="J76" s="117"/>
      <c r="K76" s="117"/>
      <c r="L76" s="117"/>
      <c r="M76" s="151"/>
      <c r="N76" s="152"/>
      <c r="O76" s="152"/>
      <c r="P76" s="152"/>
      <c r="Q76" s="152"/>
      <c r="R76" s="100"/>
      <c r="S76" s="100"/>
      <c r="T76" s="100"/>
      <c r="U76" s="100"/>
      <c r="V76" s="100"/>
      <c r="W76" s="100"/>
      <c r="X76" s="100"/>
      <c r="Y76" s="100"/>
      <c r="Z76" s="100"/>
      <c r="AA76" s="227"/>
      <c r="AB76" s="227"/>
      <c r="AC76" s="227"/>
      <c r="AD76" s="227"/>
      <c r="AE76" s="227"/>
      <c r="AF76" s="227"/>
      <c r="AG76" s="227"/>
      <c r="AH76" s="227"/>
      <c r="AI76" s="227"/>
      <c r="AJ76" s="227"/>
      <c r="AK76" s="227"/>
      <c r="AL76" s="227"/>
      <c r="AM76" s="227"/>
      <c r="AN76" s="227"/>
      <c r="AO76" s="227"/>
      <c r="AP76" s="227"/>
      <c r="AQ76" s="227"/>
      <c r="AR76" s="227"/>
      <c r="AS76" s="227"/>
      <c r="AT76" s="227"/>
      <c r="AU76" s="227"/>
      <c r="AV76" s="227"/>
      <c r="AW76" s="227"/>
      <c r="AX76" s="227"/>
      <c r="AY76" s="227"/>
      <c r="AZ76" s="227"/>
      <c r="BA76" s="227"/>
      <c r="BB76" s="227"/>
      <c r="BC76" s="227"/>
      <c r="BD76" s="227"/>
      <c r="BE76" s="227"/>
      <c r="BF76" s="227"/>
      <c r="BG76" s="227"/>
      <c r="BH76" s="227"/>
      <c r="BI76" s="227"/>
      <c r="BJ76" s="220"/>
      <c r="BK76" s="220"/>
    </row>
    <row r="77" spans="1:63" outlineLevel="1">
      <c r="A77" s="9"/>
      <c r="B77" s="46"/>
      <c r="C77" s="129" t="s">
        <v>122</v>
      </c>
      <c r="D77" s="9"/>
      <c r="E77" s="9"/>
      <c r="F77" s="141"/>
      <c r="G77" s="587">
        <v>-0.8409727888084948</v>
      </c>
      <c r="H77" s="117"/>
      <c r="I77" s="117"/>
      <c r="J77" s="117"/>
      <c r="K77" s="117"/>
      <c r="L77" s="117"/>
      <c r="M77" s="151"/>
      <c r="N77" s="152"/>
      <c r="O77" s="152"/>
      <c r="P77" s="152"/>
      <c r="Q77" s="152"/>
      <c r="R77" s="100"/>
      <c r="S77" s="100"/>
      <c r="T77" s="100"/>
      <c r="U77" s="100"/>
      <c r="V77" s="100"/>
      <c r="W77" s="100"/>
      <c r="X77" s="100"/>
      <c r="Y77" s="100"/>
      <c r="Z77" s="100"/>
      <c r="AA77" s="227"/>
      <c r="AB77" s="227"/>
      <c r="AC77" s="227"/>
      <c r="AD77" s="227"/>
      <c r="AE77" s="227"/>
      <c r="AF77" s="227"/>
      <c r="AG77" s="227"/>
      <c r="AH77" s="227"/>
      <c r="AI77" s="227"/>
      <c r="AJ77" s="227"/>
      <c r="AK77" s="227"/>
      <c r="AL77" s="227"/>
      <c r="AM77" s="227"/>
      <c r="AN77" s="227"/>
      <c r="AO77" s="227"/>
      <c r="AP77" s="227"/>
      <c r="AQ77" s="227"/>
      <c r="AR77" s="227"/>
      <c r="AS77" s="227"/>
      <c r="AT77" s="227"/>
      <c r="AU77" s="227"/>
      <c r="AV77" s="227"/>
      <c r="AW77" s="227"/>
      <c r="AX77" s="227"/>
      <c r="AY77" s="227"/>
      <c r="AZ77" s="227"/>
      <c r="BA77" s="227"/>
      <c r="BB77" s="227"/>
      <c r="BC77" s="227"/>
      <c r="BD77" s="227"/>
      <c r="BE77" s="227"/>
      <c r="BF77" s="227"/>
      <c r="BG77" s="227"/>
      <c r="BH77" s="227"/>
      <c r="BI77" s="227"/>
      <c r="BJ77" s="220"/>
      <c r="BK77" s="220"/>
    </row>
    <row r="78" spans="1:63" outlineLevel="1">
      <c r="A78" s="9"/>
      <c r="B78" s="46"/>
      <c r="C78" s="129" t="s">
        <v>123</v>
      </c>
      <c r="D78" s="9"/>
      <c r="E78" s="9"/>
      <c r="F78" s="141"/>
      <c r="G78" s="587">
        <v>0</v>
      </c>
      <c r="H78" s="117"/>
      <c r="I78" s="117"/>
      <c r="J78" s="117"/>
      <c r="K78" s="117"/>
      <c r="L78" s="117"/>
      <c r="M78" s="151"/>
      <c r="N78" s="152"/>
      <c r="O78" s="152"/>
      <c r="P78" s="152"/>
      <c r="Q78" s="152"/>
      <c r="R78" s="100"/>
      <c r="S78" s="100"/>
      <c r="T78" s="100"/>
      <c r="U78" s="100"/>
      <c r="V78" s="100"/>
      <c r="W78" s="100"/>
      <c r="X78" s="100"/>
      <c r="Y78" s="100"/>
      <c r="Z78" s="100"/>
      <c r="AA78" s="227"/>
      <c r="AB78" s="227"/>
      <c r="AC78" s="227"/>
      <c r="AD78" s="227"/>
      <c r="AE78" s="227"/>
      <c r="AF78" s="227"/>
      <c r="AG78" s="227"/>
      <c r="AH78" s="227"/>
      <c r="AI78" s="227"/>
      <c r="AJ78" s="227"/>
      <c r="AK78" s="227"/>
      <c r="AL78" s="227"/>
      <c r="AM78" s="227"/>
      <c r="AN78" s="227"/>
      <c r="AO78" s="227"/>
      <c r="AP78" s="227"/>
      <c r="AQ78" s="227"/>
      <c r="AR78" s="227"/>
      <c r="AS78" s="227"/>
      <c r="AT78" s="227"/>
      <c r="AU78" s="227"/>
      <c r="AV78" s="227"/>
      <c r="AW78" s="227"/>
      <c r="AX78" s="227"/>
      <c r="AY78" s="227"/>
      <c r="AZ78" s="227"/>
      <c r="BA78" s="227"/>
      <c r="BB78" s="227"/>
      <c r="BC78" s="227"/>
      <c r="BD78" s="227"/>
      <c r="BE78" s="227"/>
      <c r="BF78" s="227"/>
      <c r="BG78" s="227"/>
      <c r="BH78" s="227"/>
      <c r="BI78" s="227"/>
      <c r="BJ78" s="220"/>
      <c r="BK78" s="220"/>
    </row>
    <row r="79" spans="1:63" outlineLevel="1">
      <c r="A79" s="9"/>
      <c r="B79" s="46"/>
      <c r="C79" s="129" t="s">
        <v>124</v>
      </c>
      <c r="D79" s="9"/>
      <c r="E79" s="9"/>
      <c r="F79" s="141"/>
      <c r="G79" s="587">
        <v>-0.20396865358991298</v>
      </c>
      <c r="H79" s="117"/>
      <c r="I79" s="117"/>
      <c r="J79" s="117"/>
      <c r="K79" s="117"/>
      <c r="L79" s="117"/>
      <c r="M79" s="151"/>
      <c r="N79" s="152"/>
      <c r="O79" s="152"/>
      <c r="P79" s="152"/>
      <c r="Q79" s="152"/>
      <c r="R79" s="100"/>
      <c r="S79" s="100"/>
      <c r="T79" s="100"/>
      <c r="U79" s="100"/>
      <c r="V79" s="100"/>
      <c r="W79" s="100"/>
      <c r="X79" s="100"/>
      <c r="Y79" s="100"/>
      <c r="Z79" s="100"/>
      <c r="AA79" s="227"/>
      <c r="AB79" s="227"/>
      <c r="AC79" s="227"/>
      <c r="AD79" s="227"/>
      <c r="AE79" s="227"/>
      <c r="AF79" s="227"/>
      <c r="AG79" s="227"/>
      <c r="AH79" s="227"/>
      <c r="AI79" s="227"/>
      <c r="AJ79" s="227"/>
      <c r="AK79" s="227"/>
      <c r="AL79" s="227"/>
      <c r="AM79" s="227"/>
      <c r="AN79" s="227"/>
      <c r="AO79" s="227"/>
      <c r="AP79" s="227"/>
      <c r="AQ79" s="227"/>
      <c r="AR79" s="227"/>
      <c r="AS79" s="227"/>
      <c r="AT79" s="227"/>
      <c r="AU79" s="227"/>
      <c r="AV79" s="227"/>
      <c r="AW79" s="227"/>
      <c r="AX79" s="227"/>
      <c r="AY79" s="227"/>
      <c r="AZ79" s="227"/>
      <c r="BA79" s="227"/>
      <c r="BB79" s="227"/>
      <c r="BC79" s="227"/>
      <c r="BD79" s="227"/>
      <c r="BE79" s="227"/>
      <c r="BF79" s="227"/>
      <c r="BG79" s="227"/>
      <c r="BH79" s="227"/>
      <c r="BI79" s="227"/>
      <c r="BJ79" s="220"/>
      <c r="BK79" s="220"/>
    </row>
    <row r="80" spans="1:63" outlineLevel="1">
      <c r="A80" s="9"/>
      <c r="B80" s="46"/>
      <c r="C80" s="129" t="s">
        <v>125</v>
      </c>
      <c r="D80" s="9"/>
      <c r="E80" s="9"/>
      <c r="F80" s="141"/>
      <c r="G80" s="587">
        <v>-0.37811690253671565</v>
      </c>
      <c r="H80" s="117"/>
      <c r="I80" s="117"/>
      <c r="J80" s="117"/>
      <c r="K80" s="117"/>
      <c r="L80" s="117"/>
      <c r="M80" s="151"/>
      <c r="N80" s="152"/>
      <c r="O80" s="152"/>
      <c r="P80" s="152"/>
      <c r="Q80" s="152"/>
      <c r="R80" s="100"/>
      <c r="S80" s="100"/>
      <c r="T80" s="100"/>
      <c r="U80" s="100"/>
      <c r="V80" s="100"/>
      <c r="W80" s="100"/>
      <c r="X80" s="100"/>
      <c r="Y80" s="100"/>
      <c r="Z80" s="100"/>
      <c r="AA80" s="227"/>
      <c r="AB80" s="227"/>
      <c r="AC80" s="227"/>
      <c r="AD80" s="227"/>
      <c r="AE80" s="227"/>
      <c r="AF80" s="227"/>
      <c r="AG80" s="227"/>
      <c r="AH80" s="227"/>
      <c r="AI80" s="227"/>
      <c r="AJ80" s="227"/>
      <c r="AK80" s="227"/>
      <c r="AL80" s="227"/>
      <c r="AM80" s="227"/>
      <c r="AN80" s="227"/>
      <c r="AO80" s="227"/>
      <c r="AP80" s="227"/>
      <c r="AQ80" s="227"/>
      <c r="AR80" s="227"/>
      <c r="AS80" s="227"/>
      <c r="AT80" s="227"/>
      <c r="AU80" s="227"/>
      <c r="AV80" s="227"/>
      <c r="AW80" s="227"/>
      <c r="AX80" s="227"/>
      <c r="AY80" s="227"/>
      <c r="AZ80" s="227"/>
      <c r="BA80" s="227"/>
      <c r="BB80" s="227"/>
      <c r="BC80" s="227"/>
      <c r="BD80" s="227"/>
      <c r="BE80" s="227"/>
      <c r="BF80" s="227"/>
      <c r="BG80" s="227"/>
      <c r="BH80" s="227"/>
      <c r="BI80" s="227"/>
      <c r="BJ80" s="220"/>
      <c r="BK80" s="220"/>
    </row>
    <row r="81" spans="1:63" outlineLevel="1">
      <c r="A81" s="9"/>
      <c r="B81" s="46"/>
      <c r="C81" s="129" t="s">
        <v>126</v>
      </c>
      <c r="D81" s="9"/>
      <c r="E81" s="9"/>
      <c r="F81" s="141"/>
      <c r="G81" s="587">
        <v>13.786361181378172</v>
      </c>
      <c r="H81" s="117"/>
      <c r="I81" s="117"/>
      <c r="J81" s="117"/>
      <c r="K81" s="117"/>
      <c r="L81" s="117"/>
      <c r="M81" s="151"/>
      <c r="N81" s="152"/>
      <c r="O81" s="152"/>
      <c r="P81" s="152"/>
      <c r="Q81" s="152"/>
      <c r="R81" s="100"/>
      <c r="S81" s="100"/>
      <c r="T81" s="100"/>
      <c r="U81" s="100"/>
      <c r="V81" s="100"/>
      <c r="W81" s="100"/>
      <c r="X81" s="100"/>
      <c r="Y81" s="100"/>
      <c r="Z81" s="100"/>
      <c r="AA81" s="227"/>
      <c r="AB81" s="227"/>
      <c r="AC81" s="227"/>
      <c r="AD81" s="227"/>
      <c r="AE81" s="227"/>
      <c r="AF81" s="227"/>
      <c r="AG81" s="227"/>
      <c r="AH81" s="227"/>
      <c r="AI81" s="227"/>
      <c r="AJ81" s="227"/>
      <c r="AK81" s="227"/>
      <c r="AL81" s="227"/>
      <c r="AM81" s="227"/>
      <c r="AN81" s="227"/>
      <c r="AO81" s="227"/>
      <c r="AP81" s="227"/>
      <c r="AQ81" s="227"/>
      <c r="AR81" s="227"/>
      <c r="AS81" s="227"/>
      <c r="AT81" s="227"/>
      <c r="AU81" s="227"/>
      <c r="AV81" s="227"/>
      <c r="AW81" s="227"/>
      <c r="AX81" s="227"/>
      <c r="AY81" s="227"/>
      <c r="AZ81" s="227"/>
      <c r="BA81" s="227"/>
      <c r="BB81" s="227"/>
      <c r="BC81" s="227"/>
      <c r="BD81" s="227"/>
      <c r="BE81" s="227"/>
      <c r="BF81" s="227"/>
      <c r="BG81" s="227"/>
      <c r="BH81" s="227"/>
      <c r="BI81" s="227"/>
      <c r="BJ81" s="220"/>
      <c r="BK81" s="220"/>
    </row>
    <row r="82" spans="1:63" outlineLevel="1">
      <c r="A82" s="9"/>
      <c r="B82" s="46"/>
      <c r="C82" s="129" t="s">
        <v>127</v>
      </c>
      <c r="D82" s="9"/>
      <c r="E82" s="9"/>
      <c r="F82" s="141"/>
      <c r="G82" s="587">
        <v>0</v>
      </c>
      <c r="H82" s="117"/>
      <c r="I82" s="117"/>
      <c r="J82" s="117"/>
      <c r="K82" s="117"/>
      <c r="L82" s="117"/>
      <c r="M82" s="151"/>
      <c r="N82" s="152"/>
      <c r="O82" s="152"/>
      <c r="P82" s="152"/>
      <c r="Q82" s="152"/>
      <c r="R82" s="100"/>
      <c r="S82" s="100"/>
      <c r="T82" s="100"/>
      <c r="U82" s="100"/>
      <c r="V82" s="100"/>
      <c r="W82" s="100"/>
      <c r="X82" s="100"/>
      <c r="Y82" s="100"/>
      <c r="Z82" s="100"/>
      <c r="AA82" s="227"/>
      <c r="AB82" s="227"/>
      <c r="AC82" s="227"/>
      <c r="AD82" s="227"/>
      <c r="AE82" s="227"/>
      <c r="AF82" s="227"/>
      <c r="AG82" s="227"/>
      <c r="AH82" s="227"/>
      <c r="AI82" s="227"/>
      <c r="AJ82" s="227"/>
      <c r="AK82" s="227"/>
      <c r="AL82" s="227"/>
      <c r="AM82" s="227"/>
      <c r="AN82" s="227"/>
      <c r="AO82" s="227"/>
      <c r="AP82" s="227"/>
      <c r="AQ82" s="227"/>
      <c r="AR82" s="227"/>
      <c r="AS82" s="227"/>
      <c r="AT82" s="227"/>
      <c r="AU82" s="227"/>
      <c r="AV82" s="227"/>
      <c r="AW82" s="227"/>
      <c r="AX82" s="227"/>
      <c r="AY82" s="227"/>
      <c r="AZ82" s="227"/>
      <c r="BA82" s="227"/>
      <c r="BB82" s="227"/>
      <c r="BC82" s="227"/>
      <c r="BD82" s="227"/>
      <c r="BE82" s="227"/>
      <c r="BF82" s="227"/>
      <c r="BG82" s="227"/>
      <c r="BH82" s="227"/>
      <c r="BI82" s="227"/>
      <c r="BJ82" s="220"/>
      <c r="BK82" s="220"/>
    </row>
    <row r="83" spans="1:63" outlineLevel="1">
      <c r="A83" s="9"/>
      <c r="B83" s="46"/>
      <c r="C83" s="129" t="s">
        <v>128</v>
      </c>
      <c r="D83" s="9"/>
      <c r="E83" s="9"/>
      <c r="F83" s="141"/>
      <c r="G83" s="587">
        <v>0</v>
      </c>
      <c r="H83" s="117"/>
      <c r="I83" s="117"/>
      <c r="J83" s="117"/>
      <c r="K83" s="117"/>
      <c r="L83" s="117"/>
      <c r="M83" s="151"/>
      <c r="N83" s="152"/>
      <c r="O83" s="152"/>
      <c r="P83" s="152"/>
      <c r="Q83" s="152"/>
      <c r="R83" s="100"/>
      <c r="S83" s="100"/>
      <c r="T83" s="100"/>
      <c r="U83" s="100"/>
      <c r="V83" s="100"/>
      <c r="W83" s="100"/>
      <c r="X83" s="100"/>
      <c r="Y83" s="100"/>
      <c r="Z83" s="100"/>
      <c r="AA83" s="227"/>
      <c r="AB83" s="227"/>
      <c r="AC83" s="227"/>
      <c r="AD83" s="227"/>
      <c r="AE83" s="227"/>
      <c r="AF83" s="227"/>
      <c r="AG83" s="227"/>
      <c r="AH83" s="227"/>
      <c r="AI83" s="227"/>
      <c r="AJ83" s="227"/>
      <c r="AK83" s="227"/>
      <c r="AL83" s="227"/>
      <c r="AM83" s="227"/>
      <c r="AN83" s="227"/>
      <c r="AO83" s="227"/>
      <c r="AP83" s="227"/>
      <c r="AQ83" s="227"/>
      <c r="AR83" s="227"/>
      <c r="AS83" s="227"/>
      <c r="AT83" s="227"/>
      <c r="AU83" s="227"/>
      <c r="AV83" s="227"/>
      <c r="AW83" s="227"/>
      <c r="AX83" s="227"/>
      <c r="AY83" s="227"/>
      <c r="AZ83" s="227"/>
      <c r="BA83" s="227"/>
      <c r="BB83" s="227"/>
      <c r="BC83" s="227"/>
      <c r="BD83" s="227"/>
      <c r="BE83" s="227"/>
      <c r="BF83" s="227"/>
      <c r="BG83" s="227"/>
      <c r="BH83" s="227"/>
      <c r="BI83" s="227"/>
      <c r="BJ83" s="220"/>
      <c r="BK83" s="220"/>
    </row>
    <row r="84" spans="1:63" outlineLevel="1">
      <c r="A84" s="9"/>
      <c r="B84" s="46"/>
      <c r="C84" s="129">
        <v>0</v>
      </c>
      <c r="D84" s="9"/>
      <c r="E84" s="9"/>
      <c r="F84" s="141"/>
      <c r="G84" s="587">
        <v>0</v>
      </c>
      <c r="H84" s="117"/>
      <c r="I84" s="117"/>
      <c r="J84" s="117"/>
      <c r="K84" s="117"/>
      <c r="L84" s="117"/>
      <c r="M84" s="151"/>
      <c r="N84" s="152"/>
      <c r="O84" s="152"/>
      <c r="P84" s="152"/>
      <c r="Q84" s="152"/>
      <c r="R84" s="100"/>
      <c r="S84" s="100"/>
      <c r="T84" s="100"/>
      <c r="U84" s="100"/>
      <c r="V84" s="100"/>
      <c r="W84" s="100"/>
      <c r="X84" s="100"/>
      <c r="Y84" s="100"/>
      <c r="Z84" s="100"/>
      <c r="AA84" s="227"/>
      <c r="AB84" s="227"/>
      <c r="AC84" s="227"/>
      <c r="AD84" s="227"/>
      <c r="AE84" s="227"/>
      <c r="AF84" s="227"/>
      <c r="AG84" s="227"/>
      <c r="AH84" s="227"/>
      <c r="AI84" s="227"/>
      <c r="AJ84" s="227"/>
      <c r="AK84" s="227"/>
      <c r="AL84" s="227"/>
      <c r="AM84" s="227"/>
      <c r="AN84" s="227"/>
      <c r="AO84" s="227"/>
      <c r="AP84" s="227"/>
      <c r="AQ84" s="227"/>
      <c r="AR84" s="227"/>
      <c r="AS84" s="227"/>
      <c r="AT84" s="227"/>
      <c r="AU84" s="227"/>
      <c r="AV84" s="227"/>
      <c r="AW84" s="227"/>
      <c r="AX84" s="227"/>
      <c r="AY84" s="227"/>
      <c r="AZ84" s="227"/>
      <c r="BA84" s="227"/>
      <c r="BB84" s="227"/>
      <c r="BC84" s="227"/>
      <c r="BD84" s="227"/>
      <c r="BE84" s="227"/>
      <c r="BF84" s="227"/>
      <c r="BG84" s="227"/>
      <c r="BH84" s="227"/>
      <c r="BI84" s="227"/>
      <c r="BJ84" s="220"/>
      <c r="BK84" s="220"/>
    </row>
    <row r="85" spans="1:63" outlineLevel="1">
      <c r="A85" s="9"/>
      <c r="B85" s="46"/>
      <c r="C85" s="129">
        <v>0</v>
      </c>
      <c r="D85" s="9"/>
      <c r="E85" s="9"/>
      <c r="F85" s="141"/>
      <c r="G85" s="587">
        <v>0</v>
      </c>
      <c r="H85" s="117"/>
      <c r="I85" s="117"/>
      <c r="J85" s="117"/>
      <c r="K85" s="117"/>
      <c r="L85" s="117"/>
      <c r="M85" s="151"/>
      <c r="N85" s="152"/>
      <c r="O85" s="152"/>
      <c r="P85" s="152"/>
      <c r="Q85" s="152"/>
      <c r="R85" s="100"/>
      <c r="S85" s="100"/>
      <c r="T85" s="100"/>
      <c r="U85" s="100"/>
      <c r="V85" s="100"/>
      <c r="W85" s="100"/>
      <c r="X85" s="100"/>
      <c r="Y85" s="100"/>
      <c r="Z85" s="100"/>
      <c r="AA85" s="227"/>
      <c r="AB85" s="227"/>
      <c r="AC85" s="227"/>
      <c r="AD85" s="227"/>
      <c r="AE85" s="227"/>
      <c r="AF85" s="227"/>
      <c r="AG85" s="227"/>
      <c r="AH85" s="227"/>
      <c r="AI85" s="227"/>
      <c r="AJ85" s="227"/>
      <c r="AK85" s="227"/>
      <c r="AL85" s="227"/>
      <c r="AM85" s="227"/>
      <c r="AN85" s="227"/>
      <c r="AO85" s="227"/>
      <c r="AP85" s="227"/>
      <c r="AQ85" s="227"/>
      <c r="AR85" s="227"/>
      <c r="AS85" s="227"/>
      <c r="AT85" s="227"/>
      <c r="AU85" s="227"/>
      <c r="AV85" s="227"/>
      <c r="AW85" s="227"/>
      <c r="AX85" s="227"/>
      <c r="AY85" s="227"/>
      <c r="AZ85" s="227"/>
      <c r="BA85" s="227"/>
      <c r="BB85" s="227"/>
      <c r="BC85" s="227"/>
      <c r="BD85" s="227"/>
      <c r="BE85" s="227"/>
      <c r="BF85" s="227"/>
      <c r="BG85" s="227"/>
      <c r="BH85" s="227"/>
      <c r="BI85" s="227"/>
      <c r="BJ85" s="220"/>
      <c r="BK85" s="220"/>
    </row>
    <row r="86" spans="1:63" outlineLevel="1">
      <c r="A86" s="9"/>
      <c r="B86" s="46"/>
      <c r="C86" s="129">
        <v>0</v>
      </c>
      <c r="D86" s="9"/>
      <c r="E86" s="9"/>
      <c r="F86" s="141"/>
      <c r="G86" s="587">
        <v>0</v>
      </c>
      <c r="H86" s="117"/>
      <c r="I86" s="117"/>
      <c r="J86" s="117"/>
      <c r="K86" s="117"/>
      <c r="L86" s="117"/>
      <c r="M86" s="151"/>
      <c r="N86" s="152"/>
      <c r="O86" s="152"/>
      <c r="P86" s="152"/>
      <c r="Q86" s="152"/>
      <c r="R86" s="100"/>
      <c r="S86" s="100"/>
      <c r="T86" s="100"/>
      <c r="U86" s="100"/>
      <c r="V86" s="100"/>
      <c r="W86" s="100"/>
      <c r="X86" s="100"/>
      <c r="Y86" s="100"/>
      <c r="Z86" s="100"/>
      <c r="AA86" s="227"/>
      <c r="AB86" s="227"/>
      <c r="AC86" s="227"/>
      <c r="AD86" s="227"/>
      <c r="AE86" s="227"/>
      <c r="AF86" s="227"/>
      <c r="AG86" s="227"/>
      <c r="AH86" s="227"/>
      <c r="AI86" s="227"/>
      <c r="AJ86" s="227"/>
      <c r="AK86" s="227"/>
      <c r="AL86" s="227"/>
      <c r="AM86" s="227"/>
      <c r="AN86" s="227"/>
      <c r="AO86" s="227"/>
      <c r="AP86" s="227"/>
      <c r="AQ86" s="227"/>
      <c r="AR86" s="227"/>
      <c r="AS86" s="227"/>
      <c r="AT86" s="227"/>
      <c r="AU86" s="227"/>
      <c r="AV86" s="227"/>
      <c r="AW86" s="227"/>
      <c r="AX86" s="227"/>
      <c r="AY86" s="227"/>
      <c r="AZ86" s="227"/>
      <c r="BA86" s="227"/>
      <c r="BB86" s="227"/>
      <c r="BC86" s="227"/>
      <c r="BD86" s="227"/>
      <c r="BE86" s="227"/>
      <c r="BF86" s="227"/>
      <c r="BG86" s="227"/>
      <c r="BH86" s="227"/>
      <c r="BI86" s="227"/>
      <c r="BJ86" s="220"/>
      <c r="BK86" s="220"/>
    </row>
    <row r="87" spans="1:63" outlineLevel="1">
      <c r="A87" s="9"/>
      <c r="B87" s="46"/>
      <c r="C87" s="129">
        <v>0</v>
      </c>
      <c r="D87" s="9"/>
      <c r="E87" s="9"/>
      <c r="F87" s="141"/>
      <c r="G87" s="587">
        <v>0</v>
      </c>
      <c r="H87" s="117"/>
      <c r="I87" s="117"/>
      <c r="J87" s="117"/>
      <c r="K87" s="117"/>
      <c r="L87" s="117"/>
      <c r="M87" s="151"/>
      <c r="N87" s="152"/>
      <c r="O87" s="152"/>
      <c r="P87" s="152"/>
      <c r="Q87" s="152"/>
      <c r="R87" s="100"/>
      <c r="S87" s="100"/>
      <c r="T87" s="100"/>
      <c r="U87" s="100"/>
      <c r="V87" s="100"/>
      <c r="W87" s="100"/>
      <c r="X87" s="100"/>
      <c r="Y87" s="100"/>
      <c r="Z87" s="100"/>
      <c r="AA87" s="227"/>
      <c r="AB87" s="227"/>
      <c r="AC87" s="227"/>
      <c r="AD87" s="227"/>
      <c r="AE87" s="227"/>
      <c r="AF87" s="227"/>
      <c r="AG87" s="227"/>
      <c r="AH87" s="227"/>
      <c r="AI87" s="227"/>
      <c r="AJ87" s="227"/>
      <c r="AK87" s="227"/>
      <c r="AL87" s="227"/>
      <c r="AM87" s="227"/>
      <c r="AN87" s="227"/>
      <c r="AO87" s="227"/>
      <c r="AP87" s="227"/>
      <c r="AQ87" s="227"/>
      <c r="AR87" s="227"/>
      <c r="AS87" s="227"/>
      <c r="AT87" s="227"/>
      <c r="AU87" s="227"/>
      <c r="AV87" s="227"/>
      <c r="AW87" s="227"/>
      <c r="AX87" s="227"/>
      <c r="AY87" s="227"/>
      <c r="AZ87" s="227"/>
      <c r="BA87" s="227"/>
      <c r="BB87" s="227"/>
      <c r="BC87" s="227"/>
      <c r="BD87" s="227"/>
      <c r="BE87" s="227"/>
      <c r="BF87" s="227"/>
      <c r="BG87" s="227"/>
      <c r="BH87" s="227"/>
      <c r="BI87" s="227"/>
      <c r="BJ87" s="220"/>
      <c r="BK87" s="220"/>
    </row>
    <row r="88" spans="1:63" outlineLevel="1">
      <c r="A88" s="9"/>
      <c r="B88" s="46"/>
      <c r="C88" s="129">
        <v>0</v>
      </c>
      <c r="D88" s="9"/>
      <c r="E88" s="9"/>
      <c r="F88" s="141"/>
      <c r="G88" s="587">
        <v>0</v>
      </c>
      <c r="H88" s="117"/>
      <c r="I88" s="117"/>
      <c r="J88" s="117"/>
      <c r="K88" s="117"/>
      <c r="L88" s="117"/>
      <c r="M88" s="151"/>
      <c r="N88" s="152"/>
      <c r="O88" s="152"/>
      <c r="P88" s="152"/>
      <c r="Q88" s="152"/>
      <c r="R88" s="100"/>
      <c r="S88" s="100"/>
      <c r="T88" s="100"/>
      <c r="U88" s="100"/>
      <c r="V88" s="100"/>
      <c r="W88" s="100"/>
      <c r="X88" s="100"/>
      <c r="Y88" s="100"/>
      <c r="Z88" s="100"/>
      <c r="AA88" s="227"/>
      <c r="AB88" s="227"/>
      <c r="AC88" s="227"/>
      <c r="AD88" s="227"/>
      <c r="AE88" s="227"/>
      <c r="AF88" s="227"/>
      <c r="AG88" s="227"/>
      <c r="AH88" s="227"/>
      <c r="AI88" s="227"/>
      <c r="AJ88" s="227"/>
      <c r="AK88" s="227"/>
      <c r="AL88" s="227"/>
      <c r="AM88" s="227"/>
      <c r="AN88" s="227"/>
      <c r="AO88" s="227"/>
      <c r="AP88" s="227"/>
      <c r="AQ88" s="227"/>
      <c r="AR88" s="227"/>
      <c r="AS88" s="227"/>
      <c r="AT88" s="227"/>
      <c r="AU88" s="227"/>
      <c r="AV88" s="227"/>
      <c r="AW88" s="227"/>
      <c r="AX88" s="227"/>
      <c r="AY88" s="227"/>
      <c r="AZ88" s="227"/>
      <c r="BA88" s="227"/>
      <c r="BB88" s="227"/>
      <c r="BC88" s="227"/>
      <c r="BD88" s="227"/>
      <c r="BE88" s="227"/>
      <c r="BF88" s="227"/>
      <c r="BG88" s="227"/>
      <c r="BH88" s="227"/>
      <c r="BI88" s="227"/>
      <c r="BJ88" s="220"/>
      <c r="BK88" s="220"/>
    </row>
    <row r="89" spans="1:63" outlineLevel="1">
      <c r="A89" s="9"/>
      <c r="B89" s="46"/>
      <c r="C89" s="129">
        <v>0</v>
      </c>
      <c r="D89" s="9"/>
      <c r="E89" s="9"/>
      <c r="F89" s="141"/>
      <c r="G89" s="587">
        <v>0</v>
      </c>
      <c r="H89" s="117"/>
      <c r="I89" s="117"/>
      <c r="J89" s="117"/>
      <c r="K89" s="117"/>
      <c r="L89" s="117"/>
      <c r="M89" s="151"/>
      <c r="N89" s="152"/>
      <c r="O89" s="152"/>
      <c r="P89" s="152"/>
      <c r="Q89" s="152"/>
      <c r="R89" s="100"/>
      <c r="S89" s="100"/>
      <c r="T89" s="100"/>
      <c r="U89" s="100"/>
      <c r="V89" s="100"/>
      <c r="W89" s="100"/>
      <c r="X89" s="100"/>
      <c r="Y89" s="100"/>
      <c r="Z89" s="100"/>
      <c r="AA89" s="227"/>
      <c r="AB89" s="227"/>
      <c r="AC89" s="227"/>
      <c r="AD89" s="227"/>
      <c r="AE89" s="227"/>
      <c r="AF89" s="227"/>
      <c r="AG89" s="227"/>
      <c r="AH89" s="227"/>
      <c r="AI89" s="227"/>
      <c r="AJ89" s="227"/>
      <c r="AK89" s="227"/>
      <c r="AL89" s="227"/>
      <c r="AM89" s="227"/>
      <c r="AN89" s="227"/>
      <c r="AO89" s="227"/>
      <c r="AP89" s="227"/>
      <c r="AQ89" s="227"/>
      <c r="AR89" s="227"/>
      <c r="AS89" s="227"/>
      <c r="AT89" s="227"/>
      <c r="AU89" s="227"/>
      <c r="AV89" s="227"/>
      <c r="AW89" s="227"/>
      <c r="AX89" s="227"/>
      <c r="AY89" s="227"/>
      <c r="AZ89" s="227"/>
      <c r="BA89" s="227"/>
      <c r="BB89" s="227"/>
      <c r="BC89" s="227"/>
      <c r="BD89" s="227"/>
      <c r="BE89" s="227"/>
      <c r="BF89" s="227"/>
      <c r="BG89" s="227"/>
      <c r="BH89" s="227"/>
      <c r="BI89" s="227"/>
      <c r="BJ89" s="220"/>
      <c r="BK89" s="220"/>
    </row>
    <row r="90" spans="1:63" outlineLevel="1">
      <c r="A90" s="9"/>
      <c r="B90" s="46"/>
      <c r="C90" s="129">
        <v>0</v>
      </c>
      <c r="D90" s="9"/>
      <c r="E90" s="9"/>
      <c r="F90" s="141"/>
      <c r="G90" s="587">
        <v>0</v>
      </c>
      <c r="H90" s="117"/>
      <c r="I90" s="117"/>
      <c r="J90" s="117"/>
      <c r="K90" s="117"/>
      <c r="L90" s="117"/>
      <c r="M90" s="151"/>
      <c r="N90" s="152"/>
      <c r="O90" s="152"/>
      <c r="P90" s="152"/>
      <c r="Q90" s="152"/>
      <c r="R90" s="100"/>
      <c r="S90" s="100"/>
      <c r="T90" s="100"/>
      <c r="U90" s="100"/>
      <c r="V90" s="100"/>
      <c r="W90" s="100"/>
      <c r="X90" s="100"/>
      <c r="Y90" s="100"/>
      <c r="Z90" s="100"/>
      <c r="AA90" s="227"/>
      <c r="AB90" s="227"/>
      <c r="AC90" s="227"/>
      <c r="AD90" s="227"/>
      <c r="AE90" s="227"/>
      <c r="AF90" s="227"/>
      <c r="AG90" s="227"/>
      <c r="AH90" s="227"/>
      <c r="AI90" s="227"/>
      <c r="AJ90" s="227"/>
      <c r="AK90" s="227"/>
      <c r="AL90" s="227"/>
      <c r="AM90" s="227"/>
      <c r="AN90" s="227"/>
      <c r="AO90" s="227"/>
      <c r="AP90" s="227"/>
      <c r="AQ90" s="227"/>
      <c r="AR90" s="227"/>
      <c r="AS90" s="227"/>
      <c r="AT90" s="227"/>
      <c r="AU90" s="227"/>
      <c r="AV90" s="227"/>
      <c r="AW90" s="227"/>
      <c r="AX90" s="227"/>
      <c r="AY90" s="227"/>
      <c r="AZ90" s="227"/>
      <c r="BA90" s="227"/>
      <c r="BB90" s="227"/>
      <c r="BC90" s="227"/>
      <c r="BD90" s="227"/>
      <c r="BE90" s="227"/>
      <c r="BF90" s="227"/>
      <c r="BG90" s="227"/>
      <c r="BH90" s="227"/>
      <c r="BI90" s="227"/>
      <c r="BJ90" s="220"/>
      <c r="BK90" s="220"/>
    </row>
    <row r="91" spans="1:63" outlineLevel="1">
      <c r="A91" s="9"/>
      <c r="B91" s="46"/>
      <c r="C91" s="129">
        <v>0</v>
      </c>
      <c r="D91" s="9"/>
      <c r="E91" s="9"/>
      <c r="F91" s="141"/>
      <c r="G91" s="587">
        <v>0</v>
      </c>
      <c r="H91" s="117"/>
      <c r="I91" s="117"/>
      <c r="J91" s="117"/>
      <c r="K91" s="117"/>
      <c r="L91" s="117"/>
      <c r="M91" s="151"/>
      <c r="N91" s="152"/>
      <c r="O91" s="152"/>
      <c r="P91" s="152"/>
      <c r="Q91" s="152"/>
      <c r="R91" s="100"/>
      <c r="S91" s="100"/>
      <c r="T91" s="100"/>
      <c r="U91" s="100"/>
      <c r="V91" s="100"/>
      <c r="W91" s="100"/>
      <c r="X91" s="100"/>
      <c r="Y91" s="100"/>
      <c r="Z91" s="100"/>
      <c r="AA91" s="227"/>
      <c r="AB91" s="227"/>
      <c r="AC91" s="227"/>
      <c r="AD91" s="227"/>
      <c r="AE91" s="227"/>
      <c r="AF91" s="227"/>
      <c r="AG91" s="227"/>
      <c r="AH91" s="227"/>
      <c r="AI91" s="227"/>
      <c r="AJ91" s="227"/>
      <c r="AK91" s="227"/>
      <c r="AL91" s="227"/>
      <c r="AM91" s="227"/>
      <c r="AN91" s="227"/>
      <c r="AO91" s="227"/>
      <c r="AP91" s="227"/>
      <c r="AQ91" s="227"/>
      <c r="AR91" s="227"/>
      <c r="AS91" s="227"/>
      <c r="AT91" s="227"/>
      <c r="AU91" s="227"/>
      <c r="AV91" s="227"/>
      <c r="AW91" s="227"/>
      <c r="AX91" s="227"/>
      <c r="AY91" s="227"/>
      <c r="AZ91" s="227"/>
      <c r="BA91" s="227"/>
      <c r="BB91" s="227"/>
      <c r="BC91" s="227"/>
      <c r="BD91" s="227"/>
      <c r="BE91" s="227"/>
      <c r="BF91" s="227"/>
      <c r="BG91" s="227"/>
      <c r="BH91" s="227"/>
      <c r="BI91" s="227"/>
      <c r="BJ91" s="220"/>
      <c r="BK91" s="220"/>
    </row>
    <row r="92" spans="1:63" outlineLevel="1">
      <c r="A92" s="9"/>
      <c r="B92" s="46"/>
      <c r="C92" s="129">
        <v>0</v>
      </c>
      <c r="D92" s="9"/>
      <c r="E92" s="9"/>
      <c r="F92" s="141"/>
      <c r="G92" s="587">
        <v>0</v>
      </c>
      <c r="H92" s="117"/>
      <c r="I92" s="117"/>
      <c r="J92" s="117"/>
      <c r="K92" s="117"/>
      <c r="L92" s="117"/>
      <c r="M92" s="151"/>
      <c r="N92" s="152"/>
      <c r="O92" s="152"/>
      <c r="P92" s="152"/>
      <c r="Q92" s="152"/>
      <c r="R92" s="100"/>
      <c r="S92" s="100"/>
      <c r="T92" s="100"/>
      <c r="U92" s="100"/>
      <c r="V92" s="100"/>
      <c r="W92" s="100"/>
      <c r="X92" s="100"/>
      <c r="Y92" s="100"/>
      <c r="Z92" s="100"/>
      <c r="AA92" s="227"/>
      <c r="AB92" s="227"/>
      <c r="AC92" s="227"/>
      <c r="AD92" s="227"/>
      <c r="AE92" s="227"/>
      <c r="AF92" s="227"/>
      <c r="AG92" s="227"/>
      <c r="AH92" s="227"/>
      <c r="AI92" s="227"/>
      <c r="AJ92" s="227"/>
      <c r="AK92" s="227"/>
      <c r="AL92" s="227"/>
      <c r="AM92" s="227"/>
      <c r="AN92" s="227"/>
      <c r="AO92" s="227"/>
      <c r="AP92" s="227"/>
      <c r="AQ92" s="227"/>
      <c r="AR92" s="227"/>
      <c r="AS92" s="227"/>
      <c r="AT92" s="227"/>
      <c r="AU92" s="227"/>
      <c r="AV92" s="227"/>
      <c r="AW92" s="227"/>
      <c r="AX92" s="227"/>
      <c r="AY92" s="227"/>
      <c r="AZ92" s="227"/>
      <c r="BA92" s="227"/>
      <c r="BB92" s="227"/>
      <c r="BC92" s="227"/>
      <c r="BD92" s="227"/>
      <c r="BE92" s="227"/>
      <c r="BF92" s="227"/>
      <c r="BG92" s="227"/>
      <c r="BH92" s="227"/>
      <c r="BI92" s="227"/>
      <c r="BJ92" s="220"/>
      <c r="BK92" s="220"/>
    </row>
    <row r="93" spans="1:63" outlineLevel="1">
      <c r="A93" s="9"/>
      <c r="B93" s="46"/>
      <c r="C93" s="129">
        <v>0</v>
      </c>
      <c r="D93" s="9"/>
      <c r="E93" s="9"/>
      <c r="F93" s="141"/>
      <c r="G93" s="587">
        <v>0</v>
      </c>
      <c r="H93" s="117"/>
      <c r="I93" s="117"/>
      <c r="J93" s="117"/>
      <c r="K93" s="117"/>
      <c r="L93" s="117"/>
      <c r="M93" s="151"/>
      <c r="N93" s="152"/>
      <c r="O93" s="152"/>
      <c r="P93" s="152"/>
      <c r="Q93" s="152"/>
      <c r="R93" s="100"/>
      <c r="S93" s="100"/>
      <c r="T93" s="100"/>
      <c r="U93" s="100"/>
      <c r="V93" s="100"/>
      <c r="W93" s="100"/>
      <c r="X93" s="100"/>
      <c r="Y93" s="100"/>
      <c r="Z93" s="100"/>
      <c r="AA93" s="227"/>
      <c r="AB93" s="227"/>
      <c r="AC93" s="227"/>
      <c r="AD93" s="227"/>
      <c r="AE93" s="227"/>
      <c r="AF93" s="227"/>
      <c r="AG93" s="227"/>
      <c r="AH93" s="227"/>
      <c r="AI93" s="227"/>
      <c r="AJ93" s="227"/>
      <c r="AK93" s="227"/>
      <c r="AL93" s="227"/>
      <c r="AM93" s="227"/>
      <c r="AN93" s="227"/>
      <c r="AO93" s="227"/>
      <c r="AP93" s="227"/>
      <c r="AQ93" s="227"/>
      <c r="AR93" s="227"/>
      <c r="AS93" s="227"/>
      <c r="AT93" s="227"/>
      <c r="AU93" s="227"/>
      <c r="AV93" s="227"/>
      <c r="AW93" s="227"/>
      <c r="AX93" s="227"/>
      <c r="AY93" s="227"/>
      <c r="AZ93" s="227"/>
      <c r="BA93" s="227"/>
      <c r="BB93" s="227"/>
      <c r="BC93" s="227"/>
      <c r="BD93" s="227"/>
      <c r="BE93" s="227"/>
      <c r="BF93" s="227"/>
      <c r="BG93" s="227"/>
      <c r="BH93" s="227"/>
      <c r="BI93" s="227"/>
      <c r="BJ93" s="220"/>
      <c r="BK93" s="220"/>
    </row>
    <row r="94" spans="1:63" outlineLevel="1">
      <c r="A94" s="9"/>
      <c r="B94" s="46"/>
      <c r="C94" s="129">
        <v>0</v>
      </c>
      <c r="D94" s="9"/>
      <c r="E94" s="9"/>
      <c r="F94" s="141"/>
      <c r="G94" s="587">
        <v>0</v>
      </c>
      <c r="H94" s="117"/>
      <c r="I94" s="117"/>
      <c r="J94" s="117"/>
      <c r="K94" s="117"/>
      <c r="L94" s="117"/>
      <c r="M94" s="151"/>
      <c r="N94" s="152"/>
      <c r="O94" s="152"/>
      <c r="P94" s="152"/>
      <c r="Q94" s="152"/>
      <c r="R94" s="100"/>
      <c r="S94" s="100"/>
      <c r="T94" s="100"/>
      <c r="U94" s="100"/>
      <c r="V94" s="100"/>
      <c r="W94" s="100"/>
      <c r="X94" s="100"/>
      <c r="Y94" s="100"/>
      <c r="Z94" s="100"/>
      <c r="AA94" s="227"/>
      <c r="AB94" s="227"/>
      <c r="AC94" s="227"/>
      <c r="AD94" s="227"/>
      <c r="AE94" s="227"/>
      <c r="AF94" s="227"/>
      <c r="AG94" s="227"/>
      <c r="AH94" s="227"/>
      <c r="AI94" s="227"/>
      <c r="AJ94" s="227"/>
      <c r="AK94" s="227"/>
      <c r="AL94" s="227"/>
      <c r="AM94" s="227"/>
      <c r="AN94" s="227"/>
      <c r="AO94" s="227"/>
      <c r="AP94" s="227"/>
      <c r="AQ94" s="227"/>
      <c r="AR94" s="227"/>
      <c r="AS94" s="227"/>
      <c r="AT94" s="227"/>
      <c r="AU94" s="227"/>
      <c r="AV94" s="227"/>
      <c r="AW94" s="227"/>
      <c r="AX94" s="227"/>
      <c r="AY94" s="227"/>
      <c r="AZ94" s="227"/>
      <c r="BA94" s="227"/>
      <c r="BB94" s="227"/>
      <c r="BC94" s="227"/>
      <c r="BD94" s="227"/>
      <c r="BE94" s="227"/>
      <c r="BF94" s="227"/>
      <c r="BG94" s="227"/>
      <c r="BH94" s="227"/>
      <c r="BI94" s="227"/>
      <c r="BJ94" s="220"/>
      <c r="BK94" s="220"/>
    </row>
    <row r="95" spans="1:63" outlineLevel="1">
      <c r="A95" s="9"/>
      <c r="B95" s="46"/>
      <c r="C95" s="129">
        <v>0</v>
      </c>
      <c r="D95" s="9"/>
      <c r="E95" s="9"/>
      <c r="F95" s="141"/>
      <c r="G95" s="587">
        <v>0</v>
      </c>
      <c r="H95" s="117"/>
      <c r="I95" s="117"/>
      <c r="J95" s="117"/>
      <c r="K95" s="117"/>
      <c r="L95" s="117"/>
      <c r="M95" s="151"/>
      <c r="N95" s="152"/>
      <c r="O95" s="152"/>
      <c r="P95" s="152"/>
      <c r="Q95" s="152"/>
      <c r="R95" s="100"/>
      <c r="S95" s="100"/>
      <c r="T95" s="100"/>
      <c r="U95" s="100"/>
      <c r="V95" s="100"/>
      <c r="W95" s="100"/>
      <c r="X95" s="100"/>
      <c r="Y95" s="100"/>
      <c r="Z95" s="100"/>
      <c r="AA95" s="227"/>
      <c r="AB95" s="227"/>
      <c r="AC95" s="227"/>
      <c r="AD95" s="227"/>
      <c r="AE95" s="227"/>
      <c r="AF95" s="227"/>
      <c r="AG95" s="227"/>
      <c r="AH95" s="227"/>
      <c r="AI95" s="227"/>
      <c r="AJ95" s="227"/>
      <c r="AK95" s="227"/>
      <c r="AL95" s="227"/>
      <c r="AM95" s="227"/>
      <c r="AN95" s="227"/>
      <c r="AO95" s="227"/>
      <c r="AP95" s="227"/>
      <c r="AQ95" s="227"/>
      <c r="AR95" s="227"/>
      <c r="AS95" s="227"/>
      <c r="AT95" s="227"/>
      <c r="AU95" s="227"/>
      <c r="AV95" s="227"/>
      <c r="AW95" s="227"/>
      <c r="AX95" s="227"/>
      <c r="AY95" s="227"/>
      <c r="AZ95" s="227"/>
      <c r="BA95" s="227"/>
      <c r="BB95" s="227"/>
      <c r="BC95" s="227"/>
      <c r="BD95" s="227"/>
      <c r="BE95" s="227"/>
      <c r="BF95" s="227"/>
      <c r="BG95" s="227"/>
      <c r="BH95" s="227"/>
      <c r="BI95" s="227"/>
      <c r="BJ95" s="220"/>
      <c r="BK95" s="220"/>
    </row>
    <row r="96" spans="1:63" outlineLevel="1">
      <c r="A96" s="9"/>
      <c r="B96" s="46"/>
      <c r="C96" s="129">
        <v>0</v>
      </c>
      <c r="D96" s="9"/>
      <c r="E96" s="9"/>
      <c r="F96" s="141"/>
      <c r="G96" s="587">
        <v>0</v>
      </c>
      <c r="H96" s="117"/>
      <c r="I96" s="117"/>
      <c r="J96" s="117"/>
      <c r="K96" s="117"/>
      <c r="L96" s="117"/>
      <c r="M96" s="151"/>
      <c r="N96" s="152"/>
      <c r="O96" s="152"/>
      <c r="P96" s="152"/>
      <c r="Q96" s="152"/>
      <c r="R96" s="100"/>
      <c r="S96" s="100"/>
      <c r="T96" s="100"/>
      <c r="U96" s="100"/>
      <c r="V96" s="100"/>
      <c r="W96" s="100"/>
      <c r="X96" s="100"/>
      <c r="Y96" s="100"/>
      <c r="Z96" s="100"/>
      <c r="AA96" s="227"/>
      <c r="AB96" s="227"/>
      <c r="AC96" s="227"/>
      <c r="AD96" s="227"/>
      <c r="AE96" s="227"/>
      <c r="AF96" s="227"/>
      <c r="AG96" s="227"/>
      <c r="AH96" s="227"/>
      <c r="AI96" s="227"/>
      <c r="AJ96" s="227"/>
      <c r="AK96" s="227"/>
      <c r="AL96" s="227"/>
      <c r="AM96" s="227"/>
      <c r="AN96" s="227"/>
      <c r="AO96" s="227"/>
      <c r="AP96" s="227"/>
      <c r="AQ96" s="227"/>
      <c r="AR96" s="227"/>
      <c r="AS96" s="227"/>
      <c r="AT96" s="227"/>
      <c r="AU96" s="227"/>
      <c r="AV96" s="227"/>
      <c r="AW96" s="227"/>
      <c r="AX96" s="227"/>
      <c r="AY96" s="227"/>
      <c r="AZ96" s="227"/>
      <c r="BA96" s="227"/>
      <c r="BB96" s="227"/>
      <c r="BC96" s="227"/>
      <c r="BD96" s="227"/>
      <c r="BE96" s="227"/>
      <c r="BF96" s="227"/>
      <c r="BG96" s="227"/>
      <c r="BH96" s="227"/>
      <c r="BI96" s="227"/>
      <c r="BJ96" s="220"/>
      <c r="BK96" s="220"/>
    </row>
    <row r="97" spans="1:63" outlineLevel="1">
      <c r="A97" s="9"/>
      <c r="B97" s="46"/>
      <c r="C97" s="129">
        <v>0</v>
      </c>
      <c r="D97" s="9"/>
      <c r="E97" s="9"/>
      <c r="F97" s="141"/>
      <c r="G97" s="587">
        <v>0</v>
      </c>
      <c r="H97" s="117"/>
      <c r="I97" s="117"/>
      <c r="J97" s="117"/>
      <c r="K97" s="117"/>
      <c r="L97" s="117"/>
      <c r="M97" s="151"/>
      <c r="N97" s="152"/>
      <c r="O97" s="152"/>
      <c r="P97" s="152"/>
      <c r="Q97" s="152"/>
      <c r="R97" s="100"/>
      <c r="S97" s="100"/>
      <c r="T97" s="100"/>
      <c r="U97" s="100"/>
      <c r="V97" s="100"/>
      <c r="W97" s="100"/>
      <c r="X97" s="100"/>
      <c r="Y97" s="100"/>
      <c r="Z97" s="100"/>
      <c r="AA97" s="227"/>
      <c r="AB97" s="227"/>
      <c r="AC97" s="227"/>
      <c r="AD97" s="227"/>
      <c r="AE97" s="227"/>
      <c r="AF97" s="227"/>
      <c r="AG97" s="227"/>
      <c r="AH97" s="227"/>
      <c r="AI97" s="227"/>
      <c r="AJ97" s="227"/>
      <c r="AK97" s="227"/>
      <c r="AL97" s="227"/>
      <c r="AM97" s="227"/>
      <c r="AN97" s="227"/>
      <c r="AO97" s="227"/>
      <c r="AP97" s="227"/>
      <c r="AQ97" s="227"/>
      <c r="AR97" s="227"/>
      <c r="AS97" s="227"/>
      <c r="AT97" s="227"/>
      <c r="AU97" s="227"/>
      <c r="AV97" s="227"/>
      <c r="AW97" s="227"/>
      <c r="AX97" s="227"/>
      <c r="AY97" s="227"/>
      <c r="AZ97" s="227"/>
      <c r="BA97" s="227"/>
      <c r="BB97" s="227"/>
      <c r="BC97" s="227"/>
      <c r="BD97" s="227"/>
      <c r="BE97" s="227"/>
      <c r="BF97" s="227"/>
      <c r="BG97" s="227"/>
      <c r="BH97" s="227"/>
      <c r="BI97" s="227"/>
      <c r="BJ97" s="220"/>
      <c r="BK97" s="220"/>
    </row>
    <row r="98" spans="1:63" outlineLevel="1">
      <c r="A98" s="9"/>
      <c r="B98" s="46"/>
      <c r="C98" s="129">
        <v>0</v>
      </c>
      <c r="D98" s="9"/>
      <c r="E98" s="9"/>
      <c r="F98" s="141"/>
      <c r="G98" s="587">
        <v>0</v>
      </c>
      <c r="H98" s="117"/>
      <c r="I98" s="117"/>
      <c r="J98" s="117"/>
      <c r="K98" s="117"/>
      <c r="L98" s="117"/>
      <c r="M98" s="151"/>
      <c r="N98" s="152"/>
      <c r="O98" s="152"/>
      <c r="P98" s="152"/>
      <c r="Q98" s="152"/>
      <c r="R98" s="100"/>
      <c r="S98" s="100"/>
      <c r="T98" s="100"/>
      <c r="U98" s="100"/>
      <c r="V98" s="100"/>
      <c r="W98" s="100"/>
      <c r="X98" s="100"/>
      <c r="Y98" s="100"/>
      <c r="Z98" s="100"/>
      <c r="AA98" s="227"/>
      <c r="AB98" s="227"/>
      <c r="AC98" s="227"/>
      <c r="AD98" s="227"/>
      <c r="AE98" s="227"/>
      <c r="AF98" s="227"/>
      <c r="AG98" s="227"/>
      <c r="AH98" s="227"/>
      <c r="AI98" s="227"/>
      <c r="AJ98" s="227"/>
      <c r="AK98" s="227"/>
      <c r="AL98" s="227"/>
      <c r="AM98" s="227"/>
      <c r="AN98" s="227"/>
      <c r="AO98" s="227"/>
      <c r="AP98" s="227"/>
      <c r="AQ98" s="227"/>
      <c r="AR98" s="227"/>
      <c r="AS98" s="227"/>
      <c r="AT98" s="227"/>
      <c r="AU98" s="227"/>
      <c r="AV98" s="227"/>
      <c r="AW98" s="227"/>
      <c r="AX98" s="227"/>
      <c r="AY98" s="227"/>
      <c r="AZ98" s="227"/>
      <c r="BA98" s="227"/>
      <c r="BB98" s="227"/>
      <c r="BC98" s="227"/>
      <c r="BD98" s="227"/>
      <c r="BE98" s="227"/>
      <c r="BF98" s="227"/>
      <c r="BG98" s="227"/>
      <c r="BH98" s="227"/>
      <c r="BI98" s="227"/>
      <c r="BJ98" s="220"/>
      <c r="BK98" s="220"/>
    </row>
    <row r="99" spans="1:63" outlineLevel="1">
      <c r="A99" s="9"/>
      <c r="B99" s="46"/>
      <c r="C99" s="129">
        <v>0</v>
      </c>
      <c r="D99" s="9"/>
      <c r="E99" s="9"/>
      <c r="F99" s="141"/>
      <c r="G99" s="587">
        <v>0</v>
      </c>
      <c r="H99" s="117"/>
      <c r="I99" s="117"/>
      <c r="J99" s="117"/>
      <c r="K99" s="117"/>
      <c r="L99" s="117"/>
      <c r="M99" s="151"/>
      <c r="N99" s="152"/>
      <c r="O99" s="152"/>
      <c r="P99" s="152"/>
      <c r="Q99" s="152"/>
      <c r="R99" s="100"/>
      <c r="S99" s="100"/>
      <c r="T99" s="100"/>
      <c r="U99" s="100"/>
      <c r="V99" s="100"/>
      <c r="W99" s="100"/>
      <c r="X99" s="100"/>
      <c r="Y99" s="100"/>
      <c r="Z99" s="100"/>
      <c r="AA99" s="227"/>
      <c r="AB99" s="227"/>
      <c r="AC99" s="227"/>
      <c r="AD99" s="227"/>
      <c r="AE99" s="227"/>
      <c r="AF99" s="227"/>
      <c r="AG99" s="227"/>
      <c r="AH99" s="227"/>
      <c r="AI99" s="227"/>
      <c r="AJ99" s="227"/>
      <c r="AK99" s="227"/>
      <c r="AL99" s="227"/>
      <c r="AM99" s="227"/>
      <c r="AN99" s="227"/>
      <c r="AO99" s="227"/>
      <c r="AP99" s="227"/>
      <c r="AQ99" s="227"/>
      <c r="AR99" s="227"/>
      <c r="AS99" s="227"/>
      <c r="AT99" s="227"/>
      <c r="AU99" s="227"/>
      <c r="AV99" s="227"/>
      <c r="AW99" s="227"/>
      <c r="AX99" s="227"/>
      <c r="AY99" s="227"/>
      <c r="AZ99" s="227"/>
      <c r="BA99" s="227"/>
      <c r="BB99" s="227"/>
      <c r="BC99" s="227"/>
      <c r="BD99" s="227"/>
      <c r="BE99" s="227"/>
      <c r="BF99" s="227"/>
      <c r="BG99" s="227"/>
      <c r="BH99" s="227"/>
      <c r="BI99" s="227"/>
      <c r="BJ99" s="220"/>
      <c r="BK99" s="220"/>
    </row>
    <row r="100" spans="1:63" outlineLevel="1">
      <c r="A100" s="9"/>
      <c r="B100" s="46"/>
      <c r="C100" s="129">
        <v>0</v>
      </c>
      <c r="D100" s="9"/>
      <c r="E100" s="9"/>
      <c r="F100" s="141"/>
      <c r="G100" s="587">
        <v>0</v>
      </c>
      <c r="H100" s="117"/>
      <c r="I100" s="117"/>
      <c r="J100" s="117"/>
      <c r="K100" s="117"/>
      <c r="L100" s="117"/>
      <c r="M100" s="151"/>
      <c r="N100" s="152"/>
      <c r="O100" s="152"/>
      <c r="P100" s="152"/>
      <c r="Q100" s="152"/>
      <c r="R100" s="100"/>
      <c r="S100" s="100"/>
      <c r="T100" s="100"/>
      <c r="U100" s="100"/>
      <c r="V100" s="100"/>
      <c r="W100" s="100"/>
      <c r="X100" s="100"/>
      <c r="Y100" s="100"/>
      <c r="Z100" s="100"/>
      <c r="AA100" s="227"/>
      <c r="AB100" s="227"/>
      <c r="AC100" s="227"/>
      <c r="AD100" s="227"/>
      <c r="AE100" s="227"/>
      <c r="AF100" s="227"/>
      <c r="AG100" s="227"/>
      <c r="AH100" s="227"/>
      <c r="AI100" s="227"/>
      <c r="AJ100" s="227"/>
      <c r="AK100" s="227"/>
      <c r="AL100" s="227"/>
      <c r="AM100" s="227"/>
      <c r="AN100" s="227"/>
      <c r="AO100" s="227"/>
      <c r="AP100" s="227"/>
      <c r="AQ100" s="227"/>
      <c r="AR100" s="227"/>
      <c r="AS100" s="227"/>
      <c r="AT100" s="227"/>
      <c r="AU100" s="227"/>
      <c r="AV100" s="227"/>
      <c r="AW100" s="227"/>
      <c r="AX100" s="227"/>
      <c r="AY100" s="227"/>
      <c r="AZ100" s="227"/>
      <c r="BA100" s="227"/>
      <c r="BB100" s="227"/>
      <c r="BC100" s="227"/>
      <c r="BD100" s="227"/>
      <c r="BE100" s="227"/>
      <c r="BF100" s="227"/>
      <c r="BG100" s="227"/>
      <c r="BH100" s="227"/>
      <c r="BI100" s="227"/>
      <c r="BJ100" s="220"/>
      <c r="BK100" s="220"/>
    </row>
    <row r="101" spans="1:63" outlineLevel="1">
      <c r="A101" s="9"/>
      <c r="B101" s="46"/>
      <c r="C101" s="129">
        <v>0</v>
      </c>
      <c r="D101" s="9"/>
      <c r="E101" s="9"/>
      <c r="F101" s="141"/>
      <c r="G101" s="587">
        <v>0</v>
      </c>
      <c r="H101" s="117"/>
      <c r="I101" s="117"/>
      <c r="J101" s="117"/>
      <c r="K101" s="117"/>
      <c r="L101" s="117"/>
      <c r="M101" s="151"/>
      <c r="N101" s="152"/>
      <c r="O101" s="152"/>
      <c r="P101" s="152"/>
      <c r="Q101" s="152"/>
      <c r="R101" s="100"/>
      <c r="S101" s="100"/>
      <c r="T101" s="100"/>
      <c r="U101" s="100"/>
      <c r="V101" s="100"/>
      <c r="W101" s="100"/>
      <c r="X101" s="100"/>
      <c r="Y101" s="100"/>
      <c r="Z101" s="100"/>
      <c r="AA101" s="227"/>
      <c r="AB101" s="227"/>
      <c r="AC101" s="227"/>
      <c r="AD101" s="227"/>
      <c r="AE101" s="227"/>
      <c r="AF101" s="227"/>
      <c r="AG101" s="227"/>
      <c r="AH101" s="227"/>
      <c r="AI101" s="227"/>
      <c r="AJ101" s="227"/>
      <c r="AK101" s="227"/>
      <c r="AL101" s="227"/>
      <c r="AM101" s="227"/>
      <c r="AN101" s="227"/>
      <c r="AO101" s="227"/>
      <c r="AP101" s="227"/>
      <c r="AQ101" s="227"/>
      <c r="AR101" s="227"/>
      <c r="AS101" s="227"/>
      <c r="AT101" s="227"/>
      <c r="AU101" s="227"/>
      <c r="AV101" s="227"/>
      <c r="AW101" s="227"/>
      <c r="AX101" s="227"/>
      <c r="AY101" s="227"/>
      <c r="AZ101" s="227"/>
      <c r="BA101" s="227"/>
      <c r="BB101" s="227"/>
      <c r="BC101" s="227"/>
      <c r="BD101" s="227"/>
      <c r="BE101" s="227"/>
      <c r="BF101" s="227"/>
      <c r="BG101" s="227"/>
      <c r="BH101" s="227"/>
      <c r="BI101" s="227"/>
      <c r="BJ101" s="220"/>
      <c r="BK101" s="220"/>
    </row>
    <row r="102" spans="1:63" outlineLevel="1">
      <c r="A102" s="9"/>
      <c r="B102" s="46"/>
      <c r="C102" s="129">
        <v>0</v>
      </c>
      <c r="D102" s="9"/>
      <c r="E102" s="9"/>
      <c r="F102" s="141"/>
      <c r="G102" s="587">
        <v>0</v>
      </c>
      <c r="H102" s="117"/>
      <c r="I102" s="117"/>
      <c r="J102" s="117"/>
      <c r="K102" s="117"/>
      <c r="L102" s="117"/>
      <c r="M102" s="151"/>
      <c r="N102" s="152"/>
      <c r="O102" s="152"/>
      <c r="P102" s="152"/>
      <c r="Q102" s="152"/>
      <c r="R102" s="100"/>
      <c r="S102" s="100"/>
      <c r="T102" s="100"/>
      <c r="U102" s="100"/>
      <c r="V102" s="100"/>
      <c r="W102" s="100"/>
      <c r="X102" s="100"/>
      <c r="Y102" s="100"/>
      <c r="Z102" s="100"/>
      <c r="AA102" s="227"/>
      <c r="AB102" s="227"/>
      <c r="AC102" s="227"/>
      <c r="AD102" s="227"/>
      <c r="AE102" s="227"/>
      <c r="AF102" s="227"/>
      <c r="AG102" s="227"/>
      <c r="AH102" s="227"/>
      <c r="AI102" s="227"/>
      <c r="AJ102" s="227"/>
      <c r="AK102" s="227"/>
      <c r="AL102" s="227"/>
      <c r="AM102" s="227"/>
      <c r="AN102" s="227"/>
      <c r="AO102" s="227"/>
      <c r="AP102" s="227"/>
      <c r="AQ102" s="227"/>
      <c r="AR102" s="227"/>
      <c r="AS102" s="227"/>
      <c r="AT102" s="227"/>
      <c r="AU102" s="227"/>
      <c r="AV102" s="227"/>
      <c r="AW102" s="227"/>
      <c r="AX102" s="227"/>
      <c r="AY102" s="227"/>
      <c r="AZ102" s="227"/>
      <c r="BA102" s="227"/>
      <c r="BB102" s="227"/>
      <c r="BC102" s="227"/>
      <c r="BD102" s="227"/>
      <c r="BE102" s="227"/>
      <c r="BF102" s="227"/>
      <c r="BG102" s="227"/>
      <c r="BH102" s="227"/>
      <c r="BI102" s="227"/>
      <c r="BJ102" s="220"/>
      <c r="BK102" s="220"/>
    </row>
    <row r="103" spans="1:63" outlineLevel="1">
      <c r="A103" s="9"/>
      <c r="B103" s="46"/>
      <c r="C103" s="129">
        <v>0</v>
      </c>
      <c r="D103" s="9"/>
      <c r="E103" s="9"/>
      <c r="F103" s="141"/>
      <c r="G103" s="587">
        <v>0</v>
      </c>
      <c r="H103" s="117"/>
      <c r="I103" s="117"/>
      <c r="J103" s="117"/>
      <c r="K103" s="117"/>
      <c r="L103" s="117"/>
      <c r="M103" s="151"/>
      <c r="N103" s="152"/>
      <c r="O103" s="152"/>
      <c r="P103" s="152"/>
      <c r="Q103" s="152"/>
      <c r="R103" s="100"/>
      <c r="S103" s="100"/>
      <c r="T103" s="100"/>
      <c r="U103" s="100"/>
      <c r="V103" s="100"/>
      <c r="W103" s="100"/>
      <c r="X103" s="100"/>
      <c r="Y103" s="100"/>
      <c r="Z103" s="100"/>
      <c r="AA103" s="227"/>
      <c r="AB103" s="227"/>
      <c r="AC103" s="227"/>
      <c r="AD103" s="227"/>
      <c r="AE103" s="227"/>
      <c r="AF103" s="227"/>
      <c r="AG103" s="227"/>
      <c r="AH103" s="227"/>
      <c r="AI103" s="227"/>
      <c r="AJ103" s="227"/>
      <c r="AK103" s="227"/>
      <c r="AL103" s="227"/>
      <c r="AM103" s="227"/>
      <c r="AN103" s="227"/>
      <c r="AO103" s="227"/>
      <c r="AP103" s="227"/>
      <c r="AQ103" s="227"/>
      <c r="AR103" s="227"/>
      <c r="AS103" s="227"/>
      <c r="AT103" s="227"/>
      <c r="AU103" s="227"/>
      <c r="AV103" s="227"/>
      <c r="AW103" s="227"/>
      <c r="AX103" s="227"/>
      <c r="AY103" s="227"/>
      <c r="AZ103" s="227"/>
      <c r="BA103" s="227"/>
      <c r="BB103" s="227"/>
      <c r="BC103" s="227"/>
      <c r="BD103" s="227"/>
      <c r="BE103" s="227"/>
      <c r="BF103" s="227"/>
      <c r="BG103" s="227"/>
      <c r="BH103" s="227"/>
      <c r="BI103" s="227"/>
      <c r="BJ103" s="220"/>
      <c r="BK103" s="220"/>
    </row>
    <row r="104" spans="1:63" outlineLevel="1">
      <c r="A104" s="9"/>
      <c r="B104" s="46"/>
      <c r="C104" s="129">
        <v>0</v>
      </c>
      <c r="D104" s="9"/>
      <c r="E104" s="9"/>
      <c r="F104" s="141"/>
      <c r="G104" s="587">
        <v>0</v>
      </c>
      <c r="H104" s="117"/>
      <c r="I104" s="117"/>
      <c r="J104" s="117"/>
      <c r="K104" s="117"/>
      <c r="L104" s="117"/>
      <c r="M104" s="151"/>
      <c r="N104" s="152"/>
      <c r="O104" s="152"/>
      <c r="P104" s="152"/>
      <c r="Q104" s="152"/>
      <c r="R104" s="100"/>
      <c r="S104" s="100"/>
      <c r="T104" s="100"/>
      <c r="U104" s="100"/>
      <c r="V104" s="100"/>
      <c r="W104" s="100"/>
      <c r="X104" s="100"/>
      <c r="Y104" s="100"/>
      <c r="Z104" s="100"/>
      <c r="AA104" s="227"/>
      <c r="AB104" s="227"/>
      <c r="AC104" s="227"/>
      <c r="AD104" s="227"/>
      <c r="AE104" s="227"/>
      <c r="AF104" s="227"/>
      <c r="AG104" s="227"/>
      <c r="AH104" s="227"/>
      <c r="AI104" s="227"/>
      <c r="AJ104" s="227"/>
      <c r="AK104" s="227"/>
      <c r="AL104" s="227"/>
      <c r="AM104" s="227"/>
      <c r="AN104" s="227"/>
      <c r="AO104" s="227"/>
      <c r="AP104" s="227"/>
      <c r="AQ104" s="227"/>
      <c r="AR104" s="227"/>
      <c r="AS104" s="227"/>
      <c r="AT104" s="227"/>
      <c r="AU104" s="227"/>
      <c r="AV104" s="227"/>
      <c r="AW104" s="227"/>
      <c r="AX104" s="227"/>
      <c r="AY104" s="227"/>
      <c r="AZ104" s="227"/>
      <c r="BA104" s="227"/>
      <c r="BB104" s="227"/>
      <c r="BC104" s="227"/>
      <c r="BD104" s="227"/>
      <c r="BE104" s="227"/>
      <c r="BF104" s="227"/>
      <c r="BG104" s="227"/>
      <c r="BH104" s="227"/>
      <c r="BI104" s="227"/>
      <c r="BJ104" s="220"/>
      <c r="BK104" s="220"/>
    </row>
    <row r="105" spans="1:63" outlineLevel="1">
      <c r="A105" s="9"/>
      <c r="B105" s="46"/>
      <c r="C105" s="129">
        <v>0</v>
      </c>
      <c r="D105" s="9"/>
      <c r="E105" s="9"/>
      <c r="F105" s="141"/>
      <c r="G105" s="587">
        <v>0</v>
      </c>
      <c r="H105" s="117"/>
      <c r="I105" s="117"/>
      <c r="J105" s="117"/>
      <c r="K105" s="117"/>
      <c r="L105" s="117"/>
      <c r="M105" s="151"/>
      <c r="N105" s="152"/>
      <c r="O105" s="152"/>
      <c r="P105" s="152"/>
      <c r="Q105" s="152"/>
      <c r="R105" s="100"/>
      <c r="S105" s="100"/>
      <c r="T105" s="100"/>
      <c r="U105" s="100"/>
      <c r="V105" s="100"/>
      <c r="W105" s="100"/>
      <c r="X105" s="100"/>
      <c r="Y105" s="100"/>
      <c r="Z105" s="100"/>
      <c r="AA105" s="227"/>
      <c r="AB105" s="227"/>
      <c r="AC105" s="227"/>
      <c r="AD105" s="227"/>
      <c r="AE105" s="227"/>
      <c r="AF105" s="227"/>
      <c r="AG105" s="227"/>
      <c r="AH105" s="227"/>
      <c r="AI105" s="227"/>
      <c r="AJ105" s="227"/>
      <c r="AK105" s="227"/>
      <c r="AL105" s="227"/>
      <c r="AM105" s="227"/>
      <c r="AN105" s="227"/>
      <c r="AO105" s="227"/>
      <c r="AP105" s="227"/>
      <c r="AQ105" s="227"/>
      <c r="AR105" s="227"/>
      <c r="AS105" s="227"/>
      <c r="AT105" s="227"/>
      <c r="AU105" s="227"/>
      <c r="AV105" s="227"/>
      <c r="AW105" s="227"/>
      <c r="AX105" s="227"/>
      <c r="AY105" s="227"/>
      <c r="AZ105" s="227"/>
      <c r="BA105" s="227"/>
      <c r="BB105" s="227"/>
      <c r="BC105" s="227"/>
      <c r="BD105" s="227"/>
      <c r="BE105" s="227"/>
      <c r="BF105" s="227"/>
      <c r="BG105" s="227"/>
      <c r="BH105" s="227"/>
      <c r="BI105" s="227"/>
      <c r="BJ105" s="220"/>
      <c r="BK105" s="220"/>
    </row>
    <row r="106" spans="1:63">
      <c r="A106" s="9"/>
      <c r="B106" s="46"/>
      <c r="C106" s="129"/>
      <c r="D106" s="9"/>
      <c r="E106" s="9"/>
      <c r="F106" s="141"/>
      <c r="G106" s="193"/>
      <c r="H106" s="117"/>
      <c r="I106" s="117"/>
      <c r="J106" s="117"/>
      <c r="K106" s="117"/>
      <c r="L106" s="117"/>
      <c r="M106" s="151"/>
      <c r="N106" s="152"/>
      <c r="O106" s="152"/>
      <c r="P106" s="152"/>
      <c r="Q106" s="152"/>
      <c r="R106" s="100"/>
      <c r="S106" s="100"/>
      <c r="T106" s="100"/>
      <c r="U106" s="100"/>
      <c r="V106" s="100"/>
      <c r="W106" s="100"/>
      <c r="X106" s="100"/>
      <c r="Y106" s="100"/>
      <c r="Z106" s="100"/>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0"/>
      <c r="BK106" s="220"/>
    </row>
    <row r="107" spans="1:63">
      <c r="A107" s="9"/>
      <c r="B107" s="46" t="s">
        <v>59</v>
      </c>
      <c r="C107" s="9"/>
      <c r="D107" s="9"/>
      <c r="E107" s="9"/>
      <c r="F107" s="141"/>
      <c r="G107" s="194"/>
      <c r="H107" s="37">
        <v>0.39399702178635965</v>
      </c>
      <c r="I107" s="37">
        <v>0.43115153823592611</v>
      </c>
      <c r="J107" s="37">
        <v>0.47155600847698498</v>
      </c>
      <c r="K107" s="37">
        <v>0.44622245765809876</v>
      </c>
      <c r="L107" s="37">
        <v>0.45828372447629839</v>
      </c>
      <c r="M107" s="37">
        <v>0</v>
      </c>
      <c r="N107" s="37">
        <v>0</v>
      </c>
      <c r="O107" s="37">
        <v>0</v>
      </c>
      <c r="P107" s="37">
        <v>0</v>
      </c>
      <c r="Q107" s="37">
        <v>0</v>
      </c>
      <c r="R107" s="100"/>
      <c r="S107" s="100"/>
      <c r="T107" s="100"/>
      <c r="U107" s="100"/>
      <c r="V107" s="100"/>
      <c r="W107" s="100"/>
      <c r="X107" s="100"/>
      <c r="Y107" s="100"/>
      <c r="Z107" s="100"/>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7"/>
      <c r="AV107" s="227"/>
      <c r="AW107" s="227"/>
      <c r="AX107" s="227"/>
      <c r="AY107" s="227"/>
      <c r="AZ107" s="227"/>
      <c r="BA107" s="227"/>
      <c r="BB107" s="227"/>
      <c r="BC107" s="227"/>
      <c r="BD107" s="227"/>
      <c r="BE107" s="227"/>
      <c r="BF107" s="227"/>
      <c r="BG107" s="227"/>
      <c r="BH107" s="227"/>
      <c r="BI107" s="227"/>
      <c r="BJ107" s="220"/>
      <c r="BK107" s="220"/>
    </row>
    <row r="108" spans="1:63" outlineLevel="1">
      <c r="A108" s="9"/>
      <c r="B108" s="46"/>
      <c r="C108" s="129" t="s">
        <v>121</v>
      </c>
      <c r="D108" s="9"/>
      <c r="E108" s="9"/>
      <c r="F108" s="141"/>
      <c r="G108" s="193"/>
      <c r="H108" s="589">
        <v>-0.45533324667301628</v>
      </c>
      <c r="I108" s="589">
        <v>-0.49827186211443081</v>
      </c>
      <c r="J108" s="589">
        <v>-0.54496637399564074</v>
      </c>
      <c r="K108" s="589">
        <v>-0.51568897516704237</v>
      </c>
      <c r="L108" s="589">
        <v>-0.52962790230517243</v>
      </c>
      <c r="M108" s="111"/>
      <c r="N108" s="111"/>
      <c r="O108" s="111"/>
      <c r="P108" s="111"/>
      <c r="Q108" s="111"/>
      <c r="R108" s="100"/>
      <c r="S108" s="100"/>
      <c r="T108" s="100"/>
      <c r="U108" s="100"/>
      <c r="V108" s="100"/>
      <c r="W108" s="100"/>
      <c r="X108" s="100"/>
      <c r="Y108" s="100"/>
      <c r="Z108" s="100"/>
      <c r="AA108" s="227"/>
      <c r="AB108" s="227"/>
      <c r="AC108" s="227"/>
      <c r="AD108" s="227"/>
      <c r="AE108" s="227"/>
      <c r="AF108" s="227"/>
      <c r="AG108" s="227"/>
      <c r="AH108" s="227"/>
      <c r="AI108" s="227"/>
      <c r="AJ108" s="227"/>
      <c r="AK108" s="227"/>
      <c r="AL108" s="227"/>
      <c r="AM108" s="227"/>
      <c r="AN108" s="227"/>
      <c r="AO108" s="227"/>
      <c r="AP108" s="227"/>
      <c r="AQ108" s="227"/>
      <c r="AR108" s="227"/>
      <c r="AS108" s="227"/>
      <c r="AT108" s="227"/>
      <c r="AU108" s="227"/>
      <c r="AV108" s="227"/>
      <c r="AW108" s="227"/>
      <c r="AX108" s="227"/>
      <c r="AY108" s="227"/>
      <c r="AZ108" s="227"/>
      <c r="BA108" s="227"/>
      <c r="BB108" s="227"/>
      <c r="BC108" s="227"/>
      <c r="BD108" s="227"/>
      <c r="BE108" s="227"/>
      <c r="BF108" s="227"/>
      <c r="BG108" s="227"/>
      <c r="BH108" s="227"/>
      <c r="BI108" s="227"/>
      <c r="BJ108" s="220"/>
      <c r="BK108" s="220"/>
    </row>
    <row r="109" spans="1:63" outlineLevel="1">
      <c r="A109" s="9"/>
      <c r="B109" s="46"/>
      <c r="C109" s="154" t="s">
        <v>29</v>
      </c>
      <c r="D109" s="9"/>
      <c r="E109" s="9"/>
      <c r="F109" s="141"/>
      <c r="G109" s="193"/>
      <c r="H109" s="111"/>
      <c r="I109" s="111"/>
      <c r="J109" s="111"/>
      <c r="K109" s="111"/>
      <c r="L109" s="111">
        <v>-2.5438883602553028</v>
      </c>
      <c r="M109" s="111">
        <v>0</v>
      </c>
      <c r="N109" s="111">
        <v>0</v>
      </c>
      <c r="O109" s="111">
        <v>0</v>
      </c>
      <c r="P109" s="111">
        <v>0</v>
      </c>
      <c r="Q109" s="111">
        <v>0</v>
      </c>
      <c r="R109" s="100"/>
      <c r="S109" s="100"/>
      <c r="T109" s="100"/>
      <c r="U109" s="100"/>
      <c r="V109" s="100"/>
      <c r="W109" s="100"/>
      <c r="X109" s="100"/>
      <c r="Y109" s="100"/>
      <c r="Z109" s="100"/>
      <c r="AA109" s="227"/>
      <c r="AB109" s="227"/>
      <c r="AC109" s="227"/>
      <c r="AD109" s="227"/>
      <c r="AE109" s="227"/>
      <c r="AF109" s="227"/>
      <c r="AG109" s="227"/>
      <c r="AH109" s="227"/>
      <c r="AI109" s="227"/>
      <c r="AJ109" s="227"/>
      <c r="AK109" s="227"/>
      <c r="AL109" s="227"/>
      <c r="AM109" s="227"/>
      <c r="AN109" s="227"/>
      <c r="AO109" s="227"/>
      <c r="AP109" s="227"/>
      <c r="AQ109" s="227"/>
      <c r="AR109" s="227"/>
      <c r="AS109" s="227"/>
      <c r="AT109" s="227"/>
      <c r="AU109" s="227"/>
      <c r="AV109" s="227"/>
      <c r="AW109" s="227"/>
      <c r="AX109" s="227"/>
      <c r="AY109" s="227"/>
      <c r="AZ109" s="227"/>
      <c r="BA109" s="227"/>
      <c r="BB109" s="227"/>
      <c r="BC109" s="227"/>
      <c r="BD109" s="227"/>
      <c r="BE109" s="227"/>
      <c r="BF109" s="227"/>
      <c r="BG109" s="227"/>
      <c r="BH109" s="227"/>
      <c r="BI109" s="227"/>
      <c r="BJ109" s="220"/>
      <c r="BK109" s="220"/>
    </row>
    <row r="110" spans="1:63" outlineLevel="1">
      <c r="A110" s="9"/>
      <c r="B110" s="46"/>
      <c r="C110" s="129" t="s">
        <v>122</v>
      </c>
      <c r="D110" s="9"/>
      <c r="E110" s="9"/>
      <c r="F110" s="141"/>
      <c r="G110" s="193"/>
      <c r="H110" s="589">
        <v>-5.7772882694447067E-2</v>
      </c>
      <c r="I110" s="589">
        <v>-6.3220953115582471E-2</v>
      </c>
      <c r="J110" s="589">
        <v>-6.9145573329675608E-2</v>
      </c>
      <c r="K110" s="589">
        <v>-6.5430844083608025E-2</v>
      </c>
      <c r="L110" s="589">
        <v>-6.7199421292326394E-2</v>
      </c>
      <c r="M110" s="111"/>
      <c r="N110" s="111"/>
      <c r="O110" s="111"/>
      <c r="P110" s="111"/>
      <c r="Q110" s="111"/>
      <c r="R110" s="100"/>
      <c r="S110" s="100"/>
      <c r="T110" s="100"/>
      <c r="U110" s="100"/>
      <c r="V110" s="100"/>
      <c r="W110" s="100"/>
      <c r="X110" s="100"/>
      <c r="Y110" s="100"/>
      <c r="Z110" s="100"/>
      <c r="AA110" s="227"/>
      <c r="AB110" s="227"/>
      <c r="AC110" s="227"/>
      <c r="AD110" s="227"/>
      <c r="AE110" s="227"/>
      <c r="AF110" s="227"/>
      <c r="AG110" s="227"/>
      <c r="AH110" s="227"/>
      <c r="AI110" s="227"/>
      <c r="AJ110" s="227"/>
      <c r="AK110" s="227"/>
      <c r="AL110" s="227"/>
      <c r="AM110" s="227"/>
      <c r="AN110" s="227"/>
      <c r="AO110" s="227"/>
      <c r="AP110" s="227"/>
      <c r="AQ110" s="227"/>
      <c r="AR110" s="227"/>
      <c r="AS110" s="227"/>
      <c r="AT110" s="227"/>
      <c r="AU110" s="227"/>
      <c r="AV110" s="227"/>
      <c r="AW110" s="227"/>
      <c r="AX110" s="227"/>
      <c r="AY110" s="227"/>
      <c r="AZ110" s="227"/>
      <c r="BA110" s="227"/>
      <c r="BB110" s="227"/>
      <c r="BC110" s="227"/>
      <c r="BD110" s="227"/>
      <c r="BE110" s="227"/>
      <c r="BF110" s="227"/>
      <c r="BG110" s="227"/>
      <c r="BH110" s="227"/>
      <c r="BI110" s="227"/>
      <c r="BJ110" s="220"/>
      <c r="BK110" s="220"/>
    </row>
    <row r="111" spans="1:63" outlineLevel="1">
      <c r="A111" s="9"/>
      <c r="B111" s="46"/>
      <c r="C111" s="154" t="s">
        <v>29</v>
      </c>
      <c r="D111" s="9"/>
      <c r="E111" s="9"/>
      <c r="F111" s="141"/>
      <c r="G111" s="193"/>
      <c r="H111" s="111"/>
      <c r="I111" s="111"/>
      <c r="J111" s="111"/>
      <c r="K111" s="111"/>
      <c r="L111" s="111">
        <v>-0.32276967451563954</v>
      </c>
      <c r="M111" s="111">
        <v>0</v>
      </c>
      <c r="N111" s="111">
        <v>0</v>
      </c>
      <c r="O111" s="111">
        <v>0</v>
      </c>
      <c r="P111" s="111">
        <v>0</v>
      </c>
      <c r="Q111" s="111">
        <v>0</v>
      </c>
      <c r="R111" s="100"/>
      <c r="S111" s="100"/>
      <c r="T111" s="100"/>
      <c r="U111" s="100"/>
      <c r="V111" s="100"/>
      <c r="W111" s="100"/>
      <c r="X111" s="100"/>
      <c r="Y111" s="100"/>
      <c r="Z111" s="100"/>
      <c r="AA111" s="227"/>
      <c r="AB111" s="227"/>
      <c r="AC111" s="227"/>
      <c r="AD111" s="227"/>
      <c r="AE111" s="227"/>
      <c r="AF111" s="227"/>
      <c r="AG111" s="227"/>
      <c r="AH111" s="227"/>
      <c r="AI111" s="227"/>
      <c r="AJ111" s="227"/>
      <c r="AK111" s="227"/>
      <c r="AL111" s="227"/>
      <c r="AM111" s="227"/>
      <c r="AN111" s="227"/>
      <c r="AO111" s="227"/>
      <c r="AP111" s="227"/>
      <c r="AQ111" s="227"/>
      <c r="AR111" s="227"/>
      <c r="AS111" s="227"/>
      <c r="AT111" s="227"/>
      <c r="AU111" s="227"/>
      <c r="AV111" s="227"/>
      <c r="AW111" s="227"/>
      <c r="AX111" s="227"/>
      <c r="AY111" s="227"/>
      <c r="AZ111" s="227"/>
      <c r="BA111" s="227"/>
      <c r="BB111" s="227"/>
      <c r="BC111" s="227"/>
      <c r="BD111" s="227"/>
      <c r="BE111" s="227"/>
      <c r="BF111" s="227"/>
      <c r="BG111" s="227"/>
      <c r="BH111" s="227"/>
      <c r="BI111" s="227"/>
      <c r="BJ111" s="220"/>
      <c r="BK111" s="220"/>
    </row>
    <row r="112" spans="1:63" outlineLevel="1">
      <c r="A112" s="9"/>
      <c r="B112" s="46"/>
      <c r="C112" s="129" t="s">
        <v>123</v>
      </c>
      <c r="D112" s="9"/>
      <c r="E112" s="9"/>
      <c r="F112" s="141"/>
      <c r="G112" s="193"/>
      <c r="H112" s="589">
        <v>0</v>
      </c>
      <c r="I112" s="589">
        <v>0</v>
      </c>
      <c r="J112" s="589">
        <v>0</v>
      </c>
      <c r="K112" s="589">
        <v>0</v>
      </c>
      <c r="L112" s="589">
        <v>0</v>
      </c>
      <c r="M112" s="589"/>
      <c r="N112" s="589"/>
      <c r="O112" s="589"/>
      <c r="P112" s="589"/>
      <c r="Q112" s="589"/>
      <c r="R112" s="100"/>
      <c r="S112" s="100"/>
      <c r="T112" s="100"/>
      <c r="U112" s="100"/>
      <c r="V112" s="100"/>
      <c r="W112" s="100"/>
      <c r="X112" s="100"/>
      <c r="Y112" s="100"/>
      <c r="Z112" s="100"/>
      <c r="AA112" s="227"/>
      <c r="AB112" s="227"/>
      <c r="AC112" s="227"/>
      <c r="AD112" s="227"/>
      <c r="AE112" s="227"/>
      <c r="AF112" s="227"/>
      <c r="AG112" s="227"/>
      <c r="AH112" s="227"/>
      <c r="AI112" s="227"/>
      <c r="AJ112" s="227"/>
      <c r="AK112" s="227"/>
      <c r="AL112" s="227"/>
      <c r="AM112" s="227"/>
      <c r="AN112" s="227"/>
      <c r="AO112" s="227"/>
      <c r="AP112" s="227"/>
      <c r="AQ112" s="227"/>
      <c r="AR112" s="227"/>
      <c r="AS112" s="227"/>
      <c r="AT112" s="227"/>
      <c r="AU112" s="227"/>
      <c r="AV112" s="227"/>
      <c r="AW112" s="227"/>
      <c r="AX112" s="227"/>
      <c r="AY112" s="227"/>
      <c r="AZ112" s="227"/>
      <c r="BA112" s="227"/>
      <c r="BB112" s="227"/>
      <c r="BC112" s="227"/>
      <c r="BD112" s="227"/>
      <c r="BE112" s="227"/>
      <c r="BF112" s="227"/>
      <c r="BG112" s="227"/>
      <c r="BH112" s="227"/>
      <c r="BI112" s="227"/>
      <c r="BJ112" s="220"/>
      <c r="BK112" s="220"/>
    </row>
    <row r="113" spans="1:63" outlineLevel="1">
      <c r="A113" s="9"/>
      <c r="B113" s="46"/>
      <c r="C113" s="154" t="s">
        <v>29</v>
      </c>
      <c r="D113" s="9"/>
      <c r="E113" s="9"/>
      <c r="F113" s="141"/>
      <c r="G113" s="193"/>
      <c r="H113" s="111"/>
      <c r="I113" s="111"/>
      <c r="J113" s="111"/>
      <c r="K113" s="111"/>
      <c r="L113" s="111">
        <v>0</v>
      </c>
      <c r="M113" s="111">
        <v>0</v>
      </c>
      <c r="N113" s="111">
        <v>0</v>
      </c>
      <c r="O113" s="111">
        <v>0</v>
      </c>
      <c r="P113" s="111">
        <v>0</v>
      </c>
      <c r="Q113" s="111">
        <v>0</v>
      </c>
      <c r="R113" s="100"/>
      <c r="S113" s="100"/>
      <c r="T113" s="100"/>
      <c r="U113" s="100"/>
      <c r="V113" s="100"/>
      <c r="W113" s="100"/>
      <c r="X113" s="100"/>
      <c r="Y113" s="100"/>
      <c r="Z113" s="100"/>
      <c r="AA113" s="227"/>
      <c r="AB113" s="227"/>
      <c r="AC113" s="227"/>
      <c r="AD113" s="227"/>
      <c r="AE113" s="227"/>
      <c r="AF113" s="227"/>
      <c r="AG113" s="227"/>
      <c r="AH113" s="227"/>
      <c r="AI113" s="227"/>
      <c r="AJ113" s="227"/>
      <c r="AK113" s="227"/>
      <c r="AL113" s="227"/>
      <c r="AM113" s="227"/>
      <c r="AN113" s="227"/>
      <c r="AO113" s="227"/>
      <c r="AP113" s="227"/>
      <c r="AQ113" s="227"/>
      <c r="AR113" s="227"/>
      <c r="AS113" s="227"/>
      <c r="AT113" s="227"/>
      <c r="AU113" s="227"/>
      <c r="AV113" s="227"/>
      <c r="AW113" s="227"/>
      <c r="AX113" s="227"/>
      <c r="AY113" s="227"/>
      <c r="AZ113" s="227"/>
      <c r="BA113" s="227"/>
      <c r="BB113" s="227"/>
      <c r="BC113" s="227"/>
      <c r="BD113" s="227"/>
      <c r="BE113" s="227"/>
      <c r="BF113" s="227"/>
      <c r="BG113" s="227"/>
      <c r="BH113" s="227"/>
      <c r="BI113" s="227"/>
      <c r="BJ113" s="220"/>
      <c r="BK113" s="220"/>
    </row>
    <row r="114" spans="1:63" outlineLevel="1">
      <c r="A114" s="9"/>
      <c r="B114" s="46"/>
      <c r="C114" s="129" t="s">
        <v>124</v>
      </c>
      <c r="D114" s="9"/>
      <c r="E114" s="9"/>
      <c r="F114" s="141"/>
      <c r="G114" s="193"/>
      <c r="H114" s="589">
        <v>-1.4012174060815846E-2</v>
      </c>
      <c r="I114" s="589">
        <v>-1.5333543317051159E-2</v>
      </c>
      <c r="J114" s="589">
        <v>-1.6770494457660948E-2</v>
      </c>
      <c r="K114" s="589">
        <v>-1.5869527942626634E-2</v>
      </c>
      <c r="L114" s="589">
        <v>-1.6298476794281144E-2</v>
      </c>
      <c r="M114" s="111"/>
      <c r="N114" s="111"/>
      <c r="O114" s="111"/>
      <c r="P114" s="111"/>
      <c r="Q114" s="111"/>
      <c r="R114" s="100"/>
      <c r="S114" s="100"/>
      <c r="T114" s="100"/>
      <c r="U114" s="100"/>
      <c r="V114" s="100"/>
      <c r="W114" s="100"/>
      <c r="X114" s="100"/>
      <c r="Y114" s="100"/>
      <c r="Z114" s="100"/>
      <c r="AA114" s="227"/>
      <c r="AB114" s="227"/>
      <c r="AC114" s="227"/>
      <c r="AD114" s="227"/>
      <c r="AE114" s="227"/>
      <c r="AF114" s="227"/>
      <c r="AG114" s="227"/>
      <c r="AH114" s="227"/>
      <c r="AI114" s="227"/>
      <c r="AJ114" s="227"/>
      <c r="AK114" s="227"/>
      <c r="AL114" s="227"/>
      <c r="AM114" s="227"/>
      <c r="AN114" s="227"/>
      <c r="AO114" s="227"/>
      <c r="AP114" s="227"/>
      <c r="AQ114" s="227"/>
      <c r="AR114" s="227"/>
      <c r="AS114" s="227"/>
      <c r="AT114" s="227"/>
      <c r="AU114" s="227"/>
      <c r="AV114" s="227"/>
      <c r="AW114" s="227"/>
      <c r="AX114" s="227"/>
      <c r="AY114" s="227"/>
      <c r="AZ114" s="227"/>
      <c r="BA114" s="227"/>
      <c r="BB114" s="227"/>
      <c r="BC114" s="227"/>
      <c r="BD114" s="227"/>
      <c r="BE114" s="227"/>
      <c r="BF114" s="227"/>
      <c r="BG114" s="227"/>
      <c r="BH114" s="227"/>
      <c r="BI114" s="227"/>
      <c r="BJ114" s="220"/>
      <c r="BK114" s="220"/>
    </row>
    <row r="115" spans="1:63" outlineLevel="1">
      <c r="A115" s="9"/>
      <c r="B115" s="46"/>
      <c r="C115" s="154" t="s">
        <v>29</v>
      </c>
      <c r="D115" s="9"/>
      <c r="E115" s="9"/>
      <c r="F115" s="141"/>
      <c r="G115" s="193"/>
      <c r="H115" s="111"/>
      <c r="I115" s="111"/>
      <c r="J115" s="111"/>
      <c r="K115" s="111"/>
      <c r="L115" s="111">
        <v>-7.8284216572435741E-2</v>
      </c>
      <c r="M115" s="111">
        <v>0</v>
      </c>
      <c r="N115" s="111">
        <v>0</v>
      </c>
      <c r="O115" s="111">
        <v>0</v>
      </c>
      <c r="P115" s="111">
        <v>0</v>
      </c>
      <c r="Q115" s="111">
        <v>0</v>
      </c>
      <c r="R115" s="100"/>
      <c r="S115" s="100"/>
      <c r="T115" s="100"/>
      <c r="U115" s="100"/>
      <c r="V115" s="100"/>
      <c r="W115" s="100"/>
      <c r="X115" s="100"/>
      <c r="Y115" s="100"/>
      <c r="Z115" s="100"/>
      <c r="AA115" s="227"/>
      <c r="AB115" s="227"/>
      <c r="AC115" s="227"/>
      <c r="AD115" s="227"/>
      <c r="AE115" s="227"/>
      <c r="AF115" s="227"/>
      <c r="AG115" s="227"/>
      <c r="AH115" s="227"/>
      <c r="AI115" s="227"/>
      <c r="AJ115" s="227"/>
      <c r="AK115" s="227"/>
      <c r="AL115" s="227"/>
      <c r="AM115" s="227"/>
      <c r="AN115" s="227"/>
      <c r="AO115" s="227"/>
      <c r="AP115" s="227"/>
      <c r="AQ115" s="227"/>
      <c r="AR115" s="227"/>
      <c r="AS115" s="227"/>
      <c r="AT115" s="227"/>
      <c r="AU115" s="227"/>
      <c r="AV115" s="227"/>
      <c r="AW115" s="227"/>
      <c r="AX115" s="227"/>
      <c r="AY115" s="227"/>
      <c r="AZ115" s="227"/>
      <c r="BA115" s="227"/>
      <c r="BB115" s="227"/>
      <c r="BC115" s="227"/>
      <c r="BD115" s="227"/>
      <c r="BE115" s="227"/>
      <c r="BF115" s="227"/>
      <c r="BG115" s="227"/>
      <c r="BH115" s="227"/>
      <c r="BI115" s="227"/>
      <c r="BJ115" s="220"/>
      <c r="BK115" s="220"/>
    </row>
    <row r="116" spans="1:63" outlineLevel="1">
      <c r="A116" s="9"/>
      <c r="B116" s="46"/>
      <c r="C116" s="129" t="s">
        <v>125</v>
      </c>
      <c r="D116" s="9"/>
      <c r="E116" s="9"/>
      <c r="F116" s="141"/>
      <c r="G116" s="193"/>
      <c r="H116" s="589">
        <v>-2.5975755393930874E-2</v>
      </c>
      <c r="I116" s="589">
        <v>-2.8425308506535477E-2</v>
      </c>
      <c r="J116" s="589">
        <v>-3.1089127210150443E-2</v>
      </c>
      <c r="K116" s="589">
        <v>-2.9418916312749482E-2</v>
      </c>
      <c r="L116" s="589">
        <v>-3.0214101299656244E-2</v>
      </c>
      <c r="M116" s="111"/>
      <c r="N116" s="111"/>
      <c r="O116" s="111"/>
      <c r="P116" s="111"/>
      <c r="Q116" s="111"/>
      <c r="R116" s="100"/>
      <c r="S116" s="100"/>
      <c r="T116" s="100"/>
      <c r="U116" s="100"/>
      <c r="V116" s="100"/>
      <c r="W116" s="100"/>
      <c r="X116" s="100"/>
      <c r="Y116" s="100"/>
      <c r="Z116" s="100"/>
      <c r="AA116" s="227"/>
      <c r="AB116" s="227"/>
      <c r="AC116" s="227"/>
      <c r="AD116" s="227"/>
      <c r="AE116" s="227"/>
      <c r="AF116" s="227"/>
      <c r="AG116" s="227"/>
      <c r="AH116" s="227"/>
      <c r="AI116" s="227"/>
      <c r="AJ116" s="227"/>
      <c r="AK116" s="227"/>
      <c r="AL116" s="227"/>
      <c r="AM116" s="227"/>
      <c r="AN116" s="227"/>
      <c r="AO116" s="227"/>
      <c r="AP116" s="227"/>
      <c r="AQ116" s="227"/>
      <c r="AR116" s="227"/>
      <c r="AS116" s="227"/>
      <c r="AT116" s="227"/>
      <c r="AU116" s="227"/>
      <c r="AV116" s="227"/>
      <c r="AW116" s="227"/>
      <c r="AX116" s="227"/>
      <c r="AY116" s="227"/>
      <c r="AZ116" s="227"/>
      <c r="BA116" s="227"/>
      <c r="BB116" s="227"/>
      <c r="BC116" s="227"/>
      <c r="BD116" s="227"/>
      <c r="BE116" s="227"/>
      <c r="BF116" s="227"/>
      <c r="BG116" s="227"/>
      <c r="BH116" s="227"/>
      <c r="BI116" s="227"/>
      <c r="BJ116" s="220"/>
      <c r="BK116" s="220"/>
    </row>
    <row r="117" spans="1:63" outlineLevel="1">
      <c r="A117" s="9"/>
      <c r="B117" s="46"/>
      <c r="C117" s="154" t="s">
        <v>29</v>
      </c>
      <c r="D117" s="9"/>
      <c r="E117" s="9"/>
      <c r="F117" s="141"/>
      <c r="G117" s="193"/>
      <c r="H117" s="111"/>
      <c r="I117" s="111"/>
      <c r="J117" s="111"/>
      <c r="K117" s="111"/>
      <c r="L117" s="111">
        <v>-0.14512320872302253</v>
      </c>
      <c r="M117" s="111">
        <v>0</v>
      </c>
      <c r="N117" s="111">
        <v>0</v>
      </c>
      <c r="O117" s="111">
        <v>0</v>
      </c>
      <c r="P117" s="111">
        <v>0</v>
      </c>
      <c r="Q117" s="111">
        <v>0</v>
      </c>
      <c r="R117" s="100"/>
      <c r="S117" s="100"/>
      <c r="T117" s="100"/>
      <c r="U117" s="100"/>
      <c r="V117" s="100"/>
      <c r="W117" s="100"/>
      <c r="X117" s="100"/>
      <c r="Y117" s="100"/>
      <c r="Z117" s="100"/>
      <c r="AA117" s="227"/>
      <c r="AB117" s="227"/>
      <c r="AC117" s="227"/>
      <c r="AD117" s="227"/>
      <c r="AE117" s="227"/>
      <c r="AF117" s="227"/>
      <c r="AG117" s="227"/>
      <c r="AH117" s="227"/>
      <c r="AI117" s="227"/>
      <c r="AJ117" s="227"/>
      <c r="AK117" s="227"/>
      <c r="AL117" s="227"/>
      <c r="AM117" s="227"/>
      <c r="AN117" s="227"/>
      <c r="AO117" s="227"/>
      <c r="AP117" s="227"/>
      <c r="AQ117" s="227"/>
      <c r="AR117" s="227"/>
      <c r="AS117" s="227"/>
      <c r="AT117" s="227"/>
      <c r="AU117" s="227"/>
      <c r="AV117" s="227"/>
      <c r="AW117" s="227"/>
      <c r="AX117" s="227"/>
      <c r="AY117" s="227"/>
      <c r="AZ117" s="227"/>
      <c r="BA117" s="227"/>
      <c r="BB117" s="227"/>
      <c r="BC117" s="227"/>
      <c r="BD117" s="227"/>
      <c r="BE117" s="227"/>
      <c r="BF117" s="227"/>
      <c r="BG117" s="227"/>
      <c r="BH117" s="227"/>
      <c r="BI117" s="227"/>
      <c r="BJ117" s="220"/>
      <c r="BK117" s="220"/>
    </row>
    <row r="118" spans="1:63" outlineLevel="1">
      <c r="A118" s="9"/>
      <c r="B118" s="46"/>
      <c r="C118" s="129" t="s">
        <v>126</v>
      </c>
      <c r="D118" s="9"/>
      <c r="E118" s="9"/>
      <c r="F118" s="141"/>
      <c r="G118" s="193"/>
      <c r="H118" s="589">
        <v>0.94709108060856972</v>
      </c>
      <c r="I118" s="589">
        <v>1.036403205289526</v>
      </c>
      <c r="J118" s="589">
        <v>1.1335275774701128</v>
      </c>
      <c r="K118" s="589">
        <v>1.0726307211641253</v>
      </c>
      <c r="L118" s="589">
        <v>1.1016236261677346</v>
      </c>
      <c r="M118" s="111"/>
      <c r="N118" s="111"/>
      <c r="O118" s="111"/>
      <c r="P118" s="111"/>
      <c r="Q118" s="111"/>
      <c r="R118" s="100"/>
      <c r="S118" s="100"/>
      <c r="T118" s="100"/>
      <c r="U118" s="100"/>
      <c r="V118" s="100"/>
      <c r="W118" s="100"/>
      <c r="X118" s="100"/>
      <c r="Y118" s="100"/>
      <c r="Z118" s="100"/>
      <c r="AA118" s="227"/>
      <c r="AB118" s="227"/>
      <c r="AC118" s="227"/>
      <c r="AD118" s="227"/>
      <c r="AE118" s="227"/>
      <c r="AF118" s="227"/>
      <c r="AG118" s="227"/>
      <c r="AH118" s="227"/>
      <c r="AI118" s="227"/>
      <c r="AJ118" s="227"/>
      <c r="AK118" s="227"/>
      <c r="AL118" s="227"/>
      <c r="AM118" s="227"/>
      <c r="AN118" s="227"/>
      <c r="AO118" s="227"/>
      <c r="AP118" s="227"/>
      <c r="AQ118" s="227"/>
      <c r="AR118" s="227"/>
      <c r="AS118" s="227"/>
      <c r="AT118" s="227"/>
      <c r="AU118" s="227"/>
      <c r="AV118" s="227"/>
      <c r="AW118" s="227"/>
      <c r="AX118" s="227"/>
      <c r="AY118" s="227"/>
      <c r="AZ118" s="227"/>
      <c r="BA118" s="227"/>
      <c r="BB118" s="227"/>
      <c r="BC118" s="227"/>
      <c r="BD118" s="227"/>
      <c r="BE118" s="227"/>
      <c r="BF118" s="227"/>
      <c r="BG118" s="227"/>
      <c r="BH118" s="227"/>
      <c r="BI118" s="227"/>
      <c r="BJ118" s="220"/>
      <c r="BK118" s="220"/>
    </row>
    <row r="119" spans="1:63" outlineLevel="1">
      <c r="A119" s="9"/>
      <c r="B119" s="46"/>
      <c r="C119" s="154" t="s">
        <v>29</v>
      </c>
      <c r="D119" s="9"/>
      <c r="E119" s="9"/>
      <c r="F119" s="141"/>
      <c r="G119" s="193"/>
      <c r="H119" s="111"/>
      <c r="I119" s="111"/>
      <c r="J119" s="111"/>
      <c r="K119" s="111"/>
      <c r="L119" s="111">
        <v>5.2912762107000679</v>
      </c>
      <c r="M119" s="111">
        <v>0</v>
      </c>
      <c r="N119" s="111">
        <v>0</v>
      </c>
      <c r="O119" s="111">
        <v>0</v>
      </c>
      <c r="P119" s="111">
        <v>0</v>
      </c>
      <c r="Q119" s="111">
        <v>0</v>
      </c>
      <c r="R119" s="100"/>
      <c r="S119" s="100"/>
      <c r="T119" s="100"/>
      <c r="U119" s="100"/>
      <c r="V119" s="100"/>
      <c r="W119" s="100"/>
      <c r="X119" s="100"/>
      <c r="Y119" s="100"/>
      <c r="Z119" s="100"/>
      <c r="AA119" s="227"/>
      <c r="AB119" s="227"/>
      <c r="AC119" s="227"/>
      <c r="AD119" s="227"/>
      <c r="AE119" s="227"/>
      <c r="AF119" s="227"/>
      <c r="AG119" s="227"/>
      <c r="AH119" s="227"/>
      <c r="AI119" s="227"/>
      <c r="AJ119" s="227"/>
      <c r="AK119" s="227"/>
      <c r="AL119" s="227"/>
      <c r="AM119" s="227"/>
      <c r="AN119" s="227"/>
      <c r="AO119" s="227"/>
      <c r="AP119" s="227"/>
      <c r="AQ119" s="227"/>
      <c r="AR119" s="227"/>
      <c r="AS119" s="227"/>
      <c r="AT119" s="227"/>
      <c r="AU119" s="227"/>
      <c r="AV119" s="227"/>
      <c r="AW119" s="227"/>
      <c r="AX119" s="227"/>
      <c r="AY119" s="227"/>
      <c r="AZ119" s="227"/>
      <c r="BA119" s="227"/>
      <c r="BB119" s="227"/>
      <c r="BC119" s="227"/>
      <c r="BD119" s="227"/>
      <c r="BE119" s="227"/>
      <c r="BF119" s="227"/>
      <c r="BG119" s="227"/>
      <c r="BH119" s="227"/>
      <c r="BI119" s="227"/>
      <c r="BJ119" s="220"/>
      <c r="BK119" s="220"/>
    </row>
    <row r="120" spans="1:63" outlineLevel="1">
      <c r="A120" s="9"/>
      <c r="B120" s="46"/>
      <c r="C120" s="129" t="s">
        <v>127</v>
      </c>
      <c r="D120" s="9"/>
      <c r="E120" s="9"/>
      <c r="F120" s="141"/>
      <c r="G120" s="193"/>
      <c r="H120" s="111">
        <v>0</v>
      </c>
      <c r="I120" s="111">
        <v>0</v>
      </c>
      <c r="J120" s="111">
        <v>0</v>
      </c>
      <c r="K120" s="111">
        <v>0</v>
      </c>
      <c r="L120" s="111">
        <v>0</v>
      </c>
      <c r="M120" s="111">
        <v>0</v>
      </c>
      <c r="N120" s="111">
        <v>0</v>
      </c>
      <c r="O120" s="111">
        <v>0</v>
      </c>
      <c r="P120" s="111">
        <v>0</v>
      </c>
      <c r="Q120" s="111">
        <v>0</v>
      </c>
      <c r="R120" s="100"/>
      <c r="S120" s="100"/>
      <c r="T120" s="100"/>
      <c r="U120" s="100"/>
      <c r="V120" s="100"/>
      <c r="W120" s="100"/>
      <c r="X120" s="100"/>
      <c r="Y120" s="100"/>
      <c r="Z120" s="100"/>
      <c r="AA120" s="227"/>
      <c r="AB120" s="227"/>
      <c r="AC120" s="227"/>
      <c r="AD120" s="227"/>
      <c r="AE120" s="227"/>
      <c r="AF120" s="227"/>
      <c r="AG120" s="227"/>
      <c r="AH120" s="227"/>
      <c r="AI120" s="227"/>
      <c r="AJ120" s="227"/>
      <c r="AK120" s="227"/>
      <c r="AL120" s="227"/>
      <c r="AM120" s="227"/>
      <c r="AN120" s="227"/>
      <c r="AO120" s="227"/>
      <c r="AP120" s="227"/>
      <c r="AQ120" s="227"/>
      <c r="AR120" s="227"/>
      <c r="AS120" s="227"/>
      <c r="AT120" s="227"/>
      <c r="AU120" s="227"/>
      <c r="AV120" s="227"/>
      <c r="AW120" s="227"/>
      <c r="AX120" s="227"/>
      <c r="AY120" s="227"/>
      <c r="AZ120" s="227"/>
      <c r="BA120" s="227"/>
      <c r="BB120" s="227"/>
      <c r="BC120" s="227"/>
      <c r="BD120" s="227"/>
      <c r="BE120" s="227"/>
      <c r="BF120" s="227"/>
      <c r="BG120" s="227"/>
      <c r="BH120" s="227"/>
      <c r="BI120" s="227"/>
      <c r="BJ120" s="220"/>
      <c r="BK120" s="220"/>
    </row>
    <row r="121" spans="1:63" outlineLevel="1">
      <c r="A121" s="9"/>
      <c r="B121" s="46"/>
      <c r="C121" s="154" t="s">
        <v>29</v>
      </c>
      <c r="D121" s="9"/>
      <c r="E121" s="9"/>
      <c r="F121" s="141"/>
      <c r="G121" s="193"/>
      <c r="H121" s="111"/>
      <c r="I121" s="111"/>
      <c r="J121" s="111"/>
      <c r="K121" s="111"/>
      <c r="L121" s="111">
        <v>0</v>
      </c>
      <c r="M121" s="111">
        <v>0</v>
      </c>
      <c r="N121" s="111">
        <v>0</v>
      </c>
      <c r="O121" s="111">
        <v>0</v>
      </c>
      <c r="P121" s="111">
        <v>0</v>
      </c>
      <c r="Q121" s="111">
        <v>0</v>
      </c>
      <c r="R121" s="100"/>
      <c r="S121" s="100"/>
      <c r="T121" s="100"/>
      <c r="U121" s="100"/>
      <c r="V121" s="100"/>
      <c r="W121" s="100"/>
      <c r="X121" s="100"/>
      <c r="Y121" s="100"/>
      <c r="Z121" s="100"/>
      <c r="AA121" s="227"/>
      <c r="AB121" s="227"/>
      <c r="AC121" s="227"/>
      <c r="AD121" s="227"/>
      <c r="AE121" s="227"/>
      <c r="AF121" s="227"/>
      <c r="AG121" s="227"/>
      <c r="AH121" s="227"/>
      <c r="AI121" s="227"/>
      <c r="AJ121" s="227"/>
      <c r="AK121" s="227"/>
      <c r="AL121" s="227"/>
      <c r="AM121" s="227"/>
      <c r="AN121" s="227"/>
      <c r="AO121" s="227"/>
      <c r="AP121" s="227"/>
      <c r="AQ121" s="227"/>
      <c r="AR121" s="227"/>
      <c r="AS121" s="227"/>
      <c r="AT121" s="227"/>
      <c r="AU121" s="227"/>
      <c r="AV121" s="227"/>
      <c r="AW121" s="227"/>
      <c r="AX121" s="227"/>
      <c r="AY121" s="227"/>
      <c r="AZ121" s="227"/>
      <c r="BA121" s="227"/>
      <c r="BB121" s="227"/>
      <c r="BC121" s="227"/>
      <c r="BD121" s="227"/>
      <c r="BE121" s="227"/>
      <c r="BF121" s="227"/>
      <c r="BG121" s="227"/>
      <c r="BH121" s="227"/>
      <c r="BI121" s="227"/>
      <c r="BJ121" s="220"/>
      <c r="BK121" s="220"/>
    </row>
    <row r="122" spans="1:63" outlineLevel="1">
      <c r="A122" s="9"/>
      <c r="B122" s="46"/>
      <c r="C122" s="129" t="s">
        <v>128</v>
      </c>
      <c r="D122" s="9"/>
      <c r="E122" s="9"/>
      <c r="F122" s="141"/>
      <c r="G122" s="193"/>
      <c r="H122" s="111">
        <v>0</v>
      </c>
      <c r="I122" s="111">
        <v>0</v>
      </c>
      <c r="J122" s="111">
        <v>0</v>
      </c>
      <c r="K122" s="111">
        <v>0</v>
      </c>
      <c r="L122" s="111">
        <v>0</v>
      </c>
      <c r="M122" s="111">
        <v>0</v>
      </c>
      <c r="N122" s="111">
        <v>0</v>
      </c>
      <c r="O122" s="111">
        <v>0</v>
      </c>
      <c r="P122" s="111">
        <v>0</v>
      </c>
      <c r="Q122" s="111">
        <v>0</v>
      </c>
      <c r="R122" s="100"/>
      <c r="S122" s="100"/>
      <c r="T122" s="100"/>
      <c r="U122" s="100"/>
      <c r="V122" s="100"/>
      <c r="W122" s="100"/>
      <c r="X122" s="100"/>
      <c r="Y122" s="100"/>
      <c r="Z122" s="100"/>
      <c r="AA122" s="227"/>
      <c r="AB122" s="227"/>
      <c r="AC122" s="227"/>
      <c r="AD122" s="227"/>
      <c r="AE122" s="227"/>
      <c r="AF122" s="227"/>
      <c r="AG122" s="227"/>
      <c r="AH122" s="227"/>
      <c r="AI122" s="227"/>
      <c r="AJ122" s="227"/>
      <c r="AK122" s="227"/>
      <c r="AL122" s="227"/>
      <c r="AM122" s="227"/>
      <c r="AN122" s="227"/>
      <c r="AO122" s="227"/>
      <c r="AP122" s="227"/>
      <c r="AQ122" s="227"/>
      <c r="AR122" s="227"/>
      <c r="AS122" s="227"/>
      <c r="AT122" s="227"/>
      <c r="AU122" s="227"/>
      <c r="AV122" s="227"/>
      <c r="AW122" s="227"/>
      <c r="AX122" s="227"/>
      <c r="AY122" s="227"/>
      <c r="AZ122" s="227"/>
      <c r="BA122" s="227"/>
      <c r="BB122" s="227"/>
      <c r="BC122" s="227"/>
      <c r="BD122" s="227"/>
      <c r="BE122" s="227"/>
      <c r="BF122" s="227"/>
      <c r="BG122" s="227"/>
      <c r="BH122" s="227"/>
      <c r="BI122" s="227"/>
      <c r="BJ122" s="220"/>
      <c r="BK122" s="220"/>
    </row>
    <row r="123" spans="1:63" outlineLevel="1">
      <c r="A123" s="9"/>
      <c r="B123" s="46"/>
      <c r="C123" s="154" t="s">
        <v>29</v>
      </c>
      <c r="D123" s="9"/>
      <c r="E123" s="9"/>
      <c r="F123" s="141"/>
      <c r="G123" s="193"/>
      <c r="H123" s="111"/>
      <c r="I123" s="111"/>
      <c r="J123" s="111"/>
      <c r="K123" s="111"/>
      <c r="L123" s="111">
        <v>0</v>
      </c>
      <c r="M123" s="111">
        <v>0</v>
      </c>
      <c r="N123" s="111">
        <v>0</v>
      </c>
      <c r="O123" s="111">
        <v>0</v>
      </c>
      <c r="P123" s="111">
        <v>0</v>
      </c>
      <c r="Q123" s="111">
        <v>0</v>
      </c>
      <c r="R123" s="100"/>
      <c r="S123" s="100"/>
      <c r="T123" s="100"/>
      <c r="U123" s="100"/>
      <c r="V123" s="100"/>
      <c r="W123" s="100"/>
      <c r="X123" s="100"/>
      <c r="Y123" s="100"/>
      <c r="Z123" s="100"/>
      <c r="AA123" s="227"/>
      <c r="AB123" s="227"/>
      <c r="AC123" s="227"/>
      <c r="AD123" s="227"/>
      <c r="AE123" s="227"/>
      <c r="AF123" s="227"/>
      <c r="AG123" s="227"/>
      <c r="AH123" s="227"/>
      <c r="AI123" s="227"/>
      <c r="AJ123" s="227"/>
      <c r="AK123" s="227"/>
      <c r="AL123" s="227"/>
      <c r="AM123" s="227"/>
      <c r="AN123" s="227"/>
      <c r="AO123" s="227"/>
      <c r="AP123" s="227"/>
      <c r="AQ123" s="227"/>
      <c r="AR123" s="227"/>
      <c r="AS123" s="227"/>
      <c r="AT123" s="227"/>
      <c r="AU123" s="227"/>
      <c r="AV123" s="227"/>
      <c r="AW123" s="227"/>
      <c r="AX123" s="227"/>
      <c r="AY123" s="227"/>
      <c r="AZ123" s="227"/>
      <c r="BA123" s="227"/>
      <c r="BB123" s="227"/>
      <c r="BC123" s="227"/>
      <c r="BD123" s="227"/>
      <c r="BE123" s="227"/>
      <c r="BF123" s="227"/>
      <c r="BG123" s="227"/>
      <c r="BH123" s="227"/>
      <c r="BI123" s="227"/>
      <c r="BJ123" s="220"/>
      <c r="BK123" s="220"/>
    </row>
    <row r="124" spans="1:63" outlineLevel="1">
      <c r="A124" s="9"/>
      <c r="B124" s="46"/>
      <c r="C124" s="129">
        <v>0</v>
      </c>
      <c r="D124" s="9"/>
      <c r="E124" s="9"/>
      <c r="F124" s="141"/>
      <c r="G124" s="193"/>
      <c r="H124" s="111">
        <v>0</v>
      </c>
      <c r="I124" s="111">
        <v>0</v>
      </c>
      <c r="J124" s="111">
        <v>0</v>
      </c>
      <c r="K124" s="111">
        <v>0</v>
      </c>
      <c r="L124" s="111">
        <v>0</v>
      </c>
      <c r="M124" s="111">
        <v>0</v>
      </c>
      <c r="N124" s="111">
        <v>0</v>
      </c>
      <c r="O124" s="111">
        <v>0</v>
      </c>
      <c r="P124" s="111">
        <v>0</v>
      </c>
      <c r="Q124" s="111">
        <v>0</v>
      </c>
      <c r="R124" s="100"/>
      <c r="S124" s="100"/>
      <c r="T124" s="100"/>
      <c r="U124" s="100"/>
      <c r="V124" s="100"/>
      <c r="W124" s="100"/>
      <c r="X124" s="100"/>
      <c r="Y124" s="100"/>
      <c r="Z124" s="100"/>
      <c r="AA124" s="227"/>
      <c r="AB124" s="227"/>
      <c r="AC124" s="227"/>
      <c r="AD124" s="227"/>
      <c r="AE124" s="227"/>
      <c r="AF124" s="227"/>
      <c r="AG124" s="227"/>
      <c r="AH124" s="227"/>
      <c r="AI124" s="227"/>
      <c r="AJ124" s="227"/>
      <c r="AK124" s="227"/>
      <c r="AL124" s="227"/>
      <c r="AM124" s="227"/>
      <c r="AN124" s="227"/>
      <c r="AO124" s="227"/>
      <c r="AP124" s="227"/>
      <c r="AQ124" s="227"/>
      <c r="AR124" s="227"/>
      <c r="AS124" s="227"/>
      <c r="AT124" s="227"/>
      <c r="AU124" s="227"/>
      <c r="AV124" s="227"/>
      <c r="AW124" s="227"/>
      <c r="AX124" s="227"/>
      <c r="AY124" s="227"/>
      <c r="AZ124" s="227"/>
      <c r="BA124" s="227"/>
      <c r="BB124" s="227"/>
      <c r="BC124" s="227"/>
      <c r="BD124" s="227"/>
      <c r="BE124" s="227"/>
      <c r="BF124" s="227"/>
      <c r="BG124" s="227"/>
      <c r="BH124" s="227"/>
      <c r="BI124" s="227"/>
      <c r="BJ124" s="220"/>
      <c r="BK124" s="220"/>
    </row>
    <row r="125" spans="1:63" outlineLevel="1">
      <c r="A125" s="9"/>
      <c r="B125" s="46"/>
      <c r="C125" s="154" t="s">
        <v>29</v>
      </c>
      <c r="D125" s="9"/>
      <c r="E125" s="9"/>
      <c r="F125" s="141"/>
      <c r="G125" s="193"/>
      <c r="H125" s="111"/>
      <c r="I125" s="111"/>
      <c r="J125" s="111"/>
      <c r="K125" s="111"/>
      <c r="L125" s="111">
        <v>0</v>
      </c>
      <c r="M125" s="111">
        <v>0</v>
      </c>
      <c r="N125" s="111">
        <v>0</v>
      </c>
      <c r="O125" s="111">
        <v>0</v>
      </c>
      <c r="P125" s="111">
        <v>0</v>
      </c>
      <c r="Q125" s="111">
        <v>0</v>
      </c>
      <c r="R125" s="100"/>
      <c r="S125" s="100"/>
      <c r="T125" s="100"/>
      <c r="U125" s="100"/>
      <c r="V125" s="100"/>
      <c r="W125" s="100"/>
      <c r="X125" s="100"/>
      <c r="Y125" s="100"/>
      <c r="Z125" s="100"/>
      <c r="AA125" s="227"/>
      <c r="AB125" s="227"/>
      <c r="AC125" s="227"/>
      <c r="AD125" s="227"/>
      <c r="AE125" s="227"/>
      <c r="AF125" s="227"/>
      <c r="AG125" s="227"/>
      <c r="AH125" s="227"/>
      <c r="AI125" s="227"/>
      <c r="AJ125" s="227"/>
      <c r="AK125" s="227"/>
      <c r="AL125" s="227"/>
      <c r="AM125" s="227"/>
      <c r="AN125" s="227"/>
      <c r="AO125" s="227"/>
      <c r="AP125" s="227"/>
      <c r="AQ125" s="227"/>
      <c r="AR125" s="227"/>
      <c r="AS125" s="227"/>
      <c r="AT125" s="227"/>
      <c r="AU125" s="227"/>
      <c r="AV125" s="227"/>
      <c r="AW125" s="227"/>
      <c r="AX125" s="227"/>
      <c r="AY125" s="227"/>
      <c r="AZ125" s="227"/>
      <c r="BA125" s="227"/>
      <c r="BB125" s="227"/>
      <c r="BC125" s="227"/>
      <c r="BD125" s="227"/>
      <c r="BE125" s="227"/>
      <c r="BF125" s="227"/>
      <c r="BG125" s="227"/>
      <c r="BH125" s="227"/>
      <c r="BI125" s="227"/>
      <c r="BJ125" s="220"/>
      <c r="BK125" s="220"/>
    </row>
    <row r="126" spans="1:63" outlineLevel="1">
      <c r="A126" s="9"/>
      <c r="B126" s="46"/>
      <c r="C126" s="129">
        <v>0</v>
      </c>
      <c r="D126" s="9"/>
      <c r="E126" s="9"/>
      <c r="F126" s="141"/>
      <c r="G126" s="193"/>
      <c r="H126" s="111">
        <v>0</v>
      </c>
      <c r="I126" s="111">
        <v>0</v>
      </c>
      <c r="J126" s="111">
        <v>0</v>
      </c>
      <c r="K126" s="111">
        <v>0</v>
      </c>
      <c r="L126" s="111">
        <v>0</v>
      </c>
      <c r="M126" s="111">
        <v>0</v>
      </c>
      <c r="N126" s="111">
        <v>0</v>
      </c>
      <c r="O126" s="111">
        <v>0</v>
      </c>
      <c r="P126" s="111">
        <v>0</v>
      </c>
      <c r="Q126" s="111">
        <v>0</v>
      </c>
      <c r="R126" s="100"/>
      <c r="S126" s="100"/>
      <c r="T126" s="100"/>
      <c r="U126" s="100"/>
      <c r="V126" s="100"/>
      <c r="W126" s="100"/>
      <c r="X126" s="100"/>
      <c r="Y126" s="100"/>
      <c r="Z126" s="100"/>
      <c r="AA126" s="227"/>
      <c r="AB126" s="227"/>
      <c r="AC126" s="227"/>
      <c r="AD126" s="227"/>
      <c r="AE126" s="227"/>
      <c r="AF126" s="227"/>
      <c r="AG126" s="227"/>
      <c r="AH126" s="227"/>
      <c r="AI126" s="227"/>
      <c r="AJ126" s="227"/>
      <c r="AK126" s="227"/>
      <c r="AL126" s="227"/>
      <c r="AM126" s="227"/>
      <c r="AN126" s="227"/>
      <c r="AO126" s="227"/>
      <c r="AP126" s="227"/>
      <c r="AQ126" s="227"/>
      <c r="AR126" s="227"/>
      <c r="AS126" s="227"/>
      <c r="AT126" s="227"/>
      <c r="AU126" s="227"/>
      <c r="AV126" s="227"/>
      <c r="AW126" s="227"/>
      <c r="AX126" s="227"/>
      <c r="AY126" s="227"/>
      <c r="AZ126" s="227"/>
      <c r="BA126" s="227"/>
      <c r="BB126" s="227"/>
      <c r="BC126" s="227"/>
      <c r="BD126" s="227"/>
      <c r="BE126" s="227"/>
      <c r="BF126" s="227"/>
      <c r="BG126" s="227"/>
      <c r="BH126" s="227"/>
      <c r="BI126" s="227"/>
      <c r="BJ126" s="220"/>
      <c r="BK126" s="220"/>
    </row>
    <row r="127" spans="1:63" outlineLevel="1">
      <c r="A127" s="9"/>
      <c r="B127" s="46"/>
      <c r="C127" s="154" t="s">
        <v>29</v>
      </c>
      <c r="D127" s="9"/>
      <c r="E127" s="9"/>
      <c r="F127" s="141"/>
      <c r="G127" s="193"/>
      <c r="H127" s="111"/>
      <c r="I127" s="111"/>
      <c r="J127" s="111"/>
      <c r="K127" s="111"/>
      <c r="L127" s="111">
        <v>0</v>
      </c>
      <c r="M127" s="111">
        <v>0</v>
      </c>
      <c r="N127" s="111">
        <v>0</v>
      </c>
      <c r="O127" s="111">
        <v>0</v>
      </c>
      <c r="P127" s="111">
        <v>0</v>
      </c>
      <c r="Q127" s="111">
        <v>0</v>
      </c>
      <c r="R127" s="100"/>
      <c r="S127" s="100"/>
      <c r="T127" s="100"/>
      <c r="U127" s="100"/>
      <c r="V127" s="100"/>
      <c r="W127" s="100"/>
      <c r="X127" s="100"/>
      <c r="Y127" s="100"/>
      <c r="Z127" s="100"/>
      <c r="AA127" s="227"/>
      <c r="AB127" s="227"/>
      <c r="AC127" s="227"/>
      <c r="AD127" s="227"/>
      <c r="AE127" s="227"/>
      <c r="AF127" s="227"/>
      <c r="AG127" s="227"/>
      <c r="AH127" s="227"/>
      <c r="AI127" s="227"/>
      <c r="AJ127" s="227"/>
      <c r="AK127" s="227"/>
      <c r="AL127" s="227"/>
      <c r="AM127" s="227"/>
      <c r="AN127" s="227"/>
      <c r="AO127" s="227"/>
      <c r="AP127" s="227"/>
      <c r="AQ127" s="227"/>
      <c r="AR127" s="227"/>
      <c r="AS127" s="227"/>
      <c r="AT127" s="227"/>
      <c r="AU127" s="227"/>
      <c r="AV127" s="227"/>
      <c r="AW127" s="227"/>
      <c r="AX127" s="227"/>
      <c r="AY127" s="227"/>
      <c r="AZ127" s="227"/>
      <c r="BA127" s="227"/>
      <c r="BB127" s="227"/>
      <c r="BC127" s="227"/>
      <c r="BD127" s="227"/>
      <c r="BE127" s="227"/>
      <c r="BF127" s="227"/>
      <c r="BG127" s="227"/>
      <c r="BH127" s="227"/>
      <c r="BI127" s="227"/>
      <c r="BJ127" s="220"/>
      <c r="BK127" s="220"/>
    </row>
    <row r="128" spans="1:63" outlineLevel="1">
      <c r="A128" s="9"/>
      <c r="B128" s="46"/>
      <c r="C128" s="129">
        <v>0</v>
      </c>
      <c r="D128" s="9"/>
      <c r="E128" s="9"/>
      <c r="F128" s="141"/>
      <c r="G128" s="193"/>
      <c r="H128" s="111">
        <v>0</v>
      </c>
      <c r="I128" s="111">
        <v>0</v>
      </c>
      <c r="J128" s="111">
        <v>0</v>
      </c>
      <c r="K128" s="111">
        <v>0</v>
      </c>
      <c r="L128" s="111">
        <v>0</v>
      </c>
      <c r="M128" s="111">
        <v>0</v>
      </c>
      <c r="N128" s="111">
        <v>0</v>
      </c>
      <c r="O128" s="111">
        <v>0</v>
      </c>
      <c r="P128" s="111">
        <v>0</v>
      </c>
      <c r="Q128" s="111">
        <v>0</v>
      </c>
      <c r="R128" s="100"/>
      <c r="S128" s="100"/>
      <c r="T128" s="100"/>
      <c r="U128" s="100"/>
      <c r="V128" s="100"/>
      <c r="W128" s="100"/>
      <c r="X128" s="100"/>
      <c r="Y128" s="100"/>
      <c r="Z128" s="100"/>
      <c r="AA128" s="227"/>
      <c r="AB128" s="227"/>
      <c r="AC128" s="227"/>
      <c r="AD128" s="227"/>
      <c r="AE128" s="227"/>
      <c r="AF128" s="227"/>
      <c r="AG128" s="227"/>
      <c r="AH128" s="227"/>
      <c r="AI128" s="227"/>
      <c r="AJ128" s="227"/>
      <c r="AK128" s="227"/>
      <c r="AL128" s="227"/>
      <c r="AM128" s="227"/>
      <c r="AN128" s="227"/>
      <c r="AO128" s="227"/>
      <c r="AP128" s="227"/>
      <c r="AQ128" s="227"/>
      <c r="AR128" s="227"/>
      <c r="AS128" s="227"/>
      <c r="AT128" s="227"/>
      <c r="AU128" s="227"/>
      <c r="AV128" s="227"/>
      <c r="AW128" s="227"/>
      <c r="AX128" s="227"/>
      <c r="AY128" s="227"/>
      <c r="AZ128" s="227"/>
      <c r="BA128" s="227"/>
      <c r="BB128" s="227"/>
      <c r="BC128" s="227"/>
      <c r="BD128" s="227"/>
      <c r="BE128" s="227"/>
      <c r="BF128" s="227"/>
      <c r="BG128" s="227"/>
      <c r="BH128" s="227"/>
      <c r="BI128" s="227"/>
      <c r="BJ128" s="220"/>
      <c r="BK128" s="220"/>
    </row>
    <row r="129" spans="1:63" outlineLevel="1">
      <c r="A129" s="9"/>
      <c r="B129" s="46"/>
      <c r="C129" s="154" t="s">
        <v>29</v>
      </c>
      <c r="D129" s="9"/>
      <c r="E129" s="9"/>
      <c r="F129" s="141"/>
      <c r="G129" s="193"/>
      <c r="H129" s="111"/>
      <c r="I129" s="111"/>
      <c r="J129" s="111"/>
      <c r="K129" s="111"/>
      <c r="L129" s="111">
        <v>0</v>
      </c>
      <c r="M129" s="111">
        <v>0</v>
      </c>
      <c r="N129" s="111">
        <v>0</v>
      </c>
      <c r="O129" s="111">
        <v>0</v>
      </c>
      <c r="P129" s="111">
        <v>0</v>
      </c>
      <c r="Q129" s="111">
        <v>0</v>
      </c>
      <c r="R129" s="100"/>
      <c r="S129" s="100"/>
      <c r="T129" s="100"/>
      <c r="U129" s="100"/>
      <c r="V129" s="100"/>
      <c r="W129" s="100"/>
      <c r="X129" s="100"/>
      <c r="Y129" s="100"/>
      <c r="Z129" s="100"/>
      <c r="AA129" s="227"/>
      <c r="AB129" s="227"/>
      <c r="AC129" s="227"/>
      <c r="AD129" s="227"/>
      <c r="AE129" s="227"/>
      <c r="AF129" s="227"/>
      <c r="AG129" s="227"/>
      <c r="AH129" s="227"/>
      <c r="AI129" s="227"/>
      <c r="AJ129" s="227"/>
      <c r="AK129" s="227"/>
      <c r="AL129" s="227"/>
      <c r="AM129" s="227"/>
      <c r="AN129" s="227"/>
      <c r="AO129" s="227"/>
      <c r="AP129" s="227"/>
      <c r="AQ129" s="227"/>
      <c r="AR129" s="227"/>
      <c r="AS129" s="227"/>
      <c r="AT129" s="227"/>
      <c r="AU129" s="227"/>
      <c r="AV129" s="227"/>
      <c r="AW129" s="227"/>
      <c r="AX129" s="227"/>
      <c r="AY129" s="227"/>
      <c r="AZ129" s="227"/>
      <c r="BA129" s="227"/>
      <c r="BB129" s="227"/>
      <c r="BC129" s="227"/>
      <c r="BD129" s="227"/>
      <c r="BE129" s="227"/>
      <c r="BF129" s="227"/>
      <c r="BG129" s="227"/>
      <c r="BH129" s="227"/>
      <c r="BI129" s="227"/>
      <c r="BJ129" s="220"/>
      <c r="BK129" s="220"/>
    </row>
    <row r="130" spans="1:63" outlineLevel="1">
      <c r="A130" s="9"/>
      <c r="B130" s="46"/>
      <c r="C130" s="129">
        <v>0</v>
      </c>
      <c r="D130" s="9"/>
      <c r="E130" s="9"/>
      <c r="F130" s="141"/>
      <c r="G130" s="193"/>
      <c r="H130" s="111">
        <v>0</v>
      </c>
      <c r="I130" s="111">
        <v>0</v>
      </c>
      <c r="J130" s="111">
        <v>0</v>
      </c>
      <c r="K130" s="111">
        <v>0</v>
      </c>
      <c r="L130" s="111">
        <v>0</v>
      </c>
      <c r="M130" s="111">
        <v>0</v>
      </c>
      <c r="N130" s="111">
        <v>0</v>
      </c>
      <c r="O130" s="111">
        <v>0</v>
      </c>
      <c r="P130" s="111">
        <v>0</v>
      </c>
      <c r="Q130" s="111">
        <v>0</v>
      </c>
      <c r="R130" s="100"/>
      <c r="S130" s="100"/>
      <c r="T130" s="100"/>
      <c r="U130" s="100"/>
      <c r="V130" s="100"/>
      <c r="W130" s="100"/>
      <c r="X130" s="100"/>
      <c r="Y130" s="100"/>
      <c r="Z130" s="100"/>
      <c r="AA130" s="227"/>
      <c r="AB130" s="227"/>
      <c r="AC130" s="227"/>
      <c r="AD130" s="227"/>
      <c r="AE130" s="227"/>
      <c r="AF130" s="227"/>
      <c r="AG130" s="227"/>
      <c r="AH130" s="227"/>
      <c r="AI130" s="227"/>
      <c r="AJ130" s="227"/>
      <c r="AK130" s="227"/>
      <c r="AL130" s="227"/>
      <c r="AM130" s="227"/>
      <c r="AN130" s="227"/>
      <c r="AO130" s="227"/>
      <c r="AP130" s="227"/>
      <c r="AQ130" s="227"/>
      <c r="AR130" s="227"/>
      <c r="AS130" s="227"/>
      <c r="AT130" s="227"/>
      <c r="AU130" s="227"/>
      <c r="AV130" s="227"/>
      <c r="AW130" s="227"/>
      <c r="AX130" s="227"/>
      <c r="AY130" s="227"/>
      <c r="AZ130" s="227"/>
      <c r="BA130" s="227"/>
      <c r="BB130" s="227"/>
      <c r="BC130" s="227"/>
      <c r="BD130" s="227"/>
      <c r="BE130" s="227"/>
      <c r="BF130" s="227"/>
      <c r="BG130" s="227"/>
      <c r="BH130" s="227"/>
      <c r="BI130" s="227"/>
      <c r="BJ130" s="220"/>
      <c r="BK130" s="220"/>
    </row>
    <row r="131" spans="1:63" outlineLevel="1">
      <c r="A131" s="9"/>
      <c r="B131" s="46"/>
      <c r="C131" s="154" t="s">
        <v>29</v>
      </c>
      <c r="D131" s="9"/>
      <c r="E131" s="9"/>
      <c r="F131" s="141"/>
      <c r="G131" s="193"/>
      <c r="H131" s="111"/>
      <c r="I131" s="111"/>
      <c r="J131" s="111"/>
      <c r="K131" s="111"/>
      <c r="L131" s="111">
        <v>0</v>
      </c>
      <c r="M131" s="111">
        <v>0</v>
      </c>
      <c r="N131" s="111">
        <v>0</v>
      </c>
      <c r="O131" s="111">
        <v>0</v>
      </c>
      <c r="P131" s="111">
        <v>0</v>
      </c>
      <c r="Q131" s="111">
        <v>0</v>
      </c>
      <c r="R131" s="100"/>
      <c r="S131" s="100"/>
      <c r="T131" s="100"/>
      <c r="U131" s="100"/>
      <c r="V131" s="100"/>
      <c r="W131" s="100"/>
      <c r="X131" s="100"/>
      <c r="Y131" s="100"/>
      <c r="Z131" s="100"/>
      <c r="AA131" s="227"/>
      <c r="AB131" s="227"/>
      <c r="AC131" s="227"/>
      <c r="AD131" s="227"/>
      <c r="AE131" s="227"/>
      <c r="AF131" s="227"/>
      <c r="AG131" s="227"/>
      <c r="AH131" s="227"/>
      <c r="AI131" s="227"/>
      <c r="AJ131" s="227"/>
      <c r="AK131" s="227"/>
      <c r="AL131" s="227"/>
      <c r="AM131" s="227"/>
      <c r="AN131" s="227"/>
      <c r="AO131" s="227"/>
      <c r="AP131" s="227"/>
      <c r="AQ131" s="227"/>
      <c r="AR131" s="227"/>
      <c r="AS131" s="227"/>
      <c r="AT131" s="227"/>
      <c r="AU131" s="227"/>
      <c r="AV131" s="227"/>
      <c r="AW131" s="227"/>
      <c r="AX131" s="227"/>
      <c r="AY131" s="227"/>
      <c r="AZ131" s="227"/>
      <c r="BA131" s="227"/>
      <c r="BB131" s="227"/>
      <c r="BC131" s="227"/>
      <c r="BD131" s="227"/>
      <c r="BE131" s="227"/>
      <c r="BF131" s="227"/>
      <c r="BG131" s="227"/>
      <c r="BH131" s="227"/>
      <c r="BI131" s="227"/>
      <c r="BJ131" s="220"/>
      <c r="BK131" s="220"/>
    </row>
    <row r="132" spans="1:63" outlineLevel="1">
      <c r="A132" s="9"/>
      <c r="B132" s="46"/>
      <c r="C132" s="129">
        <v>0</v>
      </c>
      <c r="D132" s="9"/>
      <c r="E132" s="9"/>
      <c r="F132" s="141"/>
      <c r="G132" s="193"/>
      <c r="H132" s="111">
        <v>0</v>
      </c>
      <c r="I132" s="111">
        <v>0</v>
      </c>
      <c r="J132" s="111">
        <v>0</v>
      </c>
      <c r="K132" s="111">
        <v>0</v>
      </c>
      <c r="L132" s="111">
        <v>0</v>
      </c>
      <c r="M132" s="111">
        <v>0</v>
      </c>
      <c r="N132" s="111">
        <v>0</v>
      </c>
      <c r="O132" s="111">
        <v>0</v>
      </c>
      <c r="P132" s="111">
        <v>0</v>
      </c>
      <c r="Q132" s="111">
        <v>0</v>
      </c>
      <c r="R132" s="100"/>
      <c r="S132" s="100"/>
      <c r="T132" s="100"/>
      <c r="U132" s="100"/>
      <c r="V132" s="100"/>
      <c r="W132" s="100"/>
      <c r="X132" s="100"/>
      <c r="Y132" s="100"/>
      <c r="Z132" s="100"/>
      <c r="AA132" s="227"/>
      <c r="AB132" s="227"/>
      <c r="AC132" s="227"/>
      <c r="AD132" s="227"/>
      <c r="AE132" s="227"/>
      <c r="AF132" s="227"/>
      <c r="AG132" s="227"/>
      <c r="AH132" s="227"/>
      <c r="AI132" s="227"/>
      <c r="AJ132" s="227"/>
      <c r="AK132" s="227"/>
      <c r="AL132" s="227"/>
      <c r="AM132" s="227"/>
      <c r="AN132" s="227"/>
      <c r="AO132" s="227"/>
      <c r="AP132" s="227"/>
      <c r="AQ132" s="227"/>
      <c r="AR132" s="227"/>
      <c r="AS132" s="227"/>
      <c r="AT132" s="227"/>
      <c r="AU132" s="227"/>
      <c r="AV132" s="227"/>
      <c r="AW132" s="227"/>
      <c r="AX132" s="227"/>
      <c r="AY132" s="227"/>
      <c r="AZ132" s="227"/>
      <c r="BA132" s="227"/>
      <c r="BB132" s="227"/>
      <c r="BC132" s="227"/>
      <c r="BD132" s="227"/>
      <c r="BE132" s="227"/>
      <c r="BF132" s="227"/>
      <c r="BG132" s="227"/>
      <c r="BH132" s="227"/>
      <c r="BI132" s="227"/>
      <c r="BJ132" s="220"/>
      <c r="BK132" s="220"/>
    </row>
    <row r="133" spans="1:63" outlineLevel="1">
      <c r="A133" s="9"/>
      <c r="B133" s="46"/>
      <c r="C133" s="154" t="s">
        <v>29</v>
      </c>
      <c r="D133" s="9"/>
      <c r="E133" s="9"/>
      <c r="F133" s="141"/>
      <c r="G133" s="193"/>
      <c r="H133" s="111"/>
      <c r="I133" s="111"/>
      <c r="J133" s="111"/>
      <c r="K133" s="111"/>
      <c r="L133" s="111">
        <v>0</v>
      </c>
      <c r="M133" s="111">
        <v>0</v>
      </c>
      <c r="N133" s="111">
        <v>0</v>
      </c>
      <c r="O133" s="111">
        <v>0</v>
      </c>
      <c r="P133" s="111">
        <v>0</v>
      </c>
      <c r="Q133" s="111">
        <v>0</v>
      </c>
      <c r="R133" s="100"/>
      <c r="S133" s="100"/>
      <c r="T133" s="100"/>
      <c r="U133" s="100"/>
      <c r="V133" s="100"/>
      <c r="W133" s="100"/>
      <c r="X133" s="100"/>
      <c r="Y133" s="100"/>
      <c r="Z133" s="100"/>
      <c r="AA133" s="227"/>
      <c r="AB133" s="227"/>
      <c r="AC133" s="227"/>
      <c r="AD133" s="227"/>
      <c r="AE133" s="227"/>
      <c r="AF133" s="227"/>
      <c r="AG133" s="227"/>
      <c r="AH133" s="227"/>
      <c r="AI133" s="227"/>
      <c r="AJ133" s="227"/>
      <c r="AK133" s="227"/>
      <c r="AL133" s="227"/>
      <c r="AM133" s="227"/>
      <c r="AN133" s="227"/>
      <c r="AO133" s="227"/>
      <c r="AP133" s="227"/>
      <c r="AQ133" s="227"/>
      <c r="AR133" s="227"/>
      <c r="AS133" s="227"/>
      <c r="AT133" s="227"/>
      <c r="AU133" s="227"/>
      <c r="AV133" s="227"/>
      <c r="AW133" s="227"/>
      <c r="AX133" s="227"/>
      <c r="AY133" s="227"/>
      <c r="AZ133" s="227"/>
      <c r="BA133" s="227"/>
      <c r="BB133" s="227"/>
      <c r="BC133" s="227"/>
      <c r="BD133" s="227"/>
      <c r="BE133" s="227"/>
      <c r="BF133" s="227"/>
      <c r="BG133" s="227"/>
      <c r="BH133" s="227"/>
      <c r="BI133" s="227"/>
      <c r="BJ133" s="220"/>
      <c r="BK133" s="220"/>
    </row>
    <row r="134" spans="1:63" outlineLevel="1">
      <c r="A134" s="9"/>
      <c r="B134" s="46"/>
      <c r="C134" s="129">
        <v>0</v>
      </c>
      <c r="D134" s="9"/>
      <c r="E134" s="9"/>
      <c r="F134" s="141"/>
      <c r="G134" s="193"/>
      <c r="H134" s="111">
        <v>0</v>
      </c>
      <c r="I134" s="111">
        <v>0</v>
      </c>
      <c r="J134" s="111">
        <v>0</v>
      </c>
      <c r="K134" s="111">
        <v>0</v>
      </c>
      <c r="L134" s="111">
        <v>0</v>
      </c>
      <c r="M134" s="111">
        <v>0</v>
      </c>
      <c r="N134" s="111">
        <v>0</v>
      </c>
      <c r="O134" s="111">
        <v>0</v>
      </c>
      <c r="P134" s="111">
        <v>0</v>
      </c>
      <c r="Q134" s="111">
        <v>0</v>
      </c>
      <c r="R134" s="100"/>
      <c r="S134" s="100"/>
      <c r="T134" s="100"/>
      <c r="U134" s="100"/>
      <c r="V134" s="100"/>
      <c r="W134" s="100"/>
      <c r="X134" s="100"/>
      <c r="Y134" s="100"/>
      <c r="Z134" s="100"/>
      <c r="AA134" s="227"/>
      <c r="AB134" s="227"/>
      <c r="AC134" s="227"/>
      <c r="AD134" s="227"/>
      <c r="AE134" s="227"/>
      <c r="AF134" s="227"/>
      <c r="AG134" s="227"/>
      <c r="AH134" s="227"/>
      <c r="AI134" s="227"/>
      <c r="AJ134" s="227"/>
      <c r="AK134" s="227"/>
      <c r="AL134" s="227"/>
      <c r="AM134" s="227"/>
      <c r="AN134" s="227"/>
      <c r="AO134" s="227"/>
      <c r="AP134" s="227"/>
      <c r="AQ134" s="227"/>
      <c r="AR134" s="227"/>
      <c r="AS134" s="227"/>
      <c r="AT134" s="227"/>
      <c r="AU134" s="227"/>
      <c r="AV134" s="227"/>
      <c r="AW134" s="227"/>
      <c r="AX134" s="227"/>
      <c r="AY134" s="227"/>
      <c r="AZ134" s="227"/>
      <c r="BA134" s="227"/>
      <c r="BB134" s="227"/>
      <c r="BC134" s="227"/>
      <c r="BD134" s="227"/>
      <c r="BE134" s="227"/>
      <c r="BF134" s="227"/>
      <c r="BG134" s="227"/>
      <c r="BH134" s="227"/>
      <c r="BI134" s="227"/>
      <c r="BJ134" s="220"/>
      <c r="BK134" s="220"/>
    </row>
    <row r="135" spans="1:63" outlineLevel="1">
      <c r="A135" s="9"/>
      <c r="B135" s="46"/>
      <c r="C135" s="154" t="s">
        <v>29</v>
      </c>
      <c r="D135" s="9"/>
      <c r="E135" s="9"/>
      <c r="F135" s="141"/>
      <c r="G135" s="193"/>
      <c r="H135" s="111"/>
      <c r="I135" s="111"/>
      <c r="J135" s="111"/>
      <c r="K135" s="111"/>
      <c r="L135" s="111">
        <v>0</v>
      </c>
      <c r="M135" s="111">
        <v>0</v>
      </c>
      <c r="N135" s="111">
        <v>0</v>
      </c>
      <c r="O135" s="111">
        <v>0</v>
      </c>
      <c r="P135" s="111">
        <v>0</v>
      </c>
      <c r="Q135" s="111">
        <v>0</v>
      </c>
      <c r="R135" s="100"/>
      <c r="S135" s="100"/>
      <c r="T135" s="100"/>
      <c r="U135" s="100"/>
      <c r="V135" s="100"/>
      <c r="W135" s="100"/>
      <c r="X135" s="100"/>
      <c r="Y135" s="100"/>
      <c r="Z135" s="100"/>
      <c r="AA135" s="227"/>
      <c r="AB135" s="227"/>
      <c r="AC135" s="227"/>
      <c r="AD135" s="227"/>
      <c r="AE135" s="227"/>
      <c r="AF135" s="227"/>
      <c r="AG135" s="227"/>
      <c r="AH135" s="227"/>
      <c r="AI135" s="227"/>
      <c r="AJ135" s="227"/>
      <c r="AK135" s="227"/>
      <c r="AL135" s="227"/>
      <c r="AM135" s="227"/>
      <c r="AN135" s="227"/>
      <c r="AO135" s="227"/>
      <c r="AP135" s="227"/>
      <c r="AQ135" s="227"/>
      <c r="AR135" s="227"/>
      <c r="AS135" s="227"/>
      <c r="AT135" s="227"/>
      <c r="AU135" s="227"/>
      <c r="AV135" s="227"/>
      <c r="AW135" s="227"/>
      <c r="AX135" s="227"/>
      <c r="AY135" s="227"/>
      <c r="AZ135" s="227"/>
      <c r="BA135" s="227"/>
      <c r="BB135" s="227"/>
      <c r="BC135" s="227"/>
      <c r="BD135" s="227"/>
      <c r="BE135" s="227"/>
      <c r="BF135" s="227"/>
      <c r="BG135" s="227"/>
      <c r="BH135" s="227"/>
      <c r="BI135" s="227"/>
      <c r="BJ135" s="220"/>
      <c r="BK135" s="220"/>
    </row>
    <row r="136" spans="1:63" outlineLevel="1">
      <c r="A136" s="9"/>
      <c r="B136" s="46"/>
      <c r="C136" s="129">
        <v>0</v>
      </c>
      <c r="D136" s="9"/>
      <c r="E136" s="9"/>
      <c r="F136" s="141"/>
      <c r="G136" s="193"/>
      <c r="H136" s="111">
        <v>0</v>
      </c>
      <c r="I136" s="111">
        <v>0</v>
      </c>
      <c r="J136" s="111">
        <v>0</v>
      </c>
      <c r="K136" s="111">
        <v>0</v>
      </c>
      <c r="L136" s="111">
        <v>0</v>
      </c>
      <c r="M136" s="111">
        <v>0</v>
      </c>
      <c r="N136" s="111">
        <v>0</v>
      </c>
      <c r="O136" s="111">
        <v>0</v>
      </c>
      <c r="P136" s="111">
        <v>0</v>
      </c>
      <c r="Q136" s="111">
        <v>0</v>
      </c>
      <c r="R136" s="100"/>
      <c r="S136" s="100"/>
      <c r="T136" s="100"/>
      <c r="U136" s="100"/>
      <c r="V136" s="100"/>
      <c r="W136" s="100"/>
      <c r="X136" s="100"/>
      <c r="Y136" s="100"/>
      <c r="Z136" s="100"/>
      <c r="AA136" s="227"/>
      <c r="AB136" s="227"/>
      <c r="AC136" s="227"/>
      <c r="AD136" s="227"/>
      <c r="AE136" s="227"/>
      <c r="AF136" s="227"/>
      <c r="AG136" s="227"/>
      <c r="AH136" s="227"/>
      <c r="AI136" s="227"/>
      <c r="AJ136" s="227"/>
      <c r="AK136" s="227"/>
      <c r="AL136" s="227"/>
      <c r="AM136" s="227"/>
      <c r="AN136" s="227"/>
      <c r="AO136" s="227"/>
      <c r="AP136" s="227"/>
      <c r="AQ136" s="227"/>
      <c r="AR136" s="227"/>
      <c r="AS136" s="227"/>
      <c r="AT136" s="227"/>
      <c r="AU136" s="227"/>
      <c r="AV136" s="227"/>
      <c r="AW136" s="227"/>
      <c r="AX136" s="227"/>
      <c r="AY136" s="227"/>
      <c r="AZ136" s="227"/>
      <c r="BA136" s="227"/>
      <c r="BB136" s="227"/>
      <c r="BC136" s="227"/>
      <c r="BD136" s="227"/>
      <c r="BE136" s="227"/>
      <c r="BF136" s="227"/>
      <c r="BG136" s="227"/>
      <c r="BH136" s="227"/>
      <c r="BI136" s="227"/>
      <c r="BJ136" s="220"/>
      <c r="BK136" s="220"/>
    </row>
    <row r="137" spans="1:63" outlineLevel="1">
      <c r="A137" s="9"/>
      <c r="B137" s="46"/>
      <c r="C137" s="154" t="s">
        <v>29</v>
      </c>
      <c r="D137" s="9"/>
      <c r="E137" s="9"/>
      <c r="F137" s="141"/>
      <c r="G137" s="193"/>
      <c r="H137" s="111"/>
      <c r="I137" s="111"/>
      <c r="J137" s="111"/>
      <c r="K137" s="111"/>
      <c r="L137" s="111">
        <v>0</v>
      </c>
      <c r="M137" s="111">
        <v>0</v>
      </c>
      <c r="N137" s="111">
        <v>0</v>
      </c>
      <c r="O137" s="111">
        <v>0</v>
      </c>
      <c r="P137" s="111">
        <v>0</v>
      </c>
      <c r="Q137" s="111">
        <v>0</v>
      </c>
      <c r="R137" s="100"/>
      <c r="S137" s="100"/>
      <c r="T137" s="100"/>
      <c r="U137" s="100"/>
      <c r="V137" s="100"/>
      <c r="W137" s="100"/>
      <c r="X137" s="100"/>
      <c r="Y137" s="100"/>
      <c r="Z137" s="100"/>
      <c r="AA137" s="227"/>
      <c r="AB137" s="227"/>
      <c r="AC137" s="227"/>
      <c r="AD137" s="227"/>
      <c r="AE137" s="227"/>
      <c r="AF137" s="227"/>
      <c r="AG137" s="227"/>
      <c r="AH137" s="227"/>
      <c r="AI137" s="227"/>
      <c r="AJ137" s="227"/>
      <c r="AK137" s="227"/>
      <c r="AL137" s="227"/>
      <c r="AM137" s="227"/>
      <c r="AN137" s="227"/>
      <c r="AO137" s="227"/>
      <c r="AP137" s="227"/>
      <c r="AQ137" s="227"/>
      <c r="AR137" s="227"/>
      <c r="AS137" s="227"/>
      <c r="AT137" s="227"/>
      <c r="AU137" s="227"/>
      <c r="AV137" s="227"/>
      <c r="AW137" s="227"/>
      <c r="AX137" s="227"/>
      <c r="AY137" s="227"/>
      <c r="AZ137" s="227"/>
      <c r="BA137" s="227"/>
      <c r="BB137" s="227"/>
      <c r="BC137" s="227"/>
      <c r="BD137" s="227"/>
      <c r="BE137" s="227"/>
      <c r="BF137" s="227"/>
      <c r="BG137" s="227"/>
      <c r="BH137" s="227"/>
      <c r="BI137" s="227"/>
      <c r="BJ137" s="220"/>
      <c r="BK137" s="220"/>
    </row>
    <row r="138" spans="1:63" outlineLevel="1">
      <c r="A138" s="9"/>
      <c r="B138" s="46"/>
      <c r="C138" s="129">
        <v>0</v>
      </c>
      <c r="D138" s="9"/>
      <c r="E138" s="9"/>
      <c r="F138" s="141"/>
      <c r="G138" s="193"/>
      <c r="H138" s="111">
        <v>0</v>
      </c>
      <c r="I138" s="111">
        <v>0</v>
      </c>
      <c r="J138" s="111">
        <v>0</v>
      </c>
      <c r="K138" s="111">
        <v>0</v>
      </c>
      <c r="L138" s="111">
        <v>0</v>
      </c>
      <c r="M138" s="111">
        <v>0</v>
      </c>
      <c r="N138" s="111">
        <v>0</v>
      </c>
      <c r="O138" s="111">
        <v>0</v>
      </c>
      <c r="P138" s="111">
        <v>0</v>
      </c>
      <c r="Q138" s="111">
        <v>0</v>
      </c>
      <c r="R138" s="100"/>
      <c r="S138" s="100"/>
      <c r="T138" s="100"/>
      <c r="U138" s="100"/>
      <c r="V138" s="100"/>
      <c r="W138" s="100"/>
      <c r="X138" s="100"/>
      <c r="Y138" s="100"/>
      <c r="Z138" s="100"/>
      <c r="AA138" s="227"/>
      <c r="AB138" s="227"/>
      <c r="AC138" s="227"/>
      <c r="AD138" s="227"/>
      <c r="AE138" s="227"/>
      <c r="AF138" s="227"/>
      <c r="AG138" s="227"/>
      <c r="AH138" s="227"/>
      <c r="AI138" s="227"/>
      <c r="AJ138" s="227"/>
      <c r="AK138" s="227"/>
      <c r="AL138" s="227"/>
      <c r="AM138" s="227"/>
      <c r="AN138" s="227"/>
      <c r="AO138" s="227"/>
      <c r="AP138" s="227"/>
      <c r="AQ138" s="227"/>
      <c r="AR138" s="227"/>
      <c r="AS138" s="227"/>
      <c r="AT138" s="227"/>
      <c r="AU138" s="227"/>
      <c r="AV138" s="227"/>
      <c r="AW138" s="227"/>
      <c r="AX138" s="227"/>
      <c r="AY138" s="227"/>
      <c r="AZ138" s="227"/>
      <c r="BA138" s="227"/>
      <c r="BB138" s="227"/>
      <c r="BC138" s="227"/>
      <c r="BD138" s="227"/>
      <c r="BE138" s="227"/>
      <c r="BF138" s="227"/>
      <c r="BG138" s="227"/>
      <c r="BH138" s="227"/>
      <c r="BI138" s="227"/>
      <c r="BJ138" s="220"/>
      <c r="BK138" s="220"/>
    </row>
    <row r="139" spans="1:63" outlineLevel="1">
      <c r="A139" s="9"/>
      <c r="B139" s="46"/>
      <c r="C139" s="154" t="s">
        <v>29</v>
      </c>
      <c r="D139" s="9"/>
      <c r="E139" s="9"/>
      <c r="F139" s="141"/>
      <c r="G139" s="193"/>
      <c r="H139" s="111"/>
      <c r="I139" s="111"/>
      <c r="J139" s="111"/>
      <c r="K139" s="111"/>
      <c r="L139" s="111">
        <v>0</v>
      </c>
      <c r="M139" s="111">
        <v>0</v>
      </c>
      <c r="N139" s="111">
        <v>0</v>
      </c>
      <c r="O139" s="111">
        <v>0</v>
      </c>
      <c r="P139" s="111">
        <v>0</v>
      </c>
      <c r="Q139" s="111">
        <v>0</v>
      </c>
      <c r="R139" s="100"/>
      <c r="S139" s="100"/>
      <c r="T139" s="100"/>
      <c r="U139" s="100"/>
      <c r="V139" s="100"/>
      <c r="W139" s="100"/>
      <c r="X139" s="100"/>
      <c r="Y139" s="100"/>
      <c r="Z139" s="100"/>
      <c r="AA139" s="227"/>
      <c r="AB139" s="227"/>
      <c r="AC139" s="227"/>
      <c r="AD139" s="227"/>
      <c r="AE139" s="227"/>
      <c r="AF139" s="227"/>
      <c r="AG139" s="227"/>
      <c r="AH139" s="227"/>
      <c r="AI139" s="227"/>
      <c r="AJ139" s="227"/>
      <c r="AK139" s="227"/>
      <c r="AL139" s="227"/>
      <c r="AM139" s="227"/>
      <c r="AN139" s="227"/>
      <c r="AO139" s="227"/>
      <c r="AP139" s="227"/>
      <c r="AQ139" s="227"/>
      <c r="AR139" s="227"/>
      <c r="AS139" s="227"/>
      <c r="AT139" s="227"/>
      <c r="AU139" s="227"/>
      <c r="AV139" s="227"/>
      <c r="AW139" s="227"/>
      <c r="AX139" s="227"/>
      <c r="AY139" s="227"/>
      <c r="AZ139" s="227"/>
      <c r="BA139" s="227"/>
      <c r="BB139" s="227"/>
      <c r="BC139" s="227"/>
      <c r="BD139" s="227"/>
      <c r="BE139" s="227"/>
      <c r="BF139" s="227"/>
      <c r="BG139" s="227"/>
      <c r="BH139" s="227"/>
      <c r="BI139" s="227"/>
      <c r="BJ139" s="220"/>
      <c r="BK139" s="220"/>
    </row>
    <row r="140" spans="1:63" outlineLevel="1">
      <c r="A140" s="9"/>
      <c r="B140" s="46"/>
      <c r="C140" s="129">
        <v>0</v>
      </c>
      <c r="D140" s="9"/>
      <c r="E140" s="9"/>
      <c r="F140" s="141"/>
      <c r="G140" s="193"/>
      <c r="H140" s="111">
        <v>0</v>
      </c>
      <c r="I140" s="111">
        <v>0</v>
      </c>
      <c r="J140" s="111">
        <v>0</v>
      </c>
      <c r="K140" s="111">
        <v>0</v>
      </c>
      <c r="L140" s="111">
        <v>0</v>
      </c>
      <c r="M140" s="111">
        <v>0</v>
      </c>
      <c r="N140" s="111">
        <v>0</v>
      </c>
      <c r="O140" s="111">
        <v>0</v>
      </c>
      <c r="P140" s="111">
        <v>0</v>
      </c>
      <c r="Q140" s="111">
        <v>0</v>
      </c>
      <c r="R140" s="100"/>
      <c r="S140" s="100"/>
      <c r="T140" s="100"/>
      <c r="U140" s="100"/>
      <c r="V140" s="100"/>
      <c r="W140" s="100"/>
      <c r="X140" s="100"/>
      <c r="Y140" s="100"/>
      <c r="Z140" s="100"/>
      <c r="AA140" s="227"/>
      <c r="AB140" s="227"/>
      <c r="AC140" s="227"/>
      <c r="AD140" s="227"/>
      <c r="AE140" s="227"/>
      <c r="AF140" s="227"/>
      <c r="AG140" s="227"/>
      <c r="AH140" s="227"/>
      <c r="AI140" s="227"/>
      <c r="AJ140" s="227"/>
      <c r="AK140" s="227"/>
      <c r="AL140" s="227"/>
      <c r="AM140" s="227"/>
      <c r="AN140" s="227"/>
      <c r="AO140" s="227"/>
      <c r="AP140" s="227"/>
      <c r="AQ140" s="227"/>
      <c r="AR140" s="227"/>
      <c r="AS140" s="227"/>
      <c r="AT140" s="227"/>
      <c r="AU140" s="227"/>
      <c r="AV140" s="227"/>
      <c r="AW140" s="227"/>
      <c r="AX140" s="227"/>
      <c r="AY140" s="227"/>
      <c r="AZ140" s="227"/>
      <c r="BA140" s="227"/>
      <c r="BB140" s="227"/>
      <c r="BC140" s="227"/>
      <c r="BD140" s="227"/>
      <c r="BE140" s="227"/>
      <c r="BF140" s="227"/>
      <c r="BG140" s="227"/>
      <c r="BH140" s="227"/>
      <c r="BI140" s="227"/>
      <c r="BJ140" s="220"/>
      <c r="BK140" s="220"/>
    </row>
    <row r="141" spans="1:63" outlineLevel="1">
      <c r="A141" s="9"/>
      <c r="B141" s="46"/>
      <c r="C141" s="154" t="s">
        <v>29</v>
      </c>
      <c r="D141" s="9"/>
      <c r="E141" s="9"/>
      <c r="F141" s="141"/>
      <c r="G141" s="193"/>
      <c r="H141" s="111"/>
      <c r="I141" s="111"/>
      <c r="J141" s="111"/>
      <c r="K141" s="111"/>
      <c r="L141" s="111">
        <v>0</v>
      </c>
      <c r="M141" s="111">
        <v>0</v>
      </c>
      <c r="N141" s="111">
        <v>0</v>
      </c>
      <c r="O141" s="111">
        <v>0</v>
      </c>
      <c r="P141" s="111">
        <v>0</v>
      </c>
      <c r="Q141" s="111">
        <v>0</v>
      </c>
      <c r="R141" s="100"/>
      <c r="S141" s="100"/>
      <c r="T141" s="100"/>
      <c r="U141" s="100"/>
      <c r="V141" s="100"/>
      <c r="W141" s="100"/>
      <c r="X141" s="100"/>
      <c r="Y141" s="100"/>
      <c r="Z141" s="100"/>
      <c r="AA141" s="227"/>
      <c r="AB141" s="227"/>
      <c r="AC141" s="227"/>
      <c r="AD141" s="227"/>
      <c r="AE141" s="227"/>
      <c r="AF141" s="227"/>
      <c r="AG141" s="227"/>
      <c r="AH141" s="227"/>
      <c r="AI141" s="227"/>
      <c r="AJ141" s="227"/>
      <c r="AK141" s="227"/>
      <c r="AL141" s="227"/>
      <c r="AM141" s="227"/>
      <c r="AN141" s="227"/>
      <c r="AO141" s="227"/>
      <c r="AP141" s="227"/>
      <c r="AQ141" s="227"/>
      <c r="AR141" s="227"/>
      <c r="AS141" s="227"/>
      <c r="AT141" s="227"/>
      <c r="AU141" s="227"/>
      <c r="AV141" s="227"/>
      <c r="AW141" s="227"/>
      <c r="AX141" s="227"/>
      <c r="AY141" s="227"/>
      <c r="AZ141" s="227"/>
      <c r="BA141" s="227"/>
      <c r="BB141" s="227"/>
      <c r="BC141" s="227"/>
      <c r="BD141" s="227"/>
      <c r="BE141" s="227"/>
      <c r="BF141" s="227"/>
      <c r="BG141" s="227"/>
      <c r="BH141" s="227"/>
      <c r="BI141" s="227"/>
      <c r="BJ141" s="220"/>
      <c r="BK141" s="220"/>
    </row>
    <row r="142" spans="1:63" outlineLevel="1">
      <c r="A142" s="9"/>
      <c r="B142" s="46"/>
      <c r="C142" s="129">
        <v>0</v>
      </c>
      <c r="D142" s="9"/>
      <c r="E142" s="9"/>
      <c r="F142" s="141"/>
      <c r="G142" s="193"/>
      <c r="H142" s="111">
        <v>0</v>
      </c>
      <c r="I142" s="111">
        <v>0</v>
      </c>
      <c r="J142" s="111">
        <v>0</v>
      </c>
      <c r="K142" s="111">
        <v>0</v>
      </c>
      <c r="L142" s="111">
        <v>0</v>
      </c>
      <c r="M142" s="111">
        <v>0</v>
      </c>
      <c r="N142" s="111">
        <v>0</v>
      </c>
      <c r="O142" s="111">
        <v>0</v>
      </c>
      <c r="P142" s="111">
        <v>0</v>
      </c>
      <c r="Q142" s="111">
        <v>0</v>
      </c>
      <c r="R142" s="100"/>
      <c r="S142" s="100"/>
      <c r="T142" s="100"/>
      <c r="U142" s="100"/>
      <c r="V142" s="100"/>
      <c r="W142" s="100"/>
      <c r="X142" s="100"/>
      <c r="Y142" s="100"/>
      <c r="Z142" s="100"/>
      <c r="AA142" s="227"/>
      <c r="AB142" s="227"/>
      <c r="AC142" s="227"/>
      <c r="AD142" s="227"/>
      <c r="AE142" s="227"/>
      <c r="AF142" s="227"/>
      <c r="AG142" s="227"/>
      <c r="AH142" s="227"/>
      <c r="AI142" s="227"/>
      <c r="AJ142" s="227"/>
      <c r="AK142" s="227"/>
      <c r="AL142" s="227"/>
      <c r="AM142" s="227"/>
      <c r="AN142" s="227"/>
      <c r="AO142" s="227"/>
      <c r="AP142" s="227"/>
      <c r="AQ142" s="227"/>
      <c r="AR142" s="227"/>
      <c r="AS142" s="227"/>
      <c r="AT142" s="227"/>
      <c r="AU142" s="227"/>
      <c r="AV142" s="227"/>
      <c r="AW142" s="227"/>
      <c r="AX142" s="227"/>
      <c r="AY142" s="227"/>
      <c r="AZ142" s="227"/>
      <c r="BA142" s="227"/>
      <c r="BB142" s="227"/>
      <c r="BC142" s="227"/>
      <c r="BD142" s="227"/>
      <c r="BE142" s="227"/>
      <c r="BF142" s="227"/>
      <c r="BG142" s="227"/>
      <c r="BH142" s="227"/>
      <c r="BI142" s="227"/>
      <c r="BJ142" s="220"/>
      <c r="BK142" s="220"/>
    </row>
    <row r="143" spans="1:63" outlineLevel="1">
      <c r="A143" s="9"/>
      <c r="B143" s="46"/>
      <c r="C143" s="154" t="s">
        <v>29</v>
      </c>
      <c r="D143" s="9"/>
      <c r="E143" s="9"/>
      <c r="F143" s="141"/>
      <c r="G143" s="193"/>
      <c r="H143" s="111"/>
      <c r="I143" s="111"/>
      <c r="J143" s="111"/>
      <c r="K143" s="111"/>
      <c r="L143" s="111">
        <v>0</v>
      </c>
      <c r="M143" s="111">
        <v>0</v>
      </c>
      <c r="N143" s="111">
        <v>0</v>
      </c>
      <c r="O143" s="111">
        <v>0</v>
      </c>
      <c r="P143" s="111">
        <v>0</v>
      </c>
      <c r="Q143" s="111">
        <v>0</v>
      </c>
      <c r="R143" s="100"/>
      <c r="S143" s="100"/>
      <c r="T143" s="100"/>
      <c r="U143" s="100"/>
      <c r="V143" s="100"/>
      <c r="W143" s="100"/>
      <c r="X143" s="100"/>
      <c r="Y143" s="100"/>
      <c r="Z143" s="100"/>
      <c r="AA143" s="227"/>
      <c r="AB143" s="227"/>
      <c r="AC143" s="227"/>
      <c r="AD143" s="227"/>
      <c r="AE143" s="227"/>
      <c r="AF143" s="227"/>
      <c r="AG143" s="227"/>
      <c r="AH143" s="227"/>
      <c r="AI143" s="227"/>
      <c r="AJ143" s="227"/>
      <c r="AK143" s="227"/>
      <c r="AL143" s="227"/>
      <c r="AM143" s="227"/>
      <c r="AN143" s="227"/>
      <c r="AO143" s="227"/>
      <c r="AP143" s="227"/>
      <c r="AQ143" s="227"/>
      <c r="AR143" s="227"/>
      <c r="AS143" s="227"/>
      <c r="AT143" s="227"/>
      <c r="AU143" s="227"/>
      <c r="AV143" s="227"/>
      <c r="AW143" s="227"/>
      <c r="AX143" s="227"/>
      <c r="AY143" s="227"/>
      <c r="AZ143" s="227"/>
      <c r="BA143" s="227"/>
      <c r="BB143" s="227"/>
      <c r="BC143" s="227"/>
      <c r="BD143" s="227"/>
      <c r="BE143" s="227"/>
      <c r="BF143" s="227"/>
      <c r="BG143" s="227"/>
      <c r="BH143" s="227"/>
      <c r="BI143" s="227"/>
      <c r="BJ143" s="220"/>
      <c r="BK143" s="220"/>
    </row>
    <row r="144" spans="1:63" outlineLevel="1">
      <c r="A144" s="9"/>
      <c r="B144" s="46"/>
      <c r="C144" s="129">
        <v>0</v>
      </c>
      <c r="D144" s="9"/>
      <c r="E144" s="9"/>
      <c r="F144" s="141"/>
      <c r="G144" s="193"/>
      <c r="H144" s="111">
        <v>0</v>
      </c>
      <c r="I144" s="111">
        <v>0</v>
      </c>
      <c r="J144" s="111">
        <v>0</v>
      </c>
      <c r="K144" s="111">
        <v>0</v>
      </c>
      <c r="L144" s="111">
        <v>0</v>
      </c>
      <c r="M144" s="111">
        <v>0</v>
      </c>
      <c r="N144" s="111">
        <v>0</v>
      </c>
      <c r="O144" s="111">
        <v>0</v>
      </c>
      <c r="P144" s="111">
        <v>0</v>
      </c>
      <c r="Q144" s="111">
        <v>0</v>
      </c>
      <c r="R144" s="100"/>
      <c r="S144" s="100"/>
      <c r="T144" s="100"/>
      <c r="U144" s="100"/>
      <c r="V144" s="100"/>
      <c r="W144" s="100"/>
      <c r="X144" s="100"/>
      <c r="Y144" s="100"/>
      <c r="Z144" s="100"/>
      <c r="AA144" s="227"/>
      <c r="AB144" s="227"/>
      <c r="AC144" s="227"/>
      <c r="AD144" s="227"/>
      <c r="AE144" s="227"/>
      <c r="AF144" s="227"/>
      <c r="AG144" s="227"/>
      <c r="AH144" s="227"/>
      <c r="AI144" s="227"/>
      <c r="AJ144" s="227"/>
      <c r="AK144" s="227"/>
      <c r="AL144" s="227"/>
      <c r="AM144" s="227"/>
      <c r="AN144" s="227"/>
      <c r="AO144" s="227"/>
      <c r="AP144" s="227"/>
      <c r="AQ144" s="227"/>
      <c r="AR144" s="227"/>
      <c r="AS144" s="227"/>
      <c r="AT144" s="227"/>
      <c r="AU144" s="227"/>
      <c r="AV144" s="227"/>
      <c r="AW144" s="227"/>
      <c r="AX144" s="227"/>
      <c r="AY144" s="227"/>
      <c r="AZ144" s="227"/>
      <c r="BA144" s="227"/>
      <c r="BB144" s="227"/>
      <c r="BC144" s="227"/>
      <c r="BD144" s="227"/>
      <c r="BE144" s="227"/>
      <c r="BF144" s="227"/>
      <c r="BG144" s="227"/>
      <c r="BH144" s="227"/>
      <c r="BI144" s="227"/>
      <c r="BJ144" s="220"/>
      <c r="BK144" s="220"/>
    </row>
    <row r="145" spans="1:63" outlineLevel="1">
      <c r="A145" s="9"/>
      <c r="B145" s="46"/>
      <c r="C145" s="154" t="s">
        <v>29</v>
      </c>
      <c r="D145" s="9"/>
      <c r="E145" s="9"/>
      <c r="F145" s="141"/>
      <c r="G145" s="193"/>
      <c r="H145" s="111"/>
      <c r="I145" s="111"/>
      <c r="J145" s="111"/>
      <c r="K145" s="111"/>
      <c r="L145" s="111">
        <v>0</v>
      </c>
      <c r="M145" s="111">
        <v>0</v>
      </c>
      <c r="N145" s="111">
        <v>0</v>
      </c>
      <c r="O145" s="111">
        <v>0</v>
      </c>
      <c r="P145" s="111">
        <v>0</v>
      </c>
      <c r="Q145" s="111">
        <v>0</v>
      </c>
      <c r="R145" s="100"/>
      <c r="S145" s="100"/>
      <c r="T145" s="100"/>
      <c r="U145" s="100"/>
      <c r="V145" s="100"/>
      <c r="W145" s="100"/>
      <c r="X145" s="100"/>
      <c r="Y145" s="100"/>
      <c r="Z145" s="100"/>
      <c r="AA145" s="227"/>
      <c r="AB145" s="227"/>
      <c r="AC145" s="227"/>
      <c r="AD145" s="227"/>
      <c r="AE145" s="227"/>
      <c r="AF145" s="227"/>
      <c r="AG145" s="227"/>
      <c r="AH145" s="227"/>
      <c r="AI145" s="227"/>
      <c r="AJ145" s="227"/>
      <c r="AK145" s="227"/>
      <c r="AL145" s="227"/>
      <c r="AM145" s="227"/>
      <c r="AN145" s="227"/>
      <c r="AO145" s="227"/>
      <c r="AP145" s="227"/>
      <c r="AQ145" s="227"/>
      <c r="AR145" s="227"/>
      <c r="AS145" s="227"/>
      <c r="AT145" s="227"/>
      <c r="AU145" s="227"/>
      <c r="AV145" s="227"/>
      <c r="AW145" s="227"/>
      <c r="AX145" s="227"/>
      <c r="AY145" s="227"/>
      <c r="AZ145" s="227"/>
      <c r="BA145" s="227"/>
      <c r="BB145" s="227"/>
      <c r="BC145" s="227"/>
      <c r="BD145" s="227"/>
      <c r="BE145" s="227"/>
      <c r="BF145" s="227"/>
      <c r="BG145" s="227"/>
      <c r="BH145" s="227"/>
      <c r="BI145" s="227"/>
      <c r="BJ145" s="220"/>
      <c r="BK145" s="220"/>
    </row>
    <row r="146" spans="1:63" outlineLevel="1">
      <c r="A146" s="9"/>
      <c r="B146" s="46"/>
      <c r="C146" s="129">
        <v>0</v>
      </c>
      <c r="D146" s="9"/>
      <c r="E146" s="9"/>
      <c r="F146" s="141"/>
      <c r="G146" s="193"/>
      <c r="H146" s="111">
        <v>0</v>
      </c>
      <c r="I146" s="111">
        <v>0</v>
      </c>
      <c r="J146" s="111">
        <v>0</v>
      </c>
      <c r="K146" s="111">
        <v>0</v>
      </c>
      <c r="L146" s="111">
        <v>0</v>
      </c>
      <c r="M146" s="111">
        <v>0</v>
      </c>
      <c r="N146" s="111">
        <v>0</v>
      </c>
      <c r="O146" s="111">
        <v>0</v>
      </c>
      <c r="P146" s="111">
        <v>0</v>
      </c>
      <c r="Q146" s="111">
        <v>0</v>
      </c>
      <c r="R146" s="100"/>
      <c r="S146" s="100"/>
      <c r="T146" s="100"/>
      <c r="U146" s="100"/>
      <c r="V146" s="100"/>
      <c r="W146" s="100"/>
      <c r="X146" s="100"/>
      <c r="Y146" s="100"/>
      <c r="Z146" s="100"/>
      <c r="AA146" s="227"/>
      <c r="AB146" s="227"/>
      <c r="AC146" s="227"/>
      <c r="AD146" s="227"/>
      <c r="AE146" s="227"/>
      <c r="AF146" s="227"/>
      <c r="AG146" s="227"/>
      <c r="AH146" s="227"/>
      <c r="AI146" s="227"/>
      <c r="AJ146" s="227"/>
      <c r="AK146" s="227"/>
      <c r="AL146" s="227"/>
      <c r="AM146" s="227"/>
      <c r="AN146" s="227"/>
      <c r="AO146" s="227"/>
      <c r="AP146" s="227"/>
      <c r="AQ146" s="227"/>
      <c r="AR146" s="227"/>
      <c r="AS146" s="227"/>
      <c r="AT146" s="227"/>
      <c r="AU146" s="227"/>
      <c r="AV146" s="227"/>
      <c r="AW146" s="227"/>
      <c r="AX146" s="227"/>
      <c r="AY146" s="227"/>
      <c r="AZ146" s="227"/>
      <c r="BA146" s="227"/>
      <c r="BB146" s="227"/>
      <c r="BC146" s="227"/>
      <c r="BD146" s="227"/>
      <c r="BE146" s="227"/>
      <c r="BF146" s="227"/>
      <c r="BG146" s="227"/>
      <c r="BH146" s="227"/>
      <c r="BI146" s="227"/>
      <c r="BJ146" s="220"/>
      <c r="BK146" s="220"/>
    </row>
    <row r="147" spans="1:63" outlineLevel="1">
      <c r="A147" s="9"/>
      <c r="B147" s="46"/>
      <c r="C147" s="154" t="s">
        <v>29</v>
      </c>
      <c r="D147" s="9"/>
      <c r="E147" s="9"/>
      <c r="F147" s="141"/>
      <c r="G147" s="193"/>
      <c r="H147" s="111"/>
      <c r="I147" s="111"/>
      <c r="J147" s="111"/>
      <c r="K147" s="111"/>
      <c r="L147" s="111">
        <v>0</v>
      </c>
      <c r="M147" s="111">
        <v>0</v>
      </c>
      <c r="N147" s="111">
        <v>0</v>
      </c>
      <c r="O147" s="111">
        <v>0</v>
      </c>
      <c r="P147" s="111">
        <v>0</v>
      </c>
      <c r="Q147" s="111">
        <v>0</v>
      </c>
      <c r="R147" s="100"/>
      <c r="S147" s="100"/>
      <c r="T147" s="100"/>
      <c r="U147" s="100"/>
      <c r="V147" s="100"/>
      <c r="W147" s="100"/>
      <c r="X147" s="100"/>
      <c r="Y147" s="100"/>
      <c r="Z147" s="100"/>
      <c r="AA147" s="227"/>
      <c r="AB147" s="227"/>
      <c r="AC147" s="227"/>
      <c r="AD147" s="227"/>
      <c r="AE147" s="227"/>
      <c r="AF147" s="227"/>
      <c r="AG147" s="227"/>
      <c r="AH147" s="227"/>
      <c r="AI147" s="227"/>
      <c r="AJ147" s="227"/>
      <c r="AK147" s="227"/>
      <c r="AL147" s="227"/>
      <c r="AM147" s="227"/>
      <c r="AN147" s="227"/>
      <c r="AO147" s="227"/>
      <c r="AP147" s="227"/>
      <c r="AQ147" s="227"/>
      <c r="AR147" s="227"/>
      <c r="AS147" s="227"/>
      <c r="AT147" s="227"/>
      <c r="AU147" s="227"/>
      <c r="AV147" s="227"/>
      <c r="AW147" s="227"/>
      <c r="AX147" s="227"/>
      <c r="AY147" s="227"/>
      <c r="AZ147" s="227"/>
      <c r="BA147" s="227"/>
      <c r="BB147" s="227"/>
      <c r="BC147" s="227"/>
      <c r="BD147" s="227"/>
      <c r="BE147" s="227"/>
      <c r="BF147" s="227"/>
      <c r="BG147" s="227"/>
      <c r="BH147" s="227"/>
      <c r="BI147" s="227"/>
      <c r="BJ147" s="220"/>
      <c r="BK147" s="220"/>
    </row>
    <row r="148" spans="1:63" outlineLevel="1">
      <c r="A148" s="9"/>
      <c r="B148" s="46"/>
      <c r="C148" s="129">
        <v>0</v>
      </c>
      <c r="D148" s="9"/>
      <c r="E148" s="9"/>
      <c r="F148" s="141"/>
      <c r="G148" s="193"/>
      <c r="H148" s="111">
        <v>0</v>
      </c>
      <c r="I148" s="111">
        <v>0</v>
      </c>
      <c r="J148" s="111">
        <v>0</v>
      </c>
      <c r="K148" s="111">
        <v>0</v>
      </c>
      <c r="L148" s="111">
        <v>0</v>
      </c>
      <c r="M148" s="111">
        <v>0</v>
      </c>
      <c r="N148" s="111">
        <v>0</v>
      </c>
      <c r="O148" s="111">
        <v>0</v>
      </c>
      <c r="P148" s="111">
        <v>0</v>
      </c>
      <c r="Q148" s="111">
        <v>0</v>
      </c>
      <c r="R148" s="100"/>
      <c r="S148" s="100"/>
      <c r="T148" s="100"/>
      <c r="U148" s="100"/>
      <c r="V148" s="100"/>
      <c r="W148" s="100"/>
      <c r="X148" s="100"/>
      <c r="Y148" s="100"/>
      <c r="Z148" s="100"/>
      <c r="AA148" s="227"/>
      <c r="AB148" s="227"/>
      <c r="AC148" s="227"/>
      <c r="AD148" s="227"/>
      <c r="AE148" s="227"/>
      <c r="AF148" s="227"/>
      <c r="AG148" s="227"/>
      <c r="AH148" s="227"/>
      <c r="AI148" s="227"/>
      <c r="AJ148" s="227"/>
      <c r="AK148" s="227"/>
      <c r="AL148" s="227"/>
      <c r="AM148" s="227"/>
      <c r="AN148" s="227"/>
      <c r="AO148" s="227"/>
      <c r="AP148" s="227"/>
      <c r="AQ148" s="227"/>
      <c r="AR148" s="227"/>
      <c r="AS148" s="227"/>
      <c r="AT148" s="227"/>
      <c r="AU148" s="227"/>
      <c r="AV148" s="227"/>
      <c r="AW148" s="227"/>
      <c r="AX148" s="227"/>
      <c r="AY148" s="227"/>
      <c r="AZ148" s="227"/>
      <c r="BA148" s="227"/>
      <c r="BB148" s="227"/>
      <c r="BC148" s="227"/>
      <c r="BD148" s="227"/>
      <c r="BE148" s="227"/>
      <c r="BF148" s="227"/>
      <c r="BG148" s="227"/>
      <c r="BH148" s="227"/>
      <c r="BI148" s="227"/>
      <c r="BJ148" s="220"/>
      <c r="BK148" s="220"/>
    </row>
    <row r="149" spans="1:63" outlineLevel="1">
      <c r="A149" s="9"/>
      <c r="B149" s="46"/>
      <c r="C149" s="154" t="s">
        <v>29</v>
      </c>
      <c r="D149" s="9"/>
      <c r="E149" s="9"/>
      <c r="F149" s="141"/>
      <c r="G149" s="193"/>
      <c r="H149" s="111"/>
      <c r="I149" s="111"/>
      <c r="J149" s="111"/>
      <c r="K149" s="111"/>
      <c r="L149" s="111">
        <v>0</v>
      </c>
      <c r="M149" s="111">
        <v>0</v>
      </c>
      <c r="N149" s="111">
        <v>0</v>
      </c>
      <c r="O149" s="111">
        <v>0</v>
      </c>
      <c r="P149" s="111">
        <v>0</v>
      </c>
      <c r="Q149" s="111">
        <v>0</v>
      </c>
      <c r="R149" s="100"/>
      <c r="S149" s="100"/>
      <c r="T149" s="100"/>
      <c r="U149" s="100"/>
      <c r="V149" s="100"/>
      <c r="W149" s="100"/>
      <c r="X149" s="100"/>
      <c r="Y149" s="100"/>
      <c r="Z149" s="100"/>
      <c r="AA149" s="227"/>
      <c r="AB149" s="227"/>
      <c r="AC149" s="227"/>
      <c r="AD149" s="227"/>
      <c r="AE149" s="227"/>
      <c r="AF149" s="227"/>
      <c r="AG149" s="227"/>
      <c r="AH149" s="227"/>
      <c r="AI149" s="227"/>
      <c r="AJ149" s="227"/>
      <c r="AK149" s="227"/>
      <c r="AL149" s="227"/>
      <c r="AM149" s="227"/>
      <c r="AN149" s="227"/>
      <c r="AO149" s="227"/>
      <c r="AP149" s="227"/>
      <c r="AQ149" s="227"/>
      <c r="AR149" s="227"/>
      <c r="AS149" s="227"/>
      <c r="AT149" s="227"/>
      <c r="AU149" s="227"/>
      <c r="AV149" s="227"/>
      <c r="AW149" s="227"/>
      <c r="AX149" s="227"/>
      <c r="AY149" s="227"/>
      <c r="AZ149" s="227"/>
      <c r="BA149" s="227"/>
      <c r="BB149" s="227"/>
      <c r="BC149" s="227"/>
      <c r="BD149" s="227"/>
      <c r="BE149" s="227"/>
      <c r="BF149" s="227"/>
      <c r="BG149" s="227"/>
      <c r="BH149" s="227"/>
      <c r="BI149" s="227"/>
      <c r="BJ149" s="220"/>
      <c r="BK149" s="220"/>
    </row>
    <row r="150" spans="1:63" outlineLevel="1">
      <c r="A150" s="9"/>
      <c r="B150" s="46"/>
      <c r="C150" s="129">
        <v>0</v>
      </c>
      <c r="D150" s="9"/>
      <c r="E150" s="9"/>
      <c r="F150" s="141"/>
      <c r="G150" s="193"/>
      <c r="H150" s="111">
        <v>0</v>
      </c>
      <c r="I150" s="111">
        <v>0</v>
      </c>
      <c r="J150" s="111">
        <v>0</v>
      </c>
      <c r="K150" s="111">
        <v>0</v>
      </c>
      <c r="L150" s="111">
        <v>0</v>
      </c>
      <c r="M150" s="111">
        <v>0</v>
      </c>
      <c r="N150" s="111">
        <v>0</v>
      </c>
      <c r="O150" s="111">
        <v>0</v>
      </c>
      <c r="P150" s="111">
        <v>0</v>
      </c>
      <c r="Q150" s="111">
        <v>0</v>
      </c>
      <c r="R150" s="100"/>
      <c r="S150" s="100"/>
      <c r="T150" s="100"/>
      <c r="U150" s="100"/>
      <c r="V150" s="100"/>
      <c r="W150" s="100"/>
      <c r="X150" s="100"/>
      <c r="Y150" s="100"/>
      <c r="Z150" s="100"/>
      <c r="AA150" s="227"/>
      <c r="AB150" s="227"/>
      <c r="AC150" s="227"/>
      <c r="AD150" s="227"/>
      <c r="AE150" s="227"/>
      <c r="AF150" s="227"/>
      <c r="AG150" s="227"/>
      <c r="AH150" s="227"/>
      <c r="AI150" s="227"/>
      <c r="AJ150" s="227"/>
      <c r="AK150" s="227"/>
      <c r="AL150" s="227"/>
      <c r="AM150" s="227"/>
      <c r="AN150" s="227"/>
      <c r="AO150" s="227"/>
      <c r="AP150" s="227"/>
      <c r="AQ150" s="227"/>
      <c r="AR150" s="227"/>
      <c r="AS150" s="227"/>
      <c r="AT150" s="227"/>
      <c r="AU150" s="227"/>
      <c r="AV150" s="227"/>
      <c r="AW150" s="227"/>
      <c r="AX150" s="227"/>
      <c r="AY150" s="227"/>
      <c r="AZ150" s="227"/>
      <c r="BA150" s="227"/>
      <c r="BB150" s="227"/>
      <c r="BC150" s="227"/>
      <c r="BD150" s="227"/>
      <c r="BE150" s="227"/>
      <c r="BF150" s="227"/>
      <c r="BG150" s="227"/>
      <c r="BH150" s="227"/>
      <c r="BI150" s="227"/>
      <c r="BJ150" s="220"/>
      <c r="BK150" s="220"/>
    </row>
    <row r="151" spans="1:63" outlineLevel="1">
      <c r="A151" s="9"/>
      <c r="B151" s="46"/>
      <c r="C151" s="154" t="s">
        <v>29</v>
      </c>
      <c r="D151" s="9"/>
      <c r="E151" s="9"/>
      <c r="F151" s="141"/>
      <c r="G151" s="193"/>
      <c r="H151" s="111"/>
      <c r="I151" s="111"/>
      <c r="J151" s="111"/>
      <c r="K151" s="111"/>
      <c r="L151" s="111">
        <v>0</v>
      </c>
      <c r="M151" s="111">
        <v>0</v>
      </c>
      <c r="N151" s="111">
        <v>0</v>
      </c>
      <c r="O151" s="111">
        <v>0</v>
      </c>
      <c r="P151" s="111">
        <v>0</v>
      </c>
      <c r="Q151" s="111">
        <v>0</v>
      </c>
      <c r="R151" s="100"/>
      <c r="S151" s="100"/>
      <c r="T151" s="100"/>
      <c r="U151" s="100"/>
      <c r="V151" s="100"/>
      <c r="W151" s="100"/>
      <c r="X151" s="100"/>
      <c r="Y151" s="100"/>
      <c r="Z151" s="100"/>
      <c r="AA151" s="227"/>
      <c r="AB151" s="227"/>
      <c r="AC151" s="227"/>
      <c r="AD151" s="227"/>
      <c r="AE151" s="227"/>
      <c r="AF151" s="227"/>
      <c r="AG151" s="227"/>
      <c r="AH151" s="227"/>
      <c r="AI151" s="227"/>
      <c r="AJ151" s="227"/>
      <c r="AK151" s="227"/>
      <c r="AL151" s="227"/>
      <c r="AM151" s="227"/>
      <c r="AN151" s="227"/>
      <c r="AO151" s="227"/>
      <c r="AP151" s="227"/>
      <c r="AQ151" s="227"/>
      <c r="AR151" s="227"/>
      <c r="AS151" s="227"/>
      <c r="AT151" s="227"/>
      <c r="AU151" s="227"/>
      <c r="AV151" s="227"/>
      <c r="AW151" s="227"/>
      <c r="AX151" s="227"/>
      <c r="AY151" s="227"/>
      <c r="AZ151" s="227"/>
      <c r="BA151" s="227"/>
      <c r="BB151" s="227"/>
      <c r="BC151" s="227"/>
      <c r="BD151" s="227"/>
      <c r="BE151" s="227"/>
      <c r="BF151" s="227"/>
      <c r="BG151" s="227"/>
      <c r="BH151" s="227"/>
      <c r="BI151" s="227"/>
      <c r="BJ151" s="220"/>
      <c r="BK151" s="220"/>
    </row>
    <row r="152" spans="1:63" outlineLevel="1">
      <c r="A152" s="9"/>
      <c r="B152" s="46"/>
      <c r="C152" s="129">
        <v>0</v>
      </c>
      <c r="D152" s="9"/>
      <c r="E152" s="9"/>
      <c r="F152" s="141"/>
      <c r="G152" s="193"/>
      <c r="H152" s="111">
        <v>0</v>
      </c>
      <c r="I152" s="111">
        <v>0</v>
      </c>
      <c r="J152" s="111">
        <v>0</v>
      </c>
      <c r="K152" s="111">
        <v>0</v>
      </c>
      <c r="L152" s="111">
        <v>0</v>
      </c>
      <c r="M152" s="111">
        <v>0</v>
      </c>
      <c r="N152" s="111">
        <v>0</v>
      </c>
      <c r="O152" s="111">
        <v>0</v>
      </c>
      <c r="P152" s="111">
        <v>0</v>
      </c>
      <c r="Q152" s="111">
        <v>0</v>
      </c>
      <c r="R152" s="100"/>
      <c r="S152" s="100"/>
      <c r="T152" s="100"/>
      <c r="U152" s="100"/>
      <c r="V152" s="100"/>
      <c r="W152" s="100"/>
      <c r="X152" s="100"/>
      <c r="Y152" s="100"/>
      <c r="Z152" s="100"/>
      <c r="AA152" s="227"/>
      <c r="AB152" s="227"/>
      <c r="AC152" s="227"/>
      <c r="AD152" s="227"/>
      <c r="AE152" s="227"/>
      <c r="AF152" s="227"/>
      <c r="AG152" s="227"/>
      <c r="AH152" s="227"/>
      <c r="AI152" s="227"/>
      <c r="AJ152" s="227"/>
      <c r="AK152" s="227"/>
      <c r="AL152" s="227"/>
      <c r="AM152" s="227"/>
      <c r="AN152" s="227"/>
      <c r="AO152" s="227"/>
      <c r="AP152" s="227"/>
      <c r="AQ152" s="227"/>
      <c r="AR152" s="227"/>
      <c r="AS152" s="227"/>
      <c r="AT152" s="227"/>
      <c r="AU152" s="227"/>
      <c r="AV152" s="227"/>
      <c r="AW152" s="227"/>
      <c r="AX152" s="227"/>
      <c r="AY152" s="227"/>
      <c r="AZ152" s="227"/>
      <c r="BA152" s="227"/>
      <c r="BB152" s="227"/>
      <c r="BC152" s="227"/>
      <c r="BD152" s="227"/>
      <c r="BE152" s="227"/>
      <c r="BF152" s="227"/>
      <c r="BG152" s="227"/>
      <c r="BH152" s="227"/>
      <c r="BI152" s="227"/>
      <c r="BJ152" s="220"/>
      <c r="BK152" s="220"/>
    </row>
    <row r="153" spans="1:63" outlineLevel="1">
      <c r="A153" s="9"/>
      <c r="B153" s="46"/>
      <c r="C153" s="154" t="s">
        <v>29</v>
      </c>
      <c r="D153" s="9"/>
      <c r="E153" s="9"/>
      <c r="F153" s="141"/>
      <c r="G153" s="193"/>
      <c r="H153" s="111"/>
      <c r="I153" s="111"/>
      <c r="J153" s="111"/>
      <c r="K153" s="111"/>
      <c r="L153" s="111">
        <v>0</v>
      </c>
      <c r="M153" s="111">
        <v>0</v>
      </c>
      <c r="N153" s="111">
        <v>0</v>
      </c>
      <c r="O153" s="111">
        <v>0</v>
      </c>
      <c r="P153" s="111">
        <v>0</v>
      </c>
      <c r="Q153" s="111">
        <v>0</v>
      </c>
      <c r="R153" s="100"/>
      <c r="S153" s="100"/>
      <c r="T153" s="100"/>
      <c r="U153" s="100"/>
      <c r="V153" s="100"/>
      <c r="W153" s="100"/>
      <c r="X153" s="100"/>
      <c r="Y153" s="100"/>
      <c r="Z153" s="100"/>
      <c r="AA153" s="227"/>
      <c r="AB153" s="227"/>
      <c r="AC153" s="227"/>
      <c r="AD153" s="227"/>
      <c r="AE153" s="227"/>
      <c r="AF153" s="227"/>
      <c r="AG153" s="227"/>
      <c r="AH153" s="227"/>
      <c r="AI153" s="227"/>
      <c r="AJ153" s="227"/>
      <c r="AK153" s="227"/>
      <c r="AL153" s="227"/>
      <c r="AM153" s="227"/>
      <c r="AN153" s="227"/>
      <c r="AO153" s="227"/>
      <c r="AP153" s="227"/>
      <c r="AQ153" s="227"/>
      <c r="AR153" s="227"/>
      <c r="AS153" s="227"/>
      <c r="AT153" s="227"/>
      <c r="AU153" s="227"/>
      <c r="AV153" s="227"/>
      <c r="AW153" s="227"/>
      <c r="AX153" s="227"/>
      <c r="AY153" s="227"/>
      <c r="AZ153" s="227"/>
      <c r="BA153" s="227"/>
      <c r="BB153" s="227"/>
      <c r="BC153" s="227"/>
      <c r="BD153" s="227"/>
      <c r="BE153" s="227"/>
      <c r="BF153" s="227"/>
      <c r="BG153" s="227"/>
      <c r="BH153" s="227"/>
      <c r="BI153" s="227"/>
      <c r="BJ153" s="220"/>
      <c r="BK153" s="220"/>
    </row>
    <row r="154" spans="1:63" outlineLevel="1">
      <c r="A154" s="9"/>
      <c r="B154" s="46"/>
      <c r="C154" s="129">
        <v>0</v>
      </c>
      <c r="D154" s="9"/>
      <c r="E154" s="9"/>
      <c r="F154" s="141"/>
      <c r="G154" s="193"/>
      <c r="H154" s="111">
        <v>0</v>
      </c>
      <c r="I154" s="111">
        <v>0</v>
      </c>
      <c r="J154" s="111">
        <v>0</v>
      </c>
      <c r="K154" s="111">
        <v>0</v>
      </c>
      <c r="L154" s="111">
        <v>0</v>
      </c>
      <c r="M154" s="111">
        <v>0</v>
      </c>
      <c r="N154" s="111">
        <v>0</v>
      </c>
      <c r="O154" s="111">
        <v>0</v>
      </c>
      <c r="P154" s="111">
        <v>0</v>
      </c>
      <c r="Q154" s="111">
        <v>0</v>
      </c>
      <c r="R154" s="100"/>
      <c r="S154" s="100"/>
      <c r="T154" s="100"/>
      <c r="U154" s="100"/>
      <c r="V154" s="100"/>
      <c r="W154" s="100"/>
      <c r="X154" s="100"/>
      <c r="Y154" s="100"/>
      <c r="Z154" s="100"/>
      <c r="AA154" s="227"/>
      <c r="AB154" s="227"/>
      <c r="AC154" s="227"/>
      <c r="AD154" s="227"/>
      <c r="AE154" s="227"/>
      <c r="AF154" s="227"/>
      <c r="AG154" s="227"/>
      <c r="AH154" s="227"/>
      <c r="AI154" s="227"/>
      <c r="AJ154" s="227"/>
      <c r="AK154" s="227"/>
      <c r="AL154" s="227"/>
      <c r="AM154" s="227"/>
      <c r="AN154" s="227"/>
      <c r="AO154" s="227"/>
      <c r="AP154" s="227"/>
      <c r="AQ154" s="227"/>
      <c r="AR154" s="227"/>
      <c r="AS154" s="227"/>
      <c r="AT154" s="227"/>
      <c r="AU154" s="227"/>
      <c r="AV154" s="227"/>
      <c r="AW154" s="227"/>
      <c r="AX154" s="227"/>
      <c r="AY154" s="227"/>
      <c r="AZ154" s="227"/>
      <c r="BA154" s="227"/>
      <c r="BB154" s="227"/>
      <c r="BC154" s="227"/>
      <c r="BD154" s="227"/>
      <c r="BE154" s="227"/>
      <c r="BF154" s="227"/>
      <c r="BG154" s="227"/>
      <c r="BH154" s="227"/>
      <c r="BI154" s="227"/>
      <c r="BJ154" s="220"/>
      <c r="BK154" s="220"/>
    </row>
    <row r="155" spans="1:63" outlineLevel="1">
      <c r="A155" s="9"/>
      <c r="B155" s="46"/>
      <c r="C155" s="154" t="s">
        <v>29</v>
      </c>
      <c r="D155" s="9"/>
      <c r="E155" s="9"/>
      <c r="F155" s="141"/>
      <c r="G155" s="193"/>
      <c r="H155" s="111"/>
      <c r="I155" s="111"/>
      <c r="J155" s="111"/>
      <c r="K155" s="111"/>
      <c r="L155" s="111">
        <v>0</v>
      </c>
      <c r="M155" s="111">
        <v>0</v>
      </c>
      <c r="N155" s="111">
        <v>0</v>
      </c>
      <c r="O155" s="111">
        <v>0</v>
      </c>
      <c r="P155" s="111">
        <v>0</v>
      </c>
      <c r="Q155" s="111">
        <v>0</v>
      </c>
      <c r="R155" s="100"/>
      <c r="S155" s="100"/>
      <c r="T155" s="100"/>
      <c r="U155" s="100"/>
      <c r="V155" s="100"/>
      <c r="W155" s="100"/>
      <c r="X155" s="100"/>
      <c r="Y155" s="100"/>
      <c r="Z155" s="100"/>
      <c r="AA155" s="227"/>
      <c r="AB155" s="227"/>
      <c r="AC155" s="227"/>
      <c r="AD155" s="227"/>
      <c r="AE155" s="227"/>
      <c r="AF155" s="227"/>
      <c r="AG155" s="227"/>
      <c r="AH155" s="227"/>
      <c r="AI155" s="227"/>
      <c r="AJ155" s="227"/>
      <c r="AK155" s="227"/>
      <c r="AL155" s="227"/>
      <c r="AM155" s="227"/>
      <c r="AN155" s="227"/>
      <c r="AO155" s="227"/>
      <c r="AP155" s="227"/>
      <c r="AQ155" s="227"/>
      <c r="AR155" s="227"/>
      <c r="AS155" s="227"/>
      <c r="AT155" s="227"/>
      <c r="AU155" s="227"/>
      <c r="AV155" s="227"/>
      <c r="AW155" s="227"/>
      <c r="AX155" s="227"/>
      <c r="AY155" s="227"/>
      <c r="AZ155" s="227"/>
      <c r="BA155" s="227"/>
      <c r="BB155" s="227"/>
      <c r="BC155" s="227"/>
      <c r="BD155" s="227"/>
      <c r="BE155" s="227"/>
      <c r="BF155" s="227"/>
      <c r="BG155" s="227"/>
      <c r="BH155" s="227"/>
      <c r="BI155" s="227"/>
      <c r="BJ155" s="220"/>
      <c r="BK155" s="220"/>
    </row>
    <row r="156" spans="1:63" outlineLevel="1">
      <c r="A156" s="9"/>
      <c r="B156" s="46"/>
      <c r="C156" s="129">
        <v>0</v>
      </c>
      <c r="D156" s="9"/>
      <c r="E156" s="9"/>
      <c r="F156" s="141"/>
      <c r="G156" s="193"/>
      <c r="H156" s="111">
        <v>0</v>
      </c>
      <c r="I156" s="111">
        <v>0</v>
      </c>
      <c r="J156" s="111">
        <v>0</v>
      </c>
      <c r="K156" s="111">
        <v>0</v>
      </c>
      <c r="L156" s="111">
        <v>0</v>
      </c>
      <c r="M156" s="111">
        <v>0</v>
      </c>
      <c r="N156" s="111">
        <v>0</v>
      </c>
      <c r="O156" s="111">
        <v>0</v>
      </c>
      <c r="P156" s="111">
        <v>0</v>
      </c>
      <c r="Q156" s="111">
        <v>0</v>
      </c>
      <c r="R156" s="100"/>
      <c r="S156" s="100"/>
      <c r="T156" s="100"/>
      <c r="U156" s="100"/>
      <c r="V156" s="100"/>
      <c r="W156" s="100"/>
      <c r="X156" s="100"/>
      <c r="Y156" s="100"/>
      <c r="Z156" s="100"/>
      <c r="AA156" s="227"/>
      <c r="AB156" s="227"/>
      <c r="AC156" s="227"/>
      <c r="AD156" s="227"/>
      <c r="AE156" s="227"/>
      <c r="AF156" s="227"/>
      <c r="AG156" s="227"/>
      <c r="AH156" s="227"/>
      <c r="AI156" s="227"/>
      <c r="AJ156" s="227"/>
      <c r="AK156" s="227"/>
      <c r="AL156" s="227"/>
      <c r="AM156" s="227"/>
      <c r="AN156" s="227"/>
      <c r="AO156" s="227"/>
      <c r="AP156" s="227"/>
      <c r="AQ156" s="227"/>
      <c r="AR156" s="227"/>
      <c r="AS156" s="227"/>
      <c r="AT156" s="227"/>
      <c r="AU156" s="227"/>
      <c r="AV156" s="227"/>
      <c r="AW156" s="227"/>
      <c r="AX156" s="227"/>
      <c r="AY156" s="227"/>
      <c r="AZ156" s="227"/>
      <c r="BA156" s="227"/>
      <c r="BB156" s="227"/>
      <c r="BC156" s="227"/>
      <c r="BD156" s="227"/>
      <c r="BE156" s="227"/>
      <c r="BF156" s="227"/>
      <c r="BG156" s="227"/>
      <c r="BH156" s="227"/>
      <c r="BI156" s="227"/>
      <c r="BJ156" s="220"/>
      <c r="BK156" s="220"/>
    </row>
    <row r="157" spans="1:63" outlineLevel="1">
      <c r="A157" s="9"/>
      <c r="B157" s="46"/>
      <c r="C157" s="154" t="s">
        <v>29</v>
      </c>
      <c r="D157" s="9"/>
      <c r="E157" s="9"/>
      <c r="F157" s="141"/>
      <c r="G157" s="193"/>
      <c r="H157" s="111"/>
      <c r="I157" s="111"/>
      <c r="J157" s="111"/>
      <c r="K157" s="111"/>
      <c r="L157" s="111">
        <v>0</v>
      </c>
      <c r="M157" s="111">
        <v>0</v>
      </c>
      <c r="N157" s="111">
        <v>0</v>
      </c>
      <c r="O157" s="111">
        <v>0</v>
      </c>
      <c r="P157" s="111">
        <v>0</v>
      </c>
      <c r="Q157" s="111">
        <v>0</v>
      </c>
      <c r="R157" s="100"/>
      <c r="S157" s="100"/>
      <c r="T157" s="100"/>
      <c r="U157" s="100"/>
      <c r="V157" s="100"/>
      <c r="W157" s="100"/>
      <c r="X157" s="100"/>
      <c r="Y157" s="100"/>
      <c r="Z157" s="100"/>
      <c r="AA157" s="227"/>
      <c r="AB157" s="227"/>
      <c r="AC157" s="227"/>
      <c r="AD157" s="227"/>
      <c r="AE157" s="227"/>
      <c r="AF157" s="227"/>
      <c r="AG157" s="227"/>
      <c r="AH157" s="227"/>
      <c r="AI157" s="227"/>
      <c r="AJ157" s="227"/>
      <c r="AK157" s="227"/>
      <c r="AL157" s="227"/>
      <c r="AM157" s="227"/>
      <c r="AN157" s="227"/>
      <c r="AO157" s="227"/>
      <c r="AP157" s="227"/>
      <c r="AQ157" s="227"/>
      <c r="AR157" s="227"/>
      <c r="AS157" s="227"/>
      <c r="AT157" s="227"/>
      <c r="AU157" s="227"/>
      <c r="AV157" s="227"/>
      <c r="AW157" s="227"/>
      <c r="AX157" s="227"/>
      <c r="AY157" s="227"/>
      <c r="AZ157" s="227"/>
      <c r="BA157" s="227"/>
      <c r="BB157" s="227"/>
      <c r="BC157" s="227"/>
      <c r="BD157" s="227"/>
      <c r="BE157" s="227"/>
      <c r="BF157" s="227"/>
      <c r="BG157" s="227"/>
      <c r="BH157" s="227"/>
      <c r="BI157" s="227"/>
      <c r="BJ157" s="220"/>
      <c r="BK157" s="220"/>
    </row>
    <row r="158" spans="1:63" outlineLevel="1">
      <c r="A158" s="9"/>
      <c r="B158" s="46"/>
      <c r="C158" s="129">
        <v>0</v>
      </c>
      <c r="D158" s="9"/>
      <c r="E158" s="9"/>
      <c r="F158" s="141"/>
      <c r="G158" s="193"/>
      <c r="H158" s="111">
        <v>0</v>
      </c>
      <c r="I158" s="111">
        <v>0</v>
      </c>
      <c r="J158" s="111">
        <v>0</v>
      </c>
      <c r="K158" s="111">
        <v>0</v>
      </c>
      <c r="L158" s="111">
        <v>0</v>
      </c>
      <c r="M158" s="111">
        <v>0</v>
      </c>
      <c r="N158" s="111">
        <v>0</v>
      </c>
      <c r="O158" s="111">
        <v>0</v>
      </c>
      <c r="P158" s="111">
        <v>0</v>
      </c>
      <c r="Q158" s="111">
        <v>0</v>
      </c>
      <c r="R158" s="100"/>
      <c r="S158" s="100"/>
      <c r="T158" s="100"/>
      <c r="U158" s="100"/>
      <c r="V158" s="100"/>
      <c r="W158" s="100"/>
      <c r="X158" s="100"/>
      <c r="Y158" s="100"/>
      <c r="Z158" s="100"/>
      <c r="AA158" s="227"/>
      <c r="AB158" s="227"/>
      <c r="AC158" s="227"/>
      <c r="AD158" s="227"/>
      <c r="AE158" s="227"/>
      <c r="AF158" s="227"/>
      <c r="AG158" s="227"/>
      <c r="AH158" s="227"/>
      <c r="AI158" s="227"/>
      <c r="AJ158" s="227"/>
      <c r="AK158" s="227"/>
      <c r="AL158" s="227"/>
      <c r="AM158" s="227"/>
      <c r="AN158" s="227"/>
      <c r="AO158" s="227"/>
      <c r="AP158" s="227"/>
      <c r="AQ158" s="227"/>
      <c r="AR158" s="227"/>
      <c r="AS158" s="227"/>
      <c r="AT158" s="227"/>
      <c r="AU158" s="227"/>
      <c r="AV158" s="227"/>
      <c r="AW158" s="227"/>
      <c r="AX158" s="227"/>
      <c r="AY158" s="227"/>
      <c r="AZ158" s="227"/>
      <c r="BA158" s="227"/>
      <c r="BB158" s="227"/>
      <c r="BC158" s="227"/>
      <c r="BD158" s="227"/>
      <c r="BE158" s="227"/>
      <c r="BF158" s="227"/>
      <c r="BG158" s="227"/>
      <c r="BH158" s="227"/>
      <c r="BI158" s="227"/>
      <c r="BJ158" s="220"/>
      <c r="BK158" s="220"/>
    </row>
    <row r="159" spans="1:63" outlineLevel="1">
      <c r="A159" s="9"/>
      <c r="B159" s="46"/>
      <c r="C159" s="154" t="s">
        <v>29</v>
      </c>
      <c r="D159" s="9"/>
      <c r="E159" s="9"/>
      <c r="F159" s="141"/>
      <c r="G159" s="193"/>
      <c r="H159" s="111"/>
      <c r="I159" s="111"/>
      <c r="J159" s="111"/>
      <c r="K159" s="111"/>
      <c r="L159" s="111">
        <v>0</v>
      </c>
      <c r="M159" s="111">
        <v>0</v>
      </c>
      <c r="N159" s="111">
        <v>0</v>
      </c>
      <c r="O159" s="111">
        <v>0</v>
      </c>
      <c r="P159" s="111">
        <v>0</v>
      </c>
      <c r="Q159" s="111">
        <v>0</v>
      </c>
      <c r="R159" s="100"/>
      <c r="S159" s="100"/>
      <c r="T159" s="100"/>
      <c r="U159" s="100"/>
      <c r="V159" s="100"/>
      <c r="W159" s="100"/>
      <c r="X159" s="100"/>
      <c r="Y159" s="100"/>
      <c r="Z159" s="100"/>
      <c r="AA159" s="227"/>
      <c r="AB159" s="227"/>
      <c r="AC159" s="227"/>
      <c r="AD159" s="227"/>
      <c r="AE159" s="227"/>
      <c r="AF159" s="227"/>
      <c r="AG159" s="227"/>
      <c r="AH159" s="227"/>
      <c r="AI159" s="227"/>
      <c r="AJ159" s="227"/>
      <c r="AK159" s="227"/>
      <c r="AL159" s="227"/>
      <c r="AM159" s="227"/>
      <c r="AN159" s="227"/>
      <c r="AO159" s="227"/>
      <c r="AP159" s="227"/>
      <c r="AQ159" s="227"/>
      <c r="AR159" s="227"/>
      <c r="AS159" s="227"/>
      <c r="AT159" s="227"/>
      <c r="AU159" s="227"/>
      <c r="AV159" s="227"/>
      <c r="AW159" s="227"/>
      <c r="AX159" s="227"/>
      <c r="AY159" s="227"/>
      <c r="AZ159" s="227"/>
      <c r="BA159" s="227"/>
      <c r="BB159" s="227"/>
      <c r="BC159" s="227"/>
      <c r="BD159" s="227"/>
      <c r="BE159" s="227"/>
      <c r="BF159" s="227"/>
      <c r="BG159" s="227"/>
      <c r="BH159" s="227"/>
      <c r="BI159" s="227"/>
      <c r="BJ159" s="220"/>
      <c r="BK159" s="220"/>
    </row>
    <row r="160" spans="1:63" outlineLevel="1">
      <c r="A160" s="9"/>
      <c r="B160" s="46"/>
      <c r="C160" s="129">
        <v>0</v>
      </c>
      <c r="D160" s="9"/>
      <c r="E160" s="9"/>
      <c r="F160" s="141"/>
      <c r="G160" s="193"/>
      <c r="H160" s="111">
        <v>0</v>
      </c>
      <c r="I160" s="111">
        <v>0</v>
      </c>
      <c r="J160" s="111">
        <v>0</v>
      </c>
      <c r="K160" s="111">
        <v>0</v>
      </c>
      <c r="L160" s="111">
        <v>0</v>
      </c>
      <c r="M160" s="111">
        <v>0</v>
      </c>
      <c r="N160" s="111">
        <v>0</v>
      </c>
      <c r="O160" s="111">
        <v>0</v>
      </c>
      <c r="P160" s="111">
        <v>0</v>
      </c>
      <c r="Q160" s="111">
        <v>0</v>
      </c>
      <c r="R160" s="100"/>
      <c r="S160" s="100"/>
      <c r="T160" s="100"/>
      <c r="U160" s="100"/>
      <c r="V160" s="100"/>
      <c r="W160" s="100"/>
      <c r="X160" s="100"/>
      <c r="Y160" s="100"/>
      <c r="Z160" s="100"/>
      <c r="AA160" s="227"/>
      <c r="AB160" s="227"/>
      <c r="AC160" s="227"/>
      <c r="AD160" s="227"/>
      <c r="AE160" s="227"/>
      <c r="AF160" s="227"/>
      <c r="AG160" s="227"/>
      <c r="AH160" s="227"/>
      <c r="AI160" s="227"/>
      <c r="AJ160" s="227"/>
      <c r="AK160" s="227"/>
      <c r="AL160" s="227"/>
      <c r="AM160" s="227"/>
      <c r="AN160" s="227"/>
      <c r="AO160" s="227"/>
      <c r="AP160" s="227"/>
      <c r="AQ160" s="227"/>
      <c r="AR160" s="227"/>
      <c r="AS160" s="227"/>
      <c r="AT160" s="227"/>
      <c r="AU160" s="227"/>
      <c r="AV160" s="227"/>
      <c r="AW160" s="227"/>
      <c r="AX160" s="227"/>
      <c r="AY160" s="227"/>
      <c r="AZ160" s="227"/>
      <c r="BA160" s="227"/>
      <c r="BB160" s="227"/>
      <c r="BC160" s="227"/>
      <c r="BD160" s="227"/>
      <c r="BE160" s="227"/>
      <c r="BF160" s="227"/>
      <c r="BG160" s="227"/>
      <c r="BH160" s="227"/>
      <c r="BI160" s="227"/>
      <c r="BJ160" s="220"/>
      <c r="BK160" s="220"/>
    </row>
    <row r="161" spans="1:63" outlineLevel="1">
      <c r="A161" s="9"/>
      <c r="B161" s="46"/>
      <c r="C161" s="154" t="s">
        <v>29</v>
      </c>
      <c r="D161" s="9"/>
      <c r="E161" s="9"/>
      <c r="F161" s="141"/>
      <c r="G161" s="193"/>
      <c r="H161" s="111"/>
      <c r="I161" s="111"/>
      <c r="J161" s="111"/>
      <c r="K161" s="111"/>
      <c r="L161" s="111">
        <v>0</v>
      </c>
      <c r="M161" s="111">
        <v>0</v>
      </c>
      <c r="N161" s="111">
        <v>0</v>
      </c>
      <c r="O161" s="111">
        <v>0</v>
      </c>
      <c r="P161" s="111">
        <v>0</v>
      </c>
      <c r="Q161" s="111">
        <v>0</v>
      </c>
      <c r="R161" s="100"/>
      <c r="S161" s="100"/>
      <c r="T161" s="100"/>
      <c r="U161" s="100"/>
      <c r="V161" s="100"/>
      <c r="W161" s="100"/>
      <c r="X161" s="100"/>
      <c r="Y161" s="100"/>
      <c r="Z161" s="100"/>
      <c r="AA161" s="227"/>
      <c r="AB161" s="227"/>
      <c r="AC161" s="227"/>
      <c r="AD161" s="227"/>
      <c r="AE161" s="227"/>
      <c r="AF161" s="227"/>
      <c r="AG161" s="227"/>
      <c r="AH161" s="227"/>
      <c r="AI161" s="227"/>
      <c r="AJ161" s="227"/>
      <c r="AK161" s="227"/>
      <c r="AL161" s="227"/>
      <c r="AM161" s="227"/>
      <c r="AN161" s="227"/>
      <c r="AO161" s="227"/>
      <c r="AP161" s="227"/>
      <c r="AQ161" s="227"/>
      <c r="AR161" s="227"/>
      <c r="AS161" s="227"/>
      <c r="AT161" s="227"/>
      <c r="AU161" s="227"/>
      <c r="AV161" s="227"/>
      <c r="AW161" s="227"/>
      <c r="AX161" s="227"/>
      <c r="AY161" s="227"/>
      <c r="AZ161" s="227"/>
      <c r="BA161" s="227"/>
      <c r="BB161" s="227"/>
      <c r="BC161" s="227"/>
      <c r="BD161" s="227"/>
      <c r="BE161" s="227"/>
      <c r="BF161" s="227"/>
      <c r="BG161" s="227"/>
      <c r="BH161" s="227"/>
      <c r="BI161" s="227"/>
      <c r="BJ161" s="220"/>
      <c r="BK161" s="220"/>
    </row>
    <row r="162" spans="1:63" outlineLevel="1">
      <c r="A162" s="9"/>
      <c r="B162" s="46"/>
      <c r="C162" s="129">
        <v>0</v>
      </c>
      <c r="D162" s="9"/>
      <c r="E162" s="9"/>
      <c r="F162" s="141"/>
      <c r="G162" s="193"/>
      <c r="H162" s="111">
        <v>0</v>
      </c>
      <c r="I162" s="111">
        <v>0</v>
      </c>
      <c r="J162" s="111">
        <v>0</v>
      </c>
      <c r="K162" s="111">
        <v>0</v>
      </c>
      <c r="L162" s="111">
        <v>0</v>
      </c>
      <c r="M162" s="111">
        <v>0</v>
      </c>
      <c r="N162" s="111">
        <v>0</v>
      </c>
      <c r="O162" s="111">
        <v>0</v>
      </c>
      <c r="P162" s="111">
        <v>0</v>
      </c>
      <c r="Q162" s="111">
        <v>0</v>
      </c>
      <c r="R162" s="100"/>
      <c r="S162" s="100"/>
      <c r="T162" s="100"/>
      <c r="U162" s="100"/>
      <c r="V162" s="100"/>
      <c r="W162" s="100"/>
      <c r="X162" s="100"/>
      <c r="Y162" s="100"/>
      <c r="Z162" s="100"/>
      <c r="AA162" s="227"/>
      <c r="AB162" s="227"/>
      <c r="AC162" s="227"/>
      <c r="AD162" s="227"/>
      <c r="AE162" s="227"/>
      <c r="AF162" s="227"/>
      <c r="AG162" s="227"/>
      <c r="AH162" s="227"/>
      <c r="AI162" s="227"/>
      <c r="AJ162" s="227"/>
      <c r="AK162" s="227"/>
      <c r="AL162" s="227"/>
      <c r="AM162" s="227"/>
      <c r="AN162" s="227"/>
      <c r="AO162" s="227"/>
      <c r="AP162" s="227"/>
      <c r="AQ162" s="227"/>
      <c r="AR162" s="227"/>
      <c r="AS162" s="227"/>
      <c r="AT162" s="227"/>
      <c r="AU162" s="227"/>
      <c r="AV162" s="227"/>
      <c r="AW162" s="227"/>
      <c r="AX162" s="227"/>
      <c r="AY162" s="227"/>
      <c r="AZ162" s="227"/>
      <c r="BA162" s="227"/>
      <c r="BB162" s="227"/>
      <c r="BC162" s="227"/>
      <c r="BD162" s="227"/>
      <c r="BE162" s="227"/>
      <c r="BF162" s="227"/>
      <c r="BG162" s="227"/>
      <c r="BH162" s="227"/>
      <c r="BI162" s="227"/>
      <c r="BJ162" s="220"/>
      <c r="BK162" s="220"/>
    </row>
    <row r="163" spans="1:63" outlineLevel="1">
      <c r="A163" s="9"/>
      <c r="B163" s="46"/>
      <c r="C163" s="154" t="s">
        <v>29</v>
      </c>
      <c r="D163" s="9"/>
      <c r="E163" s="9"/>
      <c r="F163" s="141"/>
      <c r="G163" s="193"/>
      <c r="H163" s="111"/>
      <c r="I163" s="111"/>
      <c r="J163" s="111"/>
      <c r="K163" s="111"/>
      <c r="L163" s="111">
        <v>0</v>
      </c>
      <c r="M163" s="111">
        <v>0</v>
      </c>
      <c r="N163" s="111">
        <v>0</v>
      </c>
      <c r="O163" s="111">
        <v>0</v>
      </c>
      <c r="P163" s="111">
        <v>0</v>
      </c>
      <c r="Q163" s="111">
        <v>0</v>
      </c>
      <c r="R163" s="100"/>
      <c r="S163" s="100"/>
      <c r="T163" s="100"/>
      <c r="U163" s="100"/>
      <c r="V163" s="100"/>
      <c r="W163" s="100"/>
      <c r="X163" s="100"/>
      <c r="Y163" s="100"/>
      <c r="Z163" s="100"/>
      <c r="AA163" s="227"/>
      <c r="AB163" s="227"/>
      <c r="AC163" s="227"/>
      <c r="AD163" s="227"/>
      <c r="AE163" s="227"/>
      <c r="AF163" s="227"/>
      <c r="AG163" s="227"/>
      <c r="AH163" s="227"/>
      <c r="AI163" s="227"/>
      <c r="AJ163" s="227"/>
      <c r="AK163" s="227"/>
      <c r="AL163" s="227"/>
      <c r="AM163" s="227"/>
      <c r="AN163" s="227"/>
      <c r="AO163" s="227"/>
      <c r="AP163" s="227"/>
      <c r="AQ163" s="227"/>
      <c r="AR163" s="227"/>
      <c r="AS163" s="227"/>
      <c r="AT163" s="227"/>
      <c r="AU163" s="227"/>
      <c r="AV163" s="227"/>
      <c r="AW163" s="227"/>
      <c r="AX163" s="227"/>
      <c r="AY163" s="227"/>
      <c r="AZ163" s="227"/>
      <c r="BA163" s="227"/>
      <c r="BB163" s="227"/>
      <c r="BC163" s="227"/>
      <c r="BD163" s="227"/>
      <c r="BE163" s="227"/>
      <c r="BF163" s="227"/>
      <c r="BG163" s="227"/>
      <c r="BH163" s="227"/>
      <c r="BI163" s="227"/>
      <c r="BJ163" s="220"/>
      <c r="BK163" s="220"/>
    </row>
    <row r="164" spans="1:63" outlineLevel="1">
      <c r="A164" s="9"/>
      <c r="B164" s="46"/>
      <c r="C164" s="129">
        <v>0</v>
      </c>
      <c r="D164" s="9"/>
      <c r="E164" s="9"/>
      <c r="F164" s="141"/>
      <c r="G164" s="193"/>
      <c r="H164" s="111">
        <v>0</v>
      </c>
      <c r="I164" s="111">
        <v>0</v>
      </c>
      <c r="J164" s="111">
        <v>0</v>
      </c>
      <c r="K164" s="111">
        <v>0</v>
      </c>
      <c r="L164" s="111">
        <v>0</v>
      </c>
      <c r="M164" s="111">
        <v>0</v>
      </c>
      <c r="N164" s="111">
        <v>0</v>
      </c>
      <c r="O164" s="111">
        <v>0</v>
      </c>
      <c r="P164" s="111">
        <v>0</v>
      </c>
      <c r="Q164" s="111">
        <v>0</v>
      </c>
      <c r="R164" s="100"/>
      <c r="S164" s="100"/>
      <c r="T164" s="100"/>
      <c r="U164" s="100"/>
      <c r="V164" s="100"/>
      <c r="W164" s="100"/>
      <c r="X164" s="100"/>
      <c r="Y164" s="100"/>
      <c r="Z164" s="100"/>
      <c r="AA164" s="227"/>
      <c r="AB164" s="227"/>
      <c r="AC164" s="227"/>
      <c r="AD164" s="227"/>
      <c r="AE164" s="227"/>
      <c r="AF164" s="227"/>
      <c r="AG164" s="227"/>
      <c r="AH164" s="227"/>
      <c r="AI164" s="227"/>
      <c r="AJ164" s="227"/>
      <c r="AK164" s="227"/>
      <c r="AL164" s="227"/>
      <c r="AM164" s="227"/>
      <c r="AN164" s="227"/>
      <c r="AO164" s="227"/>
      <c r="AP164" s="227"/>
      <c r="AQ164" s="227"/>
      <c r="AR164" s="227"/>
      <c r="AS164" s="227"/>
      <c r="AT164" s="227"/>
      <c r="AU164" s="227"/>
      <c r="AV164" s="227"/>
      <c r="AW164" s="227"/>
      <c r="AX164" s="227"/>
      <c r="AY164" s="227"/>
      <c r="AZ164" s="227"/>
      <c r="BA164" s="227"/>
      <c r="BB164" s="227"/>
      <c r="BC164" s="227"/>
      <c r="BD164" s="227"/>
      <c r="BE164" s="227"/>
      <c r="BF164" s="227"/>
      <c r="BG164" s="227"/>
      <c r="BH164" s="227"/>
      <c r="BI164" s="227"/>
      <c r="BJ164" s="220"/>
      <c r="BK164" s="220"/>
    </row>
    <row r="165" spans="1:63" outlineLevel="1">
      <c r="A165" s="9"/>
      <c r="B165" s="46"/>
      <c r="C165" s="154" t="s">
        <v>29</v>
      </c>
      <c r="D165" s="9"/>
      <c r="E165" s="9"/>
      <c r="F165" s="141"/>
      <c r="G165" s="193"/>
      <c r="H165" s="111"/>
      <c r="I165" s="111"/>
      <c r="J165" s="111"/>
      <c r="K165" s="111"/>
      <c r="L165" s="111">
        <v>0</v>
      </c>
      <c r="M165" s="111">
        <v>0</v>
      </c>
      <c r="N165" s="111">
        <v>0</v>
      </c>
      <c r="O165" s="111">
        <v>0</v>
      </c>
      <c r="P165" s="111">
        <v>0</v>
      </c>
      <c r="Q165" s="111">
        <v>0</v>
      </c>
      <c r="R165" s="100"/>
      <c r="S165" s="100"/>
      <c r="T165" s="100"/>
      <c r="U165" s="100"/>
      <c r="V165" s="100"/>
      <c r="W165" s="100"/>
      <c r="X165" s="100"/>
      <c r="Y165" s="100"/>
      <c r="Z165" s="100"/>
      <c r="AA165" s="227"/>
      <c r="AB165" s="227"/>
      <c r="AC165" s="227"/>
      <c r="AD165" s="227"/>
      <c r="AE165" s="227"/>
      <c r="AF165" s="227"/>
      <c r="AG165" s="227"/>
      <c r="AH165" s="227"/>
      <c r="AI165" s="227"/>
      <c r="AJ165" s="227"/>
      <c r="AK165" s="227"/>
      <c r="AL165" s="227"/>
      <c r="AM165" s="227"/>
      <c r="AN165" s="227"/>
      <c r="AO165" s="227"/>
      <c r="AP165" s="227"/>
      <c r="AQ165" s="227"/>
      <c r="AR165" s="227"/>
      <c r="AS165" s="227"/>
      <c r="AT165" s="227"/>
      <c r="AU165" s="227"/>
      <c r="AV165" s="227"/>
      <c r="AW165" s="227"/>
      <c r="AX165" s="227"/>
      <c r="AY165" s="227"/>
      <c r="AZ165" s="227"/>
      <c r="BA165" s="227"/>
      <c r="BB165" s="227"/>
      <c r="BC165" s="227"/>
      <c r="BD165" s="227"/>
      <c r="BE165" s="227"/>
      <c r="BF165" s="227"/>
      <c r="BG165" s="227"/>
      <c r="BH165" s="227"/>
      <c r="BI165" s="227"/>
      <c r="BJ165" s="220"/>
      <c r="BK165" s="220"/>
    </row>
    <row r="166" spans="1:63" outlineLevel="1">
      <c r="A166" s="9"/>
      <c r="B166" s="46"/>
      <c r="C166" s="129">
        <v>0</v>
      </c>
      <c r="D166" s="9"/>
      <c r="E166" s="9"/>
      <c r="F166" s="141"/>
      <c r="G166" s="193"/>
      <c r="H166" s="111">
        <v>0</v>
      </c>
      <c r="I166" s="111">
        <v>0</v>
      </c>
      <c r="J166" s="111">
        <v>0</v>
      </c>
      <c r="K166" s="111">
        <v>0</v>
      </c>
      <c r="L166" s="111">
        <v>0</v>
      </c>
      <c r="M166" s="111">
        <v>0</v>
      </c>
      <c r="N166" s="111">
        <v>0</v>
      </c>
      <c r="O166" s="111">
        <v>0</v>
      </c>
      <c r="P166" s="111">
        <v>0</v>
      </c>
      <c r="Q166" s="111">
        <v>0</v>
      </c>
      <c r="R166" s="100"/>
      <c r="S166" s="100"/>
      <c r="T166" s="100"/>
      <c r="U166" s="100"/>
      <c r="V166" s="100"/>
      <c r="W166" s="100"/>
      <c r="X166" s="100"/>
      <c r="Y166" s="100"/>
      <c r="Z166" s="100"/>
      <c r="AA166" s="227"/>
      <c r="AB166" s="227"/>
      <c r="AC166" s="227"/>
      <c r="AD166" s="227"/>
      <c r="AE166" s="227"/>
      <c r="AF166" s="227"/>
      <c r="AG166" s="227"/>
      <c r="AH166" s="227"/>
      <c r="AI166" s="227"/>
      <c r="AJ166" s="227"/>
      <c r="AK166" s="227"/>
      <c r="AL166" s="227"/>
      <c r="AM166" s="227"/>
      <c r="AN166" s="227"/>
      <c r="AO166" s="227"/>
      <c r="AP166" s="227"/>
      <c r="AQ166" s="227"/>
      <c r="AR166" s="227"/>
      <c r="AS166" s="227"/>
      <c r="AT166" s="227"/>
      <c r="AU166" s="227"/>
      <c r="AV166" s="227"/>
      <c r="AW166" s="227"/>
      <c r="AX166" s="227"/>
      <c r="AY166" s="227"/>
      <c r="AZ166" s="227"/>
      <c r="BA166" s="227"/>
      <c r="BB166" s="227"/>
      <c r="BC166" s="227"/>
      <c r="BD166" s="227"/>
      <c r="BE166" s="227"/>
      <c r="BF166" s="227"/>
      <c r="BG166" s="227"/>
      <c r="BH166" s="227"/>
      <c r="BI166" s="227"/>
      <c r="BJ166" s="220"/>
      <c r="BK166" s="220"/>
    </row>
    <row r="167" spans="1:63" outlineLevel="1">
      <c r="A167" s="9"/>
      <c r="B167" s="46"/>
      <c r="C167" s="154" t="s">
        <v>29</v>
      </c>
      <c r="D167" s="9"/>
      <c r="E167" s="9"/>
      <c r="F167" s="141"/>
      <c r="G167" s="193"/>
      <c r="H167" s="111"/>
      <c r="I167" s="111"/>
      <c r="J167" s="111"/>
      <c r="K167" s="111"/>
      <c r="L167" s="111">
        <v>0</v>
      </c>
      <c r="M167" s="111">
        <v>0</v>
      </c>
      <c r="N167" s="111">
        <v>0</v>
      </c>
      <c r="O167" s="111">
        <v>0</v>
      </c>
      <c r="P167" s="111">
        <v>0</v>
      </c>
      <c r="Q167" s="111">
        <v>0</v>
      </c>
      <c r="R167" s="100"/>
      <c r="S167" s="100"/>
      <c r="T167" s="100"/>
      <c r="U167" s="100"/>
      <c r="V167" s="100"/>
      <c r="W167" s="100"/>
      <c r="X167" s="100"/>
      <c r="Y167" s="100"/>
      <c r="Z167" s="100"/>
      <c r="AA167" s="227"/>
      <c r="AB167" s="227"/>
      <c r="AC167" s="227"/>
      <c r="AD167" s="227"/>
      <c r="AE167" s="227"/>
      <c r="AF167" s="227"/>
      <c r="AG167" s="227"/>
      <c r="AH167" s="227"/>
      <c r="AI167" s="227"/>
      <c r="AJ167" s="227"/>
      <c r="AK167" s="227"/>
      <c r="AL167" s="227"/>
      <c r="AM167" s="227"/>
      <c r="AN167" s="227"/>
      <c r="AO167" s="227"/>
      <c r="AP167" s="227"/>
      <c r="AQ167" s="227"/>
      <c r="AR167" s="227"/>
      <c r="AS167" s="227"/>
      <c r="AT167" s="227"/>
      <c r="AU167" s="227"/>
      <c r="AV167" s="227"/>
      <c r="AW167" s="227"/>
      <c r="AX167" s="227"/>
      <c r="AY167" s="227"/>
      <c r="AZ167" s="227"/>
      <c r="BA167" s="227"/>
      <c r="BB167" s="227"/>
      <c r="BC167" s="227"/>
      <c r="BD167" s="227"/>
      <c r="BE167" s="227"/>
      <c r="BF167" s="227"/>
      <c r="BG167" s="227"/>
      <c r="BH167" s="227"/>
      <c r="BI167" s="227"/>
      <c r="BJ167" s="220"/>
      <c r="BK167" s="220"/>
    </row>
    <row r="168" spans="1:63">
      <c r="A168" s="9"/>
      <c r="B168" s="184" t="s">
        <v>42</v>
      </c>
      <c r="D168" s="9"/>
      <c r="E168" s="9"/>
      <c r="F168" s="141"/>
      <c r="G168" s="195"/>
      <c r="H168" s="117"/>
      <c r="I168" s="117"/>
      <c r="J168" s="117"/>
      <c r="K168" s="117"/>
      <c r="L168" s="117">
        <v>2.2012107506336678</v>
      </c>
      <c r="M168" s="117">
        <v>0</v>
      </c>
      <c r="N168" s="117">
        <v>0</v>
      </c>
      <c r="O168" s="117">
        <v>0</v>
      </c>
      <c r="P168" s="117">
        <v>0</v>
      </c>
      <c r="Q168" s="117">
        <v>0</v>
      </c>
      <c r="R168" s="100"/>
      <c r="S168" s="100"/>
      <c r="T168" s="100"/>
      <c r="U168" s="100"/>
      <c r="V168" s="100"/>
      <c r="W168" s="100"/>
      <c r="X168" s="100"/>
      <c r="Y168" s="100"/>
      <c r="Z168" s="100"/>
      <c r="AA168" s="227"/>
      <c r="AB168" s="227"/>
      <c r="AC168" s="227"/>
      <c r="AD168" s="227"/>
      <c r="AE168" s="227"/>
      <c r="AF168" s="227"/>
      <c r="AG168" s="227"/>
      <c r="AH168" s="227"/>
      <c r="AI168" s="227"/>
      <c r="AJ168" s="227"/>
      <c r="AK168" s="227"/>
      <c r="AL168" s="227"/>
      <c r="AM168" s="227"/>
      <c r="AN168" s="227"/>
      <c r="AO168" s="227"/>
      <c r="AP168" s="227"/>
      <c r="AQ168" s="227"/>
      <c r="AR168" s="227"/>
      <c r="AS168" s="227"/>
      <c r="AT168" s="227"/>
      <c r="AU168" s="227"/>
      <c r="AV168" s="227"/>
      <c r="AW168" s="227"/>
      <c r="AX168" s="227"/>
      <c r="AY168" s="227"/>
      <c r="AZ168" s="227"/>
      <c r="BA168" s="227"/>
      <c r="BB168" s="227"/>
      <c r="BC168" s="227"/>
      <c r="BD168" s="227"/>
      <c r="BE168" s="227"/>
      <c r="BF168" s="227"/>
      <c r="BG168" s="227"/>
      <c r="BH168" s="227"/>
      <c r="BI168" s="227"/>
      <c r="BJ168" s="220"/>
      <c r="BK168" s="220"/>
    </row>
    <row r="169" spans="1:63">
      <c r="A169" s="9"/>
      <c r="B169" s="153"/>
      <c r="C169" s="26"/>
      <c r="D169" s="9"/>
      <c r="E169" s="9"/>
      <c r="F169" s="141"/>
      <c r="G169" s="117"/>
      <c r="H169" s="117"/>
      <c r="I169" s="117"/>
      <c r="J169" s="117"/>
      <c r="K169" s="117"/>
      <c r="L169" s="117"/>
      <c r="M169" s="9"/>
      <c r="N169" s="111"/>
      <c r="O169" s="152"/>
      <c r="P169" s="152"/>
      <c r="Q169" s="152"/>
      <c r="R169" s="100"/>
      <c r="S169" s="100"/>
      <c r="T169" s="100"/>
      <c r="U169" s="100"/>
      <c r="V169" s="100"/>
      <c r="W169" s="100"/>
      <c r="X169" s="100"/>
      <c r="Y169" s="100"/>
      <c r="Z169" s="100"/>
      <c r="AA169" s="227"/>
      <c r="AB169" s="227"/>
      <c r="AC169" s="227"/>
      <c r="AD169" s="227"/>
      <c r="AE169" s="227"/>
      <c r="AF169" s="227"/>
      <c r="AG169" s="227"/>
      <c r="AH169" s="227"/>
      <c r="AI169" s="227"/>
      <c r="AJ169" s="227"/>
      <c r="AK169" s="227"/>
      <c r="AL169" s="227"/>
      <c r="AM169" s="227"/>
      <c r="AN169" s="227"/>
      <c r="AO169" s="227"/>
      <c r="AP169" s="227"/>
      <c r="AQ169" s="227"/>
      <c r="AR169" s="227"/>
      <c r="AS169" s="227"/>
      <c r="AT169" s="227"/>
      <c r="AU169" s="227"/>
      <c r="AV169" s="227"/>
      <c r="AW169" s="227"/>
      <c r="AX169" s="227"/>
      <c r="AY169" s="227"/>
      <c r="AZ169" s="227"/>
      <c r="BA169" s="227"/>
      <c r="BB169" s="227"/>
      <c r="BC169" s="227"/>
      <c r="BD169" s="227"/>
      <c r="BE169" s="227"/>
      <c r="BF169" s="227"/>
      <c r="BG169" s="227"/>
      <c r="BH169" s="227"/>
      <c r="BI169" s="227"/>
      <c r="BJ169" s="220"/>
      <c r="BK169" s="220"/>
    </row>
    <row r="170" spans="1:63">
      <c r="A170" s="73"/>
      <c r="B170" s="178" t="s">
        <v>52</v>
      </c>
      <c r="C170" s="179"/>
      <c r="D170" s="73"/>
      <c r="E170" s="73"/>
      <c r="F170" s="180"/>
      <c r="G170" s="181"/>
      <c r="H170" s="181"/>
      <c r="I170" s="181"/>
      <c r="J170" s="181"/>
      <c r="K170" s="181"/>
      <c r="L170" s="181"/>
      <c r="M170" s="73"/>
      <c r="N170" s="182"/>
      <c r="O170" s="183"/>
      <c r="P170" s="183"/>
      <c r="Q170" s="183"/>
      <c r="R170" s="183"/>
      <c r="S170" s="100"/>
      <c r="T170" s="100"/>
      <c r="U170" s="100"/>
      <c r="V170" s="100"/>
      <c r="W170" s="100"/>
      <c r="X170" s="100"/>
      <c r="Y170" s="100"/>
      <c r="Z170" s="100"/>
      <c r="AA170" s="227"/>
      <c r="AB170" s="227"/>
      <c r="AC170" s="227"/>
      <c r="AD170" s="227"/>
      <c r="AE170" s="227"/>
      <c r="AF170" s="227"/>
      <c r="AG170" s="227"/>
      <c r="AH170" s="227"/>
      <c r="AI170" s="227"/>
      <c r="AJ170" s="227"/>
      <c r="AK170" s="227"/>
      <c r="AL170" s="227"/>
      <c r="AM170" s="227"/>
      <c r="AN170" s="227"/>
      <c r="AO170" s="227"/>
      <c r="AP170" s="227"/>
      <c r="AQ170" s="227"/>
      <c r="AR170" s="227"/>
      <c r="AS170" s="227"/>
      <c r="AT170" s="227"/>
      <c r="AU170" s="227"/>
      <c r="AV170" s="227"/>
      <c r="AW170" s="227"/>
      <c r="AX170" s="227"/>
      <c r="AY170" s="227"/>
      <c r="AZ170" s="227"/>
      <c r="BA170" s="227"/>
      <c r="BB170" s="227"/>
      <c r="BC170" s="227"/>
      <c r="BD170" s="227"/>
      <c r="BE170" s="227"/>
      <c r="BF170" s="227"/>
      <c r="BG170" s="227"/>
      <c r="BH170" s="227"/>
      <c r="BI170" s="227"/>
      <c r="BJ170" s="220"/>
      <c r="BK170" s="220"/>
    </row>
    <row r="171" spans="1:63">
      <c r="A171" s="9"/>
      <c r="B171" s="153"/>
      <c r="C171" s="26"/>
      <c r="D171" s="9"/>
      <c r="E171" s="9"/>
      <c r="F171" s="141"/>
      <c r="G171" s="117"/>
      <c r="H171" s="117"/>
      <c r="I171" s="117"/>
      <c r="J171" s="117"/>
      <c r="K171" s="117"/>
      <c r="L171" s="117"/>
      <c r="M171" s="9"/>
      <c r="N171" s="111"/>
      <c r="O171" s="152"/>
      <c r="P171" s="152"/>
      <c r="Q171" s="152"/>
      <c r="R171" s="100"/>
      <c r="S171" s="100"/>
      <c r="T171" s="100"/>
      <c r="U171" s="100"/>
      <c r="V171" s="100"/>
      <c r="W171" s="100"/>
      <c r="X171" s="100"/>
      <c r="Y171" s="100"/>
      <c r="Z171" s="100"/>
      <c r="AA171" s="227"/>
      <c r="AB171" s="227"/>
      <c r="AC171" s="227"/>
      <c r="AD171" s="227"/>
      <c r="AE171" s="227"/>
      <c r="AF171" s="227"/>
      <c r="AG171" s="227"/>
      <c r="AH171" s="227"/>
      <c r="AI171" s="227"/>
      <c r="AJ171" s="227"/>
      <c r="AK171" s="227"/>
      <c r="AL171" s="227"/>
      <c r="AM171" s="227"/>
      <c r="AN171" s="227"/>
      <c r="AO171" s="227"/>
      <c r="AP171" s="227"/>
      <c r="AQ171" s="227"/>
      <c r="AR171" s="227"/>
      <c r="AS171" s="227"/>
      <c r="AT171" s="227"/>
      <c r="AU171" s="227"/>
      <c r="AV171" s="227"/>
      <c r="AW171" s="227"/>
      <c r="AX171" s="227"/>
      <c r="AY171" s="227"/>
      <c r="AZ171" s="227"/>
      <c r="BA171" s="227"/>
      <c r="BB171" s="227"/>
      <c r="BC171" s="227"/>
      <c r="BD171" s="227"/>
      <c r="BE171" s="227"/>
      <c r="BF171" s="227"/>
      <c r="BG171" s="227"/>
      <c r="BH171" s="227"/>
      <c r="BI171" s="227"/>
      <c r="BJ171" s="220"/>
      <c r="BK171" s="220"/>
    </row>
    <row r="172" spans="1:63">
      <c r="A172" s="9"/>
      <c r="B172" s="46" t="s">
        <v>53</v>
      </c>
      <c r="C172" s="9"/>
      <c r="D172" s="9"/>
      <c r="E172" s="9"/>
      <c r="F172" s="141"/>
      <c r="G172" s="195">
        <v>0</v>
      </c>
      <c r="H172" s="117"/>
      <c r="I172" s="117"/>
      <c r="J172" s="117"/>
      <c r="K172" s="117"/>
      <c r="L172" s="117"/>
      <c r="M172" s="9"/>
      <c r="N172" s="111"/>
      <c r="O172" s="152"/>
      <c r="P172" s="152"/>
      <c r="Q172" s="152"/>
      <c r="R172" s="100"/>
      <c r="S172" s="100"/>
      <c r="T172" s="100"/>
      <c r="U172" s="100"/>
      <c r="V172" s="100"/>
      <c r="W172" s="100"/>
      <c r="X172" s="100"/>
      <c r="Y172" s="100"/>
      <c r="Z172" s="100"/>
      <c r="AA172" s="227"/>
      <c r="AB172" s="227"/>
      <c r="AC172" s="227"/>
      <c r="AD172" s="227"/>
      <c r="AE172" s="227"/>
      <c r="AF172" s="227"/>
      <c r="AG172" s="227"/>
      <c r="AH172" s="227"/>
      <c r="AI172" s="227"/>
      <c r="AJ172" s="227"/>
      <c r="AK172" s="227"/>
      <c r="AL172" s="227"/>
      <c r="AM172" s="227"/>
      <c r="AN172" s="227"/>
      <c r="AO172" s="227"/>
      <c r="AP172" s="227"/>
      <c r="AQ172" s="227"/>
      <c r="AR172" s="227"/>
      <c r="AS172" s="227"/>
      <c r="AT172" s="227"/>
      <c r="AU172" s="227"/>
      <c r="AV172" s="227"/>
      <c r="AW172" s="227"/>
      <c r="AX172" s="227"/>
      <c r="AY172" s="227"/>
      <c r="AZ172" s="227"/>
      <c r="BA172" s="227"/>
      <c r="BB172" s="227"/>
      <c r="BC172" s="227"/>
      <c r="BD172" s="227"/>
      <c r="BE172" s="227"/>
      <c r="BF172" s="227"/>
      <c r="BG172" s="227"/>
      <c r="BH172" s="227"/>
      <c r="BI172" s="227"/>
      <c r="BJ172" s="220"/>
      <c r="BK172" s="220"/>
    </row>
    <row r="173" spans="1:63" outlineLevel="1">
      <c r="A173" s="9"/>
      <c r="B173" s="9"/>
      <c r="C173" s="129" t="s">
        <v>121</v>
      </c>
      <c r="D173" s="9"/>
      <c r="E173" s="9"/>
      <c r="F173" s="141"/>
      <c r="G173" s="193">
        <v>0</v>
      </c>
      <c r="H173" s="117"/>
      <c r="I173" s="117"/>
      <c r="J173" s="117"/>
      <c r="K173" s="117"/>
      <c r="L173" s="117"/>
      <c r="M173" s="9"/>
      <c r="N173" s="111"/>
      <c r="O173" s="152"/>
      <c r="P173" s="152"/>
      <c r="Q173" s="152"/>
      <c r="R173" s="100"/>
      <c r="S173" s="100"/>
      <c r="T173" s="100"/>
      <c r="U173" s="100"/>
      <c r="V173" s="100"/>
      <c r="W173" s="100"/>
      <c r="X173" s="100"/>
      <c r="Y173" s="100"/>
      <c r="Z173" s="100"/>
      <c r="AA173" s="227"/>
      <c r="AB173" s="227"/>
      <c r="AC173" s="227"/>
      <c r="AD173" s="227"/>
      <c r="AE173" s="227"/>
      <c r="AF173" s="227"/>
      <c r="AG173" s="227"/>
      <c r="AH173" s="227"/>
      <c r="AI173" s="227"/>
      <c r="AJ173" s="227"/>
      <c r="AK173" s="227"/>
      <c r="AL173" s="227"/>
      <c r="AM173" s="227"/>
      <c r="AN173" s="227"/>
      <c r="AO173" s="227"/>
      <c r="AP173" s="227"/>
      <c r="AQ173" s="227"/>
      <c r="AR173" s="227"/>
      <c r="AS173" s="227"/>
      <c r="AT173" s="227"/>
      <c r="AU173" s="227"/>
      <c r="AV173" s="227"/>
      <c r="AW173" s="227"/>
      <c r="AX173" s="227"/>
      <c r="AY173" s="227"/>
      <c r="AZ173" s="227"/>
      <c r="BA173" s="227"/>
      <c r="BB173" s="227"/>
      <c r="BC173" s="227"/>
      <c r="BD173" s="227"/>
      <c r="BE173" s="227"/>
      <c r="BF173" s="227"/>
      <c r="BG173" s="227"/>
      <c r="BH173" s="227"/>
      <c r="BI173" s="227"/>
      <c r="BJ173" s="220"/>
      <c r="BK173" s="220"/>
    </row>
    <row r="174" spans="1:63" outlineLevel="1">
      <c r="A174" s="9"/>
      <c r="B174" s="46"/>
      <c r="C174" s="129" t="s">
        <v>122</v>
      </c>
      <c r="D174" s="9"/>
      <c r="E174" s="9"/>
      <c r="F174" s="141"/>
      <c r="G174" s="193">
        <v>0</v>
      </c>
      <c r="H174" s="117"/>
      <c r="I174" s="117"/>
      <c r="J174" s="117"/>
      <c r="K174" s="117"/>
      <c r="L174" s="117"/>
      <c r="M174" s="9"/>
      <c r="N174" s="111"/>
      <c r="O174" s="152"/>
      <c r="P174" s="152"/>
      <c r="Q174" s="152"/>
      <c r="R174" s="100"/>
      <c r="S174" s="100"/>
      <c r="T174" s="100"/>
      <c r="U174" s="100"/>
      <c r="V174" s="100"/>
      <c r="W174" s="100"/>
      <c r="X174" s="100"/>
      <c r="Y174" s="100"/>
      <c r="Z174" s="100"/>
      <c r="AA174" s="227"/>
      <c r="AB174" s="227"/>
      <c r="AC174" s="227"/>
      <c r="AD174" s="227"/>
      <c r="AE174" s="227"/>
      <c r="AF174" s="227"/>
      <c r="AG174" s="227"/>
      <c r="AH174" s="227"/>
      <c r="AI174" s="227"/>
      <c r="AJ174" s="227"/>
      <c r="AK174" s="227"/>
      <c r="AL174" s="227"/>
      <c r="AM174" s="227"/>
      <c r="AN174" s="227"/>
      <c r="AO174" s="227"/>
      <c r="AP174" s="227"/>
      <c r="AQ174" s="227"/>
      <c r="AR174" s="227"/>
      <c r="AS174" s="227"/>
      <c r="AT174" s="227"/>
      <c r="AU174" s="227"/>
      <c r="AV174" s="227"/>
      <c r="AW174" s="227"/>
      <c r="AX174" s="227"/>
      <c r="AY174" s="227"/>
      <c r="AZ174" s="227"/>
      <c r="BA174" s="227"/>
      <c r="BB174" s="227"/>
      <c r="BC174" s="227"/>
      <c r="BD174" s="227"/>
      <c r="BE174" s="227"/>
      <c r="BF174" s="227"/>
      <c r="BG174" s="227"/>
      <c r="BH174" s="227"/>
      <c r="BI174" s="227"/>
      <c r="BJ174" s="220"/>
      <c r="BK174" s="220"/>
    </row>
    <row r="175" spans="1:63" outlineLevel="1">
      <c r="A175" s="9"/>
      <c r="B175" s="46"/>
      <c r="C175" s="129" t="s">
        <v>123</v>
      </c>
      <c r="D175" s="9"/>
      <c r="E175" s="9"/>
      <c r="F175" s="141"/>
      <c r="G175" s="193">
        <v>0</v>
      </c>
      <c r="H175" s="117"/>
      <c r="I175" s="117"/>
      <c r="J175" s="117"/>
      <c r="K175" s="117"/>
      <c r="L175" s="117"/>
      <c r="M175" s="9"/>
      <c r="N175" s="111"/>
      <c r="O175" s="152"/>
      <c r="P175" s="152"/>
      <c r="Q175" s="152"/>
      <c r="R175" s="100"/>
      <c r="S175" s="100"/>
      <c r="T175" s="100"/>
      <c r="U175" s="100"/>
      <c r="V175" s="100"/>
      <c r="W175" s="100"/>
      <c r="X175" s="100"/>
      <c r="Y175" s="100"/>
      <c r="Z175" s="100"/>
      <c r="AA175" s="227"/>
      <c r="AB175" s="227"/>
      <c r="AC175" s="227"/>
      <c r="AD175" s="227"/>
      <c r="AE175" s="227"/>
      <c r="AF175" s="227"/>
      <c r="AG175" s="227"/>
      <c r="AH175" s="227"/>
      <c r="AI175" s="227"/>
      <c r="AJ175" s="227"/>
      <c r="AK175" s="227"/>
      <c r="AL175" s="227"/>
      <c r="AM175" s="227"/>
      <c r="AN175" s="227"/>
      <c r="AO175" s="227"/>
      <c r="AP175" s="227"/>
      <c r="AQ175" s="227"/>
      <c r="AR175" s="227"/>
      <c r="AS175" s="227"/>
      <c r="AT175" s="227"/>
      <c r="AU175" s="227"/>
      <c r="AV175" s="227"/>
      <c r="AW175" s="227"/>
      <c r="AX175" s="227"/>
      <c r="AY175" s="227"/>
      <c r="AZ175" s="227"/>
      <c r="BA175" s="227"/>
      <c r="BB175" s="227"/>
      <c r="BC175" s="227"/>
      <c r="BD175" s="227"/>
      <c r="BE175" s="227"/>
      <c r="BF175" s="227"/>
      <c r="BG175" s="227"/>
      <c r="BH175" s="227"/>
      <c r="BI175" s="227"/>
      <c r="BJ175" s="220"/>
      <c r="BK175" s="220"/>
    </row>
    <row r="176" spans="1:63" outlineLevel="1">
      <c r="A176" s="9"/>
      <c r="B176" s="46"/>
      <c r="C176" s="129" t="s">
        <v>124</v>
      </c>
      <c r="D176" s="9"/>
      <c r="E176" s="9"/>
      <c r="F176" s="141"/>
      <c r="G176" s="193">
        <v>0</v>
      </c>
      <c r="H176" s="117"/>
      <c r="I176" s="117"/>
      <c r="J176" s="117"/>
      <c r="K176" s="117"/>
      <c r="L176" s="117"/>
      <c r="M176" s="9"/>
      <c r="N176" s="111"/>
      <c r="O176" s="152"/>
      <c r="P176" s="152"/>
      <c r="Q176" s="152"/>
      <c r="R176" s="100"/>
      <c r="S176" s="100"/>
      <c r="T176" s="100"/>
      <c r="U176" s="100"/>
      <c r="V176" s="100"/>
      <c r="W176" s="100"/>
      <c r="X176" s="100"/>
      <c r="Y176" s="100"/>
      <c r="Z176" s="100"/>
      <c r="AA176" s="227"/>
      <c r="AB176" s="227"/>
      <c r="AC176" s="227"/>
      <c r="AD176" s="227"/>
      <c r="AE176" s="227"/>
      <c r="AF176" s="227"/>
      <c r="AG176" s="227"/>
      <c r="AH176" s="227"/>
      <c r="AI176" s="227"/>
      <c r="AJ176" s="227"/>
      <c r="AK176" s="227"/>
      <c r="AL176" s="227"/>
      <c r="AM176" s="227"/>
      <c r="AN176" s="227"/>
      <c r="AO176" s="227"/>
      <c r="AP176" s="227"/>
      <c r="AQ176" s="227"/>
      <c r="AR176" s="227"/>
      <c r="AS176" s="227"/>
      <c r="AT176" s="227"/>
      <c r="AU176" s="227"/>
      <c r="AV176" s="227"/>
      <c r="AW176" s="227"/>
      <c r="AX176" s="227"/>
      <c r="AY176" s="227"/>
      <c r="AZ176" s="227"/>
      <c r="BA176" s="227"/>
      <c r="BB176" s="227"/>
      <c r="BC176" s="227"/>
      <c r="BD176" s="227"/>
      <c r="BE176" s="227"/>
      <c r="BF176" s="227"/>
      <c r="BG176" s="227"/>
      <c r="BH176" s="227"/>
      <c r="BI176" s="227"/>
      <c r="BJ176" s="220"/>
      <c r="BK176" s="220"/>
    </row>
    <row r="177" spans="1:63" outlineLevel="1">
      <c r="A177" s="9"/>
      <c r="B177" s="46"/>
      <c r="C177" s="129" t="s">
        <v>125</v>
      </c>
      <c r="D177" s="9"/>
      <c r="E177" s="9"/>
      <c r="F177" s="141"/>
      <c r="G177" s="193">
        <v>0</v>
      </c>
      <c r="H177" s="117"/>
      <c r="I177" s="117"/>
      <c r="J177" s="117"/>
      <c r="K177" s="117"/>
      <c r="L177" s="117"/>
      <c r="M177" s="9"/>
      <c r="N177" s="111"/>
      <c r="O177" s="152"/>
      <c r="P177" s="152"/>
      <c r="Q177" s="152"/>
      <c r="R177" s="100"/>
      <c r="S177" s="100"/>
      <c r="T177" s="100"/>
      <c r="U177" s="100"/>
      <c r="V177" s="100"/>
      <c r="W177" s="100"/>
      <c r="X177" s="100"/>
      <c r="Y177" s="100"/>
      <c r="Z177" s="100"/>
      <c r="AA177" s="227"/>
      <c r="AB177" s="227"/>
      <c r="AC177" s="227"/>
      <c r="AD177" s="227"/>
      <c r="AE177" s="227"/>
      <c r="AF177" s="227"/>
      <c r="AG177" s="227"/>
      <c r="AH177" s="227"/>
      <c r="AI177" s="227"/>
      <c r="AJ177" s="227"/>
      <c r="AK177" s="227"/>
      <c r="AL177" s="227"/>
      <c r="AM177" s="227"/>
      <c r="AN177" s="227"/>
      <c r="AO177" s="227"/>
      <c r="AP177" s="227"/>
      <c r="AQ177" s="227"/>
      <c r="AR177" s="227"/>
      <c r="AS177" s="227"/>
      <c r="AT177" s="227"/>
      <c r="AU177" s="227"/>
      <c r="AV177" s="227"/>
      <c r="AW177" s="227"/>
      <c r="AX177" s="227"/>
      <c r="AY177" s="227"/>
      <c r="AZ177" s="227"/>
      <c r="BA177" s="227"/>
      <c r="BB177" s="227"/>
      <c r="BC177" s="227"/>
      <c r="BD177" s="227"/>
      <c r="BE177" s="227"/>
      <c r="BF177" s="227"/>
      <c r="BG177" s="227"/>
      <c r="BH177" s="227"/>
      <c r="BI177" s="227"/>
      <c r="BJ177" s="220"/>
      <c r="BK177" s="220"/>
    </row>
    <row r="178" spans="1:63" outlineLevel="1">
      <c r="A178" s="9"/>
      <c r="B178" s="46"/>
      <c r="C178" s="129" t="s">
        <v>126</v>
      </c>
      <c r="D178" s="9"/>
      <c r="E178" s="9"/>
      <c r="F178" s="141"/>
      <c r="G178" s="193">
        <v>0</v>
      </c>
      <c r="H178" s="117"/>
      <c r="I178" s="117"/>
      <c r="J178" s="117"/>
      <c r="K178" s="117"/>
      <c r="L178" s="117"/>
      <c r="M178" s="9"/>
      <c r="N178" s="111"/>
      <c r="O178" s="152"/>
      <c r="P178" s="152"/>
      <c r="Q178" s="152"/>
      <c r="R178" s="100"/>
      <c r="S178" s="100"/>
      <c r="T178" s="100"/>
      <c r="U178" s="100"/>
      <c r="V178" s="100"/>
      <c r="W178" s="100"/>
      <c r="X178" s="100"/>
      <c r="Y178" s="100"/>
      <c r="Z178" s="100"/>
      <c r="AA178" s="227"/>
      <c r="AB178" s="227"/>
      <c r="AC178" s="227"/>
      <c r="AD178" s="227"/>
      <c r="AE178" s="227"/>
      <c r="AF178" s="227"/>
      <c r="AG178" s="227"/>
      <c r="AH178" s="227"/>
      <c r="AI178" s="227"/>
      <c r="AJ178" s="227"/>
      <c r="AK178" s="227"/>
      <c r="AL178" s="227"/>
      <c r="AM178" s="227"/>
      <c r="AN178" s="227"/>
      <c r="AO178" s="227"/>
      <c r="AP178" s="227"/>
      <c r="AQ178" s="227"/>
      <c r="AR178" s="227"/>
      <c r="AS178" s="227"/>
      <c r="AT178" s="227"/>
      <c r="AU178" s="227"/>
      <c r="AV178" s="227"/>
      <c r="AW178" s="227"/>
      <c r="AX178" s="227"/>
      <c r="AY178" s="227"/>
      <c r="AZ178" s="227"/>
      <c r="BA178" s="227"/>
      <c r="BB178" s="227"/>
      <c r="BC178" s="227"/>
      <c r="BD178" s="227"/>
      <c r="BE178" s="227"/>
      <c r="BF178" s="227"/>
      <c r="BG178" s="227"/>
      <c r="BH178" s="227"/>
      <c r="BI178" s="227"/>
      <c r="BJ178" s="220"/>
      <c r="BK178" s="220"/>
    </row>
    <row r="179" spans="1:63" outlineLevel="1">
      <c r="A179" s="9"/>
      <c r="B179" s="46"/>
      <c r="C179" s="129" t="s">
        <v>127</v>
      </c>
      <c r="D179" s="9"/>
      <c r="E179" s="9"/>
      <c r="F179" s="141"/>
      <c r="G179" s="193">
        <v>0</v>
      </c>
      <c r="H179" s="117"/>
      <c r="I179" s="117"/>
      <c r="J179" s="117"/>
      <c r="K179" s="117"/>
      <c r="L179" s="117"/>
      <c r="M179" s="9"/>
      <c r="N179" s="111"/>
      <c r="O179" s="152"/>
      <c r="P179" s="152"/>
      <c r="Q179" s="152"/>
      <c r="R179" s="100"/>
      <c r="S179" s="100"/>
      <c r="T179" s="100"/>
      <c r="U179" s="100"/>
      <c r="V179" s="100"/>
      <c r="W179" s="100"/>
      <c r="X179" s="100"/>
      <c r="Y179" s="100"/>
      <c r="Z179" s="100"/>
      <c r="AA179" s="227"/>
      <c r="AB179" s="227"/>
      <c r="AC179" s="227"/>
      <c r="AD179" s="227"/>
      <c r="AE179" s="227"/>
      <c r="AF179" s="227"/>
      <c r="AG179" s="227"/>
      <c r="AH179" s="227"/>
      <c r="AI179" s="227"/>
      <c r="AJ179" s="227"/>
      <c r="AK179" s="227"/>
      <c r="AL179" s="227"/>
      <c r="AM179" s="227"/>
      <c r="AN179" s="227"/>
      <c r="AO179" s="227"/>
      <c r="AP179" s="227"/>
      <c r="AQ179" s="227"/>
      <c r="AR179" s="227"/>
      <c r="AS179" s="227"/>
      <c r="AT179" s="227"/>
      <c r="AU179" s="227"/>
      <c r="AV179" s="227"/>
      <c r="AW179" s="227"/>
      <c r="AX179" s="227"/>
      <c r="AY179" s="227"/>
      <c r="AZ179" s="227"/>
      <c r="BA179" s="227"/>
      <c r="BB179" s="227"/>
      <c r="BC179" s="227"/>
      <c r="BD179" s="227"/>
      <c r="BE179" s="227"/>
      <c r="BF179" s="227"/>
      <c r="BG179" s="227"/>
      <c r="BH179" s="227"/>
      <c r="BI179" s="227"/>
      <c r="BJ179" s="220"/>
      <c r="BK179" s="220"/>
    </row>
    <row r="180" spans="1:63" outlineLevel="1">
      <c r="A180" s="9"/>
      <c r="B180" s="46"/>
      <c r="C180" s="129" t="s">
        <v>128</v>
      </c>
      <c r="D180" s="9"/>
      <c r="E180" s="9"/>
      <c r="F180" s="141"/>
      <c r="G180" s="193">
        <v>0</v>
      </c>
      <c r="H180" s="117"/>
      <c r="I180" s="117"/>
      <c r="J180" s="117"/>
      <c r="K180" s="117"/>
      <c r="L180" s="117"/>
      <c r="M180" s="9"/>
      <c r="N180" s="111"/>
      <c r="O180" s="152"/>
      <c r="P180" s="152"/>
      <c r="Q180" s="152"/>
      <c r="R180" s="100"/>
      <c r="S180" s="100"/>
      <c r="T180" s="100"/>
      <c r="U180" s="100"/>
      <c r="V180" s="100"/>
      <c r="W180" s="100"/>
      <c r="X180" s="100"/>
      <c r="Y180" s="100"/>
      <c r="Z180" s="100"/>
      <c r="AA180" s="227"/>
      <c r="AB180" s="227"/>
      <c r="AC180" s="227"/>
      <c r="AD180" s="227"/>
      <c r="AE180" s="227"/>
      <c r="AF180" s="227"/>
      <c r="AG180" s="227"/>
      <c r="AH180" s="227"/>
      <c r="AI180" s="227"/>
      <c r="AJ180" s="227"/>
      <c r="AK180" s="227"/>
      <c r="AL180" s="227"/>
      <c r="AM180" s="227"/>
      <c r="AN180" s="227"/>
      <c r="AO180" s="227"/>
      <c r="AP180" s="227"/>
      <c r="AQ180" s="227"/>
      <c r="AR180" s="227"/>
      <c r="AS180" s="227"/>
      <c r="AT180" s="227"/>
      <c r="AU180" s="227"/>
      <c r="AV180" s="227"/>
      <c r="AW180" s="227"/>
      <c r="AX180" s="227"/>
      <c r="AY180" s="227"/>
      <c r="AZ180" s="227"/>
      <c r="BA180" s="227"/>
      <c r="BB180" s="227"/>
      <c r="BC180" s="227"/>
      <c r="BD180" s="227"/>
      <c r="BE180" s="227"/>
      <c r="BF180" s="227"/>
      <c r="BG180" s="227"/>
      <c r="BH180" s="227"/>
      <c r="BI180" s="227"/>
      <c r="BJ180" s="220"/>
      <c r="BK180" s="220"/>
    </row>
    <row r="181" spans="1:63" outlineLevel="1">
      <c r="A181" s="9"/>
      <c r="B181" s="46"/>
      <c r="C181" s="129">
        <v>0</v>
      </c>
      <c r="D181" s="9"/>
      <c r="E181" s="9"/>
      <c r="F181" s="141"/>
      <c r="G181" s="193">
        <v>0</v>
      </c>
      <c r="H181" s="117"/>
      <c r="I181" s="117"/>
      <c r="J181" s="117"/>
      <c r="K181" s="117"/>
      <c r="L181" s="117"/>
      <c r="M181" s="9"/>
      <c r="N181" s="111"/>
      <c r="O181" s="152"/>
      <c r="P181" s="152"/>
      <c r="Q181" s="152"/>
      <c r="R181" s="100"/>
      <c r="S181" s="100"/>
      <c r="T181" s="100"/>
      <c r="U181" s="100"/>
      <c r="V181" s="100"/>
      <c r="W181" s="100"/>
      <c r="X181" s="100"/>
      <c r="Y181" s="100"/>
      <c r="Z181" s="100"/>
      <c r="AA181" s="227"/>
      <c r="AB181" s="227"/>
      <c r="AC181" s="227"/>
      <c r="AD181" s="227"/>
      <c r="AE181" s="227"/>
      <c r="AF181" s="227"/>
      <c r="AG181" s="227"/>
      <c r="AH181" s="227"/>
      <c r="AI181" s="227"/>
      <c r="AJ181" s="227"/>
      <c r="AK181" s="227"/>
      <c r="AL181" s="227"/>
      <c r="AM181" s="227"/>
      <c r="AN181" s="227"/>
      <c r="AO181" s="227"/>
      <c r="AP181" s="227"/>
      <c r="AQ181" s="227"/>
      <c r="AR181" s="227"/>
      <c r="AS181" s="227"/>
      <c r="AT181" s="227"/>
      <c r="AU181" s="227"/>
      <c r="AV181" s="227"/>
      <c r="AW181" s="227"/>
      <c r="AX181" s="227"/>
      <c r="AY181" s="227"/>
      <c r="AZ181" s="227"/>
      <c r="BA181" s="227"/>
      <c r="BB181" s="227"/>
      <c r="BC181" s="227"/>
      <c r="BD181" s="227"/>
      <c r="BE181" s="227"/>
      <c r="BF181" s="227"/>
      <c r="BG181" s="227"/>
      <c r="BH181" s="227"/>
      <c r="BI181" s="227"/>
      <c r="BJ181" s="220"/>
      <c r="BK181" s="220"/>
    </row>
    <row r="182" spans="1:63" outlineLevel="1">
      <c r="A182" s="9"/>
      <c r="B182" s="46"/>
      <c r="C182" s="129">
        <v>0</v>
      </c>
      <c r="D182" s="9"/>
      <c r="E182" s="9"/>
      <c r="F182" s="141"/>
      <c r="G182" s="193">
        <v>0</v>
      </c>
      <c r="H182" s="117"/>
      <c r="I182" s="117"/>
      <c r="J182" s="117"/>
      <c r="K182" s="117"/>
      <c r="L182" s="117"/>
      <c r="M182" s="9"/>
      <c r="N182" s="111"/>
      <c r="O182" s="152"/>
      <c r="P182" s="152"/>
      <c r="Q182" s="152"/>
      <c r="R182" s="100"/>
      <c r="S182" s="100"/>
      <c r="T182" s="100"/>
      <c r="U182" s="100"/>
      <c r="V182" s="100"/>
      <c r="W182" s="100"/>
      <c r="X182" s="100"/>
      <c r="Y182" s="100"/>
      <c r="Z182" s="100"/>
      <c r="AA182" s="227"/>
      <c r="AB182" s="227"/>
      <c r="AC182" s="227"/>
      <c r="AD182" s="227"/>
      <c r="AE182" s="227"/>
      <c r="AF182" s="227"/>
      <c r="AG182" s="227"/>
      <c r="AH182" s="227"/>
      <c r="AI182" s="227"/>
      <c r="AJ182" s="227"/>
      <c r="AK182" s="227"/>
      <c r="AL182" s="227"/>
      <c r="AM182" s="227"/>
      <c r="AN182" s="227"/>
      <c r="AO182" s="227"/>
      <c r="AP182" s="227"/>
      <c r="AQ182" s="227"/>
      <c r="AR182" s="227"/>
      <c r="AS182" s="227"/>
      <c r="AT182" s="227"/>
      <c r="AU182" s="227"/>
      <c r="AV182" s="227"/>
      <c r="AW182" s="227"/>
      <c r="AX182" s="227"/>
      <c r="AY182" s="227"/>
      <c r="AZ182" s="227"/>
      <c r="BA182" s="227"/>
      <c r="BB182" s="227"/>
      <c r="BC182" s="227"/>
      <c r="BD182" s="227"/>
      <c r="BE182" s="227"/>
      <c r="BF182" s="227"/>
      <c r="BG182" s="227"/>
      <c r="BH182" s="227"/>
      <c r="BI182" s="227"/>
      <c r="BJ182" s="220"/>
      <c r="BK182" s="220"/>
    </row>
    <row r="183" spans="1:63" outlineLevel="1">
      <c r="A183" s="9"/>
      <c r="B183" s="46"/>
      <c r="C183" s="129">
        <v>0</v>
      </c>
      <c r="D183" s="9"/>
      <c r="E183" s="9"/>
      <c r="F183" s="141"/>
      <c r="G183" s="193">
        <v>0</v>
      </c>
      <c r="H183" s="117"/>
      <c r="I183" s="117"/>
      <c r="J183" s="117"/>
      <c r="K183" s="117"/>
      <c r="L183" s="117"/>
      <c r="M183" s="9"/>
      <c r="N183" s="111"/>
      <c r="O183" s="152"/>
      <c r="P183" s="152"/>
      <c r="Q183" s="152"/>
      <c r="R183" s="100"/>
      <c r="S183" s="100"/>
      <c r="T183" s="100"/>
      <c r="U183" s="100"/>
      <c r="V183" s="100"/>
      <c r="W183" s="100"/>
      <c r="X183" s="100"/>
      <c r="Y183" s="100"/>
      <c r="Z183" s="100"/>
      <c r="AA183" s="227"/>
      <c r="AB183" s="227"/>
      <c r="AC183" s="227"/>
      <c r="AD183" s="227"/>
      <c r="AE183" s="227"/>
      <c r="AF183" s="227"/>
      <c r="AG183" s="227"/>
      <c r="AH183" s="227"/>
      <c r="AI183" s="227"/>
      <c r="AJ183" s="227"/>
      <c r="AK183" s="227"/>
      <c r="AL183" s="227"/>
      <c r="AM183" s="227"/>
      <c r="AN183" s="227"/>
      <c r="AO183" s="227"/>
      <c r="AP183" s="227"/>
      <c r="AQ183" s="227"/>
      <c r="AR183" s="227"/>
      <c r="AS183" s="227"/>
      <c r="AT183" s="227"/>
      <c r="AU183" s="227"/>
      <c r="AV183" s="227"/>
      <c r="AW183" s="227"/>
      <c r="AX183" s="227"/>
      <c r="AY183" s="227"/>
      <c r="AZ183" s="227"/>
      <c r="BA183" s="227"/>
      <c r="BB183" s="227"/>
      <c r="BC183" s="227"/>
      <c r="BD183" s="227"/>
      <c r="BE183" s="227"/>
      <c r="BF183" s="227"/>
      <c r="BG183" s="227"/>
      <c r="BH183" s="227"/>
      <c r="BI183" s="227"/>
      <c r="BJ183" s="220"/>
      <c r="BK183" s="220"/>
    </row>
    <row r="184" spans="1:63" outlineLevel="1">
      <c r="A184" s="9"/>
      <c r="B184" s="46"/>
      <c r="C184" s="129">
        <v>0</v>
      </c>
      <c r="D184" s="9"/>
      <c r="E184" s="9"/>
      <c r="F184" s="141"/>
      <c r="G184" s="193">
        <v>0</v>
      </c>
      <c r="H184" s="117"/>
      <c r="I184" s="117"/>
      <c r="J184" s="117"/>
      <c r="K184" s="117"/>
      <c r="L184" s="117"/>
      <c r="M184" s="9"/>
      <c r="N184" s="111"/>
      <c r="O184" s="152"/>
      <c r="P184" s="152"/>
      <c r="Q184" s="152"/>
      <c r="R184" s="100"/>
      <c r="S184" s="100"/>
      <c r="T184" s="100"/>
      <c r="U184" s="100"/>
      <c r="V184" s="100"/>
      <c r="W184" s="100"/>
      <c r="X184" s="100"/>
      <c r="Y184" s="100"/>
      <c r="Z184" s="100"/>
      <c r="AA184" s="227"/>
      <c r="AB184" s="227"/>
      <c r="AC184" s="227"/>
      <c r="AD184" s="227"/>
      <c r="AE184" s="227"/>
      <c r="AF184" s="227"/>
      <c r="AG184" s="227"/>
      <c r="AH184" s="227"/>
      <c r="AI184" s="227"/>
      <c r="AJ184" s="227"/>
      <c r="AK184" s="227"/>
      <c r="AL184" s="227"/>
      <c r="AM184" s="227"/>
      <c r="AN184" s="227"/>
      <c r="AO184" s="227"/>
      <c r="AP184" s="227"/>
      <c r="AQ184" s="227"/>
      <c r="AR184" s="227"/>
      <c r="AS184" s="227"/>
      <c r="AT184" s="227"/>
      <c r="AU184" s="227"/>
      <c r="AV184" s="227"/>
      <c r="AW184" s="227"/>
      <c r="AX184" s="227"/>
      <c r="AY184" s="227"/>
      <c r="AZ184" s="227"/>
      <c r="BA184" s="227"/>
      <c r="BB184" s="227"/>
      <c r="BC184" s="227"/>
      <c r="BD184" s="227"/>
      <c r="BE184" s="227"/>
      <c r="BF184" s="227"/>
      <c r="BG184" s="227"/>
      <c r="BH184" s="227"/>
      <c r="BI184" s="227"/>
      <c r="BJ184" s="220"/>
      <c r="BK184" s="220"/>
    </row>
    <row r="185" spans="1:63" outlineLevel="1">
      <c r="A185" s="9"/>
      <c r="B185" s="46"/>
      <c r="C185" s="129">
        <v>0</v>
      </c>
      <c r="D185" s="9"/>
      <c r="E185" s="9"/>
      <c r="F185" s="141"/>
      <c r="G185" s="193">
        <v>0</v>
      </c>
      <c r="H185" s="117"/>
      <c r="I185" s="117"/>
      <c r="J185" s="117"/>
      <c r="K185" s="117"/>
      <c r="L185" s="117"/>
      <c r="M185" s="9"/>
      <c r="N185" s="111"/>
      <c r="O185" s="152"/>
      <c r="P185" s="152"/>
      <c r="Q185" s="152"/>
      <c r="R185" s="100"/>
      <c r="S185" s="100"/>
      <c r="T185" s="100"/>
      <c r="U185" s="100"/>
      <c r="V185" s="100"/>
      <c r="W185" s="100"/>
      <c r="X185" s="100"/>
      <c r="Y185" s="100"/>
      <c r="Z185" s="100"/>
      <c r="AA185" s="227"/>
      <c r="AB185" s="227"/>
      <c r="AC185" s="227"/>
      <c r="AD185" s="227"/>
      <c r="AE185" s="227"/>
      <c r="AF185" s="227"/>
      <c r="AG185" s="227"/>
      <c r="AH185" s="227"/>
      <c r="AI185" s="227"/>
      <c r="AJ185" s="227"/>
      <c r="AK185" s="227"/>
      <c r="AL185" s="227"/>
      <c r="AM185" s="227"/>
      <c r="AN185" s="227"/>
      <c r="AO185" s="227"/>
      <c r="AP185" s="227"/>
      <c r="AQ185" s="227"/>
      <c r="AR185" s="227"/>
      <c r="AS185" s="227"/>
      <c r="AT185" s="227"/>
      <c r="AU185" s="227"/>
      <c r="AV185" s="227"/>
      <c r="AW185" s="227"/>
      <c r="AX185" s="227"/>
      <c r="AY185" s="227"/>
      <c r="AZ185" s="227"/>
      <c r="BA185" s="227"/>
      <c r="BB185" s="227"/>
      <c r="BC185" s="227"/>
      <c r="BD185" s="227"/>
      <c r="BE185" s="227"/>
      <c r="BF185" s="227"/>
      <c r="BG185" s="227"/>
      <c r="BH185" s="227"/>
      <c r="BI185" s="227"/>
      <c r="BJ185" s="220"/>
      <c r="BK185" s="220"/>
    </row>
    <row r="186" spans="1:63" outlineLevel="1">
      <c r="A186" s="9"/>
      <c r="B186" s="46"/>
      <c r="C186" s="129">
        <v>0</v>
      </c>
      <c r="D186" s="9"/>
      <c r="E186" s="9"/>
      <c r="F186" s="141"/>
      <c r="G186" s="193">
        <v>0</v>
      </c>
      <c r="H186" s="117"/>
      <c r="I186" s="117"/>
      <c r="J186" s="117"/>
      <c r="K186" s="117"/>
      <c r="L186" s="117"/>
      <c r="M186" s="9"/>
      <c r="N186" s="111"/>
      <c r="O186" s="152"/>
      <c r="P186" s="152"/>
      <c r="Q186" s="152"/>
      <c r="R186" s="100"/>
      <c r="S186" s="100"/>
      <c r="T186" s="100"/>
      <c r="U186" s="100"/>
      <c r="V186" s="100"/>
      <c r="W186" s="100"/>
      <c r="X186" s="100"/>
      <c r="Y186" s="100"/>
      <c r="Z186" s="100"/>
      <c r="AA186" s="227"/>
      <c r="AB186" s="227"/>
      <c r="AC186" s="227"/>
      <c r="AD186" s="227"/>
      <c r="AE186" s="227"/>
      <c r="AF186" s="227"/>
      <c r="AG186" s="227"/>
      <c r="AH186" s="227"/>
      <c r="AI186" s="227"/>
      <c r="AJ186" s="227"/>
      <c r="AK186" s="227"/>
      <c r="AL186" s="227"/>
      <c r="AM186" s="227"/>
      <c r="AN186" s="227"/>
      <c r="AO186" s="227"/>
      <c r="AP186" s="227"/>
      <c r="AQ186" s="227"/>
      <c r="AR186" s="227"/>
      <c r="AS186" s="227"/>
      <c r="AT186" s="227"/>
      <c r="AU186" s="227"/>
      <c r="AV186" s="227"/>
      <c r="AW186" s="227"/>
      <c r="AX186" s="227"/>
      <c r="AY186" s="227"/>
      <c r="AZ186" s="227"/>
      <c r="BA186" s="227"/>
      <c r="BB186" s="227"/>
      <c r="BC186" s="227"/>
      <c r="BD186" s="227"/>
      <c r="BE186" s="227"/>
      <c r="BF186" s="227"/>
      <c r="BG186" s="227"/>
      <c r="BH186" s="227"/>
      <c r="BI186" s="227"/>
      <c r="BJ186" s="220"/>
      <c r="BK186" s="220"/>
    </row>
    <row r="187" spans="1:63" outlineLevel="1">
      <c r="A187" s="9"/>
      <c r="B187" s="46"/>
      <c r="C187" s="129">
        <v>0</v>
      </c>
      <c r="D187" s="9"/>
      <c r="E187" s="9"/>
      <c r="F187" s="141"/>
      <c r="G187" s="193">
        <v>0</v>
      </c>
      <c r="H187" s="117"/>
      <c r="I187" s="117"/>
      <c r="J187" s="117"/>
      <c r="K187" s="117"/>
      <c r="L187" s="117"/>
      <c r="M187" s="9"/>
      <c r="N187" s="111"/>
      <c r="O187" s="152"/>
      <c r="P187" s="152"/>
      <c r="Q187" s="152"/>
      <c r="R187" s="100"/>
      <c r="S187" s="100"/>
      <c r="T187" s="100"/>
      <c r="U187" s="100"/>
      <c r="V187" s="100"/>
      <c r="W187" s="100"/>
      <c r="X187" s="100"/>
      <c r="Y187" s="100"/>
      <c r="Z187" s="100"/>
      <c r="AA187" s="227"/>
      <c r="AB187" s="227"/>
      <c r="AC187" s="227"/>
      <c r="AD187" s="227"/>
      <c r="AE187" s="227"/>
      <c r="AF187" s="227"/>
      <c r="AG187" s="227"/>
      <c r="AH187" s="227"/>
      <c r="AI187" s="227"/>
      <c r="AJ187" s="227"/>
      <c r="AK187" s="227"/>
      <c r="AL187" s="227"/>
      <c r="AM187" s="227"/>
      <c r="AN187" s="227"/>
      <c r="AO187" s="227"/>
      <c r="AP187" s="227"/>
      <c r="AQ187" s="227"/>
      <c r="AR187" s="227"/>
      <c r="AS187" s="227"/>
      <c r="AT187" s="227"/>
      <c r="AU187" s="227"/>
      <c r="AV187" s="227"/>
      <c r="AW187" s="227"/>
      <c r="AX187" s="227"/>
      <c r="AY187" s="227"/>
      <c r="AZ187" s="227"/>
      <c r="BA187" s="227"/>
      <c r="BB187" s="227"/>
      <c r="BC187" s="227"/>
      <c r="BD187" s="227"/>
      <c r="BE187" s="227"/>
      <c r="BF187" s="227"/>
      <c r="BG187" s="227"/>
      <c r="BH187" s="227"/>
      <c r="BI187" s="227"/>
      <c r="BJ187" s="220"/>
      <c r="BK187" s="220"/>
    </row>
    <row r="188" spans="1:63" outlineLevel="1">
      <c r="A188" s="9"/>
      <c r="B188" s="46"/>
      <c r="C188" s="129">
        <v>0</v>
      </c>
      <c r="D188" s="9"/>
      <c r="E188" s="9"/>
      <c r="F188" s="141"/>
      <c r="G188" s="193">
        <v>0</v>
      </c>
      <c r="H188" s="117"/>
      <c r="I188" s="117"/>
      <c r="J188" s="117"/>
      <c r="K188" s="117"/>
      <c r="L188" s="117"/>
      <c r="M188" s="9"/>
      <c r="N188" s="111"/>
      <c r="O188" s="152"/>
      <c r="P188" s="152"/>
      <c r="Q188" s="152"/>
      <c r="R188" s="100"/>
      <c r="S188" s="100"/>
      <c r="T188" s="100"/>
      <c r="U188" s="100"/>
      <c r="V188" s="100"/>
      <c r="W188" s="100"/>
      <c r="X188" s="100"/>
      <c r="Y188" s="100"/>
      <c r="Z188" s="100"/>
      <c r="AA188" s="227"/>
      <c r="AB188" s="227"/>
      <c r="AC188" s="227"/>
      <c r="AD188" s="227"/>
      <c r="AE188" s="227"/>
      <c r="AF188" s="227"/>
      <c r="AG188" s="227"/>
      <c r="AH188" s="227"/>
      <c r="AI188" s="227"/>
      <c r="AJ188" s="227"/>
      <c r="AK188" s="227"/>
      <c r="AL188" s="227"/>
      <c r="AM188" s="227"/>
      <c r="AN188" s="227"/>
      <c r="AO188" s="227"/>
      <c r="AP188" s="227"/>
      <c r="AQ188" s="227"/>
      <c r="AR188" s="227"/>
      <c r="AS188" s="227"/>
      <c r="AT188" s="227"/>
      <c r="AU188" s="227"/>
      <c r="AV188" s="227"/>
      <c r="AW188" s="227"/>
      <c r="AX188" s="227"/>
      <c r="AY188" s="227"/>
      <c r="AZ188" s="227"/>
      <c r="BA188" s="227"/>
      <c r="BB188" s="227"/>
      <c r="BC188" s="227"/>
      <c r="BD188" s="227"/>
      <c r="BE188" s="227"/>
      <c r="BF188" s="227"/>
      <c r="BG188" s="227"/>
      <c r="BH188" s="227"/>
      <c r="BI188" s="227"/>
      <c r="BJ188" s="220"/>
      <c r="BK188" s="220"/>
    </row>
    <row r="189" spans="1:63" outlineLevel="1">
      <c r="A189" s="9"/>
      <c r="B189" s="46"/>
      <c r="C189" s="129">
        <v>0</v>
      </c>
      <c r="D189" s="9"/>
      <c r="E189" s="9"/>
      <c r="F189" s="141"/>
      <c r="G189" s="193">
        <v>0</v>
      </c>
      <c r="H189" s="117"/>
      <c r="I189" s="117"/>
      <c r="J189" s="117"/>
      <c r="K189" s="117"/>
      <c r="L189" s="117"/>
      <c r="M189" s="9"/>
      <c r="N189" s="111"/>
      <c r="O189" s="152"/>
      <c r="P189" s="152"/>
      <c r="Q189" s="152"/>
      <c r="R189" s="100"/>
      <c r="S189" s="100"/>
      <c r="T189" s="100"/>
      <c r="U189" s="100"/>
      <c r="V189" s="100"/>
      <c r="W189" s="100"/>
      <c r="X189" s="100"/>
      <c r="Y189" s="100"/>
      <c r="Z189" s="100"/>
      <c r="AA189" s="227"/>
      <c r="AB189" s="227"/>
      <c r="AC189" s="227"/>
      <c r="AD189" s="227"/>
      <c r="AE189" s="227"/>
      <c r="AF189" s="227"/>
      <c r="AG189" s="227"/>
      <c r="AH189" s="227"/>
      <c r="AI189" s="227"/>
      <c r="AJ189" s="227"/>
      <c r="AK189" s="227"/>
      <c r="AL189" s="227"/>
      <c r="AM189" s="227"/>
      <c r="AN189" s="227"/>
      <c r="AO189" s="227"/>
      <c r="AP189" s="227"/>
      <c r="AQ189" s="227"/>
      <c r="AR189" s="227"/>
      <c r="AS189" s="227"/>
      <c r="AT189" s="227"/>
      <c r="AU189" s="227"/>
      <c r="AV189" s="227"/>
      <c r="AW189" s="227"/>
      <c r="AX189" s="227"/>
      <c r="AY189" s="227"/>
      <c r="AZ189" s="227"/>
      <c r="BA189" s="227"/>
      <c r="BB189" s="227"/>
      <c r="BC189" s="227"/>
      <c r="BD189" s="227"/>
      <c r="BE189" s="227"/>
      <c r="BF189" s="227"/>
      <c r="BG189" s="227"/>
      <c r="BH189" s="227"/>
      <c r="BI189" s="227"/>
      <c r="BJ189" s="220"/>
      <c r="BK189" s="220"/>
    </row>
    <row r="190" spans="1:63" outlineLevel="1">
      <c r="A190" s="9"/>
      <c r="B190" s="46"/>
      <c r="C190" s="129">
        <v>0</v>
      </c>
      <c r="D190" s="9"/>
      <c r="E190" s="9"/>
      <c r="F190" s="141"/>
      <c r="G190" s="193">
        <v>0</v>
      </c>
      <c r="H190" s="117"/>
      <c r="I190" s="117"/>
      <c r="J190" s="117"/>
      <c r="K190" s="117"/>
      <c r="L190" s="117"/>
      <c r="M190" s="9"/>
      <c r="N190" s="111"/>
      <c r="O190" s="152"/>
      <c r="P190" s="152"/>
      <c r="Q190" s="152"/>
      <c r="R190" s="100"/>
      <c r="S190" s="100"/>
      <c r="T190" s="100"/>
      <c r="U190" s="100"/>
      <c r="V190" s="100"/>
      <c r="W190" s="100"/>
      <c r="X190" s="100"/>
      <c r="Y190" s="100"/>
      <c r="Z190" s="100"/>
      <c r="AA190" s="227"/>
      <c r="AB190" s="227"/>
      <c r="AC190" s="227"/>
      <c r="AD190" s="227"/>
      <c r="AE190" s="227"/>
      <c r="AF190" s="227"/>
      <c r="AG190" s="227"/>
      <c r="AH190" s="227"/>
      <c r="AI190" s="227"/>
      <c r="AJ190" s="227"/>
      <c r="AK190" s="227"/>
      <c r="AL190" s="227"/>
      <c r="AM190" s="227"/>
      <c r="AN190" s="227"/>
      <c r="AO190" s="227"/>
      <c r="AP190" s="227"/>
      <c r="AQ190" s="227"/>
      <c r="AR190" s="227"/>
      <c r="AS190" s="227"/>
      <c r="AT190" s="227"/>
      <c r="AU190" s="227"/>
      <c r="AV190" s="227"/>
      <c r="AW190" s="227"/>
      <c r="AX190" s="227"/>
      <c r="AY190" s="227"/>
      <c r="AZ190" s="227"/>
      <c r="BA190" s="227"/>
      <c r="BB190" s="227"/>
      <c r="BC190" s="227"/>
      <c r="BD190" s="227"/>
      <c r="BE190" s="227"/>
      <c r="BF190" s="227"/>
      <c r="BG190" s="227"/>
      <c r="BH190" s="227"/>
      <c r="BI190" s="227"/>
      <c r="BJ190" s="220"/>
      <c r="BK190" s="220"/>
    </row>
    <row r="191" spans="1:63" outlineLevel="1">
      <c r="A191" s="9"/>
      <c r="B191" s="46"/>
      <c r="C191" s="129">
        <v>0</v>
      </c>
      <c r="D191" s="9"/>
      <c r="E191" s="9"/>
      <c r="F191" s="141"/>
      <c r="G191" s="193">
        <v>0</v>
      </c>
      <c r="H191" s="117"/>
      <c r="I191" s="117"/>
      <c r="J191" s="117"/>
      <c r="K191" s="117"/>
      <c r="L191" s="117"/>
      <c r="M191" s="9"/>
      <c r="N191" s="111"/>
      <c r="O191" s="152"/>
      <c r="P191" s="152"/>
      <c r="Q191" s="152"/>
      <c r="R191" s="100"/>
      <c r="S191" s="100"/>
      <c r="T191" s="100"/>
      <c r="U191" s="100"/>
      <c r="V191" s="100"/>
      <c r="W191" s="100"/>
      <c r="X191" s="100"/>
      <c r="Y191" s="100"/>
      <c r="Z191" s="100"/>
      <c r="AA191" s="227"/>
      <c r="AB191" s="227"/>
      <c r="AC191" s="227"/>
      <c r="AD191" s="227"/>
      <c r="AE191" s="227"/>
      <c r="AF191" s="227"/>
      <c r="AG191" s="227"/>
      <c r="AH191" s="227"/>
      <c r="AI191" s="227"/>
      <c r="AJ191" s="227"/>
      <c r="AK191" s="227"/>
      <c r="AL191" s="227"/>
      <c r="AM191" s="227"/>
      <c r="AN191" s="227"/>
      <c r="AO191" s="227"/>
      <c r="AP191" s="227"/>
      <c r="AQ191" s="227"/>
      <c r="AR191" s="227"/>
      <c r="AS191" s="227"/>
      <c r="AT191" s="227"/>
      <c r="AU191" s="227"/>
      <c r="AV191" s="227"/>
      <c r="AW191" s="227"/>
      <c r="AX191" s="227"/>
      <c r="AY191" s="227"/>
      <c r="AZ191" s="227"/>
      <c r="BA191" s="227"/>
      <c r="BB191" s="227"/>
      <c r="BC191" s="227"/>
      <c r="BD191" s="227"/>
      <c r="BE191" s="227"/>
      <c r="BF191" s="227"/>
      <c r="BG191" s="227"/>
      <c r="BH191" s="227"/>
      <c r="BI191" s="227"/>
      <c r="BJ191" s="220"/>
      <c r="BK191" s="220"/>
    </row>
    <row r="192" spans="1:63" outlineLevel="1">
      <c r="A192" s="9"/>
      <c r="B192" s="46"/>
      <c r="C192" s="129">
        <v>0</v>
      </c>
      <c r="D192" s="9"/>
      <c r="E192" s="9"/>
      <c r="F192" s="141"/>
      <c r="G192" s="193">
        <v>0</v>
      </c>
      <c r="H192" s="117"/>
      <c r="I192" s="117"/>
      <c r="J192" s="117"/>
      <c r="K192" s="117"/>
      <c r="L192" s="117"/>
      <c r="M192" s="9"/>
      <c r="N192" s="111"/>
      <c r="O192" s="152"/>
      <c r="P192" s="152"/>
      <c r="Q192" s="152"/>
      <c r="R192" s="100"/>
      <c r="S192" s="100"/>
      <c r="T192" s="100"/>
      <c r="U192" s="100"/>
      <c r="V192" s="100"/>
      <c r="W192" s="100"/>
      <c r="X192" s="100"/>
      <c r="Y192" s="100"/>
      <c r="Z192" s="100"/>
      <c r="AA192" s="227"/>
      <c r="AB192" s="227"/>
      <c r="AC192" s="227"/>
      <c r="AD192" s="227"/>
      <c r="AE192" s="227"/>
      <c r="AF192" s="227"/>
      <c r="AG192" s="227"/>
      <c r="AH192" s="227"/>
      <c r="AI192" s="227"/>
      <c r="AJ192" s="227"/>
      <c r="AK192" s="227"/>
      <c r="AL192" s="227"/>
      <c r="AM192" s="227"/>
      <c r="AN192" s="227"/>
      <c r="AO192" s="227"/>
      <c r="AP192" s="227"/>
      <c r="AQ192" s="227"/>
      <c r="AR192" s="227"/>
      <c r="AS192" s="227"/>
      <c r="AT192" s="227"/>
      <c r="AU192" s="227"/>
      <c r="AV192" s="227"/>
      <c r="AW192" s="227"/>
      <c r="AX192" s="227"/>
      <c r="AY192" s="227"/>
      <c r="AZ192" s="227"/>
      <c r="BA192" s="227"/>
      <c r="BB192" s="227"/>
      <c r="BC192" s="227"/>
      <c r="BD192" s="227"/>
      <c r="BE192" s="227"/>
      <c r="BF192" s="227"/>
      <c r="BG192" s="227"/>
      <c r="BH192" s="227"/>
      <c r="BI192" s="227"/>
      <c r="BJ192" s="220"/>
      <c r="BK192" s="220"/>
    </row>
    <row r="193" spans="1:63" outlineLevel="1">
      <c r="A193" s="9"/>
      <c r="B193" s="46"/>
      <c r="C193" s="129">
        <v>0</v>
      </c>
      <c r="D193" s="9"/>
      <c r="E193" s="9"/>
      <c r="F193" s="141"/>
      <c r="G193" s="193">
        <v>0</v>
      </c>
      <c r="H193" s="117"/>
      <c r="I193" s="117"/>
      <c r="J193" s="117"/>
      <c r="K193" s="117"/>
      <c r="L193" s="117"/>
      <c r="M193" s="9"/>
      <c r="N193" s="111"/>
      <c r="O193" s="152"/>
      <c r="P193" s="152"/>
      <c r="Q193" s="152"/>
      <c r="R193" s="100"/>
      <c r="S193" s="100"/>
      <c r="T193" s="100"/>
      <c r="U193" s="100"/>
      <c r="V193" s="100"/>
      <c r="W193" s="100"/>
      <c r="X193" s="100"/>
      <c r="Y193" s="100"/>
      <c r="Z193" s="100"/>
      <c r="AA193" s="227"/>
      <c r="AB193" s="227"/>
      <c r="AC193" s="227"/>
      <c r="AD193" s="227"/>
      <c r="AE193" s="227"/>
      <c r="AF193" s="227"/>
      <c r="AG193" s="227"/>
      <c r="AH193" s="227"/>
      <c r="AI193" s="227"/>
      <c r="AJ193" s="227"/>
      <c r="AK193" s="227"/>
      <c r="AL193" s="227"/>
      <c r="AM193" s="227"/>
      <c r="AN193" s="227"/>
      <c r="AO193" s="227"/>
      <c r="AP193" s="227"/>
      <c r="AQ193" s="227"/>
      <c r="AR193" s="227"/>
      <c r="AS193" s="227"/>
      <c r="AT193" s="227"/>
      <c r="AU193" s="227"/>
      <c r="AV193" s="227"/>
      <c r="AW193" s="227"/>
      <c r="AX193" s="227"/>
      <c r="AY193" s="227"/>
      <c r="AZ193" s="227"/>
      <c r="BA193" s="227"/>
      <c r="BB193" s="227"/>
      <c r="BC193" s="227"/>
      <c r="BD193" s="227"/>
      <c r="BE193" s="227"/>
      <c r="BF193" s="227"/>
      <c r="BG193" s="227"/>
      <c r="BH193" s="227"/>
      <c r="BI193" s="227"/>
      <c r="BJ193" s="220"/>
      <c r="BK193" s="220"/>
    </row>
    <row r="194" spans="1:63" outlineLevel="1">
      <c r="A194" s="9"/>
      <c r="B194" s="46"/>
      <c r="C194" s="129">
        <v>0</v>
      </c>
      <c r="D194" s="9"/>
      <c r="E194" s="9"/>
      <c r="F194" s="141"/>
      <c r="G194" s="193">
        <v>0</v>
      </c>
      <c r="H194" s="117"/>
      <c r="I194" s="117"/>
      <c r="J194" s="117"/>
      <c r="K194" s="117"/>
      <c r="L194" s="117"/>
      <c r="M194" s="9"/>
      <c r="N194" s="111"/>
      <c r="O194" s="152"/>
      <c r="P194" s="152"/>
      <c r="Q194" s="152"/>
      <c r="R194" s="100"/>
      <c r="S194" s="100"/>
      <c r="T194" s="100"/>
      <c r="U194" s="100"/>
      <c r="V194" s="100"/>
      <c r="W194" s="100"/>
      <c r="X194" s="100"/>
      <c r="Y194" s="100"/>
      <c r="Z194" s="100"/>
      <c r="AA194" s="227"/>
      <c r="AB194" s="227"/>
      <c r="AC194" s="227"/>
      <c r="AD194" s="227"/>
      <c r="AE194" s="227"/>
      <c r="AF194" s="227"/>
      <c r="AG194" s="227"/>
      <c r="AH194" s="227"/>
      <c r="AI194" s="227"/>
      <c r="AJ194" s="227"/>
      <c r="AK194" s="227"/>
      <c r="AL194" s="227"/>
      <c r="AM194" s="227"/>
      <c r="AN194" s="227"/>
      <c r="AO194" s="227"/>
      <c r="AP194" s="227"/>
      <c r="AQ194" s="227"/>
      <c r="AR194" s="227"/>
      <c r="AS194" s="227"/>
      <c r="AT194" s="227"/>
      <c r="AU194" s="227"/>
      <c r="AV194" s="227"/>
      <c r="AW194" s="227"/>
      <c r="AX194" s="227"/>
      <c r="AY194" s="227"/>
      <c r="AZ194" s="227"/>
      <c r="BA194" s="227"/>
      <c r="BB194" s="227"/>
      <c r="BC194" s="227"/>
      <c r="BD194" s="227"/>
      <c r="BE194" s="227"/>
      <c r="BF194" s="227"/>
      <c r="BG194" s="227"/>
      <c r="BH194" s="227"/>
      <c r="BI194" s="227"/>
      <c r="BJ194" s="220"/>
      <c r="BK194" s="220"/>
    </row>
    <row r="195" spans="1:63" outlineLevel="1">
      <c r="A195" s="9"/>
      <c r="B195" s="46"/>
      <c r="C195" s="129">
        <v>0</v>
      </c>
      <c r="D195" s="9"/>
      <c r="E195" s="9"/>
      <c r="F195" s="141"/>
      <c r="G195" s="193">
        <v>0</v>
      </c>
      <c r="H195" s="117"/>
      <c r="I195" s="117"/>
      <c r="J195" s="117"/>
      <c r="K195" s="117"/>
      <c r="L195" s="117"/>
      <c r="M195" s="9"/>
      <c r="N195" s="111"/>
      <c r="O195" s="152"/>
      <c r="P195" s="152"/>
      <c r="Q195" s="152"/>
      <c r="R195" s="100"/>
      <c r="S195" s="100"/>
      <c r="T195" s="100"/>
      <c r="U195" s="100"/>
      <c r="V195" s="100"/>
      <c r="W195" s="100"/>
      <c r="X195" s="100"/>
      <c r="Y195" s="100"/>
      <c r="Z195" s="100"/>
      <c r="AA195" s="227"/>
      <c r="AB195" s="227"/>
      <c r="AC195" s="227"/>
      <c r="AD195" s="227"/>
      <c r="AE195" s="227"/>
      <c r="AF195" s="227"/>
      <c r="AG195" s="227"/>
      <c r="AH195" s="227"/>
      <c r="AI195" s="227"/>
      <c r="AJ195" s="227"/>
      <c r="AK195" s="227"/>
      <c r="AL195" s="227"/>
      <c r="AM195" s="227"/>
      <c r="AN195" s="227"/>
      <c r="AO195" s="227"/>
      <c r="AP195" s="227"/>
      <c r="AQ195" s="227"/>
      <c r="AR195" s="227"/>
      <c r="AS195" s="227"/>
      <c r="AT195" s="227"/>
      <c r="AU195" s="227"/>
      <c r="AV195" s="227"/>
      <c r="AW195" s="227"/>
      <c r="AX195" s="227"/>
      <c r="AY195" s="227"/>
      <c r="AZ195" s="227"/>
      <c r="BA195" s="227"/>
      <c r="BB195" s="227"/>
      <c r="BC195" s="227"/>
      <c r="BD195" s="227"/>
      <c r="BE195" s="227"/>
      <c r="BF195" s="227"/>
      <c r="BG195" s="227"/>
      <c r="BH195" s="227"/>
      <c r="BI195" s="227"/>
      <c r="BJ195" s="220"/>
      <c r="BK195" s="220"/>
    </row>
    <row r="196" spans="1:63" outlineLevel="1">
      <c r="A196" s="9"/>
      <c r="B196" s="46"/>
      <c r="C196" s="129">
        <v>0</v>
      </c>
      <c r="D196" s="9"/>
      <c r="E196" s="9"/>
      <c r="F196" s="141"/>
      <c r="G196" s="193">
        <v>0</v>
      </c>
      <c r="H196" s="117"/>
      <c r="I196" s="117"/>
      <c r="J196" s="117"/>
      <c r="K196" s="117"/>
      <c r="L196" s="117"/>
      <c r="M196" s="9"/>
      <c r="N196" s="111"/>
      <c r="O196" s="152"/>
      <c r="P196" s="152"/>
      <c r="Q196" s="152"/>
      <c r="R196" s="100"/>
      <c r="S196" s="100"/>
      <c r="T196" s="100"/>
      <c r="U196" s="100"/>
      <c r="V196" s="100"/>
      <c r="W196" s="100"/>
      <c r="X196" s="100"/>
      <c r="Y196" s="100"/>
      <c r="Z196" s="100"/>
      <c r="AA196" s="227"/>
      <c r="AB196" s="227"/>
      <c r="AC196" s="227"/>
      <c r="AD196" s="227"/>
      <c r="AE196" s="227"/>
      <c r="AF196" s="227"/>
      <c r="AG196" s="227"/>
      <c r="AH196" s="227"/>
      <c r="AI196" s="227"/>
      <c r="AJ196" s="227"/>
      <c r="AK196" s="227"/>
      <c r="AL196" s="227"/>
      <c r="AM196" s="227"/>
      <c r="AN196" s="227"/>
      <c r="AO196" s="227"/>
      <c r="AP196" s="227"/>
      <c r="AQ196" s="227"/>
      <c r="AR196" s="227"/>
      <c r="AS196" s="227"/>
      <c r="AT196" s="227"/>
      <c r="AU196" s="227"/>
      <c r="AV196" s="227"/>
      <c r="AW196" s="227"/>
      <c r="AX196" s="227"/>
      <c r="AY196" s="227"/>
      <c r="AZ196" s="227"/>
      <c r="BA196" s="227"/>
      <c r="BB196" s="227"/>
      <c r="BC196" s="227"/>
      <c r="BD196" s="227"/>
      <c r="BE196" s="227"/>
      <c r="BF196" s="227"/>
      <c r="BG196" s="227"/>
      <c r="BH196" s="227"/>
      <c r="BI196" s="227"/>
      <c r="BJ196" s="220"/>
      <c r="BK196" s="220"/>
    </row>
    <row r="197" spans="1:63" outlineLevel="1">
      <c r="A197" s="9"/>
      <c r="B197" s="46"/>
      <c r="C197" s="129">
        <v>0</v>
      </c>
      <c r="D197" s="9"/>
      <c r="E197" s="9"/>
      <c r="F197" s="141"/>
      <c r="G197" s="193">
        <v>0</v>
      </c>
      <c r="H197" s="117"/>
      <c r="I197" s="117"/>
      <c r="J197" s="117"/>
      <c r="K197" s="117"/>
      <c r="L197" s="117"/>
      <c r="M197" s="9"/>
      <c r="N197" s="111"/>
      <c r="O197" s="152"/>
      <c r="P197" s="152"/>
      <c r="Q197" s="152"/>
      <c r="R197" s="100"/>
      <c r="S197" s="100"/>
      <c r="T197" s="100"/>
      <c r="U197" s="100"/>
      <c r="V197" s="100"/>
      <c r="W197" s="100"/>
      <c r="X197" s="100"/>
      <c r="Y197" s="100"/>
      <c r="Z197" s="100"/>
      <c r="AA197" s="227"/>
      <c r="AB197" s="227"/>
      <c r="AC197" s="227"/>
      <c r="AD197" s="227"/>
      <c r="AE197" s="227"/>
      <c r="AF197" s="227"/>
      <c r="AG197" s="227"/>
      <c r="AH197" s="227"/>
      <c r="AI197" s="227"/>
      <c r="AJ197" s="227"/>
      <c r="AK197" s="227"/>
      <c r="AL197" s="227"/>
      <c r="AM197" s="227"/>
      <c r="AN197" s="227"/>
      <c r="AO197" s="227"/>
      <c r="AP197" s="227"/>
      <c r="AQ197" s="227"/>
      <c r="AR197" s="227"/>
      <c r="AS197" s="227"/>
      <c r="AT197" s="227"/>
      <c r="AU197" s="227"/>
      <c r="AV197" s="227"/>
      <c r="AW197" s="227"/>
      <c r="AX197" s="227"/>
      <c r="AY197" s="227"/>
      <c r="AZ197" s="227"/>
      <c r="BA197" s="227"/>
      <c r="BB197" s="227"/>
      <c r="BC197" s="227"/>
      <c r="BD197" s="227"/>
      <c r="BE197" s="227"/>
      <c r="BF197" s="227"/>
      <c r="BG197" s="227"/>
      <c r="BH197" s="227"/>
      <c r="BI197" s="227"/>
      <c r="BJ197" s="220"/>
      <c r="BK197" s="220"/>
    </row>
    <row r="198" spans="1:63" outlineLevel="1">
      <c r="A198" s="9"/>
      <c r="B198" s="46"/>
      <c r="C198" s="129">
        <v>0</v>
      </c>
      <c r="D198" s="9"/>
      <c r="E198" s="9"/>
      <c r="F198" s="141"/>
      <c r="G198" s="193">
        <v>0</v>
      </c>
      <c r="H198" s="117"/>
      <c r="I198" s="117"/>
      <c r="J198" s="117"/>
      <c r="K198" s="117"/>
      <c r="L198" s="117"/>
      <c r="M198" s="9"/>
      <c r="N198" s="111"/>
      <c r="O198" s="152"/>
      <c r="P198" s="152"/>
      <c r="Q198" s="152"/>
      <c r="R198" s="100"/>
      <c r="S198" s="100"/>
      <c r="T198" s="100"/>
      <c r="U198" s="100"/>
      <c r="V198" s="100"/>
      <c r="W198" s="100"/>
      <c r="X198" s="100"/>
      <c r="Y198" s="100"/>
      <c r="Z198" s="100"/>
      <c r="AA198" s="227"/>
      <c r="AB198" s="227"/>
      <c r="AC198" s="227"/>
      <c r="AD198" s="227"/>
      <c r="AE198" s="227"/>
      <c r="AF198" s="227"/>
      <c r="AG198" s="227"/>
      <c r="AH198" s="227"/>
      <c r="AI198" s="227"/>
      <c r="AJ198" s="227"/>
      <c r="AK198" s="227"/>
      <c r="AL198" s="227"/>
      <c r="AM198" s="227"/>
      <c r="AN198" s="227"/>
      <c r="AO198" s="227"/>
      <c r="AP198" s="227"/>
      <c r="AQ198" s="227"/>
      <c r="AR198" s="227"/>
      <c r="AS198" s="227"/>
      <c r="AT198" s="227"/>
      <c r="AU198" s="227"/>
      <c r="AV198" s="227"/>
      <c r="AW198" s="227"/>
      <c r="AX198" s="227"/>
      <c r="AY198" s="227"/>
      <c r="AZ198" s="227"/>
      <c r="BA198" s="227"/>
      <c r="BB198" s="227"/>
      <c r="BC198" s="227"/>
      <c r="BD198" s="227"/>
      <c r="BE198" s="227"/>
      <c r="BF198" s="227"/>
      <c r="BG198" s="227"/>
      <c r="BH198" s="227"/>
      <c r="BI198" s="227"/>
      <c r="BJ198" s="220"/>
      <c r="BK198" s="220"/>
    </row>
    <row r="199" spans="1:63" outlineLevel="1">
      <c r="A199" s="9"/>
      <c r="B199" s="46"/>
      <c r="C199" s="129">
        <v>0</v>
      </c>
      <c r="D199" s="9"/>
      <c r="E199" s="9"/>
      <c r="F199" s="141"/>
      <c r="G199" s="193">
        <v>0</v>
      </c>
      <c r="H199" s="117"/>
      <c r="I199" s="117"/>
      <c r="J199" s="117"/>
      <c r="K199" s="117"/>
      <c r="L199" s="117"/>
      <c r="M199" s="9"/>
      <c r="N199" s="111"/>
      <c r="O199" s="152"/>
      <c r="P199" s="152"/>
      <c r="Q199" s="152"/>
      <c r="R199" s="100"/>
      <c r="S199" s="100"/>
      <c r="T199" s="100"/>
      <c r="U199" s="100"/>
      <c r="V199" s="100"/>
      <c r="W199" s="100"/>
      <c r="X199" s="100"/>
      <c r="Y199" s="100"/>
      <c r="Z199" s="100"/>
      <c r="AA199" s="227"/>
      <c r="AB199" s="227"/>
      <c r="AC199" s="227"/>
      <c r="AD199" s="227"/>
      <c r="AE199" s="227"/>
      <c r="AF199" s="227"/>
      <c r="AG199" s="227"/>
      <c r="AH199" s="227"/>
      <c r="AI199" s="227"/>
      <c r="AJ199" s="227"/>
      <c r="AK199" s="227"/>
      <c r="AL199" s="227"/>
      <c r="AM199" s="227"/>
      <c r="AN199" s="227"/>
      <c r="AO199" s="227"/>
      <c r="AP199" s="227"/>
      <c r="AQ199" s="227"/>
      <c r="AR199" s="227"/>
      <c r="AS199" s="227"/>
      <c r="AT199" s="227"/>
      <c r="AU199" s="227"/>
      <c r="AV199" s="227"/>
      <c r="AW199" s="227"/>
      <c r="AX199" s="227"/>
      <c r="AY199" s="227"/>
      <c r="AZ199" s="227"/>
      <c r="BA199" s="227"/>
      <c r="BB199" s="227"/>
      <c r="BC199" s="227"/>
      <c r="BD199" s="227"/>
      <c r="BE199" s="227"/>
      <c r="BF199" s="227"/>
      <c r="BG199" s="227"/>
      <c r="BH199" s="227"/>
      <c r="BI199" s="227"/>
      <c r="BJ199" s="220"/>
      <c r="BK199" s="220"/>
    </row>
    <row r="200" spans="1:63" outlineLevel="1">
      <c r="A200" s="9"/>
      <c r="B200" s="46"/>
      <c r="C200" s="129">
        <v>0</v>
      </c>
      <c r="D200" s="9"/>
      <c r="E200" s="9"/>
      <c r="F200" s="141"/>
      <c r="G200" s="193">
        <v>0</v>
      </c>
      <c r="H200" s="117"/>
      <c r="I200" s="117"/>
      <c r="J200" s="117"/>
      <c r="K200" s="117"/>
      <c r="L200" s="117"/>
      <c r="M200" s="9"/>
      <c r="N200" s="111"/>
      <c r="O200" s="152"/>
      <c r="P200" s="152"/>
      <c r="Q200" s="152"/>
      <c r="R200" s="100"/>
      <c r="S200" s="100"/>
      <c r="T200" s="100"/>
      <c r="U200" s="100"/>
      <c r="V200" s="100"/>
      <c r="W200" s="100"/>
      <c r="X200" s="100"/>
      <c r="Y200" s="100"/>
      <c r="Z200" s="100"/>
      <c r="AA200" s="227"/>
      <c r="AB200" s="227"/>
      <c r="AC200" s="227"/>
      <c r="AD200" s="227"/>
      <c r="AE200" s="227"/>
      <c r="AF200" s="227"/>
      <c r="AG200" s="227"/>
      <c r="AH200" s="227"/>
      <c r="AI200" s="227"/>
      <c r="AJ200" s="227"/>
      <c r="AK200" s="227"/>
      <c r="AL200" s="227"/>
      <c r="AM200" s="227"/>
      <c r="AN200" s="227"/>
      <c r="AO200" s="227"/>
      <c r="AP200" s="227"/>
      <c r="AQ200" s="227"/>
      <c r="AR200" s="227"/>
      <c r="AS200" s="227"/>
      <c r="AT200" s="227"/>
      <c r="AU200" s="227"/>
      <c r="AV200" s="227"/>
      <c r="AW200" s="227"/>
      <c r="AX200" s="227"/>
      <c r="AY200" s="227"/>
      <c r="AZ200" s="227"/>
      <c r="BA200" s="227"/>
      <c r="BB200" s="227"/>
      <c r="BC200" s="227"/>
      <c r="BD200" s="227"/>
      <c r="BE200" s="227"/>
      <c r="BF200" s="227"/>
      <c r="BG200" s="227"/>
      <c r="BH200" s="227"/>
      <c r="BI200" s="227"/>
      <c r="BJ200" s="220"/>
      <c r="BK200" s="220"/>
    </row>
    <row r="201" spans="1:63" outlineLevel="1">
      <c r="A201" s="9"/>
      <c r="B201" s="46"/>
      <c r="C201" s="129">
        <v>0</v>
      </c>
      <c r="D201" s="9"/>
      <c r="E201" s="9"/>
      <c r="F201" s="141"/>
      <c r="G201" s="193">
        <v>0</v>
      </c>
      <c r="H201" s="117"/>
      <c r="I201" s="117"/>
      <c r="J201" s="117"/>
      <c r="K201" s="117"/>
      <c r="L201" s="117"/>
      <c r="M201" s="9"/>
      <c r="N201" s="111"/>
      <c r="O201" s="152"/>
      <c r="P201" s="152"/>
      <c r="Q201" s="152"/>
      <c r="R201" s="100"/>
      <c r="S201" s="100"/>
      <c r="T201" s="100"/>
      <c r="U201" s="100"/>
      <c r="V201" s="100"/>
      <c r="W201" s="100"/>
      <c r="X201" s="100"/>
      <c r="Y201" s="100"/>
      <c r="Z201" s="100"/>
      <c r="AA201" s="227"/>
      <c r="AB201" s="227"/>
      <c r="AC201" s="227"/>
      <c r="AD201" s="227"/>
      <c r="AE201" s="227"/>
      <c r="AF201" s="227"/>
      <c r="AG201" s="227"/>
      <c r="AH201" s="227"/>
      <c r="AI201" s="227"/>
      <c r="AJ201" s="227"/>
      <c r="AK201" s="227"/>
      <c r="AL201" s="227"/>
      <c r="AM201" s="227"/>
      <c r="AN201" s="227"/>
      <c r="AO201" s="227"/>
      <c r="AP201" s="227"/>
      <c r="AQ201" s="227"/>
      <c r="AR201" s="227"/>
      <c r="AS201" s="227"/>
      <c r="AT201" s="227"/>
      <c r="AU201" s="227"/>
      <c r="AV201" s="227"/>
      <c r="AW201" s="227"/>
      <c r="AX201" s="227"/>
      <c r="AY201" s="227"/>
      <c r="AZ201" s="227"/>
      <c r="BA201" s="227"/>
      <c r="BB201" s="227"/>
      <c r="BC201" s="227"/>
      <c r="BD201" s="227"/>
      <c r="BE201" s="227"/>
      <c r="BF201" s="227"/>
      <c r="BG201" s="227"/>
      <c r="BH201" s="227"/>
      <c r="BI201" s="227"/>
      <c r="BJ201" s="220"/>
      <c r="BK201" s="220"/>
    </row>
    <row r="202" spans="1:63" outlineLevel="1">
      <c r="A202" s="9"/>
      <c r="B202" s="46"/>
      <c r="C202" s="129">
        <v>0</v>
      </c>
      <c r="D202" s="9"/>
      <c r="E202" s="9"/>
      <c r="F202" s="141"/>
      <c r="G202" s="193">
        <v>0</v>
      </c>
      <c r="H202" s="117"/>
      <c r="I202" s="117"/>
      <c r="J202" s="117"/>
      <c r="K202" s="117"/>
      <c r="L202" s="117"/>
      <c r="M202" s="9"/>
      <c r="N202" s="111"/>
      <c r="O202" s="152"/>
      <c r="P202" s="152"/>
      <c r="Q202" s="152"/>
      <c r="R202" s="100"/>
      <c r="S202" s="100"/>
      <c r="T202" s="100"/>
      <c r="U202" s="100"/>
      <c r="V202" s="100"/>
      <c r="W202" s="100"/>
      <c r="X202" s="100"/>
      <c r="Y202" s="100"/>
      <c r="Z202" s="100"/>
      <c r="AA202" s="227"/>
      <c r="AB202" s="227"/>
      <c r="AC202" s="227"/>
      <c r="AD202" s="227"/>
      <c r="AE202" s="227"/>
      <c r="AF202" s="227"/>
      <c r="AG202" s="227"/>
      <c r="AH202" s="227"/>
      <c r="AI202" s="227"/>
      <c r="AJ202" s="227"/>
      <c r="AK202" s="227"/>
      <c r="AL202" s="227"/>
      <c r="AM202" s="227"/>
      <c r="AN202" s="227"/>
      <c r="AO202" s="227"/>
      <c r="AP202" s="227"/>
      <c r="AQ202" s="227"/>
      <c r="AR202" s="227"/>
      <c r="AS202" s="227"/>
      <c r="AT202" s="227"/>
      <c r="AU202" s="227"/>
      <c r="AV202" s="227"/>
      <c r="AW202" s="227"/>
      <c r="AX202" s="227"/>
      <c r="AY202" s="227"/>
      <c r="AZ202" s="227"/>
      <c r="BA202" s="227"/>
      <c r="BB202" s="227"/>
      <c r="BC202" s="227"/>
      <c r="BD202" s="227"/>
      <c r="BE202" s="227"/>
      <c r="BF202" s="227"/>
      <c r="BG202" s="227"/>
      <c r="BH202" s="227"/>
      <c r="BI202" s="227"/>
      <c r="BJ202" s="220"/>
      <c r="BK202" s="220"/>
    </row>
    <row r="203" spans="1:63">
      <c r="A203" s="9"/>
      <c r="B203" s="153"/>
      <c r="C203" s="26"/>
      <c r="D203" s="9"/>
      <c r="E203" s="9"/>
      <c r="F203" s="141"/>
      <c r="G203" s="195"/>
      <c r="H203" s="117"/>
      <c r="I203" s="117"/>
      <c r="J203" s="117"/>
      <c r="K203" s="117"/>
      <c r="L203" s="117"/>
      <c r="M203" s="9"/>
      <c r="N203" s="111"/>
      <c r="O203" s="152"/>
      <c r="P203" s="152"/>
      <c r="Q203" s="152"/>
      <c r="R203" s="100"/>
      <c r="S203" s="100"/>
      <c r="T203" s="100"/>
      <c r="U203" s="100"/>
      <c r="V203" s="100"/>
      <c r="W203" s="100"/>
      <c r="X203" s="100"/>
      <c r="Y203" s="100"/>
      <c r="Z203" s="100"/>
      <c r="AA203" s="227"/>
      <c r="AB203" s="227"/>
      <c r="AC203" s="227"/>
      <c r="AD203" s="227"/>
      <c r="AE203" s="227"/>
      <c r="AF203" s="227"/>
      <c r="AG203" s="227"/>
      <c r="AH203" s="227"/>
      <c r="AI203" s="227"/>
      <c r="AJ203" s="227"/>
      <c r="AK203" s="227"/>
      <c r="AL203" s="227"/>
      <c r="AM203" s="227"/>
      <c r="AN203" s="227"/>
      <c r="AO203" s="227"/>
      <c r="AP203" s="227"/>
      <c r="AQ203" s="227"/>
      <c r="AR203" s="227"/>
      <c r="AS203" s="227"/>
      <c r="AT203" s="227"/>
      <c r="AU203" s="227"/>
      <c r="AV203" s="227"/>
      <c r="AW203" s="227"/>
      <c r="AX203" s="227"/>
      <c r="AY203" s="227"/>
      <c r="AZ203" s="227"/>
      <c r="BA203" s="227"/>
      <c r="BB203" s="227"/>
      <c r="BC203" s="227"/>
      <c r="BD203" s="227"/>
      <c r="BE203" s="227"/>
      <c r="BF203" s="227"/>
      <c r="BG203" s="227"/>
      <c r="BH203" s="227"/>
      <c r="BI203" s="227"/>
      <c r="BJ203" s="220"/>
      <c r="BK203" s="220"/>
    </row>
    <row r="204" spans="1:63">
      <c r="A204" s="9"/>
      <c r="B204" s="153" t="s">
        <v>54</v>
      </c>
      <c r="C204" s="26"/>
      <c r="D204" s="9"/>
      <c r="E204" s="9"/>
      <c r="F204" s="141"/>
      <c r="G204" s="195">
        <v>0</v>
      </c>
      <c r="H204" s="117"/>
      <c r="I204" s="117"/>
      <c r="J204" s="117"/>
      <c r="K204" s="117"/>
      <c r="L204" s="117"/>
      <c r="M204" s="9"/>
      <c r="N204" s="111"/>
      <c r="O204" s="152"/>
      <c r="P204" s="152"/>
      <c r="Q204" s="152"/>
      <c r="R204" s="100"/>
      <c r="S204" s="100"/>
      <c r="T204" s="100"/>
      <c r="U204" s="100"/>
      <c r="V204" s="100"/>
      <c r="W204" s="100"/>
      <c r="X204" s="100"/>
      <c r="Y204" s="100"/>
      <c r="Z204" s="100"/>
      <c r="AA204" s="227"/>
      <c r="AB204" s="227"/>
      <c r="AC204" s="227"/>
      <c r="AD204" s="227"/>
      <c r="AE204" s="227"/>
      <c r="AF204" s="227"/>
      <c r="AG204" s="227"/>
      <c r="AH204" s="227"/>
      <c r="AI204" s="227"/>
      <c r="AJ204" s="227"/>
      <c r="AK204" s="227"/>
      <c r="AL204" s="227"/>
      <c r="AM204" s="227"/>
      <c r="AN204" s="227"/>
      <c r="AO204" s="227"/>
      <c r="AP204" s="227"/>
      <c r="AQ204" s="227"/>
      <c r="AR204" s="227"/>
      <c r="AS204" s="227"/>
      <c r="AT204" s="227"/>
      <c r="AU204" s="227"/>
      <c r="AV204" s="227"/>
      <c r="AW204" s="227"/>
      <c r="AX204" s="227"/>
      <c r="AY204" s="227"/>
      <c r="AZ204" s="227"/>
      <c r="BA204" s="227"/>
      <c r="BB204" s="227"/>
      <c r="BC204" s="227"/>
      <c r="BD204" s="227"/>
      <c r="BE204" s="227"/>
      <c r="BF204" s="227"/>
      <c r="BG204" s="227"/>
      <c r="BH204" s="227"/>
      <c r="BI204" s="227"/>
      <c r="BJ204" s="220"/>
      <c r="BK204" s="220"/>
    </row>
    <row r="205" spans="1:63" outlineLevel="1">
      <c r="A205" s="9"/>
      <c r="B205" s="9"/>
      <c r="C205" s="129" t="s">
        <v>121</v>
      </c>
      <c r="D205" s="9"/>
      <c r="E205" s="9"/>
      <c r="F205" s="141"/>
      <c r="G205" s="193">
        <v>0</v>
      </c>
      <c r="H205" s="117"/>
      <c r="I205" s="117"/>
      <c r="J205" s="117"/>
      <c r="K205" s="117"/>
      <c r="L205" s="117"/>
      <c r="M205" s="9"/>
      <c r="N205" s="111"/>
      <c r="O205" s="152"/>
      <c r="P205" s="152"/>
      <c r="Q205" s="152"/>
      <c r="R205" s="100"/>
      <c r="S205" s="100"/>
      <c r="T205" s="100"/>
      <c r="U205" s="100"/>
      <c r="V205" s="100"/>
      <c r="W205" s="100"/>
      <c r="X205" s="100"/>
      <c r="Y205" s="100"/>
      <c r="Z205" s="100"/>
      <c r="AA205" s="227"/>
      <c r="AB205" s="227"/>
      <c r="AC205" s="227"/>
      <c r="AD205" s="227"/>
      <c r="AE205" s="227"/>
      <c r="AF205" s="227"/>
      <c r="AG205" s="227"/>
      <c r="AH205" s="227"/>
      <c r="AI205" s="227"/>
      <c r="AJ205" s="227"/>
      <c r="AK205" s="227"/>
      <c r="AL205" s="227"/>
      <c r="AM205" s="227"/>
      <c r="AN205" s="227"/>
      <c r="AO205" s="227"/>
      <c r="AP205" s="227"/>
      <c r="AQ205" s="227"/>
      <c r="AR205" s="227"/>
      <c r="AS205" s="227"/>
      <c r="AT205" s="227"/>
      <c r="AU205" s="227"/>
      <c r="AV205" s="227"/>
      <c r="AW205" s="227"/>
      <c r="AX205" s="227"/>
      <c r="AY205" s="227"/>
      <c r="AZ205" s="227"/>
      <c r="BA205" s="227"/>
      <c r="BB205" s="227"/>
      <c r="BC205" s="227"/>
      <c r="BD205" s="227"/>
      <c r="BE205" s="227"/>
      <c r="BF205" s="227"/>
      <c r="BG205" s="227"/>
      <c r="BH205" s="227"/>
      <c r="BI205" s="227"/>
      <c r="BJ205" s="220"/>
      <c r="BK205" s="220"/>
    </row>
    <row r="206" spans="1:63" outlineLevel="1">
      <c r="A206" s="9"/>
      <c r="B206" s="46"/>
      <c r="C206" s="129" t="s">
        <v>122</v>
      </c>
      <c r="D206" s="9"/>
      <c r="E206" s="9"/>
      <c r="F206" s="141"/>
      <c r="G206" s="193">
        <v>0</v>
      </c>
      <c r="H206" s="117"/>
      <c r="I206" s="117"/>
      <c r="J206" s="117"/>
      <c r="K206" s="117"/>
      <c r="L206" s="117"/>
      <c r="M206" s="9"/>
      <c r="N206" s="111"/>
      <c r="O206" s="152"/>
      <c r="P206" s="152"/>
      <c r="Q206" s="152"/>
      <c r="R206" s="100"/>
      <c r="S206" s="100"/>
      <c r="T206" s="100"/>
      <c r="U206" s="100"/>
      <c r="V206" s="100"/>
      <c r="W206" s="100"/>
      <c r="X206" s="100"/>
      <c r="Y206" s="100"/>
      <c r="Z206" s="100"/>
      <c r="AA206" s="227"/>
      <c r="AB206" s="227"/>
      <c r="AC206" s="227"/>
      <c r="AD206" s="227"/>
      <c r="AE206" s="227"/>
      <c r="AF206" s="227"/>
      <c r="AG206" s="227"/>
      <c r="AH206" s="227"/>
      <c r="AI206" s="227"/>
      <c r="AJ206" s="227"/>
      <c r="AK206" s="227"/>
      <c r="AL206" s="227"/>
      <c r="AM206" s="227"/>
      <c r="AN206" s="227"/>
      <c r="AO206" s="227"/>
      <c r="AP206" s="227"/>
      <c r="AQ206" s="227"/>
      <c r="AR206" s="227"/>
      <c r="AS206" s="227"/>
      <c r="AT206" s="227"/>
      <c r="AU206" s="227"/>
      <c r="AV206" s="227"/>
      <c r="AW206" s="227"/>
      <c r="AX206" s="227"/>
      <c r="AY206" s="227"/>
      <c r="AZ206" s="227"/>
      <c r="BA206" s="227"/>
      <c r="BB206" s="227"/>
      <c r="BC206" s="227"/>
      <c r="BD206" s="227"/>
      <c r="BE206" s="227"/>
      <c r="BF206" s="227"/>
      <c r="BG206" s="227"/>
      <c r="BH206" s="227"/>
      <c r="BI206" s="227"/>
      <c r="BJ206" s="220"/>
      <c r="BK206" s="220"/>
    </row>
    <row r="207" spans="1:63" outlineLevel="1">
      <c r="A207" s="9"/>
      <c r="B207" s="46"/>
      <c r="C207" s="129" t="s">
        <v>123</v>
      </c>
      <c r="D207" s="9"/>
      <c r="E207" s="9"/>
      <c r="F207" s="141"/>
      <c r="G207" s="193">
        <v>0</v>
      </c>
      <c r="H207" s="117"/>
      <c r="I207" s="117"/>
      <c r="J207" s="117"/>
      <c r="K207" s="117"/>
      <c r="L207" s="117"/>
      <c r="M207" s="9"/>
      <c r="N207" s="111"/>
      <c r="O207" s="152"/>
      <c r="P207" s="152"/>
      <c r="Q207" s="152"/>
      <c r="R207" s="100"/>
      <c r="S207" s="100"/>
      <c r="T207" s="100"/>
      <c r="U207" s="100"/>
      <c r="V207" s="100"/>
      <c r="W207" s="100"/>
      <c r="X207" s="100"/>
      <c r="Y207" s="100"/>
      <c r="Z207" s="100"/>
      <c r="AA207" s="227"/>
      <c r="AB207" s="227"/>
      <c r="AC207" s="227"/>
      <c r="AD207" s="227"/>
      <c r="AE207" s="227"/>
      <c r="AF207" s="227"/>
      <c r="AG207" s="227"/>
      <c r="AH207" s="227"/>
      <c r="AI207" s="227"/>
      <c r="AJ207" s="227"/>
      <c r="AK207" s="227"/>
      <c r="AL207" s="227"/>
      <c r="AM207" s="227"/>
      <c r="AN207" s="227"/>
      <c r="AO207" s="227"/>
      <c r="AP207" s="227"/>
      <c r="AQ207" s="227"/>
      <c r="AR207" s="227"/>
      <c r="AS207" s="227"/>
      <c r="AT207" s="227"/>
      <c r="AU207" s="227"/>
      <c r="AV207" s="227"/>
      <c r="AW207" s="227"/>
      <c r="AX207" s="227"/>
      <c r="AY207" s="227"/>
      <c r="AZ207" s="227"/>
      <c r="BA207" s="227"/>
      <c r="BB207" s="227"/>
      <c r="BC207" s="227"/>
      <c r="BD207" s="227"/>
      <c r="BE207" s="227"/>
      <c r="BF207" s="227"/>
      <c r="BG207" s="227"/>
      <c r="BH207" s="227"/>
      <c r="BI207" s="227"/>
      <c r="BJ207" s="220"/>
      <c r="BK207" s="220"/>
    </row>
    <row r="208" spans="1:63" outlineLevel="1">
      <c r="A208" s="9"/>
      <c r="B208" s="46"/>
      <c r="C208" s="129" t="s">
        <v>124</v>
      </c>
      <c r="D208" s="9"/>
      <c r="E208" s="9"/>
      <c r="F208" s="141"/>
      <c r="G208" s="193">
        <v>0</v>
      </c>
      <c r="H208" s="117"/>
      <c r="I208" s="117"/>
      <c r="J208" s="117"/>
      <c r="K208" s="117"/>
      <c r="L208" s="117"/>
      <c r="M208" s="9"/>
      <c r="N208" s="111"/>
      <c r="O208" s="152"/>
      <c r="P208" s="152"/>
      <c r="Q208" s="152"/>
      <c r="R208" s="100"/>
      <c r="S208" s="100"/>
      <c r="T208" s="100"/>
      <c r="U208" s="100"/>
      <c r="V208" s="100"/>
      <c r="W208" s="100"/>
      <c r="X208" s="100"/>
      <c r="Y208" s="100"/>
      <c r="Z208" s="100"/>
      <c r="AA208" s="227"/>
      <c r="AB208" s="227"/>
      <c r="AC208" s="227"/>
      <c r="AD208" s="227"/>
      <c r="AE208" s="227"/>
      <c r="AF208" s="227"/>
      <c r="AG208" s="227"/>
      <c r="AH208" s="227"/>
      <c r="AI208" s="227"/>
      <c r="AJ208" s="227"/>
      <c r="AK208" s="227"/>
      <c r="AL208" s="227"/>
      <c r="AM208" s="227"/>
      <c r="AN208" s="227"/>
      <c r="AO208" s="227"/>
      <c r="AP208" s="227"/>
      <c r="AQ208" s="227"/>
      <c r="AR208" s="227"/>
      <c r="AS208" s="227"/>
      <c r="AT208" s="227"/>
      <c r="AU208" s="227"/>
      <c r="AV208" s="227"/>
      <c r="AW208" s="227"/>
      <c r="AX208" s="227"/>
      <c r="AY208" s="227"/>
      <c r="AZ208" s="227"/>
      <c r="BA208" s="227"/>
      <c r="BB208" s="227"/>
      <c r="BC208" s="227"/>
      <c r="BD208" s="227"/>
      <c r="BE208" s="227"/>
      <c r="BF208" s="227"/>
      <c r="BG208" s="227"/>
      <c r="BH208" s="227"/>
      <c r="BI208" s="227"/>
      <c r="BJ208" s="220"/>
      <c r="BK208" s="220"/>
    </row>
    <row r="209" spans="1:63" outlineLevel="1">
      <c r="A209" s="9"/>
      <c r="B209" s="46"/>
      <c r="C209" s="129" t="s">
        <v>125</v>
      </c>
      <c r="D209" s="9"/>
      <c r="E209" s="9"/>
      <c r="F209" s="141"/>
      <c r="G209" s="193">
        <v>0</v>
      </c>
      <c r="H209" s="117"/>
      <c r="I209" s="117"/>
      <c r="J209" s="117"/>
      <c r="K209" s="117"/>
      <c r="L209" s="117"/>
      <c r="M209" s="9"/>
      <c r="N209" s="111"/>
      <c r="O209" s="152"/>
      <c r="P209" s="152"/>
      <c r="Q209" s="152"/>
      <c r="R209" s="100"/>
      <c r="S209" s="100"/>
      <c r="T209" s="100"/>
      <c r="U209" s="100"/>
      <c r="V209" s="100"/>
      <c r="W209" s="100"/>
      <c r="X209" s="100"/>
      <c r="Y209" s="100"/>
      <c r="Z209" s="100"/>
      <c r="AA209" s="227"/>
      <c r="AB209" s="227"/>
      <c r="AC209" s="227"/>
      <c r="AD209" s="227"/>
      <c r="AE209" s="227"/>
      <c r="AF209" s="227"/>
      <c r="AG209" s="227"/>
      <c r="AH209" s="227"/>
      <c r="AI209" s="227"/>
      <c r="AJ209" s="227"/>
      <c r="AK209" s="227"/>
      <c r="AL209" s="227"/>
      <c r="AM209" s="227"/>
      <c r="AN209" s="227"/>
      <c r="AO209" s="227"/>
      <c r="AP209" s="227"/>
      <c r="AQ209" s="227"/>
      <c r="AR209" s="227"/>
      <c r="AS209" s="227"/>
      <c r="AT209" s="227"/>
      <c r="AU209" s="227"/>
      <c r="AV209" s="227"/>
      <c r="AW209" s="227"/>
      <c r="AX209" s="227"/>
      <c r="AY209" s="227"/>
      <c r="AZ209" s="227"/>
      <c r="BA209" s="227"/>
      <c r="BB209" s="227"/>
      <c r="BC209" s="227"/>
      <c r="BD209" s="227"/>
      <c r="BE209" s="227"/>
      <c r="BF209" s="227"/>
      <c r="BG209" s="227"/>
      <c r="BH209" s="227"/>
      <c r="BI209" s="227"/>
      <c r="BJ209" s="220"/>
      <c r="BK209" s="220"/>
    </row>
    <row r="210" spans="1:63" outlineLevel="1">
      <c r="A210" s="9"/>
      <c r="B210" s="46"/>
      <c r="C210" s="129" t="s">
        <v>126</v>
      </c>
      <c r="D210" s="9"/>
      <c r="E210" s="9"/>
      <c r="F210" s="141"/>
      <c r="G210" s="193">
        <v>0</v>
      </c>
      <c r="H210" s="117"/>
      <c r="I210" s="117"/>
      <c r="J210" s="117"/>
      <c r="K210" s="117"/>
      <c r="L210" s="117"/>
      <c r="M210" s="9"/>
      <c r="N210" s="111"/>
      <c r="O210" s="152"/>
      <c r="P210" s="152"/>
      <c r="Q210" s="152"/>
      <c r="R210" s="100"/>
      <c r="S210" s="100"/>
      <c r="T210" s="100"/>
      <c r="U210" s="100"/>
      <c r="V210" s="100"/>
      <c r="W210" s="100"/>
      <c r="X210" s="100"/>
      <c r="Y210" s="100"/>
      <c r="Z210" s="100"/>
      <c r="AA210" s="227"/>
      <c r="AB210" s="227"/>
      <c r="AC210" s="227"/>
      <c r="AD210" s="227"/>
      <c r="AE210" s="227"/>
      <c r="AF210" s="227"/>
      <c r="AG210" s="227"/>
      <c r="AH210" s="227"/>
      <c r="AI210" s="227"/>
      <c r="AJ210" s="227"/>
      <c r="AK210" s="227"/>
      <c r="AL210" s="227"/>
      <c r="AM210" s="227"/>
      <c r="AN210" s="227"/>
      <c r="AO210" s="227"/>
      <c r="AP210" s="227"/>
      <c r="AQ210" s="227"/>
      <c r="AR210" s="227"/>
      <c r="AS210" s="227"/>
      <c r="AT210" s="227"/>
      <c r="AU210" s="227"/>
      <c r="AV210" s="227"/>
      <c r="AW210" s="227"/>
      <c r="AX210" s="227"/>
      <c r="AY210" s="227"/>
      <c r="AZ210" s="227"/>
      <c r="BA210" s="227"/>
      <c r="BB210" s="227"/>
      <c r="BC210" s="227"/>
      <c r="BD210" s="227"/>
      <c r="BE210" s="227"/>
      <c r="BF210" s="227"/>
      <c r="BG210" s="227"/>
      <c r="BH210" s="227"/>
      <c r="BI210" s="227"/>
      <c r="BJ210" s="220"/>
      <c r="BK210" s="220"/>
    </row>
    <row r="211" spans="1:63" outlineLevel="1">
      <c r="A211" s="9"/>
      <c r="B211" s="46"/>
      <c r="C211" s="129" t="s">
        <v>127</v>
      </c>
      <c r="D211" s="9"/>
      <c r="E211" s="9"/>
      <c r="F211" s="141"/>
      <c r="G211" s="193">
        <v>0</v>
      </c>
      <c r="H211" s="117"/>
      <c r="I211" s="117"/>
      <c r="J211" s="117"/>
      <c r="K211" s="117"/>
      <c r="L211" s="117"/>
      <c r="M211" s="9"/>
      <c r="N211" s="111"/>
      <c r="O211" s="152"/>
      <c r="P211" s="152"/>
      <c r="Q211" s="152"/>
      <c r="R211" s="100"/>
      <c r="S211" s="100"/>
      <c r="T211" s="100"/>
      <c r="U211" s="100"/>
      <c r="V211" s="100"/>
      <c r="W211" s="100"/>
      <c r="X211" s="100"/>
      <c r="Y211" s="100"/>
      <c r="Z211" s="100"/>
      <c r="AA211" s="227"/>
      <c r="AB211" s="227"/>
      <c r="AC211" s="227"/>
      <c r="AD211" s="227"/>
      <c r="AE211" s="227"/>
      <c r="AF211" s="227"/>
      <c r="AG211" s="227"/>
      <c r="AH211" s="227"/>
      <c r="AI211" s="227"/>
      <c r="AJ211" s="227"/>
      <c r="AK211" s="227"/>
      <c r="AL211" s="227"/>
      <c r="AM211" s="227"/>
      <c r="AN211" s="227"/>
      <c r="AO211" s="227"/>
      <c r="AP211" s="227"/>
      <c r="AQ211" s="227"/>
      <c r="AR211" s="227"/>
      <c r="AS211" s="227"/>
      <c r="AT211" s="227"/>
      <c r="AU211" s="227"/>
      <c r="AV211" s="227"/>
      <c r="AW211" s="227"/>
      <c r="AX211" s="227"/>
      <c r="AY211" s="227"/>
      <c r="AZ211" s="227"/>
      <c r="BA211" s="227"/>
      <c r="BB211" s="227"/>
      <c r="BC211" s="227"/>
      <c r="BD211" s="227"/>
      <c r="BE211" s="227"/>
      <c r="BF211" s="227"/>
      <c r="BG211" s="227"/>
      <c r="BH211" s="227"/>
      <c r="BI211" s="227"/>
      <c r="BJ211" s="220"/>
      <c r="BK211" s="220"/>
    </row>
    <row r="212" spans="1:63" outlineLevel="1">
      <c r="A212" s="9"/>
      <c r="B212" s="46"/>
      <c r="C212" s="129" t="s">
        <v>128</v>
      </c>
      <c r="D212" s="9"/>
      <c r="E212" s="9"/>
      <c r="F212" s="141"/>
      <c r="G212" s="193">
        <v>0</v>
      </c>
      <c r="H212" s="117"/>
      <c r="I212" s="117"/>
      <c r="J212" s="117"/>
      <c r="K212" s="117"/>
      <c r="L212" s="117"/>
      <c r="M212" s="9"/>
      <c r="N212" s="111"/>
      <c r="O212" s="152"/>
      <c r="P212" s="152"/>
      <c r="Q212" s="152"/>
      <c r="R212" s="100"/>
      <c r="S212" s="100"/>
      <c r="T212" s="100"/>
      <c r="U212" s="100"/>
      <c r="V212" s="100"/>
      <c r="W212" s="100"/>
      <c r="X212" s="100"/>
      <c r="Y212" s="100"/>
      <c r="Z212" s="100"/>
      <c r="AA212" s="227"/>
      <c r="AB212" s="227"/>
      <c r="AC212" s="227"/>
      <c r="AD212" s="227"/>
      <c r="AE212" s="227"/>
      <c r="AF212" s="227"/>
      <c r="AG212" s="227"/>
      <c r="AH212" s="227"/>
      <c r="AI212" s="227"/>
      <c r="AJ212" s="227"/>
      <c r="AK212" s="227"/>
      <c r="AL212" s="227"/>
      <c r="AM212" s="227"/>
      <c r="AN212" s="227"/>
      <c r="AO212" s="227"/>
      <c r="AP212" s="227"/>
      <c r="AQ212" s="227"/>
      <c r="AR212" s="227"/>
      <c r="AS212" s="227"/>
      <c r="AT212" s="227"/>
      <c r="AU212" s="227"/>
      <c r="AV212" s="227"/>
      <c r="AW212" s="227"/>
      <c r="AX212" s="227"/>
      <c r="AY212" s="227"/>
      <c r="AZ212" s="227"/>
      <c r="BA212" s="227"/>
      <c r="BB212" s="227"/>
      <c r="BC212" s="227"/>
      <c r="BD212" s="227"/>
      <c r="BE212" s="227"/>
      <c r="BF212" s="227"/>
      <c r="BG212" s="227"/>
      <c r="BH212" s="227"/>
      <c r="BI212" s="227"/>
      <c r="BJ212" s="220"/>
      <c r="BK212" s="220"/>
    </row>
    <row r="213" spans="1:63" outlineLevel="1">
      <c r="A213" s="9"/>
      <c r="B213" s="46"/>
      <c r="C213" s="129">
        <v>0</v>
      </c>
      <c r="D213" s="9"/>
      <c r="E213" s="9"/>
      <c r="F213" s="141"/>
      <c r="G213" s="193">
        <v>0</v>
      </c>
      <c r="H213" s="117"/>
      <c r="I213" s="117"/>
      <c r="J213" s="117"/>
      <c r="K213" s="117"/>
      <c r="L213" s="117"/>
      <c r="M213" s="9"/>
      <c r="N213" s="111"/>
      <c r="O213" s="152"/>
      <c r="P213" s="152"/>
      <c r="Q213" s="152"/>
      <c r="R213" s="100"/>
      <c r="S213" s="100"/>
      <c r="T213" s="100"/>
      <c r="U213" s="100"/>
      <c r="V213" s="100"/>
      <c r="W213" s="100"/>
      <c r="X213" s="100"/>
      <c r="Y213" s="100"/>
      <c r="Z213" s="100"/>
      <c r="AA213" s="227"/>
      <c r="AB213" s="227"/>
      <c r="AC213" s="227"/>
      <c r="AD213" s="227"/>
      <c r="AE213" s="227"/>
      <c r="AF213" s="227"/>
      <c r="AG213" s="227"/>
      <c r="AH213" s="227"/>
      <c r="AI213" s="227"/>
      <c r="AJ213" s="227"/>
      <c r="AK213" s="227"/>
      <c r="AL213" s="227"/>
      <c r="AM213" s="227"/>
      <c r="AN213" s="227"/>
      <c r="AO213" s="227"/>
      <c r="AP213" s="227"/>
      <c r="AQ213" s="227"/>
      <c r="AR213" s="227"/>
      <c r="AS213" s="227"/>
      <c r="AT213" s="227"/>
      <c r="AU213" s="227"/>
      <c r="AV213" s="227"/>
      <c r="AW213" s="227"/>
      <c r="AX213" s="227"/>
      <c r="AY213" s="227"/>
      <c r="AZ213" s="227"/>
      <c r="BA213" s="227"/>
      <c r="BB213" s="227"/>
      <c r="BC213" s="227"/>
      <c r="BD213" s="227"/>
      <c r="BE213" s="227"/>
      <c r="BF213" s="227"/>
      <c r="BG213" s="227"/>
      <c r="BH213" s="227"/>
      <c r="BI213" s="227"/>
      <c r="BJ213" s="220"/>
      <c r="BK213" s="220"/>
    </row>
    <row r="214" spans="1:63" outlineLevel="1">
      <c r="A214" s="9"/>
      <c r="B214" s="46"/>
      <c r="C214" s="129">
        <v>0</v>
      </c>
      <c r="D214" s="9"/>
      <c r="E214" s="9"/>
      <c r="F214" s="141"/>
      <c r="G214" s="193">
        <v>0</v>
      </c>
      <c r="H214" s="117"/>
      <c r="I214" s="117"/>
      <c r="J214" s="117"/>
      <c r="K214" s="117"/>
      <c r="L214" s="117"/>
      <c r="M214" s="9"/>
      <c r="N214" s="111"/>
      <c r="O214" s="152"/>
      <c r="P214" s="152"/>
      <c r="Q214" s="152"/>
      <c r="R214" s="100"/>
      <c r="S214" s="100"/>
      <c r="T214" s="100"/>
      <c r="U214" s="100"/>
      <c r="V214" s="100"/>
      <c r="W214" s="100"/>
      <c r="X214" s="100"/>
      <c r="Y214" s="100"/>
      <c r="Z214" s="100"/>
      <c r="AA214" s="227"/>
      <c r="AB214" s="227"/>
      <c r="AC214" s="227"/>
      <c r="AD214" s="227"/>
      <c r="AE214" s="227"/>
      <c r="AF214" s="227"/>
      <c r="AG214" s="227"/>
      <c r="AH214" s="227"/>
      <c r="AI214" s="227"/>
      <c r="AJ214" s="227"/>
      <c r="AK214" s="227"/>
      <c r="AL214" s="227"/>
      <c r="AM214" s="227"/>
      <c r="AN214" s="227"/>
      <c r="AO214" s="227"/>
      <c r="AP214" s="227"/>
      <c r="AQ214" s="227"/>
      <c r="AR214" s="227"/>
      <c r="AS214" s="227"/>
      <c r="AT214" s="227"/>
      <c r="AU214" s="227"/>
      <c r="AV214" s="227"/>
      <c r="AW214" s="227"/>
      <c r="AX214" s="227"/>
      <c r="AY214" s="227"/>
      <c r="AZ214" s="227"/>
      <c r="BA214" s="227"/>
      <c r="BB214" s="227"/>
      <c r="BC214" s="227"/>
      <c r="BD214" s="227"/>
      <c r="BE214" s="227"/>
      <c r="BF214" s="227"/>
      <c r="BG214" s="227"/>
      <c r="BH214" s="227"/>
      <c r="BI214" s="227"/>
      <c r="BJ214" s="220"/>
      <c r="BK214" s="220"/>
    </row>
    <row r="215" spans="1:63" outlineLevel="1">
      <c r="A215" s="9"/>
      <c r="B215" s="46"/>
      <c r="C215" s="129">
        <v>0</v>
      </c>
      <c r="D215" s="9"/>
      <c r="E215" s="9"/>
      <c r="F215" s="141"/>
      <c r="G215" s="193">
        <v>0</v>
      </c>
      <c r="H215" s="117"/>
      <c r="I215" s="117"/>
      <c r="J215" s="117"/>
      <c r="K215" s="117"/>
      <c r="L215" s="117"/>
      <c r="M215" s="9"/>
      <c r="N215" s="111"/>
      <c r="O215" s="152"/>
      <c r="P215" s="152"/>
      <c r="Q215" s="152"/>
      <c r="R215" s="100"/>
      <c r="S215" s="100"/>
      <c r="T215" s="100"/>
      <c r="U215" s="100"/>
      <c r="V215" s="100"/>
      <c r="W215" s="100"/>
      <c r="X215" s="100"/>
      <c r="Y215" s="100"/>
      <c r="Z215" s="100"/>
      <c r="AA215" s="227"/>
      <c r="AB215" s="227"/>
      <c r="AC215" s="227"/>
      <c r="AD215" s="227"/>
      <c r="AE215" s="227"/>
      <c r="AF215" s="227"/>
      <c r="AG215" s="227"/>
      <c r="AH215" s="227"/>
      <c r="AI215" s="227"/>
      <c r="AJ215" s="227"/>
      <c r="AK215" s="227"/>
      <c r="AL215" s="227"/>
      <c r="AM215" s="227"/>
      <c r="AN215" s="227"/>
      <c r="AO215" s="227"/>
      <c r="AP215" s="227"/>
      <c r="AQ215" s="227"/>
      <c r="AR215" s="227"/>
      <c r="AS215" s="227"/>
      <c r="AT215" s="227"/>
      <c r="AU215" s="227"/>
      <c r="AV215" s="227"/>
      <c r="AW215" s="227"/>
      <c r="AX215" s="227"/>
      <c r="AY215" s="227"/>
      <c r="AZ215" s="227"/>
      <c r="BA215" s="227"/>
      <c r="BB215" s="227"/>
      <c r="BC215" s="227"/>
      <c r="BD215" s="227"/>
      <c r="BE215" s="227"/>
      <c r="BF215" s="227"/>
      <c r="BG215" s="227"/>
      <c r="BH215" s="227"/>
      <c r="BI215" s="227"/>
      <c r="BJ215" s="220"/>
      <c r="BK215" s="220"/>
    </row>
    <row r="216" spans="1:63" outlineLevel="1">
      <c r="A216" s="9"/>
      <c r="B216" s="46"/>
      <c r="C216" s="129">
        <v>0</v>
      </c>
      <c r="D216" s="9"/>
      <c r="E216" s="9"/>
      <c r="F216" s="141"/>
      <c r="G216" s="193">
        <v>0</v>
      </c>
      <c r="H216" s="117"/>
      <c r="I216" s="117"/>
      <c r="J216" s="117"/>
      <c r="K216" s="117"/>
      <c r="L216" s="117"/>
      <c r="M216" s="9"/>
      <c r="N216" s="111"/>
      <c r="O216" s="152"/>
      <c r="P216" s="152"/>
      <c r="Q216" s="152"/>
      <c r="R216" s="100"/>
      <c r="S216" s="100"/>
      <c r="T216" s="100"/>
      <c r="U216" s="100"/>
      <c r="V216" s="100"/>
      <c r="W216" s="100"/>
      <c r="X216" s="100"/>
      <c r="Y216" s="100"/>
      <c r="Z216" s="100"/>
      <c r="AA216" s="227"/>
      <c r="AB216" s="227"/>
      <c r="AC216" s="227"/>
      <c r="AD216" s="227"/>
      <c r="AE216" s="227"/>
      <c r="AF216" s="227"/>
      <c r="AG216" s="227"/>
      <c r="AH216" s="227"/>
      <c r="AI216" s="227"/>
      <c r="AJ216" s="227"/>
      <c r="AK216" s="227"/>
      <c r="AL216" s="227"/>
      <c r="AM216" s="227"/>
      <c r="AN216" s="227"/>
      <c r="AO216" s="227"/>
      <c r="AP216" s="227"/>
      <c r="AQ216" s="227"/>
      <c r="AR216" s="227"/>
      <c r="AS216" s="227"/>
      <c r="AT216" s="227"/>
      <c r="AU216" s="227"/>
      <c r="AV216" s="227"/>
      <c r="AW216" s="227"/>
      <c r="AX216" s="227"/>
      <c r="AY216" s="227"/>
      <c r="AZ216" s="227"/>
      <c r="BA216" s="227"/>
      <c r="BB216" s="227"/>
      <c r="BC216" s="227"/>
      <c r="BD216" s="227"/>
      <c r="BE216" s="227"/>
      <c r="BF216" s="227"/>
      <c r="BG216" s="227"/>
      <c r="BH216" s="227"/>
      <c r="BI216" s="227"/>
      <c r="BJ216" s="220"/>
      <c r="BK216" s="220"/>
    </row>
    <row r="217" spans="1:63" outlineLevel="1">
      <c r="A217" s="9"/>
      <c r="B217" s="46"/>
      <c r="C217" s="129">
        <v>0</v>
      </c>
      <c r="D217" s="9"/>
      <c r="E217" s="9"/>
      <c r="F217" s="141"/>
      <c r="G217" s="193">
        <v>0</v>
      </c>
      <c r="H217" s="117"/>
      <c r="I217" s="117"/>
      <c r="J217" s="117"/>
      <c r="K217" s="117"/>
      <c r="L217" s="117"/>
      <c r="M217" s="9"/>
      <c r="N217" s="111"/>
      <c r="O217" s="152"/>
      <c r="P217" s="152"/>
      <c r="Q217" s="152"/>
      <c r="R217" s="100"/>
      <c r="S217" s="100"/>
      <c r="T217" s="100"/>
      <c r="U217" s="100"/>
      <c r="V217" s="100"/>
      <c r="W217" s="100"/>
      <c r="X217" s="100"/>
      <c r="Y217" s="100"/>
      <c r="Z217" s="100"/>
      <c r="AA217" s="227"/>
      <c r="AB217" s="227"/>
      <c r="AC217" s="227"/>
      <c r="AD217" s="227"/>
      <c r="AE217" s="227"/>
      <c r="AF217" s="227"/>
      <c r="AG217" s="227"/>
      <c r="AH217" s="227"/>
      <c r="AI217" s="227"/>
      <c r="AJ217" s="227"/>
      <c r="AK217" s="227"/>
      <c r="AL217" s="227"/>
      <c r="AM217" s="227"/>
      <c r="AN217" s="227"/>
      <c r="AO217" s="227"/>
      <c r="AP217" s="227"/>
      <c r="AQ217" s="227"/>
      <c r="AR217" s="227"/>
      <c r="AS217" s="227"/>
      <c r="AT217" s="227"/>
      <c r="AU217" s="227"/>
      <c r="AV217" s="227"/>
      <c r="AW217" s="227"/>
      <c r="AX217" s="227"/>
      <c r="AY217" s="227"/>
      <c r="AZ217" s="227"/>
      <c r="BA217" s="227"/>
      <c r="BB217" s="227"/>
      <c r="BC217" s="227"/>
      <c r="BD217" s="227"/>
      <c r="BE217" s="227"/>
      <c r="BF217" s="227"/>
      <c r="BG217" s="227"/>
      <c r="BH217" s="227"/>
      <c r="BI217" s="227"/>
      <c r="BJ217" s="220"/>
      <c r="BK217" s="220"/>
    </row>
    <row r="218" spans="1:63" outlineLevel="1">
      <c r="A218" s="9"/>
      <c r="B218" s="46"/>
      <c r="C218" s="129">
        <v>0</v>
      </c>
      <c r="D218" s="9"/>
      <c r="E218" s="9"/>
      <c r="F218" s="141"/>
      <c r="G218" s="193">
        <v>0</v>
      </c>
      <c r="H218" s="117"/>
      <c r="I218" s="117"/>
      <c r="J218" s="117"/>
      <c r="K218" s="117"/>
      <c r="L218" s="117"/>
      <c r="M218" s="9"/>
      <c r="N218" s="111"/>
      <c r="O218" s="152"/>
      <c r="P218" s="152"/>
      <c r="Q218" s="152"/>
      <c r="R218" s="100"/>
      <c r="S218" s="100"/>
      <c r="T218" s="100"/>
      <c r="U218" s="100"/>
      <c r="V218" s="100"/>
      <c r="W218" s="100"/>
      <c r="X218" s="100"/>
      <c r="Y218" s="100"/>
      <c r="Z218" s="100"/>
      <c r="AA218" s="227"/>
      <c r="AB218" s="227"/>
      <c r="AC218" s="227"/>
      <c r="AD218" s="227"/>
      <c r="AE218" s="227"/>
      <c r="AF218" s="227"/>
      <c r="AG218" s="227"/>
      <c r="AH218" s="227"/>
      <c r="AI218" s="227"/>
      <c r="AJ218" s="227"/>
      <c r="AK218" s="227"/>
      <c r="AL218" s="227"/>
      <c r="AM218" s="227"/>
      <c r="AN218" s="227"/>
      <c r="AO218" s="227"/>
      <c r="AP218" s="227"/>
      <c r="AQ218" s="227"/>
      <c r="AR218" s="227"/>
      <c r="AS218" s="227"/>
      <c r="AT218" s="227"/>
      <c r="AU218" s="227"/>
      <c r="AV218" s="227"/>
      <c r="AW218" s="227"/>
      <c r="AX218" s="227"/>
      <c r="AY218" s="227"/>
      <c r="AZ218" s="227"/>
      <c r="BA218" s="227"/>
      <c r="BB218" s="227"/>
      <c r="BC218" s="227"/>
      <c r="BD218" s="227"/>
      <c r="BE218" s="227"/>
      <c r="BF218" s="227"/>
      <c r="BG218" s="227"/>
      <c r="BH218" s="227"/>
      <c r="BI218" s="227"/>
      <c r="BJ218" s="220"/>
      <c r="BK218" s="220"/>
    </row>
    <row r="219" spans="1:63" outlineLevel="1">
      <c r="A219" s="9"/>
      <c r="B219" s="46"/>
      <c r="C219" s="129">
        <v>0</v>
      </c>
      <c r="D219" s="9"/>
      <c r="E219" s="9"/>
      <c r="F219" s="141"/>
      <c r="G219" s="193">
        <v>0</v>
      </c>
      <c r="H219" s="117"/>
      <c r="I219" s="117"/>
      <c r="J219" s="117"/>
      <c r="K219" s="117"/>
      <c r="L219" s="117"/>
      <c r="M219" s="9"/>
      <c r="N219" s="111"/>
      <c r="O219" s="152"/>
      <c r="P219" s="152"/>
      <c r="Q219" s="152"/>
      <c r="R219" s="100"/>
      <c r="S219" s="100"/>
      <c r="T219" s="100"/>
      <c r="U219" s="100"/>
      <c r="V219" s="100"/>
      <c r="W219" s="100"/>
      <c r="X219" s="100"/>
      <c r="Y219" s="100"/>
      <c r="Z219" s="100"/>
      <c r="AA219" s="227"/>
      <c r="AB219" s="227"/>
      <c r="AC219" s="227"/>
      <c r="AD219" s="227"/>
      <c r="AE219" s="227"/>
      <c r="AF219" s="227"/>
      <c r="AG219" s="227"/>
      <c r="AH219" s="227"/>
      <c r="AI219" s="227"/>
      <c r="AJ219" s="227"/>
      <c r="AK219" s="227"/>
      <c r="AL219" s="227"/>
      <c r="AM219" s="227"/>
      <c r="AN219" s="227"/>
      <c r="AO219" s="227"/>
      <c r="AP219" s="227"/>
      <c r="AQ219" s="227"/>
      <c r="AR219" s="227"/>
      <c r="AS219" s="227"/>
      <c r="AT219" s="227"/>
      <c r="AU219" s="227"/>
      <c r="AV219" s="227"/>
      <c r="AW219" s="227"/>
      <c r="AX219" s="227"/>
      <c r="AY219" s="227"/>
      <c r="AZ219" s="227"/>
      <c r="BA219" s="227"/>
      <c r="BB219" s="227"/>
      <c r="BC219" s="227"/>
      <c r="BD219" s="227"/>
      <c r="BE219" s="227"/>
      <c r="BF219" s="227"/>
      <c r="BG219" s="227"/>
      <c r="BH219" s="227"/>
      <c r="BI219" s="227"/>
      <c r="BJ219" s="220"/>
      <c r="BK219" s="220"/>
    </row>
    <row r="220" spans="1:63" outlineLevel="1">
      <c r="A220" s="9"/>
      <c r="B220" s="46"/>
      <c r="C220" s="129">
        <v>0</v>
      </c>
      <c r="D220" s="9"/>
      <c r="E220" s="9"/>
      <c r="F220" s="141"/>
      <c r="G220" s="193">
        <v>0</v>
      </c>
      <c r="H220" s="117"/>
      <c r="I220" s="117"/>
      <c r="J220" s="117"/>
      <c r="K220" s="117"/>
      <c r="L220" s="117"/>
      <c r="M220" s="9"/>
      <c r="N220" s="111"/>
      <c r="O220" s="152"/>
      <c r="P220" s="152"/>
      <c r="Q220" s="152"/>
      <c r="R220" s="100"/>
      <c r="S220" s="100"/>
      <c r="T220" s="100"/>
      <c r="U220" s="100"/>
      <c r="V220" s="100"/>
      <c r="W220" s="100"/>
      <c r="X220" s="100"/>
      <c r="Y220" s="100"/>
      <c r="Z220" s="100"/>
      <c r="AA220" s="227"/>
      <c r="AB220" s="227"/>
      <c r="AC220" s="227"/>
      <c r="AD220" s="227"/>
      <c r="AE220" s="227"/>
      <c r="AF220" s="227"/>
      <c r="AG220" s="227"/>
      <c r="AH220" s="227"/>
      <c r="AI220" s="227"/>
      <c r="AJ220" s="227"/>
      <c r="AK220" s="227"/>
      <c r="AL220" s="227"/>
      <c r="AM220" s="227"/>
      <c r="AN220" s="227"/>
      <c r="AO220" s="227"/>
      <c r="AP220" s="227"/>
      <c r="AQ220" s="227"/>
      <c r="AR220" s="227"/>
      <c r="AS220" s="227"/>
      <c r="AT220" s="227"/>
      <c r="AU220" s="227"/>
      <c r="AV220" s="227"/>
      <c r="AW220" s="227"/>
      <c r="AX220" s="227"/>
      <c r="AY220" s="227"/>
      <c r="AZ220" s="227"/>
      <c r="BA220" s="227"/>
      <c r="BB220" s="227"/>
      <c r="BC220" s="227"/>
      <c r="BD220" s="227"/>
      <c r="BE220" s="227"/>
      <c r="BF220" s="227"/>
      <c r="BG220" s="227"/>
      <c r="BH220" s="227"/>
      <c r="BI220" s="227"/>
      <c r="BJ220" s="220"/>
      <c r="BK220" s="220"/>
    </row>
    <row r="221" spans="1:63" outlineLevel="1">
      <c r="A221" s="9"/>
      <c r="B221" s="46"/>
      <c r="C221" s="129">
        <v>0</v>
      </c>
      <c r="D221" s="9"/>
      <c r="E221" s="9"/>
      <c r="F221" s="141"/>
      <c r="G221" s="193">
        <v>0</v>
      </c>
      <c r="H221" s="117"/>
      <c r="I221" s="117"/>
      <c r="J221" s="117"/>
      <c r="K221" s="117"/>
      <c r="L221" s="117"/>
      <c r="M221" s="9"/>
      <c r="N221" s="111"/>
      <c r="O221" s="152"/>
      <c r="P221" s="152"/>
      <c r="Q221" s="152"/>
      <c r="R221" s="100"/>
      <c r="S221" s="100"/>
      <c r="T221" s="100"/>
      <c r="U221" s="100"/>
      <c r="V221" s="100"/>
      <c r="W221" s="100"/>
      <c r="X221" s="100"/>
      <c r="Y221" s="100"/>
      <c r="Z221" s="100"/>
      <c r="AA221" s="227"/>
      <c r="AB221" s="227"/>
      <c r="AC221" s="227"/>
      <c r="AD221" s="227"/>
      <c r="AE221" s="227"/>
      <c r="AF221" s="227"/>
      <c r="AG221" s="227"/>
      <c r="AH221" s="227"/>
      <c r="AI221" s="227"/>
      <c r="AJ221" s="227"/>
      <c r="AK221" s="227"/>
      <c r="AL221" s="227"/>
      <c r="AM221" s="227"/>
      <c r="AN221" s="227"/>
      <c r="AO221" s="227"/>
      <c r="AP221" s="227"/>
      <c r="AQ221" s="227"/>
      <c r="AR221" s="227"/>
      <c r="AS221" s="227"/>
      <c r="AT221" s="227"/>
      <c r="AU221" s="227"/>
      <c r="AV221" s="227"/>
      <c r="AW221" s="227"/>
      <c r="AX221" s="227"/>
      <c r="AY221" s="227"/>
      <c r="AZ221" s="227"/>
      <c r="BA221" s="227"/>
      <c r="BB221" s="227"/>
      <c r="BC221" s="227"/>
      <c r="BD221" s="227"/>
      <c r="BE221" s="227"/>
      <c r="BF221" s="227"/>
      <c r="BG221" s="227"/>
      <c r="BH221" s="227"/>
      <c r="BI221" s="227"/>
      <c r="BJ221" s="220"/>
      <c r="BK221" s="220"/>
    </row>
    <row r="222" spans="1:63" outlineLevel="1">
      <c r="A222" s="9"/>
      <c r="B222" s="46"/>
      <c r="C222" s="129">
        <v>0</v>
      </c>
      <c r="D222" s="9"/>
      <c r="E222" s="9"/>
      <c r="F222" s="141"/>
      <c r="G222" s="193">
        <v>0</v>
      </c>
      <c r="H222" s="117"/>
      <c r="I222" s="117"/>
      <c r="J222" s="117"/>
      <c r="K222" s="117"/>
      <c r="L222" s="117"/>
      <c r="M222" s="9"/>
      <c r="N222" s="111"/>
      <c r="O222" s="152"/>
      <c r="P222" s="152"/>
      <c r="Q222" s="152"/>
      <c r="R222" s="100"/>
      <c r="S222" s="100"/>
      <c r="T222" s="100"/>
      <c r="U222" s="100"/>
      <c r="V222" s="100"/>
      <c r="W222" s="100"/>
      <c r="X222" s="100"/>
      <c r="Y222" s="100"/>
      <c r="Z222" s="100"/>
      <c r="AA222" s="227"/>
      <c r="AB222" s="227"/>
      <c r="AC222" s="227"/>
      <c r="AD222" s="227"/>
      <c r="AE222" s="227"/>
      <c r="AF222" s="227"/>
      <c r="AG222" s="227"/>
      <c r="AH222" s="227"/>
      <c r="AI222" s="227"/>
      <c r="AJ222" s="227"/>
      <c r="AK222" s="227"/>
      <c r="AL222" s="227"/>
      <c r="AM222" s="227"/>
      <c r="AN222" s="227"/>
      <c r="AO222" s="227"/>
      <c r="AP222" s="227"/>
      <c r="AQ222" s="227"/>
      <c r="AR222" s="227"/>
      <c r="AS222" s="227"/>
      <c r="AT222" s="227"/>
      <c r="AU222" s="227"/>
      <c r="AV222" s="227"/>
      <c r="AW222" s="227"/>
      <c r="AX222" s="227"/>
      <c r="AY222" s="227"/>
      <c r="AZ222" s="227"/>
      <c r="BA222" s="227"/>
      <c r="BB222" s="227"/>
      <c r="BC222" s="227"/>
      <c r="BD222" s="227"/>
      <c r="BE222" s="227"/>
      <c r="BF222" s="227"/>
      <c r="BG222" s="227"/>
      <c r="BH222" s="227"/>
      <c r="BI222" s="227"/>
      <c r="BJ222" s="220"/>
      <c r="BK222" s="220"/>
    </row>
    <row r="223" spans="1:63" outlineLevel="1">
      <c r="A223" s="9"/>
      <c r="B223" s="46"/>
      <c r="C223" s="129">
        <v>0</v>
      </c>
      <c r="D223" s="9"/>
      <c r="E223" s="9"/>
      <c r="F223" s="141"/>
      <c r="G223" s="193">
        <v>0</v>
      </c>
      <c r="H223" s="117"/>
      <c r="I223" s="117"/>
      <c r="J223" s="117"/>
      <c r="K223" s="117"/>
      <c r="L223" s="117"/>
      <c r="M223" s="9"/>
      <c r="N223" s="111"/>
      <c r="O223" s="152"/>
      <c r="P223" s="152"/>
      <c r="Q223" s="152"/>
      <c r="R223" s="100"/>
      <c r="S223" s="100"/>
      <c r="T223" s="100"/>
      <c r="U223" s="100"/>
      <c r="V223" s="100"/>
      <c r="W223" s="100"/>
      <c r="X223" s="100"/>
      <c r="Y223" s="100"/>
      <c r="Z223" s="100"/>
      <c r="AA223" s="227"/>
      <c r="AB223" s="227"/>
      <c r="AC223" s="227"/>
      <c r="AD223" s="227"/>
      <c r="AE223" s="227"/>
      <c r="AF223" s="227"/>
      <c r="AG223" s="227"/>
      <c r="AH223" s="227"/>
      <c r="AI223" s="227"/>
      <c r="AJ223" s="227"/>
      <c r="AK223" s="227"/>
      <c r="AL223" s="227"/>
      <c r="AM223" s="227"/>
      <c r="AN223" s="227"/>
      <c r="AO223" s="227"/>
      <c r="AP223" s="227"/>
      <c r="AQ223" s="227"/>
      <c r="AR223" s="227"/>
      <c r="AS223" s="227"/>
      <c r="AT223" s="227"/>
      <c r="AU223" s="227"/>
      <c r="AV223" s="227"/>
      <c r="AW223" s="227"/>
      <c r="AX223" s="227"/>
      <c r="AY223" s="227"/>
      <c r="AZ223" s="227"/>
      <c r="BA223" s="227"/>
      <c r="BB223" s="227"/>
      <c r="BC223" s="227"/>
      <c r="BD223" s="227"/>
      <c r="BE223" s="227"/>
      <c r="BF223" s="227"/>
      <c r="BG223" s="227"/>
      <c r="BH223" s="227"/>
      <c r="BI223" s="227"/>
      <c r="BJ223" s="220"/>
      <c r="BK223" s="220"/>
    </row>
    <row r="224" spans="1:63" outlineLevel="1">
      <c r="A224" s="9"/>
      <c r="B224" s="46"/>
      <c r="C224" s="129">
        <v>0</v>
      </c>
      <c r="D224" s="9"/>
      <c r="E224" s="9"/>
      <c r="F224" s="141"/>
      <c r="G224" s="195">
        <v>0</v>
      </c>
      <c r="H224" s="117"/>
      <c r="I224" s="117"/>
      <c r="J224" s="117"/>
      <c r="K224" s="117"/>
      <c r="L224" s="117"/>
      <c r="M224" s="9"/>
      <c r="N224" s="111"/>
      <c r="O224" s="152"/>
      <c r="P224" s="152"/>
      <c r="Q224" s="152"/>
      <c r="R224" s="100"/>
      <c r="S224" s="100"/>
      <c r="T224" s="100"/>
      <c r="U224" s="100"/>
      <c r="V224" s="100"/>
      <c r="W224" s="100"/>
      <c r="X224" s="100"/>
      <c r="Y224" s="100"/>
      <c r="Z224" s="100"/>
      <c r="AA224" s="227"/>
      <c r="AB224" s="227"/>
      <c r="AC224" s="227"/>
      <c r="AD224" s="227"/>
      <c r="AE224" s="227"/>
      <c r="AF224" s="227"/>
      <c r="AG224" s="227"/>
      <c r="AH224" s="227"/>
      <c r="AI224" s="227"/>
      <c r="AJ224" s="227"/>
      <c r="AK224" s="227"/>
      <c r="AL224" s="227"/>
      <c r="AM224" s="227"/>
      <c r="AN224" s="227"/>
      <c r="AO224" s="227"/>
      <c r="AP224" s="227"/>
      <c r="AQ224" s="227"/>
      <c r="AR224" s="227"/>
      <c r="AS224" s="227"/>
      <c r="AT224" s="227"/>
      <c r="AU224" s="227"/>
      <c r="AV224" s="227"/>
      <c r="AW224" s="227"/>
      <c r="AX224" s="227"/>
      <c r="AY224" s="227"/>
      <c r="AZ224" s="227"/>
      <c r="BA224" s="227"/>
      <c r="BB224" s="227"/>
      <c r="BC224" s="227"/>
      <c r="BD224" s="227"/>
      <c r="BE224" s="227"/>
      <c r="BF224" s="227"/>
      <c r="BG224" s="227"/>
      <c r="BH224" s="227"/>
      <c r="BI224" s="227"/>
      <c r="BJ224" s="220"/>
      <c r="BK224" s="220"/>
    </row>
    <row r="225" spans="1:63" outlineLevel="1">
      <c r="A225" s="9"/>
      <c r="B225" s="46"/>
      <c r="C225" s="129">
        <v>0</v>
      </c>
      <c r="D225" s="9"/>
      <c r="E225" s="9"/>
      <c r="F225" s="141"/>
      <c r="G225" s="195">
        <v>0</v>
      </c>
      <c r="H225" s="117"/>
      <c r="I225" s="117"/>
      <c r="J225" s="117"/>
      <c r="K225" s="117"/>
      <c r="L225" s="117"/>
      <c r="M225" s="9"/>
      <c r="N225" s="111"/>
      <c r="O225" s="152"/>
      <c r="P225" s="152"/>
      <c r="Q225" s="152"/>
      <c r="R225" s="100"/>
      <c r="S225" s="100"/>
      <c r="T225" s="100"/>
      <c r="U225" s="100"/>
      <c r="V225" s="100"/>
      <c r="W225" s="100"/>
      <c r="X225" s="100"/>
      <c r="Y225" s="100"/>
      <c r="Z225" s="100"/>
      <c r="AA225" s="227"/>
      <c r="AB225" s="227"/>
      <c r="AC225" s="227"/>
      <c r="AD225" s="227"/>
      <c r="AE225" s="227"/>
      <c r="AF225" s="227"/>
      <c r="AG225" s="227"/>
      <c r="AH225" s="227"/>
      <c r="AI225" s="227"/>
      <c r="AJ225" s="227"/>
      <c r="AK225" s="227"/>
      <c r="AL225" s="227"/>
      <c r="AM225" s="227"/>
      <c r="AN225" s="227"/>
      <c r="AO225" s="227"/>
      <c r="AP225" s="227"/>
      <c r="AQ225" s="227"/>
      <c r="AR225" s="227"/>
      <c r="AS225" s="227"/>
      <c r="AT225" s="227"/>
      <c r="AU225" s="227"/>
      <c r="AV225" s="227"/>
      <c r="AW225" s="227"/>
      <c r="AX225" s="227"/>
      <c r="AY225" s="227"/>
      <c r="AZ225" s="227"/>
      <c r="BA225" s="227"/>
      <c r="BB225" s="227"/>
      <c r="BC225" s="227"/>
      <c r="BD225" s="227"/>
      <c r="BE225" s="227"/>
      <c r="BF225" s="227"/>
      <c r="BG225" s="227"/>
      <c r="BH225" s="227"/>
      <c r="BI225" s="227"/>
      <c r="BJ225" s="220"/>
      <c r="BK225" s="220"/>
    </row>
    <row r="226" spans="1:63" outlineLevel="1">
      <c r="A226" s="9"/>
      <c r="B226" s="46"/>
      <c r="C226" s="129">
        <v>0</v>
      </c>
      <c r="D226" s="9"/>
      <c r="E226" s="9"/>
      <c r="F226" s="141"/>
      <c r="G226" s="195">
        <v>0</v>
      </c>
      <c r="H226" s="117"/>
      <c r="I226" s="117"/>
      <c r="J226" s="117"/>
      <c r="K226" s="117"/>
      <c r="L226" s="117"/>
      <c r="M226" s="9"/>
      <c r="N226" s="111"/>
      <c r="O226" s="152"/>
      <c r="P226" s="152"/>
      <c r="Q226" s="152"/>
      <c r="R226" s="100"/>
      <c r="S226" s="100"/>
      <c r="T226" s="100"/>
      <c r="U226" s="100"/>
      <c r="V226" s="100"/>
      <c r="W226" s="100"/>
      <c r="X226" s="100"/>
      <c r="Y226" s="100"/>
      <c r="Z226" s="100"/>
      <c r="AA226" s="227"/>
      <c r="AB226" s="227"/>
      <c r="AC226" s="227"/>
      <c r="AD226" s="227"/>
      <c r="AE226" s="227"/>
      <c r="AF226" s="227"/>
      <c r="AG226" s="227"/>
      <c r="AH226" s="227"/>
      <c r="AI226" s="227"/>
      <c r="AJ226" s="227"/>
      <c r="AK226" s="227"/>
      <c r="AL226" s="227"/>
      <c r="AM226" s="227"/>
      <c r="AN226" s="227"/>
      <c r="AO226" s="227"/>
      <c r="AP226" s="227"/>
      <c r="AQ226" s="227"/>
      <c r="AR226" s="227"/>
      <c r="AS226" s="227"/>
      <c r="AT226" s="227"/>
      <c r="AU226" s="227"/>
      <c r="AV226" s="227"/>
      <c r="AW226" s="227"/>
      <c r="AX226" s="227"/>
      <c r="AY226" s="227"/>
      <c r="AZ226" s="227"/>
      <c r="BA226" s="227"/>
      <c r="BB226" s="227"/>
      <c r="BC226" s="227"/>
      <c r="BD226" s="227"/>
      <c r="BE226" s="227"/>
      <c r="BF226" s="227"/>
      <c r="BG226" s="227"/>
      <c r="BH226" s="227"/>
      <c r="BI226" s="227"/>
      <c r="BJ226" s="220"/>
      <c r="BK226" s="220"/>
    </row>
    <row r="227" spans="1:63" outlineLevel="1">
      <c r="A227" s="9"/>
      <c r="B227" s="46"/>
      <c r="C227" s="129">
        <v>0</v>
      </c>
      <c r="D227" s="9"/>
      <c r="E227" s="9"/>
      <c r="F227" s="141"/>
      <c r="G227" s="195">
        <v>0</v>
      </c>
      <c r="H227" s="117"/>
      <c r="I227" s="117"/>
      <c r="J227" s="117"/>
      <c r="K227" s="117"/>
      <c r="L227" s="117"/>
      <c r="M227" s="9"/>
      <c r="N227" s="111"/>
      <c r="O227" s="152"/>
      <c r="P227" s="152"/>
      <c r="Q227" s="152"/>
      <c r="R227" s="100"/>
      <c r="S227" s="100"/>
      <c r="T227" s="100"/>
      <c r="U227" s="100"/>
      <c r="V227" s="100"/>
      <c r="W227" s="100"/>
      <c r="X227" s="100"/>
      <c r="Y227" s="100"/>
      <c r="Z227" s="100"/>
      <c r="AA227" s="227"/>
      <c r="AB227" s="227"/>
      <c r="AC227" s="227"/>
      <c r="AD227" s="227"/>
      <c r="AE227" s="227"/>
      <c r="AF227" s="227"/>
      <c r="AG227" s="227"/>
      <c r="AH227" s="227"/>
      <c r="AI227" s="227"/>
      <c r="AJ227" s="227"/>
      <c r="AK227" s="227"/>
      <c r="AL227" s="227"/>
      <c r="AM227" s="227"/>
      <c r="AN227" s="227"/>
      <c r="AO227" s="227"/>
      <c r="AP227" s="227"/>
      <c r="AQ227" s="227"/>
      <c r="AR227" s="227"/>
      <c r="AS227" s="227"/>
      <c r="AT227" s="227"/>
      <c r="AU227" s="227"/>
      <c r="AV227" s="227"/>
      <c r="AW227" s="227"/>
      <c r="AX227" s="227"/>
      <c r="AY227" s="227"/>
      <c r="AZ227" s="227"/>
      <c r="BA227" s="227"/>
      <c r="BB227" s="227"/>
      <c r="BC227" s="227"/>
      <c r="BD227" s="227"/>
      <c r="BE227" s="227"/>
      <c r="BF227" s="227"/>
      <c r="BG227" s="227"/>
      <c r="BH227" s="227"/>
      <c r="BI227" s="227"/>
      <c r="BJ227" s="220"/>
      <c r="BK227" s="220"/>
    </row>
    <row r="228" spans="1:63" outlineLevel="1">
      <c r="A228" s="9"/>
      <c r="B228" s="46"/>
      <c r="C228" s="129">
        <v>0</v>
      </c>
      <c r="D228" s="9"/>
      <c r="E228" s="9"/>
      <c r="F228" s="141"/>
      <c r="G228" s="195">
        <v>0</v>
      </c>
      <c r="H228" s="117"/>
      <c r="I228" s="117"/>
      <c r="J228" s="117"/>
      <c r="K228" s="117"/>
      <c r="L228" s="117"/>
      <c r="M228" s="9"/>
      <c r="N228" s="111"/>
      <c r="O228" s="152"/>
      <c r="P228" s="152"/>
      <c r="Q228" s="152"/>
      <c r="R228" s="100"/>
      <c r="S228" s="100"/>
      <c r="T228" s="100"/>
      <c r="U228" s="100"/>
      <c r="V228" s="100"/>
      <c r="W228" s="100"/>
      <c r="X228" s="100"/>
      <c r="Y228" s="100"/>
      <c r="Z228" s="100"/>
      <c r="AA228" s="227"/>
      <c r="AB228" s="227"/>
      <c r="AC228" s="227"/>
      <c r="AD228" s="227"/>
      <c r="AE228" s="227"/>
      <c r="AF228" s="227"/>
      <c r="AG228" s="227"/>
      <c r="AH228" s="227"/>
      <c r="AI228" s="227"/>
      <c r="AJ228" s="227"/>
      <c r="AK228" s="227"/>
      <c r="AL228" s="227"/>
      <c r="AM228" s="227"/>
      <c r="AN228" s="227"/>
      <c r="AO228" s="227"/>
      <c r="AP228" s="227"/>
      <c r="AQ228" s="227"/>
      <c r="AR228" s="227"/>
      <c r="AS228" s="227"/>
      <c r="AT228" s="227"/>
      <c r="AU228" s="227"/>
      <c r="AV228" s="227"/>
      <c r="AW228" s="227"/>
      <c r="AX228" s="227"/>
      <c r="AY228" s="227"/>
      <c r="AZ228" s="227"/>
      <c r="BA228" s="227"/>
      <c r="BB228" s="227"/>
      <c r="BC228" s="227"/>
      <c r="BD228" s="227"/>
      <c r="BE228" s="227"/>
      <c r="BF228" s="227"/>
      <c r="BG228" s="227"/>
      <c r="BH228" s="227"/>
      <c r="BI228" s="227"/>
      <c r="BJ228" s="220"/>
      <c r="BK228" s="220"/>
    </row>
    <row r="229" spans="1:63" outlineLevel="1">
      <c r="A229" s="9"/>
      <c r="B229" s="46"/>
      <c r="C229" s="129">
        <v>0</v>
      </c>
      <c r="D229" s="9"/>
      <c r="E229" s="9"/>
      <c r="F229" s="141"/>
      <c r="G229" s="195">
        <v>0</v>
      </c>
      <c r="H229" s="117"/>
      <c r="I229" s="117"/>
      <c r="J229" s="117"/>
      <c r="K229" s="117"/>
      <c r="L229" s="117"/>
      <c r="M229" s="9"/>
      <c r="N229" s="111"/>
      <c r="O229" s="152"/>
      <c r="P229" s="152"/>
      <c r="Q229" s="152"/>
      <c r="R229" s="100"/>
      <c r="S229" s="100"/>
      <c r="T229" s="100"/>
      <c r="U229" s="100"/>
      <c r="V229" s="100"/>
      <c r="W229" s="100"/>
      <c r="X229" s="100"/>
      <c r="Y229" s="100"/>
      <c r="Z229" s="100"/>
      <c r="AA229" s="227"/>
      <c r="AB229" s="227"/>
      <c r="AC229" s="227"/>
      <c r="AD229" s="227"/>
      <c r="AE229" s="227"/>
      <c r="AF229" s="227"/>
      <c r="AG229" s="227"/>
      <c r="AH229" s="227"/>
      <c r="AI229" s="227"/>
      <c r="AJ229" s="227"/>
      <c r="AK229" s="227"/>
      <c r="AL229" s="227"/>
      <c r="AM229" s="227"/>
      <c r="AN229" s="227"/>
      <c r="AO229" s="227"/>
      <c r="AP229" s="227"/>
      <c r="AQ229" s="227"/>
      <c r="AR229" s="227"/>
      <c r="AS229" s="227"/>
      <c r="AT229" s="227"/>
      <c r="AU229" s="227"/>
      <c r="AV229" s="227"/>
      <c r="AW229" s="227"/>
      <c r="AX229" s="227"/>
      <c r="AY229" s="227"/>
      <c r="AZ229" s="227"/>
      <c r="BA229" s="227"/>
      <c r="BB229" s="227"/>
      <c r="BC229" s="227"/>
      <c r="BD229" s="227"/>
      <c r="BE229" s="227"/>
      <c r="BF229" s="227"/>
      <c r="BG229" s="227"/>
      <c r="BH229" s="227"/>
      <c r="BI229" s="227"/>
      <c r="BJ229" s="220"/>
      <c r="BK229" s="220"/>
    </row>
    <row r="230" spans="1:63" outlineLevel="1">
      <c r="A230" s="9"/>
      <c r="B230" s="46"/>
      <c r="C230" s="129">
        <v>0</v>
      </c>
      <c r="D230" s="9"/>
      <c r="E230" s="9"/>
      <c r="F230" s="141"/>
      <c r="G230" s="195">
        <v>0</v>
      </c>
      <c r="H230" s="117"/>
      <c r="I230" s="117"/>
      <c r="J230" s="117"/>
      <c r="K230" s="117"/>
      <c r="L230" s="117"/>
      <c r="M230" s="9"/>
      <c r="N230" s="111"/>
      <c r="O230" s="152"/>
      <c r="P230" s="152"/>
      <c r="Q230" s="152"/>
      <c r="R230" s="100"/>
      <c r="S230" s="100"/>
      <c r="T230" s="100"/>
      <c r="U230" s="100"/>
      <c r="V230" s="100"/>
      <c r="W230" s="100"/>
      <c r="X230" s="100"/>
      <c r="Y230" s="100"/>
      <c r="Z230" s="100"/>
      <c r="AA230" s="227"/>
      <c r="AB230" s="227"/>
      <c r="AC230" s="227"/>
      <c r="AD230" s="227"/>
      <c r="AE230" s="227"/>
      <c r="AF230" s="227"/>
      <c r="AG230" s="227"/>
      <c r="AH230" s="227"/>
      <c r="AI230" s="227"/>
      <c r="AJ230" s="227"/>
      <c r="AK230" s="227"/>
      <c r="AL230" s="227"/>
      <c r="AM230" s="227"/>
      <c r="AN230" s="227"/>
      <c r="AO230" s="227"/>
      <c r="AP230" s="227"/>
      <c r="AQ230" s="227"/>
      <c r="AR230" s="227"/>
      <c r="AS230" s="227"/>
      <c r="AT230" s="227"/>
      <c r="AU230" s="227"/>
      <c r="AV230" s="227"/>
      <c r="AW230" s="227"/>
      <c r="AX230" s="227"/>
      <c r="AY230" s="227"/>
      <c r="AZ230" s="227"/>
      <c r="BA230" s="227"/>
      <c r="BB230" s="227"/>
      <c r="BC230" s="227"/>
      <c r="BD230" s="227"/>
      <c r="BE230" s="227"/>
      <c r="BF230" s="227"/>
      <c r="BG230" s="227"/>
      <c r="BH230" s="227"/>
      <c r="BI230" s="227"/>
      <c r="BJ230" s="220"/>
      <c r="BK230" s="220"/>
    </row>
    <row r="231" spans="1:63" outlineLevel="1">
      <c r="A231" s="9"/>
      <c r="B231" s="46"/>
      <c r="C231" s="129">
        <v>0</v>
      </c>
      <c r="D231" s="9"/>
      <c r="E231" s="9"/>
      <c r="F231" s="141"/>
      <c r="G231" s="195">
        <v>0</v>
      </c>
      <c r="H231" s="117"/>
      <c r="I231" s="117"/>
      <c r="J231" s="117"/>
      <c r="K231" s="117"/>
      <c r="L231" s="117"/>
      <c r="M231" s="9"/>
      <c r="N231" s="111"/>
      <c r="O231" s="152"/>
      <c r="P231" s="152"/>
      <c r="Q231" s="152"/>
      <c r="R231" s="100"/>
      <c r="S231" s="100"/>
      <c r="T231" s="100"/>
      <c r="U231" s="100"/>
      <c r="V231" s="100"/>
      <c r="W231" s="100"/>
      <c r="X231" s="100"/>
      <c r="Y231" s="100"/>
      <c r="Z231" s="100"/>
      <c r="AA231" s="227"/>
      <c r="AB231" s="227"/>
      <c r="AC231" s="227"/>
      <c r="AD231" s="227"/>
      <c r="AE231" s="227"/>
      <c r="AF231" s="227"/>
      <c r="AG231" s="227"/>
      <c r="AH231" s="227"/>
      <c r="AI231" s="227"/>
      <c r="AJ231" s="227"/>
      <c r="AK231" s="227"/>
      <c r="AL231" s="227"/>
      <c r="AM231" s="227"/>
      <c r="AN231" s="227"/>
      <c r="AO231" s="227"/>
      <c r="AP231" s="227"/>
      <c r="AQ231" s="227"/>
      <c r="AR231" s="227"/>
      <c r="AS231" s="227"/>
      <c r="AT231" s="227"/>
      <c r="AU231" s="227"/>
      <c r="AV231" s="227"/>
      <c r="AW231" s="227"/>
      <c r="AX231" s="227"/>
      <c r="AY231" s="227"/>
      <c r="AZ231" s="227"/>
      <c r="BA231" s="227"/>
      <c r="BB231" s="227"/>
      <c r="BC231" s="227"/>
      <c r="BD231" s="227"/>
      <c r="BE231" s="227"/>
      <c r="BF231" s="227"/>
      <c r="BG231" s="227"/>
      <c r="BH231" s="227"/>
      <c r="BI231" s="227"/>
      <c r="BJ231" s="220"/>
      <c r="BK231" s="220"/>
    </row>
    <row r="232" spans="1:63" outlineLevel="1">
      <c r="A232" s="9"/>
      <c r="B232" s="46"/>
      <c r="C232" s="129">
        <v>0</v>
      </c>
      <c r="D232" s="9"/>
      <c r="E232" s="9"/>
      <c r="F232" s="141"/>
      <c r="G232" s="195">
        <v>0</v>
      </c>
      <c r="H232" s="117"/>
      <c r="I232" s="117"/>
      <c r="J232" s="117"/>
      <c r="K232" s="117"/>
      <c r="L232" s="117"/>
      <c r="M232" s="9"/>
      <c r="N232" s="111"/>
      <c r="O232" s="152"/>
      <c r="P232" s="152"/>
      <c r="Q232" s="152"/>
      <c r="R232" s="100"/>
      <c r="S232" s="100"/>
      <c r="T232" s="100"/>
      <c r="U232" s="100"/>
      <c r="V232" s="100"/>
      <c r="W232" s="100"/>
      <c r="X232" s="100"/>
      <c r="Y232" s="100"/>
      <c r="Z232" s="100"/>
      <c r="AA232" s="227"/>
      <c r="AB232" s="227"/>
      <c r="AC232" s="227"/>
      <c r="AD232" s="227"/>
      <c r="AE232" s="227"/>
      <c r="AF232" s="227"/>
      <c r="AG232" s="227"/>
      <c r="AH232" s="227"/>
      <c r="AI232" s="227"/>
      <c r="AJ232" s="227"/>
      <c r="AK232" s="227"/>
      <c r="AL232" s="227"/>
      <c r="AM232" s="227"/>
      <c r="AN232" s="227"/>
      <c r="AO232" s="227"/>
      <c r="AP232" s="227"/>
      <c r="AQ232" s="227"/>
      <c r="AR232" s="227"/>
      <c r="AS232" s="227"/>
      <c r="AT232" s="227"/>
      <c r="AU232" s="227"/>
      <c r="AV232" s="227"/>
      <c r="AW232" s="227"/>
      <c r="AX232" s="227"/>
      <c r="AY232" s="227"/>
      <c r="AZ232" s="227"/>
      <c r="BA232" s="227"/>
      <c r="BB232" s="227"/>
      <c r="BC232" s="227"/>
      <c r="BD232" s="227"/>
      <c r="BE232" s="227"/>
      <c r="BF232" s="227"/>
      <c r="BG232" s="227"/>
      <c r="BH232" s="227"/>
      <c r="BI232" s="227"/>
      <c r="BJ232" s="220"/>
      <c r="BK232" s="220"/>
    </row>
    <row r="233" spans="1:63" outlineLevel="1">
      <c r="A233" s="9"/>
      <c r="B233" s="46"/>
      <c r="C233" s="129">
        <v>0</v>
      </c>
      <c r="D233" s="9"/>
      <c r="E233" s="9"/>
      <c r="F233" s="141"/>
      <c r="G233" s="195">
        <v>0</v>
      </c>
      <c r="H233" s="117"/>
      <c r="I233" s="117"/>
      <c r="J233" s="117"/>
      <c r="K233" s="117"/>
      <c r="L233" s="117"/>
      <c r="M233" s="9"/>
      <c r="N233" s="111"/>
      <c r="O233" s="152"/>
      <c r="P233" s="152"/>
      <c r="Q233" s="152"/>
      <c r="R233" s="100"/>
      <c r="S233" s="100"/>
      <c r="T233" s="100"/>
      <c r="U233" s="100"/>
      <c r="V233" s="100"/>
      <c r="W233" s="100"/>
      <c r="X233" s="100"/>
      <c r="Y233" s="100"/>
      <c r="Z233" s="100"/>
      <c r="AA233" s="227"/>
      <c r="AB233" s="227"/>
      <c r="AC233" s="227"/>
      <c r="AD233" s="227"/>
      <c r="AE233" s="227"/>
      <c r="AF233" s="227"/>
      <c r="AG233" s="227"/>
      <c r="AH233" s="227"/>
      <c r="AI233" s="227"/>
      <c r="AJ233" s="227"/>
      <c r="AK233" s="227"/>
      <c r="AL233" s="227"/>
      <c r="AM233" s="227"/>
      <c r="AN233" s="227"/>
      <c r="AO233" s="227"/>
      <c r="AP233" s="227"/>
      <c r="AQ233" s="227"/>
      <c r="AR233" s="227"/>
      <c r="AS233" s="227"/>
      <c r="AT233" s="227"/>
      <c r="AU233" s="227"/>
      <c r="AV233" s="227"/>
      <c r="AW233" s="227"/>
      <c r="AX233" s="227"/>
      <c r="AY233" s="227"/>
      <c r="AZ233" s="227"/>
      <c r="BA233" s="227"/>
      <c r="BB233" s="227"/>
      <c r="BC233" s="227"/>
      <c r="BD233" s="227"/>
      <c r="BE233" s="227"/>
      <c r="BF233" s="227"/>
      <c r="BG233" s="227"/>
      <c r="BH233" s="227"/>
      <c r="BI233" s="227"/>
      <c r="BJ233" s="220"/>
      <c r="BK233" s="220"/>
    </row>
    <row r="234" spans="1:63" outlineLevel="1">
      <c r="A234" s="9"/>
      <c r="B234" s="46"/>
      <c r="C234" s="129">
        <v>0</v>
      </c>
      <c r="D234" s="9"/>
      <c r="E234" s="9"/>
      <c r="F234" s="141"/>
      <c r="G234" s="195">
        <v>0</v>
      </c>
      <c r="H234" s="117"/>
      <c r="I234" s="117"/>
      <c r="J234" s="117"/>
      <c r="K234" s="117"/>
      <c r="L234" s="117"/>
      <c r="M234" s="9"/>
      <c r="N234" s="111"/>
      <c r="O234" s="152"/>
      <c r="P234" s="152"/>
      <c r="Q234" s="152"/>
      <c r="R234" s="100"/>
      <c r="S234" s="100"/>
      <c r="T234" s="100"/>
      <c r="U234" s="100"/>
      <c r="V234" s="100"/>
      <c r="W234" s="100"/>
      <c r="X234" s="100"/>
      <c r="Y234" s="100"/>
      <c r="Z234" s="100"/>
      <c r="AA234" s="227"/>
      <c r="AB234" s="227"/>
      <c r="AC234" s="227"/>
      <c r="AD234" s="227"/>
      <c r="AE234" s="227"/>
      <c r="AF234" s="227"/>
      <c r="AG234" s="227"/>
      <c r="AH234" s="227"/>
      <c r="AI234" s="227"/>
      <c r="AJ234" s="227"/>
      <c r="AK234" s="227"/>
      <c r="AL234" s="227"/>
      <c r="AM234" s="227"/>
      <c r="AN234" s="227"/>
      <c r="AO234" s="227"/>
      <c r="AP234" s="227"/>
      <c r="AQ234" s="227"/>
      <c r="AR234" s="227"/>
      <c r="AS234" s="227"/>
      <c r="AT234" s="227"/>
      <c r="AU234" s="227"/>
      <c r="AV234" s="227"/>
      <c r="AW234" s="227"/>
      <c r="AX234" s="227"/>
      <c r="AY234" s="227"/>
      <c r="AZ234" s="227"/>
      <c r="BA234" s="227"/>
      <c r="BB234" s="227"/>
      <c r="BC234" s="227"/>
      <c r="BD234" s="227"/>
      <c r="BE234" s="227"/>
      <c r="BF234" s="227"/>
      <c r="BG234" s="227"/>
      <c r="BH234" s="227"/>
      <c r="BI234" s="227"/>
      <c r="BJ234" s="220"/>
      <c r="BK234" s="220"/>
    </row>
    <row r="235" spans="1:63">
      <c r="A235" s="9"/>
      <c r="B235" s="153"/>
      <c r="C235" s="26"/>
      <c r="D235" s="9"/>
      <c r="E235" s="9"/>
      <c r="F235" s="141"/>
      <c r="G235" s="195"/>
      <c r="H235" s="117"/>
      <c r="I235" s="117"/>
      <c r="J235" s="117"/>
      <c r="K235" s="117"/>
      <c r="L235" s="117"/>
      <c r="M235" s="9"/>
      <c r="N235" s="111"/>
      <c r="O235" s="152"/>
      <c r="P235" s="152"/>
      <c r="Q235" s="152"/>
      <c r="R235" s="100"/>
      <c r="S235" s="100"/>
      <c r="T235" s="100"/>
      <c r="U235" s="100"/>
      <c r="V235" s="100"/>
      <c r="W235" s="100"/>
      <c r="X235" s="100"/>
      <c r="Y235" s="100"/>
      <c r="Z235" s="100"/>
      <c r="AA235" s="227"/>
      <c r="AB235" s="227"/>
      <c r="AC235" s="227"/>
      <c r="AD235" s="227"/>
      <c r="AE235" s="227"/>
      <c r="AF235" s="227"/>
      <c r="AG235" s="227"/>
      <c r="AH235" s="227"/>
      <c r="AI235" s="227"/>
      <c r="AJ235" s="227"/>
      <c r="AK235" s="227"/>
      <c r="AL235" s="227"/>
      <c r="AM235" s="227"/>
      <c r="AN235" s="227"/>
      <c r="AO235" s="227"/>
      <c r="AP235" s="227"/>
      <c r="AQ235" s="227"/>
      <c r="AR235" s="227"/>
      <c r="AS235" s="227"/>
      <c r="AT235" s="227"/>
      <c r="AU235" s="227"/>
      <c r="AV235" s="227"/>
      <c r="AW235" s="227"/>
      <c r="AX235" s="227"/>
      <c r="AY235" s="227"/>
      <c r="AZ235" s="227"/>
      <c r="BA235" s="227"/>
      <c r="BB235" s="227"/>
      <c r="BC235" s="227"/>
      <c r="BD235" s="227"/>
      <c r="BE235" s="227"/>
      <c r="BF235" s="227"/>
      <c r="BG235" s="227"/>
      <c r="BH235" s="227"/>
      <c r="BI235" s="227"/>
      <c r="BJ235" s="220"/>
      <c r="BK235" s="220"/>
    </row>
    <row r="236" spans="1:63">
      <c r="A236" s="9"/>
      <c r="B236" s="153" t="s">
        <v>55</v>
      </c>
      <c r="C236" s="26"/>
      <c r="D236" s="9"/>
      <c r="E236" s="9"/>
      <c r="F236" s="141"/>
      <c r="G236" s="195">
        <v>0</v>
      </c>
      <c r="H236" s="117"/>
      <c r="I236" s="117"/>
      <c r="J236" s="117"/>
      <c r="K236" s="117"/>
      <c r="L236" s="117"/>
      <c r="M236" s="9"/>
      <c r="N236" s="111"/>
      <c r="O236" s="152"/>
      <c r="P236" s="152"/>
      <c r="Q236" s="152"/>
      <c r="R236" s="100"/>
      <c r="S236" s="100"/>
      <c r="T236" s="100"/>
      <c r="U236" s="100"/>
      <c r="V236" s="100"/>
      <c r="W236" s="100"/>
      <c r="X236" s="100"/>
      <c r="Y236" s="100"/>
      <c r="Z236" s="100"/>
      <c r="AA236" s="227"/>
      <c r="AB236" s="227"/>
      <c r="AC236" s="227"/>
      <c r="AD236" s="227"/>
      <c r="AE236" s="227"/>
      <c r="AF236" s="227"/>
      <c r="AG236" s="227"/>
      <c r="AH236" s="227"/>
      <c r="AI236" s="227"/>
      <c r="AJ236" s="227"/>
      <c r="AK236" s="227"/>
      <c r="AL236" s="227"/>
      <c r="AM236" s="227"/>
      <c r="AN236" s="227"/>
      <c r="AO236" s="227"/>
      <c r="AP236" s="227"/>
      <c r="AQ236" s="227"/>
      <c r="AR236" s="227"/>
      <c r="AS236" s="227"/>
      <c r="AT236" s="227"/>
      <c r="AU236" s="227"/>
      <c r="AV236" s="227"/>
      <c r="AW236" s="227"/>
      <c r="AX236" s="227"/>
      <c r="AY236" s="227"/>
      <c r="AZ236" s="227"/>
      <c r="BA236" s="227"/>
      <c r="BB236" s="227"/>
      <c r="BC236" s="227"/>
      <c r="BD236" s="227"/>
      <c r="BE236" s="227"/>
      <c r="BF236" s="227"/>
      <c r="BG236" s="227"/>
      <c r="BH236" s="227"/>
      <c r="BI236" s="227"/>
      <c r="BJ236" s="220"/>
      <c r="BK236" s="220"/>
    </row>
    <row r="237" spans="1:63" outlineLevel="1">
      <c r="A237" s="9"/>
      <c r="B237" s="9"/>
      <c r="C237" s="129" t="s">
        <v>121</v>
      </c>
      <c r="D237" s="9"/>
      <c r="E237" s="9"/>
      <c r="F237" s="141"/>
      <c r="G237" s="193">
        <v>0</v>
      </c>
      <c r="H237" s="117"/>
      <c r="I237" s="117"/>
      <c r="J237" s="117"/>
      <c r="K237" s="117"/>
      <c r="L237" s="117"/>
      <c r="M237" s="9"/>
      <c r="N237" s="111"/>
      <c r="O237" s="152"/>
      <c r="P237" s="152"/>
      <c r="Q237" s="152"/>
      <c r="R237" s="100"/>
      <c r="S237" s="100"/>
      <c r="T237" s="100"/>
      <c r="U237" s="100"/>
      <c r="V237" s="100"/>
      <c r="W237" s="100"/>
      <c r="X237" s="100"/>
      <c r="Y237" s="100"/>
      <c r="Z237" s="100"/>
      <c r="AA237" s="227"/>
      <c r="AB237" s="227"/>
      <c r="AC237" s="227"/>
      <c r="AD237" s="227"/>
      <c r="AE237" s="227"/>
      <c r="AF237" s="227"/>
      <c r="AG237" s="227"/>
      <c r="AH237" s="227"/>
      <c r="AI237" s="227"/>
      <c r="AJ237" s="227"/>
      <c r="AK237" s="227"/>
      <c r="AL237" s="227"/>
      <c r="AM237" s="227"/>
      <c r="AN237" s="227"/>
      <c r="AO237" s="227"/>
      <c r="AP237" s="227"/>
      <c r="AQ237" s="227"/>
      <c r="AR237" s="227"/>
      <c r="AS237" s="227"/>
      <c r="AT237" s="227"/>
      <c r="AU237" s="227"/>
      <c r="AV237" s="227"/>
      <c r="AW237" s="227"/>
      <c r="AX237" s="227"/>
      <c r="AY237" s="227"/>
      <c r="AZ237" s="227"/>
      <c r="BA237" s="227"/>
      <c r="BB237" s="227"/>
      <c r="BC237" s="227"/>
      <c r="BD237" s="227"/>
      <c r="BE237" s="227"/>
      <c r="BF237" s="227"/>
      <c r="BG237" s="227"/>
      <c r="BH237" s="227"/>
      <c r="BI237" s="227"/>
      <c r="BJ237" s="220"/>
      <c r="BK237" s="220"/>
    </row>
    <row r="238" spans="1:63" outlineLevel="1">
      <c r="A238" s="9"/>
      <c r="B238" s="46"/>
      <c r="C238" s="129" t="s">
        <v>122</v>
      </c>
      <c r="D238" s="9"/>
      <c r="E238" s="9"/>
      <c r="F238" s="141"/>
      <c r="G238" s="193">
        <v>0</v>
      </c>
      <c r="H238" s="117"/>
      <c r="I238" s="117"/>
      <c r="J238" s="117"/>
      <c r="K238" s="117"/>
      <c r="L238" s="117"/>
      <c r="M238" s="9"/>
      <c r="N238" s="111"/>
      <c r="O238" s="152"/>
      <c r="P238" s="152"/>
      <c r="Q238" s="152"/>
      <c r="R238" s="100"/>
      <c r="S238" s="100"/>
      <c r="T238" s="100"/>
      <c r="U238" s="100"/>
      <c r="V238" s="100"/>
      <c r="W238" s="100"/>
      <c r="X238" s="100"/>
      <c r="Y238" s="100"/>
      <c r="Z238" s="100"/>
      <c r="AA238" s="227"/>
      <c r="AB238" s="227"/>
      <c r="AC238" s="227"/>
      <c r="AD238" s="227"/>
      <c r="AE238" s="227"/>
      <c r="AF238" s="227"/>
      <c r="AG238" s="227"/>
      <c r="AH238" s="227"/>
      <c r="AI238" s="227"/>
      <c r="AJ238" s="227"/>
      <c r="AK238" s="227"/>
      <c r="AL238" s="227"/>
      <c r="AM238" s="227"/>
      <c r="AN238" s="227"/>
      <c r="AO238" s="227"/>
      <c r="AP238" s="227"/>
      <c r="AQ238" s="227"/>
      <c r="AR238" s="227"/>
      <c r="AS238" s="227"/>
      <c r="AT238" s="227"/>
      <c r="AU238" s="227"/>
      <c r="AV238" s="227"/>
      <c r="AW238" s="227"/>
      <c r="AX238" s="227"/>
      <c r="AY238" s="227"/>
      <c r="AZ238" s="227"/>
      <c r="BA238" s="227"/>
      <c r="BB238" s="227"/>
      <c r="BC238" s="227"/>
      <c r="BD238" s="227"/>
      <c r="BE238" s="227"/>
      <c r="BF238" s="227"/>
      <c r="BG238" s="227"/>
      <c r="BH238" s="227"/>
      <c r="BI238" s="227"/>
      <c r="BJ238" s="220"/>
      <c r="BK238" s="220"/>
    </row>
    <row r="239" spans="1:63" outlineLevel="1">
      <c r="A239" s="9"/>
      <c r="B239" s="46"/>
      <c r="C239" s="129" t="s">
        <v>123</v>
      </c>
      <c r="D239" s="9"/>
      <c r="E239" s="9"/>
      <c r="F239" s="141"/>
      <c r="G239" s="193">
        <v>0</v>
      </c>
      <c r="H239" s="117"/>
      <c r="I239" s="117"/>
      <c r="J239" s="117"/>
      <c r="K239" s="117"/>
      <c r="L239" s="117"/>
      <c r="M239" s="9"/>
      <c r="N239" s="111"/>
      <c r="O239" s="152"/>
      <c r="P239" s="152"/>
      <c r="Q239" s="152"/>
      <c r="R239" s="100"/>
      <c r="S239" s="100"/>
      <c r="T239" s="100"/>
      <c r="U239" s="100"/>
      <c r="V239" s="100"/>
      <c r="W239" s="100"/>
      <c r="X239" s="100"/>
      <c r="Y239" s="100"/>
      <c r="Z239" s="100"/>
      <c r="AA239" s="227"/>
      <c r="AB239" s="227"/>
      <c r="AC239" s="227"/>
      <c r="AD239" s="227"/>
      <c r="AE239" s="227"/>
      <c r="AF239" s="227"/>
      <c r="AG239" s="227"/>
      <c r="AH239" s="227"/>
      <c r="AI239" s="227"/>
      <c r="AJ239" s="227"/>
      <c r="AK239" s="227"/>
      <c r="AL239" s="227"/>
      <c r="AM239" s="227"/>
      <c r="AN239" s="227"/>
      <c r="AO239" s="227"/>
      <c r="AP239" s="227"/>
      <c r="AQ239" s="227"/>
      <c r="AR239" s="227"/>
      <c r="AS239" s="227"/>
      <c r="AT239" s="227"/>
      <c r="AU239" s="227"/>
      <c r="AV239" s="227"/>
      <c r="AW239" s="227"/>
      <c r="AX239" s="227"/>
      <c r="AY239" s="227"/>
      <c r="AZ239" s="227"/>
      <c r="BA239" s="227"/>
      <c r="BB239" s="227"/>
      <c r="BC239" s="227"/>
      <c r="BD239" s="227"/>
      <c r="BE239" s="227"/>
      <c r="BF239" s="227"/>
      <c r="BG239" s="227"/>
      <c r="BH239" s="227"/>
      <c r="BI239" s="227"/>
      <c r="BJ239" s="220"/>
      <c r="BK239" s="220"/>
    </row>
    <row r="240" spans="1:63" outlineLevel="1">
      <c r="A240" s="9"/>
      <c r="B240" s="46"/>
      <c r="C240" s="129" t="s">
        <v>124</v>
      </c>
      <c r="D240" s="9"/>
      <c r="E240" s="9"/>
      <c r="F240" s="141"/>
      <c r="G240" s="193">
        <v>0</v>
      </c>
      <c r="H240" s="117"/>
      <c r="I240" s="117"/>
      <c r="J240" s="117"/>
      <c r="K240" s="117"/>
      <c r="L240" s="117"/>
      <c r="M240" s="9"/>
      <c r="N240" s="111"/>
      <c r="O240" s="152"/>
      <c r="P240" s="152"/>
      <c r="Q240" s="152"/>
      <c r="R240" s="100"/>
      <c r="S240" s="100"/>
      <c r="T240" s="100"/>
      <c r="U240" s="100"/>
      <c r="V240" s="100"/>
      <c r="W240" s="100"/>
      <c r="X240" s="100"/>
      <c r="Y240" s="100"/>
      <c r="Z240" s="100"/>
      <c r="AA240" s="227"/>
      <c r="AB240" s="227"/>
      <c r="AC240" s="227"/>
      <c r="AD240" s="227"/>
      <c r="AE240" s="227"/>
      <c r="AF240" s="227"/>
      <c r="AG240" s="227"/>
      <c r="AH240" s="227"/>
      <c r="AI240" s="227"/>
      <c r="AJ240" s="227"/>
      <c r="AK240" s="227"/>
      <c r="AL240" s="227"/>
      <c r="AM240" s="227"/>
      <c r="AN240" s="227"/>
      <c r="AO240" s="227"/>
      <c r="AP240" s="227"/>
      <c r="AQ240" s="227"/>
      <c r="AR240" s="227"/>
      <c r="AS240" s="227"/>
      <c r="AT240" s="227"/>
      <c r="AU240" s="227"/>
      <c r="AV240" s="227"/>
      <c r="AW240" s="227"/>
      <c r="AX240" s="227"/>
      <c r="AY240" s="227"/>
      <c r="AZ240" s="227"/>
      <c r="BA240" s="227"/>
      <c r="BB240" s="227"/>
      <c r="BC240" s="227"/>
      <c r="BD240" s="227"/>
      <c r="BE240" s="227"/>
      <c r="BF240" s="227"/>
      <c r="BG240" s="227"/>
      <c r="BH240" s="227"/>
      <c r="BI240" s="227"/>
      <c r="BJ240" s="220"/>
      <c r="BK240" s="220"/>
    </row>
    <row r="241" spans="1:63" outlineLevel="1">
      <c r="A241" s="9"/>
      <c r="B241" s="46"/>
      <c r="C241" s="129" t="s">
        <v>125</v>
      </c>
      <c r="D241" s="9"/>
      <c r="E241" s="9"/>
      <c r="F241" s="141"/>
      <c r="G241" s="193">
        <v>0</v>
      </c>
      <c r="H241" s="117"/>
      <c r="I241" s="117"/>
      <c r="J241" s="117"/>
      <c r="K241" s="117"/>
      <c r="L241" s="117"/>
      <c r="M241" s="9"/>
      <c r="N241" s="111"/>
      <c r="O241" s="152"/>
      <c r="P241" s="152"/>
      <c r="Q241" s="152"/>
      <c r="R241" s="100"/>
      <c r="S241" s="100"/>
      <c r="T241" s="100"/>
      <c r="U241" s="100"/>
      <c r="V241" s="100"/>
      <c r="W241" s="100"/>
      <c r="X241" s="100"/>
      <c r="Y241" s="100"/>
      <c r="Z241" s="100"/>
      <c r="AA241" s="227"/>
      <c r="AB241" s="227"/>
      <c r="AC241" s="227"/>
      <c r="AD241" s="227"/>
      <c r="AE241" s="227"/>
      <c r="AF241" s="227"/>
      <c r="AG241" s="227"/>
      <c r="AH241" s="227"/>
      <c r="AI241" s="227"/>
      <c r="AJ241" s="227"/>
      <c r="AK241" s="227"/>
      <c r="AL241" s="227"/>
      <c r="AM241" s="227"/>
      <c r="AN241" s="227"/>
      <c r="AO241" s="227"/>
      <c r="AP241" s="227"/>
      <c r="AQ241" s="227"/>
      <c r="AR241" s="227"/>
      <c r="AS241" s="227"/>
      <c r="AT241" s="227"/>
      <c r="AU241" s="227"/>
      <c r="AV241" s="227"/>
      <c r="AW241" s="227"/>
      <c r="AX241" s="227"/>
      <c r="AY241" s="227"/>
      <c r="AZ241" s="227"/>
      <c r="BA241" s="227"/>
      <c r="BB241" s="227"/>
      <c r="BC241" s="227"/>
      <c r="BD241" s="227"/>
      <c r="BE241" s="227"/>
      <c r="BF241" s="227"/>
      <c r="BG241" s="227"/>
      <c r="BH241" s="227"/>
      <c r="BI241" s="227"/>
      <c r="BJ241" s="220"/>
      <c r="BK241" s="220"/>
    </row>
    <row r="242" spans="1:63" outlineLevel="1">
      <c r="A242" s="9"/>
      <c r="B242" s="46"/>
      <c r="C242" s="129" t="s">
        <v>126</v>
      </c>
      <c r="D242" s="9"/>
      <c r="E242" s="9"/>
      <c r="F242" s="141"/>
      <c r="G242" s="193">
        <v>0</v>
      </c>
      <c r="H242" s="117"/>
      <c r="I242" s="117"/>
      <c r="J242" s="117"/>
      <c r="K242" s="117"/>
      <c r="L242" s="117"/>
      <c r="M242" s="9"/>
      <c r="N242" s="111"/>
      <c r="O242" s="152"/>
      <c r="P242" s="152"/>
      <c r="Q242" s="152"/>
      <c r="R242" s="100"/>
      <c r="S242" s="100"/>
      <c r="T242" s="100"/>
      <c r="U242" s="100"/>
      <c r="V242" s="100"/>
      <c r="W242" s="100"/>
      <c r="X242" s="100"/>
      <c r="Y242" s="100"/>
      <c r="Z242" s="100"/>
      <c r="AA242" s="227"/>
      <c r="AB242" s="227"/>
      <c r="AC242" s="227"/>
      <c r="AD242" s="227"/>
      <c r="AE242" s="227"/>
      <c r="AF242" s="227"/>
      <c r="AG242" s="227"/>
      <c r="AH242" s="227"/>
      <c r="AI242" s="227"/>
      <c r="AJ242" s="227"/>
      <c r="AK242" s="227"/>
      <c r="AL242" s="227"/>
      <c r="AM242" s="227"/>
      <c r="AN242" s="227"/>
      <c r="AO242" s="227"/>
      <c r="AP242" s="227"/>
      <c r="AQ242" s="227"/>
      <c r="AR242" s="227"/>
      <c r="AS242" s="227"/>
      <c r="AT242" s="227"/>
      <c r="AU242" s="227"/>
      <c r="AV242" s="227"/>
      <c r="AW242" s="227"/>
      <c r="AX242" s="227"/>
      <c r="AY242" s="227"/>
      <c r="AZ242" s="227"/>
      <c r="BA242" s="227"/>
      <c r="BB242" s="227"/>
      <c r="BC242" s="227"/>
      <c r="BD242" s="227"/>
      <c r="BE242" s="227"/>
      <c r="BF242" s="227"/>
      <c r="BG242" s="227"/>
      <c r="BH242" s="227"/>
      <c r="BI242" s="227"/>
      <c r="BJ242" s="220"/>
      <c r="BK242" s="220"/>
    </row>
    <row r="243" spans="1:63" outlineLevel="1">
      <c r="A243" s="9"/>
      <c r="B243" s="46"/>
      <c r="C243" s="129" t="s">
        <v>127</v>
      </c>
      <c r="D243" s="9"/>
      <c r="E243" s="9"/>
      <c r="F243" s="141"/>
      <c r="G243" s="193">
        <v>0</v>
      </c>
      <c r="H243" s="117"/>
      <c r="I243" s="117"/>
      <c r="J243" s="117"/>
      <c r="K243" s="117"/>
      <c r="L243" s="117"/>
      <c r="M243" s="9"/>
      <c r="N243" s="111"/>
      <c r="O243" s="152"/>
      <c r="P243" s="152"/>
      <c r="Q243" s="152"/>
      <c r="R243" s="100"/>
      <c r="S243" s="100"/>
      <c r="T243" s="100"/>
      <c r="U243" s="100"/>
      <c r="V243" s="100"/>
      <c r="W243" s="100"/>
      <c r="X243" s="100"/>
      <c r="Y243" s="100"/>
      <c r="Z243" s="100"/>
      <c r="AA243" s="227"/>
      <c r="AB243" s="227"/>
      <c r="AC243" s="227"/>
      <c r="AD243" s="227"/>
      <c r="AE243" s="227"/>
      <c r="AF243" s="227"/>
      <c r="AG243" s="227"/>
      <c r="AH243" s="227"/>
      <c r="AI243" s="227"/>
      <c r="AJ243" s="227"/>
      <c r="AK243" s="227"/>
      <c r="AL243" s="227"/>
      <c r="AM243" s="227"/>
      <c r="AN243" s="227"/>
      <c r="AO243" s="227"/>
      <c r="AP243" s="227"/>
      <c r="AQ243" s="227"/>
      <c r="AR243" s="227"/>
      <c r="AS243" s="227"/>
      <c r="AT243" s="227"/>
      <c r="AU243" s="227"/>
      <c r="AV243" s="227"/>
      <c r="AW243" s="227"/>
      <c r="AX243" s="227"/>
      <c r="AY243" s="227"/>
      <c r="AZ243" s="227"/>
      <c r="BA243" s="227"/>
      <c r="BB243" s="227"/>
      <c r="BC243" s="227"/>
      <c r="BD243" s="227"/>
      <c r="BE243" s="227"/>
      <c r="BF243" s="227"/>
      <c r="BG243" s="227"/>
      <c r="BH243" s="227"/>
      <c r="BI243" s="227"/>
      <c r="BJ243" s="220"/>
      <c r="BK243" s="220"/>
    </row>
    <row r="244" spans="1:63" outlineLevel="1">
      <c r="A244" s="9"/>
      <c r="B244" s="46"/>
      <c r="C244" s="129" t="s">
        <v>128</v>
      </c>
      <c r="D244" s="9"/>
      <c r="E244" s="9"/>
      <c r="F244" s="141"/>
      <c r="G244" s="193">
        <v>0</v>
      </c>
      <c r="H244" s="117"/>
      <c r="I244" s="117"/>
      <c r="J244" s="117"/>
      <c r="K244" s="117"/>
      <c r="L244" s="117"/>
      <c r="M244" s="9"/>
      <c r="N244" s="111"/>
      <c r="O244" s="152"/>
      <c r="P244" s="152"/>
      <c r="Q244" s="152"/>
      <c r="R244" s="100"/>
      <c r="S244" s="100"/>
      <c r="T244" s="100"/>
      <c r="U244" s="100"/>
      <c r="V244" s="100"/>
      <c r="W244" s="100"/>
      <c r="X244" s="100"/>
      <c r="Y244" s="100"/>
      <c r="Z244" s="100"/>
      <c r="AA244" s="227"/>
      <c r="AB244" s="227"/>
      <c r="AC244" s="227"/>
      <c r="AD244" s="227"/>
      <c r="AE244" s="227"/>
      <c r="AF244" s="227"/>
      <c r="AG244" s="227"/>
      <c r="AH244" s="227"/>
      <c r="AI244" s="227"/>
      <c r="AJ244" s="227"/>
      <c r="AK244" s="227"/>
      <c r="AL244" s="227"/>
      <c r="AM244" s="227"/>
      <c r="AN244" s="227"/>
      <c r="AO244" s="227"/>
      <c r="AP244" s="227"/>
      <c r="AQ244" s="227"/>
      <c r="AR244" s="227"/>
      <c r="AS244" s="227"/>
      <c r="AT244" s="227"/>
      <c r="AU244" s="227"/>
      <c r="AV244" s="227"/>
      <c r="AW244" s="227"/>
      <c r="AX244" s="227"/>
      <c r="AY244" s="227"/>
      <c r="AZ244" s="227"/>
      <c r="BA244" s="227"/>
      <c r="BB244" s="227"/>
      <c r="BC244" s="227"/>
      <c r="BD244" s="227"/>
      <c r="BE244" s="227"/>
      <c r="BF244" s="227"/>
      <c r="BG244" s="227"/>
      <c r="BH244" s="227"/>
      <c r="BI244" s="227"/>
      <c r="BJ244" s="220"/>
      <c r="BK244" s="220"/>
    </row>
    <row r="245" spans="1:63" outlineLevel="1">
      <c r="A245" s="9"/>
      <c r="B245" s="46"/>
      <c r="C245" s="129">
        <v>0</v>
      </c>
      <c r="D245" s="9"/>
      <c r="E245" s="9"/>
      <c r="F245" s="141"/>
      <c r="G245" s="193">
        <v>0</v>
      </c>
      <c r="H245" s="117"/>
      <c r="I245" s="117"/>
      <c r="J245" s="117"/>
      <c r="K245" s="117"/>
      <c r="L245" s="117"/>
      <c r="M245" s="9"/>
      <c r="N245" s="111"/>
      <c r="O245" s="152"/>
      <c r="P245" s="152"/>
      <c r="Q245" s="152"/>
      <c r="R245" s="100"/>
      <c r="S245" s="100"/>
      <c r="T245" s="100"/>
      <c r="U245" s="100"/>
      <c r="V245" s="100"/>
      <c r="W245" s="100"/>
      <c r="X245" s="100"/>
      <c r="Y245" s="100"/>
      <c r="Z245" s="100"/>
      <c r="AA245" s="227"/>
      <c r="AB245" s="227"/>
      <c r="AC245" s="227"/>
      <c r="AD245" s="227"/>
      <c r="AE245" s="227"/>
      <c r="AF245" s="227"/>
      <c r="AG245" s="227"/>
      <c r="AH245" s="227"/>
      <c r="AI245" s="227"/>
      <c r="AJ245" s="227"/>
      <c r="AK245" s="227"/>
      <c r="AL245" s="227"/>
      <c r="AM245" s="227"/>
      <c r="AN245" s="227"/>
      <c r="AO245" s="227"/>
      <c r="AP245" s="227"/>
      <c r="AQ245" s="227"/>
      <c r="AR245" s="227"/>
      <c r="AS245" s="227"/>
      <c r="AT245" s="227"/>
      <c r="AU245" s="227"/>
      <c r="AV245" s="227"/>
      <c r="AW245" s="227"/>
      <c r="AX245" s="227"/>
      <c r="AY245" s="227"/>
      <c r="AZ245" s="227"/>
      <c r="BA245" s="227"/>
      <c r="BB245" s="227"/>
      <c r="BC245" s="227"/>
      <c r="BD245" s="227"/>
      <c r="BE245" s="227"/>
      <c r="BF245" s="227"/>
      <c r="BG245" s="227"/>
      <c r="BH245" s="227"/>
      <c r="BI245" s="227"/>
      <c r="BJ245" s="220"/>
      <c r="BK245" s="220"/>
    </row>
    <row r="246" spans="1:63" outlineLevel="1">
      <c r="A246" s="9"/>
      <c r="B246" s="46"/>
      <c r="C246" s="129">
        <v>0</v>
      </c>
      <c r="D246" s="9"/>
      <c r="E246" s="9"/>
      <c r="F246" s="141"/>
      <c r="G246" s="193">
        <v>0</v>
      </c>
      <c r="H246" s="117"/>
      <c r="I246" s="117"/>
      <c r="J246" s="117"/>
      <c r="K246" s="117"/>
      <c r="L246" s="117"/>
      <c r="M246" s="9"/>
      <c r="N246" s="111"/>
      <c r="O246" s="152"/>
      <c r="P246" s="152"/>
      <c r="Q246" s="152"/>
      <c r="R246" s="100"/>
      <c r="S246" s="100"/>
      <c r="T246" s="100"/>
      <c r="U246" s="100"/>
      <c r="V246" s="100"/>
      <c r="W246" s="100"/>
      <c r="X246" s="100"/>
      <c r="Y246" s="100"/>
      <c r="Z246" s="100"/>
      <c r="AA246" s="227"/>
      <c r="AB246" s="227"/>
      <c r="AC246" s="227"/>
      <c r="AD246" s="227"/>
      <c r="AE246" s="227"/>
      <c r="AF246" s="227"/>
      <c r="AG246" s="227"/>
      <c r="AH246" s="227"/>
      <c r="AI246" s="227"/>
      <c r="AJ246" s="227"/>
      <c r="AK246" s="227"/>
      <c r="AL246" s="227"/>
      <c r="AM246" s="227"/>
      <c r="AN246" s="227"/>
      <c r="AO246" s="227"/>
      <c r="AP246" s="227"/>
      <c r="AQ246" s="227"/>
      <c r="AR246" s="227"/>
      <c r="AS246" s="227"/>
      <c r="AT246" s="227"/>
      <c r="AU246" s="227"/>
      <c r="AV246" s="227"/>
      <c r="AW246" s="227"/>
      <c r="AX246" s="227"/>
      <c r="AY246" s="227"/>
      <c r="AZ246" s="227"/>
      <c r="BA246" s="227"/>
      <c r="BB246" s="227"/>
      <c r="BC246" s="227"/>
      <c r="BD246" s="227"/>
      <c r="BE246" s="227"/>
      <c r="BF246" s="227"/>
      <c r="BG246" s="227"/>
      <c r="BH246" s="227"/>
      <c r="BI246" s="227"/>
      <c r="BJ246" s="220"/>
      <c r="BK246" s="220"/>
    </row>
    <row r="247" spans="1:63" outlineLevel="1">
      <c r="A247" s="9"/>
      <c r="B247" s="46"/>
      <c r="C247" s="129">
        <v>0</v>
      </c>
      <c r="D247" s="9"/>
      <c r="E247" s="9"/>
      <c r="F247" s="141"/>
      <c r="G247" s="193">
        <v>0</v>
      </c>
      <c r="H247" s="117"/>
      <c r="I247" s="117"/>
      <c r="J247" s="117"/>
      <c r="K247" s="117"/>
      <c r="L247" s="117"/>
      <c r="M247" s="9"/>
      <c r="N247" s="111"/>
      <c r="O247" s="152"/>
      <c r="P247" s="152"/>
      <c r="Q247" s="152"/>
      <c r="R247" s="100"/>
      <c r="S247" s="100"/>
      <c r="T247" s="100"/>
      <c r="U247" s="100"/>
      <c r="V247" s="100"/>
      <c r="W247" s="100"/>
      <c r="X247" s="100"/>
      <c r="Y247" s="100"/>
      <c r="Z247" s="100"/>
      <c r="AA247" s="227"/>
      <c r="AB247" s="227"/>
      <c r="AC247" s="227"/>
      <c r="AD247" s="227"/>
      <c r="AE247" s="227"/>
      <c r="AF247" s="227"/>
      <c r="AG247" s="227"/>
      <c r="AH247" s="227"/>
      <c r="AI247" s="227"/>
      <c r="AJ247" s="227"/>
      <c r="AK247" s="227"/>
      <c r="AL247" s="227"/>
      <c r="AM247" s="227"/>
      <c r="AN247" s="227"/>
      <c r="AO247" s="227"/>
      <c r="AP247" s="227"/>
      <c r="AQ247" s="227"/>
      <c r="AR247" s="227"/>
      <c r="AS247" s="227"/>
      <c r="AT247" s="227"/>
      <c r="AU247" s="227"/>
      <c r="AV247" s="227"/>
      <c r="AW247" s="227"/>
      <c r="AX247" s="227"/>
      <c r="AY247" s="227"/>
      <c r="AZ247" s="227"/>
      <c r="BA247" s="227"/>
      <c r="BB247" s="227"/>
      <c r="BC247" s="227"/>
      <c r="BD247" s="227"/>
      <c r="BE247" s="227"/>
      <c r="BF247" s="227"/>
      <c r="BG247" s="227"/>
      <c r="BH247" s="227"/>
      <c r="BI247" s="227"/>
      <c r="BJ247" s="220"/>
      <c r="BK247" s="220"/>
    </row>
    <row r="248" spans="1:63" outlineLevel="1">
      <c r="A248" s="9"/>
      <c r="B248" s="46"/>
      <c r="C248" s="129">
        <v>0</v>
      </c>
      <c r="D248" s="9"/>
      <c r="E248" s="9"/>
      <c r="F248" s="141"/>
      <c r="G248" s="193">
        <v>0</v>
      </c>
      <c r="H248" s="117"/>
      <c r="I248" s="117"/>
      <c r="J248" s="117"/>
      <c r="K248" s="117"/>
      <c r="L248" s="117"/>
      <c r="M248" s="9"/>
      <c r="N248" s="111"/>
      <c r="O248" s="152"/>
      <c r="P248" s="152"/>
      <c r="Q248" s="152"/>
      <c r="R248" s="100"/>
      <c r="S248" s="100"/>
      <c r="T248" s="100"/>
      <c r="U248" s="100"/>
      <c r="V248" s="100"/>
      <c r="W248" s="100"/>
      <c r="X248" s="100"/>
      <c r="Y248" s="100"/>
      <c r="Z248" s="100"/>
      <c r="AA248" s="227"/>
      <c r="AB248" s="227"/>
      <c r="AC248" s="227"/>
      <c r="AD248" s="227"/>
      <c r="AE248" s="227"/>
      <c r="AF248" s="227"/>
      <c r="AG248" s="227"/>
      <c r="AH248" s="227"/>
      <c r="AI248" s="227"/>
      <c r="AJ248" s="227"/>
      <c r="AK248" s="227"/>
      <c r="AL248" s="227"/>
      <c r="AM248" s="227"/>
      <c r="AN248" s="227"/>
      <c r="AO248" s="227"/>
      <c r="AP248" s="227"/>
      <c r="AQ248" s="227"/>
      <c r="AR248" s="227"/>
      <c r="AS248" s="227"/>
      <c r="AT248" s="227"/>
      <c r="AU248" s="227"/>
      <c r="AV248" s="227"/>
      <c r="AW248" s="227"/>
      <c r="AX248" s="227"/>
      <c r="AY248" s="227"/>
      <c r="AZ248" s="227"/>
      <c r="BA248" s="227"/>
      <c r="BB248" s="227"/>
      <c r="BC248" s="227"/>
      <c r="BD248" s="227"/>
      <c r="BE248" s="227"/>
      <c r="BF248" s="227"/>
      <c r="BG248" s="227"/>
      <c r="BH248" s="227"/>
      <c r="BI248" s="227"/>
      <c r="BJ248" s="220"/>
      <c r="BK248" s="220"/>
    </row>
    <row r="249" spans="1:63" outlineLevel="1">
      <c r="A249" s="9"/>
      <c r="B249" s="46"/>
      <c r="C249" s="129">
        <v>0</v>
      </c>
      <c r="D249" s="9"/>
      <c r="E249" s="9"/>
      <c r="F249" s="141"/>
      <c r="G249" s="193">
        <v>0</v>
      </c>
      <c r="H249" s="117"/>
      <c r="I249" s="117"/>
      <c r="J249" s="117"/>
      <c r="K249" s="117"/>
      <c r="L249" s="117"/>
      <c r="M249" s="9"/>
      <c r="N249" s="111"/>
      <c r="O249" s="152"/>
      <c r="P249" s="152"/>
      <c r="Q249" s="152"/>
      <c r="R249" s="100"/>
      <c r="S249" s="100"/>
      <c r="T249" s="100"/>
      <c r="U249" s="100"/>
      <c r="V249" s="100"/>
      <c r="W249" s="100"/>
      <c r="X249" s="100"/>
      <c r="Y249" s="100"/>
      <c r="Z249" s="100"/>
      <c r="AA249" s="227"/>
      <c r="AB249" s="227"/>
      <c r="AC249" s="227"/>
      <c r="AD249" s="227"/>
      <c r="AE249" s="227"/>
      <c r="AF249" s="227"/>
      <c r="AG249" s="227"/>
      <c r="AH249" s="227"/>
      <c r="AI249" s="227"/>
      <c r="AJ249" s="227"/>
      <c r="AK249" s="227"/>
      <c r="AL249" s="227"/>
      <c r="AM249" s="227"/>
      <c r="AN249" s="227"/>
      <c r="AO249" s="227"/>
      <c r="AP249" s="227"/>
      <c r="AQ249" s="227"/>
      <c r="AR249" s="227"/>
      <c r="AS249" s="227"/>
      <c r="AT249" s="227"/>
      <c r="AU249" s="227"/>
      <c r="AV249" s="227"/>
      <c r="AW249" s="227"/>
      <c r="AX249" s="227"/>
      <c r="AY249" s="227"/>
      <c r="AZ249" s="227"/>
      <c r="BA249" s="227"/>
      <c r="BB249" s="227"/>
      <c r="BC249" s="227"/>
      <c r="BD249" s="227"/>
      <c r="BE249" s="227"/>
      <c r="BF249" s="227"/>
      <c r="BG249" s="227"/>
      <c r="BH249" s="227"/>
      <c r="BI249" s="227"/>
      <c r="BJ249" s="220"/>
      <c r="BK249" s="220"/>
    </row>
    <row r="250" spans="1:63" outlineLevel="1">
      <c r="A250" s="9"/>
      <c r="B250" s="46"/>
      <c r="C250" s="129">
        <v>0</v>
      </c>
      <c r="D250" s="9"/>
      <c r="E250" s="9"/>
      <c r="F250" s="141"/>
      <c r="G250" s="193">
        <v>0</v>
      </c>
      <c r="H250" s="117"/>
      <c r="I250" s="117"/>
      <c r="J250" s="117"/>
      <c r="K250" s="117"/>
      <c r="L250" s="117"/>
      <c r="M250" s="9"/>
      <c r="N250" s="111"/>
      <c r="O250" s="152"/>
      <c r="P250" s="152"/>
      <c r="Q250" s="152"/>
      <c r="R250" s="100"/>
      <c r="S250" s="100"/>
      <c r="T250" s="100"/>
      <c r="U250" s="100"/>
      <c r="V250" s="100"/>
      <c r="W250" s="100"/>
      <c r="X250" s="100"/>
      <c r="Y250" s="100"/>
      <c r="Z250" s="100"/>
      <c r="AA250" s="227"/>
      <c r="AB250" s="227"/>
      <c r="AC250" s="227"/>
      <c r="AD250" s="227"/>
      <c r="AE250" s="227"/>
      <c r="AF250" s="227"/>
      <c r="AG250" s="227"/>
      <c r="AH250" s="227"/>
      <c r="AI250" s="227"/>
      <c r="AJ250" s="227"/>
      <c r="AK250" s="227"/>
      <c r="AL250" s="227"/>
      <c r="AM250" s="227"/>
      <c r="AN250" s="227"/>
      <c r="AO250" s="227"/>
      <c r="AP250" s="227"/>
      <c r="AQ250" s="227"/>
      <c r="AR250" s="227"/>
      <c r="AS250" s="227"/>
      <c r="AT250" s="227"/>
      <c r="AU250" s="227"/>
      <c r="AV250" s="227"/>
      <c r="AW250" s="227"/>
      <c r="AX250" s="227"/>
      <c r="AY250" s="227"/>
      <c r="AZ250" s="227"/>
      <c r="BA250" s="227"/>
      <c r="BB250" s="227"/>
      <c r="BC250" s="227"/>
      <c r="BD250" s="227"/>
      <c r="BE250" s="227"/>
      <c r="BF250" s="227"/>
      <c r="BG250" s="227"/>
      <c r="BH250" s="227"/>
      <c r="BI250" s="227"/>
      <c r="BJ250" s="220"/>
      <c r="BK250" s="220"/>
    </row>
    <row r="251" spans="1:63" outlineLevel="1">
      <c r="A251" s="9"/>
      <c r="B251" s="46"/>
      <c r="C251" s="129">
        <v>0</v>
      </c>
      <c r="D251" s="9"/>
      <c r="E251" s="9"/>
      <c r="F251" s="141"/>
      <c r="G251" s="193">
        <v>0</v>
      </c>
      <c r="H251" s="117"/>
      <c r="I251" s="117"/>
      <c r="J251" s="117"/>
      <c r="K251" s="117"/>
      <c r="L251" s="117"/>
      <c r="M251" s="9"/>
      <c r="N251" s="111"/>
      <c r="O251" s="152"/>
      <c r="P251" s="152"/>
      <c r="Q251" s="152"/>
      <c r="R251" s="100"/>
      <c r="S251" s="100"/>
      <c r="T251" s="100"/>
      <c r="U251" s="100"/>
      <c r="V251" s="100"/>
      <c r="W251" s="100"/>
      <c r="X251" s="100"/>
      <c r="Y251" s="100"/>
      <c r="Z251" s="100"/>
      <c r="AA251" s="227"/>
      <c r="AB251" s="227"/>
      <c r="AC251" s="227"/>
      <c r="AD251" s="227"/>
      <c r="AE251" s="227"/>
      <c r="AF251" s="227"/>
      <c r="AG251" s="227"/>
      <c r="AH251" s="227"/>
      <c r="AI251" s="227"/>
      <c r="AJ251" s="227"/>
      <c r="AK251" s="227"/>
      <c r="AL251" s="227"/>
      <c r="AM251" s="227"/>
      <c r="AN251" s="227"/>
      <c r="AO251" s="227"/>
      <c r="AP251" s="227"/>
      <c r="AQ251" s="227"/>
      <c r="AR251" s="227"/>
      <c r="AS251" s="227"/>
      <c r="AT251" s="227"/>
      <c r="AU251" s="227"/>
      <c r="AV251" s="227"/>
      <c r="AW251" s="227"/>
      <c r="AX251" s="227"/>
      <c r="AY251" s="227"/>
      <c r="AZ251" s="227"/>
      <c r="BA251" s="227"/>
      <c r="BB251" s="227"/>
      <c r="BC251" s="227"/>
      <c r="BD251" s="227"/>
      <c r="BE251" s="227"/>
      <c r="BF251" s="227"/>
      <c r="BG251" s="227"/>
      <c r="BH251" s="227"/>
      <c r="BI251" s="227"/>
      <c r="BJ251" s="220"/>
      <c r="BK251" s="220"/>
    </row>
    <row r="252" spans="1:63" outlineLevel="1">
      <c r="A252" s="9"/>
      <c r="B252" s="46"/>
      <c r="C252" s="129">
        <v>0</v>
      </c>
      <c r="D252" s="9"/>
      <c r="E252" s="9"/>
      <c r="F252" s="141"/>
      <c r="G252" s="193">
        <v>0</v>
      </c>
      <c r="H252" s="117"/>
      <c r="I252" s="117"/>
      <c r="J252" s="117"/>
      <c r="K252" s="117"/>
      <c r="L252" s="117"/>
      <c r="M252" s="9"/>
      <c r="N252" s="111"/>
      <c r="O252" s="152"/>
      <c r="P252" s="152"/>
      <c r="Q252" s="152"/>
      <c r="R252" s="100"/>
      <c r="S252" s="100"/>
      <c r="T252" s="100"/>
      <c r="U252" s="100"/>
      <c r="V252" s="100"/>
      <c r="W252" s="100"/>
      <c r="X252" s="100"/>
      <c r="Y252" s="100"/>
      <c r="Z252" s="100"/>
      <c r="AA252" s="227"/>
      <c r="AB252" s="227"/>
      <c r="AC252" s="227"/>
      <c r="AD252" s="227"/>
      <c r="AE252" s="227"/>
      <c r="AF252" s="227"/>
      <c r="AG252" s="227"/>
      <c r="AH252" s="227"/>
      <c r="AI252" s="227"/>
      <c r="AJ252" s="227"/>
      <c r="AK252" s="227"/>
      <c r="AL252" s="227"/>
      <c r="AM252" s="227"/>
      <c r="AN252" s="227"/>
      <c r="AO252" s="227"/>
      <c r="AP252" s="227"/>
      <c r="AQ252" s="227"/>
      <c r="AR252" s="227"/>
      <c r="AS252" s="227"/>
      <c r="AT252" s="227"/>
      <c r="AU252" s="227"/>
      <c r="AV252" s="227"/>
      <c r="AW252" s="227"/>
      <c r="AX252" s="227"/>
      <c r="AY252" s="227"/>
      <c r="AZ252" s="227"/>
      <c r="BA252" s="227"/>
      <c r="BB252" s="227"/>
      <c r="BC252" s="227"/>
      <c r="BD252" s="227"/>
      <c r="BE252" s="227"/>
      <c r="BF252" s="227"/>
      <c r="BG252" s="227"/>
      <c r="BH252" s="227"/>
      <c r="BI252" s="227"/>
      <c r="BJ252" s="220"/>
      <c r="BK252" s="220"/>
    </row>
    <row r="253" spans="1:63" outlineLevel="1">
      <c r="A253" s="9"/>
      <c r="B253" s="46"/>
      <c r="C253" s="129">
        <v>0</v>
      </c>
      <c r="D253" s="9"/>
      <c r="E253" s="9"/>
      <c r="F253" s="141"/>
      <c r="G253" s="193">
        <v>0</v>
      </c>
      <c r="H253" s="117"/>
      <c r="I253" s="117"/>
      <c r="J253" s="117"/>
      <c r="K253" s="117"/>
      <c r="L253" s="117"/>
      <c r="M253" s="9"/>
      <c r="N253" s="111"/>
      <c r="O253" s="152"/>
      <c r="P253" s="152"/>
      <c r="Q253" s="152"/>
      <c r="R253" s="100"/>
      <c r="S253" s="100"/>
      <c r="T253" s="100"/>
      <c r="U253" s="100"/>
      <c r="V253" s="100"/>
      <c r="W253" s="100"/>
      <c r="X253" s="100"/>
      <c r="Y253" s="100"/>
      <c r="Z253" s="100"/>
      <c r="AA253" s="227"/>
      <c r="AB253" s="227"/>
      <c r="AC253" s="227"/>
      <c r="AD253" s="227"/>
      <c r="AE253" s="227"/>
      <c r="AF253" s="227"/>
      <c r="AG253" s="227"/>
      <c r="AH253" s="227"/>
      <c r="AI253" s="227"/>
      <c r="AJ253" s="227"/>
      <c r="AK253" s="227"/>
      <c r="AL253" s="227"/>
      <c r="AM253" s="227"/>
      <c r="AN253" s="227"/>
      <c r="AO253" s="227"/>
      <c r="AP253" s="227"/>
      <c r="AQ253" s="227"/>
      <c r="AR253" s="227"/>
      <c r="AS253" s="227"/>
      <c r="AT253" s="227"/>
      <c r="AU253" s="227"/>
      <c r="AV253" s="227"/>
      <c r="AW253" s="227"/>
      <c r="AX253" s="227"/>
      <c r="AY253" s="227"/>
      <c r="AZ253" s="227"/>
      <c r="BA253" s="227"/>
      <c r="BB253" s="227"/>
      <c r="BC253" s="227"/>
      <c r="BD253" s="227"/>
      <c r="BE253" s="227"/>
      <c r="BF253" s="227"/>
      <c r="BG253" s="227"/>
      <c r="BH253" s="227"/>
      <c r="BI253" s="227"/>
      <c r="BJ253" s="220"/>
      <c r="BK253" s="220"/>
    </row>
    <row r="254" spans="1:63" outlineLevel="1">
      <c r="A254" s="9"/>
      <c r="B254" s="46"/>
      <c r="C254" s="129">
        <v>0</v>
      </c>
      <c r="D254" s="9"/>
      <c r="E254" s="9"/>
      <c r="F254" s="141"/>
      <c r="G254" s="193">
        <v>0</v>
      </c>
      <c r="H254" s="117"/>
      <c r="I254" s="117"/>
      <c r="J254" s="117"/>
      <c r="K254" s="117"/>
      <c r="L254" s="117"/>
      <c r="M254" s="9"/>
      <c r="N254" s="111"/>
      <c r="O254" s="152"/>
      <c r="P254" s="152"/>
      <c r="Q254" s="152"/>
      <c r="R254" s="100"/>
      <c r="S254" s="100"/>
      <c r="T254" s="100"/>
      <c r="U254" s="100"/>
      <c r="V254" s="100"/>
      <c r="W254" s="100"/>
      <c r="X254" s="100"/>
      <c r="Y254" s="100"/>
      <c r="Z254" s="100"/>
      <c r="AA254" s="227"/>
      <c r="AB254" s="227"/>
      <c r="AC254" s="227"/>
      <c r="AD254" s="227"/>
      <c r="AE254" s="227"/>
      <c r="AF254" s="227"/>
      <c r="AG254" s="227"/>
      <c r="AH254" s="227"/>
      <c r="AI254" s="227"/>
      <c r="AJ254" s="227"/>
      <c r="AK254" s="227"/>
      <c r="AL254" s="227"/>
      <c r="AM254" s="227"/>
      <c r="AN254" s="227"/>
      <c r="AO254" s="227"/>
      <c r="AP254" s="227"/>
      <c r="AQ254" s="227"/>
      <c r="AR254" s="227"/>
      <c r="AS254" s="227"/>
      <c r="AT254" s="227"/>
      <c r="AU254" s="227"/>
      <c r="AV254" s="227"/>
      <c r="AW254" s="227"/>
      <c r="AX254" s="227"/>
      <c r="AY254" s="227"/>
      <c r="AZ254" s="227"/>
      <c r="BA254" s="227"/>
      <c r="BB254" s="227"/>
      <c r="BC254" s="227"/>
      <c r="BD254" s="227"/>
      <c r="BE254" s="227"/>
      <c r="BF254" s="227"/>
      <c r="BG254" s="227"/>
      <c r="BH254" s="227"/>
      <c r="BI254" s="227"/>
      <c r="BJ254" s="220"/>
      <c r="BK254" s="220"/>
    </row>
    <row r="255" spans="1:63" outlineLevel="1">
      <c r="A255" s="9"/>
      <c r="B255" s="46"/>
      <c r="C255" s="129">
        <v>0</v>
      </c>
      <c r="D255" s="9"/>
      <c r="E255" s="9"/>
      <c r="F255" s="141"/>
      <c r="G255" s="193">
        <v>0</v>
      </c>
      <c r="H255" s="117"/>
      <c r="I255" s="117"/>
      <c r="J255" s="117"/>
      <c r="K255" s="117"/>
      <c r="L255" s="117"/>
      <c r="M255" s="9"/>
      <c r="N255" s="111"/>
      <c r="O255" s="152"/>
      <c r="P255" s="152"/>
      <c r="Q255" s="152"/>
      <c r="R255" s="100"/>
      <c r="S255" s="100"/>
      <c r="T255" s="100"/>
      <c r="U255" s="100"/>
      <c r="V255" s="100"/>
      <c r="W255" s="100"/>
      <c r="X255" s="100"/>
      <c r="Y255" s="100"/>
      <c r="Z255" s="100"/>
      <c r="AA255" s="227"/>
      <c r="AB255" s="227"/>
      <c r="AC255" s="227"/>
      <c r="AD255" s="227"/>
      <c r="AE255" s="227"/>
      <c r="AF255" s="227"/>
      <c r="AG255" s="227"/>
      <c r="AH255" s="227"/>
      <c r="AI255" s="227"/>
      <c r="AJ255" s="227"/>
      <c r="AK255" s="227"/>
      <c r="AL255" s="227"/>
      <c r="AM255" s="227"/>
      <c r="AN255" s="227"/>
      <c r="AO255" s="227"/>
      <c r="AP255" s="227"/>
      <c r="AQ255" s="227"/>
      <c r="AR255" s="227"/>
      <c r="AS255" s="227"/>
      <c r="AT255" s="227"/>
      <c r="AU255" s="227"/>
      <c r="AV255" s="227"/>
      <c r="AW255" s="227"/>
      <c r="AX255" s="227"/>
      <c r="AY255" s="227"/>
      <c r="AZ255" s="227"/>
      <c r="BA255" s="227"/>
      <c r="BB255" s="227"/>
      <c r="BC255" s="227"/>
      <c r="BD255" s="227"/>
      <c r="BE255" s="227"/>
      <c r="BF255" s="227"/>
      <c r="BG255" s="227"/>
      <c r="BH255" s="227"/>
      <c r="BI255" s="227"/>
      <c r="BJ255" s="220"/>
      <c r="BK255" s="220"/>
    </row>
    <row r="256" spans="1:63" outlineLevel="1">
      <c r="A256" s="9"/>
      <c r="B256" s="46"/>
      <c r="C256" s="129">
        <v>0</v>
      </c>
      <c r="D256" s="9"/>
      <c r="E256" s="9"/>
      <c r="F256" s="141"/>
      <c r="G256" s="193">
        <v>0</v>
      </c>
      <c r="H256" s="117"/>
      <c r="I256" s="117"/>
      <c r="J256" s="117"/>
      <c r="K256" s="117"/>
      <c r="L256" s="117"/>
      <c r="M256" s="9"/>
      <c r="N256" s="111"/>
      <c r="O256" s="152"/>
      <c r="P256" s="152"/>
      <c r="Q256" s="152"/>
      <c r="R256" s="100"/>
      <c r="S256" s="100"/>
      <c r="T256" s="100"/>
      <c r="U256" s="100"/>
      <c r="V256" s="100"/>
      <c r="W256" s="100"/>
      <c r="X256" s="100"/>
      <c r="Y256" s="100"/>
      <c r="Z256" s="100"/>
      <c r="AA256" s="227"/>
      <c r="AB256" s="227"/>
      <c r="AC256" s="227"/>
      <c r="AD256" s="227"/>
      <c r="AE256" s="227"/>
      <c r="AF256" s="227"/>
      <c r="AG256" s="227"/>
      <c r="AH256" s="227"/>
      <c r="AI256" s="227"/>
      <c r="AJ256" s="227"/>
      <c r="AK256" s="227"/>
      <c r="AL256" s="227"/>
      <c r="AM256" s="227"/>
      <c r="AN256" s="227"/>
      <c r="AO256" s="227"/>
      <c r="AP256" s="227"/>
      <c r="AQ256" s="227"/>
      <c r="AR256" s="227"/>
      <c r="AS256" s="227"/>
      <c r="AT256" s="227"/>
      <c r="AU256" s="227"/>
      <c r="AV256" s="227"/>
      <c r="AW256" s="227"/>
      <c r="AX256" s="227"/>
      <c r="AY256" s="227"/>
      <c r="AZ256" s="227"/>
      <c r="BA256" s="227"/>
      <c r="BB256" s="227"/>
      <c r="BC256" s="227"/>
      <c r="BD256" s="227"/>
      <c r="BE256" s="227"/>
      <c r="BF256" s="227"/>
      <c r="BG256" s="227"/>
      <c r="BH256" s="227"/>
      <c r="BI256" s="227"/>
      <c r="BJ256" s="220"/>
      <c r="BK256" s="220"/>
    </row>
    <row r="257" spans="1:63" outlineLevel="1">
      <c r="A257" s="9"/>
      <c r="B257" s="46"/>
      <c r="C257" s="129">
        <v>0</v>
      </c>
      <c r="D257" s="9"/>
      <c r="E257" s="9"/>
      <c r="F257" s="141"/>
      <c r="G257" s="193">
        <v>0</v>
      </c>
      <c r="H257" s="117"/>
      <c r="I257" s="117"/>
      <c r="J257" s="117"/>
      <c r="K257" s="117"/>
      <c r="L257" s="117"/>
      <c r="M257" s="9"/>
      <c r="N257" s="111"/>
      <c r="O257" s="152"/>
      <c r="P257" s="152"/>
      <c r="Q257" s="152"/>
      <c r="R257" s="100"/>
      <c r="S257" s="100"/>
      <c r="T257" s="100"/>
      <c r="U257" s="100"/>
      <c r="V257" s="100"/>
      <c r="W257" s="100"/>
      <c r="X257" s="100"/>
      <c r="Y257" s="100"/>
      <c r="Z257" s="100"/>
      <c r="AA257" s="227"/>
      <c r="AB257" s="227"/>
      <c r="AC257" s="227"/>
      <c r="AD257" s="227"/>
      <c r="AE257" s="227"/>
      <c r="AF257" s="227"/>
      <c r="AG257" s="227"/>
      <c r="AH257" s="227"/>
      <c r="AI257" s="227"/>
      <c r="AJ257" s="227"/>
      <c r="AK257" s="227"/>
      <c r="AL257" s="227"/>
      <c r="AM257" s="227"/>
      <c r="AN257" s="227"/>
      <c r="AO257" s="227"/>
      <c r="AP257" s="227"/>
      <c r="AQ257" s="227"/>
      <c r="AR257" s="227"/>
      <c r="AS257" s="227"/>
      <c r="AT257" s="227"/>
      <c r="AU257" s="227"/>
      <c r="AV257" s="227"/>
      <c r="AW257" s="227"/>
      <c r="AX257" s="227"/>
      <c r="AY257" s="227"/>
      <c r="AZ257" s="227"/>
      <c r="BA257" s="227"/>
      <c r="BB257" s="227"/>
      <c r="BC257" s="227"/>
      <c r="BD257" s="227"/>
      <c r="BE257" s="227"/>
      <c r="BF257" s="227"/>
      <c r="BG257" s="227"/>
      <c r="BH257" s="227"/>
      <c r="BI257" s="227"/>
      <c r="BJ257" s="220"/>
      <c r="BK257" s="220"/>
    </row>
    <row r="258" spans="1:63" outlineLevel="1">
      <c r="A258" s="9"/>
      <c r="B258" s="46"/>
      <c r="C258" s="129">
        <v>0</v>
      </c>
      <c r="D258" s="9"/>
      <c r="E258" s="9"/>
      <c r="F258" s="141"/>
      <c r="G258" s="193">
        <v>0</v>
      </c>
      <c r="H258" s="117"/>
      <c r="I258" s="117"/>
      <c r="J258" s="117"/>
      <c r="K258" s="117"/>
      <c r="L258" s="117"/>
      <c r="M258" s="9"/>
      <c r="N258" s="111"/>
      <c r="O258" s="152"/>
      <c r="P258" s="152"/>
      <c r="Q258" s="152"/>
      <c r="R258" s="100"/>
      <c r="S258" s="100"/>
      <c r="T258" s="100"/>
      <c r="U258" s="100"/>
      <c r="V258" s="100"/>
      <c r="W258" s="100"/>
      <c r="X258" s="100"/>
      <c r="Y258" s="100"/>
      <c r="Z258" s="100"/>
      <c r="AA258" s="227"/>
      <c r="AB258" s="227"/>
      <c r="AC258" s="227"/>
      <c r="AD258" s="227"/>
      <c r="AE258" s="227"/>
      <c r="AF258" s="227"/>
      <c r="AG258" s="227"/>
      <c r="AH258" s="227"/>
      <c r="AI258" s="227"/>
      <c r="AJ258" s="227"/>
      <c r="AK258" s="227"/>
      <c r="AL258" s="227"/>
      <c r="AM258" s="227"/>
      <c r="AN258" s="227"/>
      <c r="AO258" s="227"/>
      <c r="AP258" s="227"/>
      <c r="AQ258" s="227"/>
      <c r="AR258" s="227"/>
      <c r="AS258" s="227"/>
      <c r="AT258" s="227"/>
      <c r="AU258" s="227"/>
      <c r="AV258" s="227"/>
      <c r="AW258" s="227"/>
      <c r="AX258" s="227"/>
      <c r="AY258" s="227"/>
      <c r="AZ258" s="227"/>
      <c r="BA258" s="227"/>
      <c r="BB258" s="227"/>
      <c r="BC258" s="227"/>
      <c r="BD258" s="227"/>
      <c r="BE258" s="227"/>
      <c r="BF258" s="227"/>
      <c r="BG258" s="227"/>
      <c r="BH258" s="227"/>
      <c r="BI258" s="227"/>
      <c r="BJ258" s="220"/>
      <c r="BK258" s="220"/>
    </row>
    <row r="259" spans="1:63" outlineLevel="1">
      <c r="A259" s="9"/>
      <c r="B259" s="46"/>
      <c r="C259" s="129">
        <v>0</v>
      </c>
      <c r="D259" s="9"/>
      <c r="E259" s="9"/>
      <c r="F259" s="141"/>
      <c r="G259" s="193">
        <v>0</v>
      </c>
      <c r="H259" s="117"/>
      <c r="I259" s="117"/>
      <c r="J259" s="117"/>
      <c r="K259" s="117"/>
      <c r="L259" s="117"/>
      <c r="M259" s="9"/>
      <c r="N259" s="111"/>
      <c r="O259" s="152"/>
      <c r="P259" s="152"/>
      <c r="Q259" s="152"/>
      <c r="R259" s="100"/>
      <c r="S259" s="100"/>
      <c r="T259" s="100"/>
      <c r="U259" s="100"/>
      <c r="V259" s="100"/>
      <c r="W259" s="100"/>
      <c r="X259" s="100"/>
      <c r="Y259" s="100"/>
      <c r="Z259" s="100"/>
      <c r="AA259" s="227"/>
      <c r="AB259" s="227"/>
      <c r="AC259" s="227"/>
      <c r="AD259" s="227"/>
      <c r="AE259" s="227"/>
      <c r="AF259" s="227"/>
      <c r="AG259" s="227"/>
      <c r="AH259" s="227"/>
      <c r="AI259" s="227"/>
      <c r="AJ259" s="227"/>
      <c r="AK259" s="227"/>
      <c r="AL259" s="227"/>
      <c r="AM259" s="227"/>
      <c r="AN259" s="227"/>
      <c r="AO259" s="227"/>
      <c r="AP259" s="227"/>
      <c r="AQ259" s="227"/>
      <c r="AR259" s="227"/>
      <c r="AS259" s="227"/>
      <c r="AT259" s="227"/>
      <c r="AU259" s="227"/>
      <c r="AV259" s="227"/>
      <c r="AW259" s="227"/>
      <c r="AX259" s="227"/>
      <c r="AY259" s="227"/>
      <c r="AZ259" s="227"/>
      <c r="BA259" s="227"/>
      <c r="BB259" s="227"/>
      <c r="BC259" s="227"/>
      <c r="BD259" s="227"/>
      <c r="BE259" s="227"/>
      <c r="BF259" s="227"/>
      <c r="BG259" s="227"/>
      <c r="BH259" s="227"/>
      <c r="BI259" s="227"/>
      <c r="BJ259" s="220"/>
      <c r="BK259" s="220"/>
    </row>
    <row r="260" spans="1:63" outlineLevel="1">
      <c r="A260" s="9"/>
      <c r="B260" s="46"/>
      <c r="C260" s="129">
        <v>0</v>
      </c>
      <c r="D260" s="9"/>
      <c r="E260" s="9"/>
      <c r="F260" s="141"/>
      <c r="G260" s="193">
        <v>0</v>
      </c>
      <c r="H260" s="117"/>
      <c r="I260" s="117"/>
      <c r="J260" s="117"/>
      <c r="K260" s="117"/>
      <c r="L260" s="117"/>
      <c r="M260" s="9"/>
      <c r="N260" s="111"/>
      <c r="O260" s="152"/>
      <c r="P260" s="152"/>
      <c r="Q260" s="152"/>
      <c r="R260" s="100"/>
      <c r="S260" s="100"/>
      <c r="T260" s="100"/>
      <c r="U260" s="100"/>
      <c r="V260" s="100"/>
      <c r="W260" s="100"/>
      <c r="X260" s="100"/>
      <c r="Y260" s="100"/>
      <c r="Z260" s="100"/>
      <c r="AA260" s="227"/>
      <c r="AB260" s="227"/>
      <c r="AC260" s="227"/>
      <c r="AD260" s="227"/>
      <c r="AE260" s="227"/>
      <c r="AF260" s="227"/>
      <c r="AG260" s="227"/>
      <c r="AH260" s="227"/>
      <c r="AI260" s="227"/>
      <c r="AJ260" s="227"/>
      <c r="AK260" s="227"/>
      <c r="AL260" s="227"/>
      <c r="AM260" s="227"/>
      <c r="AN260" s="227"/>
      <c r="AO260" s="227"/>
      <c r="AP260" s="227"/>
      <c r="AQ260" s="227"/>
      <c r="AR260" s="227"/>
      <c r="AS260" s="227"/>
      <c r="AT260" s="227"/>
      <c r="AU260" s="227"/>
      <c r="AV260" s="227"/>
      <c r="AW260" s="227"/>
      <c r="AX260" s="227"/>
      <c r="AY260" s="227"/>
      <c r="AZ260" s="227"/>
      <c r="BA260" s="227"/>
      <c r="BB260" s="227"/>
      <c r="BC260" s="227"/>
      <c r="BD260" s="227"/>
      <c r="BE260" s="227"/>
      <c r="BF260" s="227"/>
      <c r="BG260" s="227"/>
      <c r="BH260" s="227"/>
      <c r="BI260" s="227"/>
      <c r="BJ260" s="220"/>
      <c r="BK260" s="220"/>
    </row>
    <row r="261" spans="1:63" outlineLevel="1">
      <c r="A261" s="9"/>
      <c r="B261" s="46"/>
      <c r="C261" s="129">
        <v>0</v>
      </c>
      <c r="D261" s="9"/>
      <c r="E261" s="9"/>
      <c r="F261" s="141"/>
      <c r="G261" s="193">
        <v>0</v>
      </c>
      <c r="H261" s="117"/>
      <c r="I261" s="117"/>
      <c r="J261" s="117"/>
      <c r="K261" s="117"/>
      <c r="L261" s="117"/>
      <c r="M261" s="9"/>
      <c r="N261" s="111"/>
      <c r="O261" s="152"/>
      <c r="P261" s="152"/>
      <c r="Q261" s="152"/>
      <c r="R261" s="100"/>
      <c r="S261" s="100"/>
      <c r="T261" s="100"/>
      <c r="U261" s="100"/>
      <c r="V261" s="100"/>
      <c r="W261" s="100"/>
      <c r="X261" s="100"/>
      <c r="Y261" s="100"/>
      <c r="Z261" s="100"/>
      <c r="AA261" s="227"/>
      <c r="AB261" s="227"/>
      <c r="AC261" s="227"/>
      <c r="AD261" s="227"/>
      <c r="AE261" s="227"/>
      <c r="AF261" s="227"/>
      <c r="AG261" s="227"/>
      <c r="AH261" s="227"/>
      <c r="AI261" s="227"/>
      <c r="AJ261" s="227"/>
      <c r="AK261" s="227"/>
      <c r="AL261" s="227"/>
      <c r="AM261" s="227"/>
      <c r="AN261" s="227"/>
      <c r="AO261" s="227"/>
      <c r="AP261" s="227"/>
      <c r="AQ261" s="227"/>
      <c r="AR261" s="227"/>
      <c r="AS261" s="227"/>
      <c r="AT261" s="227"/>
      <c r="AU261" s="227"/>
      <c r="AV261" s="227"/>
      <c r="AW261" s="227"/>
      <c r="AX261" s="227"/>
      <c r="AY261" s="227"/>
      <c r="AZ261" s="227"/>
      <c r="BA261" s="227"/>
      <c r="BB261" s="227"/>
      <c r="BC261" s="227"/>
      <c r="BD261" s="227"/>
      <c r="BE261" s="227"/>
      <c r="BF261" s="227"/>
      <c r="BG261" s="227"/>
      <c r="BH261" s="227"/>
      <c r="BI261" s="227"/>
      <c r="BJ261" s="220"/>
      <c r="BK261" s="220"/>
    </row>
    <row r="262" spans="1:63" outlineLevel="1">
      <c r="A262" s="9"/>
      <c r="B262" s="46"/>
      <c r="C262" s="129">
        <v>0</v>
      </c>
      <c r="D262" s="9"/>
      <c r="E262" s="9"/>
      <c r="F262" s="141"/>
      <c r="G262" s="193">
        <v>0</v>
      </c>
      <c r="H262" s="117"/>
      <c r="I262" s="117"/>
      <c r="J262" s="117"/>
      <c r="K262" s="117"/>
      <c r="L262" s="117"/>
      <c r="M262" s="9"/>
      <c r="N262" s="111"/>
      <c r="O262" s="152"/>
      <c r="P262" s="152"/>
      <c r="Q262" s="152"/>
      <c r="R262" s="100"/>
      <c r="S262" s="100"/>
      <c r="T262" s="100"/>
      <c r="U262" s="100"/>
      <c r="V262" s="100"/>
      <c r="W262" s="100"/>
      <c r="X262" s="100"/>
      <c r="Y262" s="100"/>
      <c r="Z262" s="100"/>
      <c r="AA262" s="227"/>
      <c r="AB262" s="227"/>
      <c r="AC262" s="227"/>
      <c r="AD262" s="227"/>
      <c r="AE262" s="227"/>
      <c r="AF262" s="227"/>
      <c r="AG262" s="227"/>
      <c r="AH262" s="227"/>
      <c r="AI262" s="227"/>
      <c r="AJ262" s="227"/>
      <c r="AK262" s="227"/>
      <c r="AL262" s="227"/>
      <c r="AM262" s="227"/>
      <c r="AN262" s="227"/>
      <c r="AO262" s="227"/>
      <c r="AP262" s="227"/>
      <c r="AQ262" s="227"/>
      <c r="AR262" s="227"/>
      <c r="AS262" s="227"/>
      <c r="AT262" s="227"/>
      <c r="AU262" s="227"/>
      <c r="AV262" s="227"/>
      <c r="AW262" s="227"/>
      <c r="AX262" s="227"/>
      <c r="AY262" s="227"/>
      <c r="AZ262" s="227"/>
      <c r="BA262" s="227"/>
      <c r="BB262" s="227"/>
      <c r="BC262" s="227"/>
      <c r="BD262" s="227"/>
      <c r="BE262" s="227"/>
      <c r="BF262" s="227"/>
      <c r="BG262" s="227"/>
      <c r="BH262" s="227"/>
      <c r="BI262" s="227"/>
      <c r="BJ262" s="220"/>
      <c r="BK262" s="220"/>
    </row>
    <row r="263" spans="1:63" outlineLevel="1">
      <c r="A263" s="9"/>
      <c r="B263" s="46"/>
      <c r="C263" s="129">
        <v>0</v>
      </c>
      <c r="D263" s="9"/>
      <c r="E263" s="9"/>
      <c r="F263" s="141"/>
      <c r="G263" s="193">
        <v>0</v>
      </c>
      <c r="H263" s="117"/>
      <c r="I263" s="117"/>
      <c r="J263" s="117"/>
      <c r="K263" s="117"/>
      <c r="L263" s="117"/>
      <c r="M263" s="9"/>
      <c r="N263" s="111"/>
      <c r="O263" s="152"/>
      <c r="P263" s="152"/>
      <c r="Q263" s="152"/>
      <c r="R263" s="100"/>
      <c r="S263" s="100"/>
      <c r="T263" s="100"/>
      <c r="U263" s="100"/>
      <c r="V263" s="100"/>
      <c r="W263" s="100"/>
      <c r="X263" s="100"/>
      <c r="Y263" s="100"/>
      <c r="Z263" s="100"/>
      <c r="AA263" s="227"/>
      <c r="AB263" s="227"/>
      <c r="AC263" s="227"/>
      <c r="AD263" s="227"/>
      <c r="AE263" s="227"/>
      <c r="AF263" s="227"/>
      <c r="AG263" s="227"/>
      <c r="AH263" s="227"/>
      <c r="AI263" s="227"/>
      <c r="AJ263" s="227"/>
      <c r="AK263" s="227"/>
      <c r="AL263" s="227"/>
      <c r="AM263" s="227"/>
      <c r="AN263" s="227"/>
      <c r="AO263" s="227"/>
      <c r="AP263" s="227"/>
      <c r="AQ263" s="227"/>
      <c r="AR263" s="227"/>
      <c r="AS263" s="227"/>
      <c r="AT263" s="227"/>
      <c r="AU263" s="227"/>
      <c r="AV263" s="227"/>
      <c r="AW263" s="227"/>
      <c r="AX263" s="227"/>
      <c r="AY263" s="227"/>
      <c r="AZ263" s="227"/>
      <c r="BA263" s="227"/>
      <c r="BB263" s="227"/>
      <c r="BC263" s="227"/>
      <c r="BD263" s="227"/>
      <c r="BE263" s="227"/>
      <c r="BF263" s="227"/>
      <c r="BG263" s="227"/>
      <c r="BH263" s="227"/>
      <c r="BI263" s="227"/>
      <c r="BJ263" s="220"/>
      <c r="BK263" s="220"/>
    </row>
    <row r="264" spans="1:63" outlineLevel="1">
      <c r="A264" s="9"/>
      <c r="B264" s="46"/>
      <c r="C264" s="129">
        <v>0</v>
      </c>
      <c r="D264" s="9"/>
      <c r="E264" s="9"/>
      <c r="F264" s="141"/>
      <c r="G264" s="193">
        <v>0</v>
      </c>
      <c r="H264" s="117"/>
      <c r="I264" s="117"/>
      <c r="J264" s="117"/>
      <c r="K264" s="117"/>
      <c r="L264" s="117"/>
      <c r="M264" s="9"/>
      <c r="N264" s="111"/>
      <c r="O264" s="152"/>
      <c r="P264" s="152"/>
      <c r="Q264" s="152"/>
      <c r="R264" s="100"/>
      <c r="S264" s="100"/>
      <c r="T264" s="100"/>
      <c r="U264" s="100"/>
      <c r="V264" s="100"/>
      <c r="W264" s="100"/>
      <c r="X264" s="100"/>
      <c r="Y264" s="100"/>
      <c r="Z264" s="100"/>
      <c r="AA264" s="227"/>
      <c r="AB264" s="227"/>
      <c r="AC264" s="227"/>
      <c r="AD264" s="227"/>
      <c r="AE264" s="227"/>
      <c r="AF264" s="227"/>
      <c r="AG264" s="227"/>
      <c r="AH264" s="227"/>
      <c r="AI264" s="227"/>
      <c r="AJ264" s="227"/>
      <c r="AK264" s="227"/>
      <c r="AL264" s="227"/>
      <c r="AM264" s="227"/>
      <c r="AN264" s="227"/>
      <c r="AO264" s="227"/>
      <c r="AP264" s="227"/>
      <c r="AQ264" s="227"/>
      <c r="AR264" s="227"/>
      <c r="AS264" s="227"/>
      <c r="AT264" s="227"/>
      <c r="AU264" s="227"/>
      <c r="AV264" s="227"/>
      <c r="AW264" s="227"/>
      <c r="AX264" s="227"/>
      <c r="AY264" s="227"/>
      <c r="AZ264" s="227"/>
      <c r="BA264" s="227"/>
      <c r="BB264" s="227"/>
      <c r="BC264" s="227"/>
      <c r="BD264" s="227"/>
      <c r="BE264" s="227"/>
      <c r="BF264" s="227"/>
      <c r="BG264" s="227"/>
      <c r="BH264" s="227"/>
      <c r="BI264" s="227"/>
      <c r="BJ264" s="220"/>
      <c r="BK264" s="220"/>
    </row>
    <row r="265" spans="1:63" outlineLevel="1">
      <c r="A265" s="9"/>
      <c r="B265" s="46"/>
      <c r="C265" s="129">
        <v>0</v>
      </c>
      <c r="D265" s="9"/>
      <c r="E265" s="9"/>
      <c r="F265" s="141"/>
      <c r="G265" s="193">
        <v>0</v>
      </c>
      <c r="H265" s="117"/>
      <c r="I265" s="117"/>
      <c r="J265" s="117"/>
      <c r="K265" s="117"/>
      <c r="L265" s="117"/>
      <c r="M265" s="9"/>
      <c r="N265" s="111"/>
      <c r="O265" s="152"/>
      <c r="P265" s="152"/>
      <c r="Q265" s="152"/>
      <c r="R265" s="100"/>
      <c r="S265" s="100"/>
      <c r="T265" s="100"/>
      <c r="U265" s="100"/>
      <c r="V265" s="100"/>
      <c r="W265" s="100"/>
      <c r="X265" s="100"/>
      <c r="Y265" s="100"/>
      <c r="Z265" s="100"/>
      <c r="AA265" s="227"/>
      <c r="AB265" s="227"/>
      <c r="AC265" s="227"/>
      <c r="AD265" s="227"/>
      <c r="AE265" s="227"/>
      <c r="AF265" s="227"/>
      <c r="AG265" s="227"/>
      <c r="AH265" s="227"/>
      <c r="AI265" s="227"/>
      <c r="AJ265" s="227"/>
      <c r="AK265" s="227"/>
      <c r="AL265" s="227"/>
      <c r="AM265" s="227"/>
      <c r="AN265" s="227"/>
      <c r="AO265" s="227"/>
      <c r="AP265" s="227"/>
      <c r="AQ265" s="227"/>
      <c r="AR265" s="227"/>
      <c r="AS265" s="227"/>
      <c r="AT265" s="227"/>
      <c r="AU265" s="227"/>
      <c r="AV265" s="227"/>
      <c r="AW265" s="227"/>
      <c r="AX265" s="227"/>
      <c r="AY265" s="227"/>
      <c r="AZ265" s="227"/>
      <c r="BA265" s="227"/>
      <c r="BB265" s="227"/>
      <c r="BC265" s="227"/>
      <c r="BD265" s="227"/>
      <c r="BE265" s="227"/>
      <c r="BF265" s="227"/>
      <c r="BG265" s="227"/>
      <c r="BH265" s="227"/>
      <c r="BI265" s="227"/>
      <c r="BJ265" s="220"/>
      <c r="BK265" s="220"/>
    </row>
    <row r="266" spans="1:63" outlineLevel="1">
      <c r="A266" s="9"/>
      <c r="B266" s="46"/>
      <c r="C266" s="129">
        <v>0</v>
      </c>
      <c r="D266" s="9"/>
      <c r="E266" s="9"/>
      <c r="F266" s="141"/>
      <c r="G266" s="193">
        <v>0</v>
      </c>
      <c r="H266" s="117"/>
      <c r="I266" s="117"/>
      <c r="J266" s="117"/>
      <c r="K266" s="117"/>
      <c r="L266" s="117"/>
      <c r="M266" s="9"/>
      <c r="N266" s="111"/>
      <c r="O266" s="152"/>
      <c r="P266" s="152"/>
      <c r="Q266" s="152"/>
      <c r="R266" s="100"/>
      <c r="S266" s="100"/>
      <c r="T266" s="100"/>
      <c r="U266" s="100"/>
      <c r="V266" s="100"/>
      <c r="W266" s="100"/>
      <c r="X266" s="100"/>
      <c r="Y266" s="100"/>
      <c r="Z266" s="100"/>
      <c r="AA266" s="227"/>
      <c r="AB266" s="227"/>
      <c r="AC266" s="227"/>
      <c r="AD266" s="227"/>
      <c r="AE266" s="227"/>
      <c r="AF266" s="227"/>
      <c r="AG266" s="227"/>
      <c r="AH266" s="227"/>
      <c r="AI266" s="227"/>
      <c r="AJ266" s="227"/>
      <c r="AK266" s="227"/>
      <c r="AL266" s="227"/>
      <c r="AM266" s="227"/>
      <c r="AN266" s="227"/>
      <c r="AO266" s="227"/>
      <c r="AP266" s="227"/>
      <c r="AQ266" s="227"/>
      <c r="AR266" s="227"/>
      <c r="AS266" s="227"/>
      <c r="AT266" s="227"/>
      <c r="AU266" s="227"/>
      <c r="AV266" s="227"/>
      <c r="AW266" s="227"/>
      <c r="AX266" s="227"/>
      <c r="AY266" s="227"/>
      <c r="AZ266" s="227"/>
      <c r="BA266" s="227"/>
      <c r="BB266" s="227"/>
      <c r="BC266" s="227"/>
      <c r="BD266" s="227"/>
      <c r="BE266" s="227"/>
      <c r="BF266" s="227"/>
      <c r="BG266" s="227"/>
      <c r="BH266" s="227"/>
      <c r="BI266" s="227"/>
      <c r="BJ266" s="220"/>
      <c r="BK266" s="220"/>
    </row>
    <row r="267" spans="1:63">
      <c r="A267" s="9"/>
      <c r="B267" s="153"/>
      <c r="C267" s="26"/>
      <c r="D267" s="9"/>
      <c r="E267" s="9"/>
      <c r="F267" s="141"/>
      <c r="G267" s="195"/>
      <c r="H267" s="117"/>
      <c r="I267" s="117"/>
      <c r="J267" s="117"/>
      <c r="K267" s="117"/>
      <c r="L267" s="117"/>
      <c r="M267" s="9"/>
      <c r="N267" s="111"/>
      <c r="O267" s="152"/>
      <c r="P267" s="152"/>
      <c r="Q267" s="152"/>
      <c r="R267" s="100"/>
      <c r="S267" s="100"/>
      <c r="T267" s="100"/>
      <c r="U267" s="100"/>
      <c r="V267" s="100"/>
      <c r="W267" s="100"/>
      <c r="X267" s="100"/>
      <c r="Y267" s="100"/>
      <c r="Z267" s="100"/>
      <c r="AA267" s="227"/>
      <c r="AB267" s="227"/>
      <c r="AC267" s="227"/>
      <c r="AD267" s="227"/>
      <c r="AE267" s="227"/>
      <c r="AF267" s="227"/>
      <c r="AG267" s="227"/>
      <c r="AH267" s="227"/>
      <c r="AI267" s="227"/>
      <c r="AJ267" s="227"/>
      <c r="AK267" s="227"/>
      <c r="AL267" s="227"/>
      <c r="AM267" s="227"/>
      <c r="AN267" s="227"/>
      <c r="AO267" s="227"/>
      <c r="AP267" s="227"/>
      <c r="AQ267" s="227"/>
      <c r="AR267" s="227"/>
      <c r="AS267" s="227"/>
      <c r="AT267" s="227"/>
      <c r="AU267" s="227"/>
      <c r="AV267" s="227"/>
      <c r="AW267" s="227"/>
      <c r="AX267" s="227"/>
      <c r="AY267" s="227"/>
      <c r="AZ267" s="227"/>
      <c r="BA267" s="227"/>
      <c r="BB267" s="227"/>
      <c r="BC267" s="227"/>
      <c r="BD267" s="227"/>
      <c r="BE267" s="227"/>
      <c r="BF267" s="227"/>
      <c r="BG267" s="227"/>
      <c r="BH267" s="227"/>
      <c r="BI267" s="227"/>
      <c r="BJ267" s="220"/>
      <c r="BK267" s="220"/>
    </row>
    <row r="268" spans="1:63">
      <c r="A268" s="9"/>
      <c r="B268" s="153" t="s">
        <v>61</v>
      </c>
      <c r="C268" s="26"/>
      <c r="D268" s="9"/>
      <c r="E268" s="9"/>
      <c r="F268" s="141"/>
      <c r="G268" s="195"/>
      <c r="H268" s="117">
        <v>0</v>
      </c>
      <c r="I268" s="117">
        <v>0</v>
      </c>
      <c r="J268" s="117">
        <v>0</v>
      </c>
      <c r="K268" s="117">
        <v>0</v>
      </c>
      <c r="L268" s="117">
        <v>0</v>
      </c>
      <c r="M268" s="117">
        <v>0</v>
      </c>
      <c r="N268" s="117">
        <v>0</v>
      </c>
      <c r="O268" s="117">
        <v>0</v>
      </c>
      <c r="P268" s="117">
        <v>0</v>
      </c>
      <c r="Q268" s="117">
        <v>0</v>
      </c>
      <c r="R268" s="100"/>
      <c r="S268" s="100"/>
      <c r="T268" s="100"/>
      <c r="U268" s="100"/>
      <c r="V268" s="100"/>
      <c r="W268" s="100"/>
      <c r="X268" s="100"/>
      <c r="Y268" s="100"/>
      <c r="Z268" s="100"/>
      <c r="AA268" s="227"/>
      <c r="AB268" s="227"/>
      <c r="AC268" s="227"/>
      <c r="AD268" s="227"/>
      <c r="AE268" s="227"/>
      <c r="AF268" s="227"/>
      <c r="AG268" s="227"/>
      <c r="AH268" s="227"/>
      <c r="AI268" s="227"/>
      <c r="AJ268" s="227"/>
      <c r="AK268" s="227"/>
      <c r="AL268" s="227"/>
      <c r="AM268" s="227"/>
      <c r="AN268" s="227"/>
      <c r="AO268" s="227"/>
      <c r="AP268" s="227"/>
      <c r="AQ268" s="227"/>
      <c r="AR268" s="227"/>
      <c r="AS268" s="227"/>
      <c r="AT268" s="227"/>
      <c r="AU268" s="227"/>
      <c r="AV268" s="227"/>
      <c r="AW268" s="227"/>
      <c r="AX268" s="227"/>
      <c r="AY268" s="227"/>
      <c r="AZ268" s="227"/>
      <c r="BA268" s="227"/>
      <c r="BB268" s="227"/>
      <c r="BC268" s="227"/>
      <c r="BD268" s="227"/>
      <c r="BE268" s="227"/>
      <c r="BF268" s="227"/>
      <c r="BG268" s="227"/>
      <c r="BH268" s="227"/>
      <c r="BI268" s="227"/>
      <c r="BJ268" s="220"/>
      <c r="BK268" s="220"/>
    </row>
    <row r="269" spans="1:63" outlineLevel="1">
      <c r="A269" s="9"/>
      <c r="B269" s="46"/>
      <c r="C269" s="129" t="s">
        <v>121</v>
      </c>
      <c r="D269" s="9"/>
      <c r="E269" s="9"/>
      <c r="F269" s="141"/>
      <c r="G269" s="195"/>
      <c r="H269" s="111">
        <v>0</v>
      </c>
      <c r="I269" s="111">
        <v>0</v>
      </c>
      <c r="J269" s="111">
        <v>0</v>
      </c>
      <c r="K269" s="111">
        <v>0</v>
      </c>
      <c r="L269" s="111">
        <v>0</v>
      </c>
      <c r="M269" s="111">
        <v>0</v>
      </c>
      <c r="N269" s="111">
        <v>0</v>
      </c>
      <c r="O269" s="111">
        <v>0</v>
      </c>
      <c r="P269" s="111">
        <v>0</v>
      </c>
      <c r="Q269" s="111">
        <v>0</v>
      </c>
      <c r="R269" s="100"/>
      <c r="S269" s="100"/>
      <c r="T269" s="100"/>
      <c r="U269" s="100"/>
      <c r="V269" s="100"/>
      <c r="W269" s="100"/>
      <c r="X269" s="100"/>
      <c r="Y269" s="100"/>
      <c r="Z269" s="100"/>
      <c r="AA269" s="227"/>
      <c r="AB269" s="227"/>
      <c r="AC269" s="227"/>
      <c r="AD269" s="227"/>
      <c r="AE269" s="227"/>
      <c r="AF269" s="227"/>
      <c r="AG269" s="227"/>
      <c r="AH269" s="227"/>
      <c r="AI269" s="227"/>
      <c r="AJ269" s="227"/>
      <c r="AK269" s="227"/>
      <c r="AL269" s="227"/>
      <c r="AM269" s="227"/>
      <c r="AN269" s="227"/>
      <c r="AO269" s="227"/>
      <c r="AP269" s="227"/>
      <c r="AQ269" s="227"/>
      <c r="AR269" s="227"/>
      <c r="AS269" s="227"/>
      <c r="AT269" s="227"/>
      <c r="AU269" s="227"/>
      <c r="AV269" s="227"/>
      <c r="AW269" s="227"/>
      <c r="AX269" s="227"/>
      <c r="AY269" s="227"/>
      <c r="AZ269" s="227"/>
      <c r="BA269" s="227"/>
      <c r="BB269" s="227"/>
      <c r="BC269" s="227"/>
      <c r="BD269" s="227"/>
      <c r="BE269" s="227"/>
      <c r="BF269" s="227"/>
      <c r="BG269" s="227"/>
      <c r="BH269" s="227"/>
      <c r="BI269" s="227"/>
      <c r="BJ269" s="220"/>
      <c r="BK269" s="220"/>
    </row>
    <row r="270" spans="1:63" outlineLevel="1">
      <c r="A270" s="9"/>
      <c r="B270" s="46"/>
      <c r="C270" s="154" t="s">
        <v>29</v>
      </c>
      <c r="D270" s="9"/>
      <c r="E270" s="9"/>
      <c r="F270" s="141"/>
      <c r="G270" s="195"/>
      <c r="H270" s="111"/>
      <c r="I270" s="111"/>
      <c r="J270" s="111"/>
      <c r="K270" s="111"/>
      <c r="L270" s="111">
        <v>0</v>
      </c>
      <c r="M270" s="111">
        <v>0</v>
      </c>
      <c r="N270" s="111">
        <v>0</v>
      </c>
      <c r="O270" s="111">
        <v>0</v>
      </c>
      <c r="P270" s="111">
        <v>0</v>
      </c>
      <c r="Q270" s="111">
        <v>0</v>
      </c>
      <c r="R270" s="100"/>
      <c r="S270" s="100"/>
      <c r="T270" s="100"/>
      <c r="U270" s="100"/>
      <c r="V270" s="100"/>
      <c r="W270" s="100"/>
      <c r="X270" s="100"/>
      <c r="Y270" s="100"/>
      <c r="Z270" s="100"/>
      <c r="AA270" s="227"/>
      <c r="AB270" s="227"/>
      <c r="AC270" s="227"/>
      <c r="AD270" s="227"/>
      <c r="AE270" s="227"/>
      <c r="AF270" s="227"/>
      <c r="AG270" s="227"/>
      <c r="AH270" s="227"/>
      <c r="AI270" s="227"/>
      <c r="AJ270" s="227"/>
      <c r="AK270" s="227"/>
      <c r="AL270" s="227"/>
      <c r="AM270" s="227"/>
      <c r="AN270" s="227"/>
      <c r="AO270" s="227"/>
      <c r="AP270" s="227"/>
      <c r="AQ270" s="227"/>
      <c r="AR270" s="227"/>
      <c r="AS270" s="227"/>
      <c r="AT270" s="227"/>
      <c r="AU270" s="227"/>
      <c r="AV270" s="227"/>
      <c r="AW270" s="227"/>
      <c r="AX270" s="227"/>
      <c r="AY270" s="227"/>
      <c r="AZ270" s="227"/>
      <c r="BA270" s="227"/>
      <c r="BB270" s="227"/>
      <c r="BC270" s="227"/>
      <c r="BD270" s="227"/>
      <c r="BE270" s="227"/>
      <c r="BF270" s="227"/>
      <c r="BG270" s="227"/>
      <c r="BH270" s="227"/>
      <c r="BI270" s="227"/>
      <c r="BJ270" s="220"/>
      <c r="BK270" s="220"/>
    </row>
    <row r="271" spans="1:63" outlineLevel="1">
      <c r="A271" s="9"/>
      <c r="B271" s="46"/>
      <c r="C271" s="129" t="s">
        <v>122</v>
      </c>
      <c r="D271" s="9"/>
      <c r="E271" s="9"/>
      <c r="F271" s="141"/>
      <c r="G271" s="195"/>
      <c r="H271" s="111">
        <v>0</v>
      </c>
      <c r="I271" s="111">
        <v>0</v>
      </c>
      <c r="J271" s="111">
        <v>0</v>
      </c>
      <c r="K271" s="111">
        <v>0</v>
      </c>
      <c r="L271" s="111">
        <v>0</v>
      </c>
      <c r="M271" s="111">
        <v>0</v>
      </c>
      <c r="N271" s="111">
        <v>0</v>
      </c>
      <c r="O271" s="111">
        <v>0</v>
      </c>
      <c r="P271" s="111">
        <v>0</v>
      </c>
      <c r="Q271" s="111">
        <v>0</v>
      </c>
      <c r="R271" s="100"/>
      <c r="S271" s="100"/>
      <c r="T271" s="100"/>
      <c r="U271" s="100"/>
      <c r="V271" s="100"/>
      <c r="W271" s="100"/>
      <c r="X271" s="100"/>
      <c r="Y271" s="100"/>
      <c r="Z271" s="100"/>
      <c r="AA271" s="227"/>
      <c r="AB271" s="227"/>
      <c r="AC271" s="227"/>
      <c r="AD271" s="227"/>
      <c r="AE271" s="227"/>
      <c r="AF271" s="227"/>
      <c r="AG271" s="227"/>
      <c r="AH271" s="227"/>
      <c r="AI271" s="227"/>
      <c r="AJ271" s="227"/>
      <c r="AK271" s="227"/>
      <c r="AL271" s="227"/>
      <c r="AM271" s="227"/>
      <c r="AN271" s="227"/>
      <c r="AO271" s="227"/>
      <c r="AP271" s="227"/>
      <c r="AQ271" s="227"/>
      <c r="AR271" s="227"/>
      <c r="AS271" s="227"/>
      <c r="AT271" s="227"/>
      <c r="AU271" s="227"/>
      <c r="AV271" s="227"/>
      <c r="AW271" s="227"/>
      <c r="AX271" s="227"/>
      <c r="AY271" s="227"/>
      <c r="AZ271" s="227"/>
      <c r="BA271" s="227"/>
      <c r="BB271" s="227"/>
      <c r="BC271" s="227"/>
      <c r="BD271" s="227"/>
      <c r="BE271" s="227"/>
      <c r="BF271" s="227"/>
      <c r="BG271" s="227"/>
      <c r="BH271" s="227"/>
      <c r="BI271" s="227"/>
      <c r="BJ271" s="220"/>
      <c r="BK271" s="220"/>
    </row>
    <row r="272" spans="1:63" outlineLevel="1">
      <c r="A272" s="9"/>
      <c r="B272" s="46"/>
      <c r="C272" s="154" t="s">
        <v>29</v>
      </c>
      <c r="D272" s="9"/>
      <c r="E272" s="9"/>
      <c r="F272" s="141"/>
      <c r="G272" s="195"/>
      <c r="H272" s="111"/>
      <c r="I272" s="111"/>
      <c r="J272" s="111"/>
      <c r="K272" s="111"/>
      <c r="L272" s="111">
        <v>0</v>
      </c>
      <c r="M272" s="111">
        <v>0</v>
      </c>
      <c r="N272" s="111">
        <v>0</v>
      </c>
      <c r="O272" s="111">
        <v>0</v>
      </c>
      <c r="P272" s="111">
        <v>0</v>
      </c>
      <c r="Q272" s="111">
        <v>0</v>
      </c>
      <c r="R272" s="100"/>
      <c r="S272" s="100"/>
      <c r="T272" s="100"/>
      <c r="U272" s="100"/>
      <c r="V272" s="100"/>
      <c r="W272" s="100"/>
      <c r="X272" s="100"/>
      <c r="Y272" s="100"/>
      <c r="Z272" s="100"/>
      <c r="AA272" s="227"/>
      <c r="AB272" s="227"/>
      <c r="AC272" s="227"/>
      <c r="AD272" s="227"/>
      <c r="AE272" s="227"/>
      <c r="AF272" s="227"/>
      <c r="AG272" s="227"/>
      <c r="AH272" s="227"/>
      <c r="AI272" s="227"/>
      <c r="AJ272" s="227"/>
      <c r="AK272" s="227"/>
      <c r="AL272" s="227"/>
      <c r="AM272" s="227"/>
      <c r="AN272" s="227"/>
      <c r="AO272" s="227"/>
      <c r="AP272" s="227"/>
      <c r="AQ272" s="227"/>
      <c r="AR272" s="227"/>
      <c r="AS272" s="227"/>
      <c r="AT272" s="227"/>
      <c r="AU272" s="227"/>
      <c r="AV272" s="227"/>
      <c r="AW272" s="227"/>
      <c r="AX272" s="227"/>
      <c r="AY272" s="227"/>
      <c r="AZ272" s="227"/>
      <c r="BA272" s="227"/>
      <c r="BB272" s="227"/>
      <c r="BC272" s="227"/>
      <c r="BD272" s="227"/>
      <c r="BE272" s="227"/>
      <c r="BF272" s="227"/>
      <c r="BG272" s="227"/>
      <c r="BH272" s="227"/>
      <c r="BI272" s="227"/>
      <c r="BJ272" s="220"/>
      <c r="BK272" s="220"/>
    </row>
    <row r="273" spans="1:63" outlineLevel="1">
      <c r="A273" s="9"/>
      <c r="B273" s="46"/>
      <c r="C273" s="129" t="s">
        <v>123</v>
      </c>
      <c r="D273" s="9"/>
      <c r="E273" s="9"/>
      <c r="F273" s="141"/>
      <c r="G273" s="195"/>
      <c r="H273" s="111">
        <v>0</v>
      </c>
      <c r="I273" s="111">
        <v>0</v>
      </c>
      <c r="J273" s="111">
        <v>0</v>
      </c>
      <c r="K273" s="111">
        <v>0</v>
      </c>
      <c r="L273" s="111">
        <v>0</v>
      </c>
      <c r="M273" s="111">
        <v>0</v>
      </c>
      <c r="N273" s="111">
        <v>0</v>
      </c>
      <c r="O273" s="111">
        <v>0</v>
      </c>
      <c r="P273" s="111">
        <v>0</v>
      </c>
      <c r="Q273" s="111">
        <v>0</v>
      </c>
      <c r="R273" s="100"/>
      <c r="S273" s="100"/>
      <c r="T273" s="100"/>
      <c r="U273" s="100"/>
      <c r="V273" s="100"/>
      <c r="W273" s="100"/>
      <c r="X273" s="100"/>
      <c r="Y273" s="100"/>
      <c r="Z273" s="100"/>
      <c r="AA273" s="227"/>
      <c r="AB273" s="227"/>
      <c r="AC273" s="227"/>
      <c r="AD273" s="227"/>
      <c r="AE273" s="227"/>
      <c r="AF273" s="227"/>
      <c r="AG273" s="227"/>
      <c r="AH273" s="227"/>
      <c r="AI273" s="227"/>
      <c r="AJ273" s="227"/>
      <c r="AK273" s="227"/>
      <c r="AL273" s="227"/>
      <c r="AM273" s="227"/>
      <c r="AN273" s="227"/>
      <c r="AO273" s="227"/>
      <c r="AP273" s="227"/>
      <c r="AQ273" s="227"/>
      <c r="AR273" s="227"/>
      <c r="AS273" s="227"/>
      <c r="AT273" s="227"/>
      <c r="AU273" s="227"/>
      <c r="AV273" s="227"/>
      <c r="AW273" s="227"/>
      <c r="AX273" s="227"/>
      <c r="AY273" s="227"/>
      <c r="AZ273" s="227"/>
      <c r="BA273" s="227"/>
      <c r="BB273" s="227"/>
      <c r="BC273" s="227"/>
      <c r="BD273" s="227"/>
      <c r="BE273" s="227"/>
      <c r="BF273" s="227"/>
      <c r="BG273" s="227"/>
      <c r="BH273" s="227"/>
      <c r="BI273" s="227"/>
      <c r="BJ273" s="220"/>
      <c r="BK273" s="220"/>
    </row>
    <row r="274" spans="1:63" outlineLevel="1">
      <c r="A274" s="9"/>
      <c r="B274" s="46"/>
      <c r="C274" s="154" t="s">
        <v>29</v>
      </c>
      <c r="D274" s="9"/>
      <c r="E274" s="9"/>
      <c r="F274" s="141"/>
      <c r="G274" s="195"/>
      <c r="H274" s="111"/>
      <c r="I274" s="111"/>
      <c r="J274" s="111"/>
      <c r="K274" s="111"/>
      <c r="L274" s="111">
        <v>0</v>
      </c>
      <c r="M274" s="111">
        <v>0</v>
      </c>
      <c r="N274" s="111">
        <v>0</v>
      </c>
      <c r="O274" s="111">
        <v>0</v>
      </c>
      <c r="P274" s="111">
        <v>0</v>
      </c>
      <c r="Q274" s="111">
        <v>0</v>
      </c>
      <c r="R274" s="100"/>
      <c r="S274" s="100"/>
      <c r="T274" s="100"/>
      <c r="U274" s="100"/>
      <c r="V274" s="100"/>
      <c r="W274" s="100"/>
      <c r="X274" s="100"/>
      <c r="Y274" s="100"/>
      <c r="Z274" s="100"/>
      <c r="AA274" s="227"/>
      <c r="AB274" s="227"/>
      <c r="AC274" s="227"/>
      <c r="AD274" s="227"/>
      <c r="AE274" s="227"/>
      <c r="AF274" s="227"/>
      <c r="AG274" s="227"/>
      <c r="AH274" s="227"/>
      <c r="AI274" s="227"/>
      <c r="AJ274" s="227"/>
      <c r="AK274" s="227"/>
      <c r="AL274" s="227"/>
      <c r="AM274" s="227"/>
      <c r="AN274" s="227"/>
      <c r="AO274" s="227"/>
      <c r="AP274" s="227"/>
      <c r="AQ274" s="227"/>
      <c r="AR274" s="227"/>
      <c r="AS274" s="227"/>
      <c r="AT274" s="227"/>
      <c r="AU274" s="227"/>
      <c r="AV274" s="227"/>
      <c r="AW274" s="227"/>
      <c r="AX274" s="227"/>
      <c r="AY274" s="227"/>
      <c r="AZ274" s="227"/>
      <c r="BA274" s="227"/>
      <c r="BB274" s="227"/>
      <c r="BC274" s="227"/>
      <c r="BD274" s="227"/>
      <c r="BE274" s="227"/>
      <c r="BF274" s="227"/>
      <c r="BG274" s="227"/>
      <c r="BH274" s="227"/>
      <c r="BI274" s="227"/>
      <c r="BJ274" s="220"/>
      <c r="BK274" s="220"/>
    </row>
    <row r="275" spans="1:63" outlineLevel="1">
      <c r="A275" s="9"/>
      <c r="B275" s="46"/>
      <c r="C275" s="129" t="s">
        <v>124</v>
      </c>
      <c r="D275" s="9"/>
      <c r="E275" s="9"/>
      <c r="F275" s="141"/>
      <c r="G275" s="195"/>
      <c r="H275" s="111">
        <v>0</v>
      </c>
      <c r="I275" s="111">
        <v>0</v>
      </c>
      <c r="J275" s="111">
        <v>0</v>
      </c>
      <c r="K275" s="111">
        <v>0</v>
      </c>
      <c r="L275" s="111">
        <v>0</v>
      </c>
      <c r="M275" s="111">
        <v>0</v>
      </c>
      <c r="N275" s="111">
        <v>0</v>
      </c>
      <c r="O275" s="111">
        <v>0</v>
      </c>
      <c r="P275" s="111">
        <v>0</v>
      </c>
      <c r="Q275" s="111">
        <v>0</v>
      </c>
      <c r="R275" s="100"/>
      <c r="S275" s="100"/>
      <c r="T275" s="100"/>
      <c r="U275" s="100"/>
      <c r="V275" s="100"/>
      <c r="W275" s="100"/>
      <c r="X275" s="100"/>
      <c r="Y275" s="100"/>
      <c r="Z275" s="100"/>
      <c r="AA275" s="227"/>
      <c r="AB275" s="227"/>
      <c r="AC275" s="227"/>
      <c r="AD275" s="227"/>
      <c r="AE275" s="227"/>
      <c r="AF275" s="227"/>
      <c r="AG275" s="227"/>
      <c r="AH275" s="227"/>
      <c r="AI275" s="227"/>
      <c r="AJ275" s="227"/>
      <c r="AK275" s="227"/>
      <c r="AL275" s="227"/>
      <c r="AM275" s="227"/>
      <c r="AN275" s="227"/>
      <c r="AO275" s="227"/>
      <c r="AP275" s="227"/>
      <c r="AQ275" s="227"/>
      <c r="AR275" s="227"/>
      <c r="AS275" s="227"/>
      <c r="AT275" s="227"/>
      <c r="AU275" s="227"/>
      <c r="AV275" s="227"/>
      <c r="AW275" s="227"/>
      <c r="AX275" s="227"/>
      <c r="AY275" s="227"/>
      <c r="AZ275" s="227"/>
      <c r="BA275" s="227"/>
      <c r="BB275" s="227"/>
      <c r="BC275" s="227"/>
      <c r="BD275" s="227"/>
      <c r="BE275" s="227"/>
      <c r="BF275" s="227"/>
      <c r="BG275" s="227"/>
      <c r="BH275" s="227"/>
      <c r="BI275" s="227"/>
      <c r="BJ275" s="220"/>
      <c r="BK275" s="220"/>
    </row>
    <row r="276" spans="1:63" outlineLevel="1">
      <c r="A276" s="9"/>
      <c r="B276" s="46"/>
      <c r="C276" s="154" t="s">
        <v>29</v>
      </c>
      <c r="D276" s="9"/>
      <c r="E276" s="9"/>
      <c r="F276" s="141"/>
      <c r="G276" s="195"/>
      <c r="H276" s="111"/>
      <c r="I276" s="111"/>
      <c r="J276" s="111"/>
      <c r="K276" s="111"/>
      <c r="L276" s="111">
        <v>0</v>
      </c>
      <c r="M276" s="111">
        <v>0</v>
      </c>
      <c r="N276" s="111">
        <v>0</v>
      </c>
      <c r="O276" s="111">
        <v>0</v>
      </c>
      <c r="P276" s="111">
        <v>0</v>
      </c>
      <c r="Q276" s="111">
        <v>0</v>
      </c>
      <c r="R276" s="100"/>
      <c r="S276" s="100"/>
      <c r="T276" s="100"/>
      <c r="U276" s="100"/>
      <c r="V276" s="100"/>
      <c r="W276" s="100"/>
      <c r="X276" s="100"/>
      <c r="Y276" s="100"/>
      <c r="Z276" s="100"/>
      <c r="AA276" s="227"/>
      <c r="AB276" s="227"/>
      <c r="AC276" s="227"/>
      <c r="AD276" s="227"/>
      <c r="AE276" s="227"/>
      <c r="AF276" s="227"/>
      <c r="AG276" s="227"/>
      <c r="AH276" s="227"/>
      <c r="AI276" s="227"/>
      <c r="AJ276" s="227"/>
      <c r="AK276" s="227"/>
      <c r="AL276" s="227"/>
      <c r="AM276" s="227"/>
      <c r="AN276" s="227"/>
      <c r="AO276" s="227"/>
      <c r="AP276" s="227"/>
      <c r="AQ276" s="227"/>
      <c r="AR276" s="227"/>
      <c r="AS276" s="227"/>
      <c r="AT276" s="227"/>
      <c r="AU276" s="227"/>
      <c r="AV276" s="227"/>
      <c r="AW276" s="227"/>
      <c r="AX276" s="227"/>
      <c r="AY276" s="227"/>
      <c r="AZ276" s="227"/>
      <c r="BA276" s="227"/>
      <c r="BB276" s="227"/>
      <c r="BC276" s="227"/>
      <c r="BD276" s="227"/>
      <c r="BE276" s="227"/>
      <c r="BF276" s="227"/>
      <c r="BG276" s="227"/>
      <c r="BH276" s="227"/>
      <c r="BI276" s="227"/>
      <c r="BJ276" s="220"/>
      <c r="BK276" s="220"/>
    </row>
    <row r="277" spans="1:63" outlineLevel="1">
      <c r="A277" s="9"/>
      <c r="B277" s="46"/>
      <c r="C277" s="129" t="s">
        <v>125</v>
      </c>
      <c r="D277" s="9"/>
      <c r="E277" s="9"/>
      <c r="F277" s="141"/>
      <c r="G277" s="195"/>
      <c r="H277" s="111">
        <v>0</v>
      </c>
      <c r="I277" s="111">
        <v>0</v>
      </c>
      <c r="J277" s="111">
        <v>0</v>
      </c>
      <c r="K277" s="111">
        <v>0</v>
      </c>
      <c r="L277" s="111">
        <v>0</v>
      </c>
      <c r="M277" s="111">
        <v>0</v>
      </c>
      <c r="N277" s="111">
        <v>0</v>
      </c>
      <c r="O277" s="111">
        <v>0</v>
      </c>
      <c r="P277" s="111">
        <v>0</v>
      </c>
      <c r="Q277" s="111">
        <v>0</v>
      </c>
      <c r="R277" s="100"/>
      <c r="S277" s="100"/>
      <c r="T277" s="100"/>
      <c r="U277" s="100"/>
      <c r="V277" s="100"/>
      <c r="W277" s="100"/>
      <c r="X277" s="100"/>
      <c r="Y277" s="100"/>
      <c r="Z277" s="100"/>
      <c r="AA277" s="227"/>
      <c r="AB277" s="227"/>
      <c r="AC277" s="227"/>
      <c r="AD277" s="227"/>
      <c r="AE277" s="227"/>
      <c r="AF277" s="227"/>
      <c r="AG277" s="227"/>
      <c r="AH277" s="227"/>
      <c r="AI277" s="227"/>
      <c r="AJ277" s="227"/>
      <c r="AK277" s="227"/>
      <c r="AL277" s="227"/>
      <c r="AM277" s="227"/>
      <c r="AN277" s="227"/>
      <c r="AO277" s="227"/>
      <c r="AP277" s="227"/>
      <c r="AQ277" s="227"/>
      <c r="AR277" s="227"/>
      <c r="AS277" s="227"/>
      <c r="AT277" s="227"/>
      <c r="AU277" s="227"/>
      <c r="AV277" s="227"/>
      <c r="AW277" s="227"/>
      <c r="AX277" s="227"/>
      <c r="AY277" s="227"/>
      <c r="AZ277" s="227"/>
      <c r="BA277" s="227"/>
      <c r="BB277" s="227"/>
      <c r="BC277" s="227"/>
      <c r="BD277" s="227"/>
      <c r="BE277" s="227"/>
      <c r="BF277" s="227"/>
      <c r="BG277" s="227"/>
      <c r="BH277" s="227"/>
      <c r="BI277" s="227"/>
      <c r="BJ277" s="220"/>
      <c r="BK277" s="220"/>
    </row>
    <row r="278" spans="1:63" outlineLevel="1">
      <c r="A278" s="9"/>
      <c r="B278" s="46"/>
      <c r="C278" s="154" t="s">
        <v>29</v>
      </c>
      <c r="D278" s="9"/>
      <c r="E278" s="9"/>
      <c r="F278" s="141"/>
      <c r="G278" s="195"/>
      <c r="H278" s="111"/>
      <c r="I278" s="111"/>
      <c r="J278" s="111"/>
      <c r="K278" s="111"/>
      <c r="L278" s="111">
        <v>0</v>
      </c>
      <c r="M278" s="111">
        <v>0</v>
      </c>
      <c r="N278" s="111">
        <v>0</v>
      </c>
      <c r="O278" s="111">
        <v>0</v>
      </c>
      <c r="P278" s="111">
        <v>0</v>
      </c>
      <c r="Q278" s="111">
        <v>0</v>
      </c>
      <c r="R278" s="100"/>
      <c r="S278" s="100"/>
      <c r="T278" s="100"/>
      <c r="U278" s="100"/>
      <c r="V278" s="100"/>
      <c r="W278" s="100"/>
      <c r="X278" s="100"/>
      <c r="Y278" s="100"/>
      <c r="Z278" s="100"/>
      <c r="AA278" s="227"/>
      <c r="AB278" s="227"/>
      <c r="AC278" s="227"/>
      <c r="AD278" s="227"/>
      <c r="AE278" s="227"/>
      <c r="AF278" s="227"/>
      <c r="AG278" s="227"/>
      <c r="AH278" s="227"/>
      <c r="AI278" s="227"/>
      <c r="AJ278" s="227"/>
      <c r="AK278" s="227"/>
      <c r="AL278" s="227"/>
      <c r="AM278" s="227"/>
      <c r="AN278" s="227"/>
      <c r="AO278" s="227"/>
      <c r="AP278" s="227"/>
      <c r="AQ278" s="227"/>
      <c r="AR278" s="227"/>
      <c r="AS278" s="227"/>
      <c r="AT278" s="227"/>
      <c r="AU278" s="227"/>
      <c r="AV278" s="227"/>
      <c r="AW278" s="227"/>
      <c r="AX278" s="227"/>
      <c r="AY278" s="227"/>
      <c r="AZ278" s="227"/>
      <c r="BA278" s="227"/>
      <c r="BB278" s="227"/>
      <c r="BC278" s="227"/>
      <c r="BD278" s="227"/>
      <c r="BE278" s="227"/>
      <c r="BF278" s="227"/>
      <c r="BG278" s="227"/>
      <c r="BH278" s="227"/>
      <c r="BI278" s="227"/>
      <c r="BJ278" s="220"/>
      <c r="BK278" s="220"/>
    </row>
    <row r="279" spans="1:63" outlineLevel="1">
      <c r="A279" s="9"/>
      <c r="B279" s="46"/>
      <c r="C279" s="129" t="s">
        <v>126</v>
      </c>
      <c r="D279" s="9"/>
      <c r="E279" s="9"/>
      <c r="F279" s="141"/>
      <c r="G279" s="195"/>
      <c r="H279" s="111">
        <v>0</v>
      </c>
      <c r="I279" s="111">
        <v>0</v>
      </c>
      <c r="J279" s="111">
        <v>0</v>
      </c>
      <c r="K279" s="111">
        <v>0</v>
      </c>
      <c r="L279" s="111">
        <v>0</v>
      </c>
      <c r="M279" s="111">
        <v>0</v>
      </c>
      <c r="N279" s="111">
        <v>0</v>
      </c>
      <c r="O279" s="111">
        <v>0</v>
      </c>
      <c r="P279" s="111">
        <v>0</v>
      </c>
      <c r="Q279" s="111">
        <v>0</v>
      </c>
      <c r="R279" s="100"/>
      <c r="S279" s="100"/>
      <c r="T279" s="100"/>
      <c r="U279" s="100"/>
      <c r="V279" s="100"/>
      <c r="W279" s="100"/>
      <c r="X279" s="100"/>
      <c r="Y279" s="100"/>
      <c r="Z279" s="100"/>
      <c r="AA279" s="227"/>
      <c r="AB279" s="227"/>
      <c r="AC279" s="227"/>
      <c r="AD279" s="227"/>
      <c r="AE279" s="227"/>
      <c r="AF279" s="227"/>
      <c r="AG279" s="227"/>
      <c r="AH279" s="227"/>
      <c r="AI279" s="227"/>
      <c r="AJ279" s="227"/>
      <c r="AK279" s="227"/>
      <c r="AL279" s="227"/>
      <c r="AM279" s="227"/>
      <c r="AN279" s="227"/>
      <c r="AO279" s="227"/>
      <c r="AP279" s="227"/>
      <c r="AQ279" s="227"/>
      <c r="AR279" s="227"/>
      <c r="AS279" s="227"/>
      <c r="AT279" s="227"/>
      <c r="AU279" s="227"/>
      <c r="AV279" s="227"/>
      <c r="AW279" s="227"/>
      <c r="AX279" s="227"/>
      <c r="AY279" s="227"/>
      <c r="AZ279" s="227"/>
      <c r="BA279" s="227"/>
      <c r="BB279" s="227"/>
      <c r="BC279" s="227"/>
      <c r="BD279" s="227"/>
      <c r="BE279" s="227"/>
      <c r="BF279" s="227"/>
      <c r="BG279" s="227"/>
      <c r="BH279" s="227"/>
      <c r="BI279" s="227"/>
      <c r="BJ279" s="220"/>
      <c r="BK279" s="220"/>
    </row>
    <row r="280" spans="1:63" outlineLevel="1">
      <c r="A280" s="9"/>
      <c r="B280" s="46"/>
      <c r="C280" s="154" t="s">
        <v>29</v>
      </c>
      <c r="D280" s="9"/>
      <c r="E280" s="9"/>
      <c r="F280" s="141"/>
      <c r="G280" s="195"/>
      <c r="H280" s="111"/>
      <c r="I280" s="111"/>
      <c r="J280" s="111"/>
      <c r="K280" s="111"/>
      <c r="L280" s="111">
        <v>0</v>
      </c>
      <c r="M280" s="111">
        <v>0</v>
      </c>
      <c r="N280" s="111">
        <v>0</v>
      </c>
      <c r="O280" s="111">
        <v>0</v>
      </c>
      <c r="P280" s="111">
        <v>0</v>
      </c>
      <c r="Q280" s="111">
        <v>0</v>
      </c>
      <c r="R280" s="100"/>
      <c r="S280" s="100"/>
      <c r="T280" s="100"/>
      <c r="U280" s="100"/>
      <c r="V280" s="100"/>
      <c r="W280" s="100"/>
      <c r="X280" s="100"/>
      <c r="Y280" s="100"/>
      <c r="Z280" s="100"/>
      <c r="AA280" s="227"/>
      <c r="AB280" s="227"/>
      <c r="AC280" s="227"/>
      <c r="AD280" s="227"/>
      <c r="AE280" s="227"/>
      <c r="AF280" s="227"/>
      <c r="AG280" s="227"/>
      <c r="AH280" s="227"/>
      <c r="AI280" s="227"/>
      <c r="AJ280" s="227"/>
      <c r="AK280" s="227"/>
      <c r="AL280" s="227"/>
      <c r="AM280" s="227"/>
      <c r="AN280" s="227"/>
      <c r="AO280" s="227"/>
      <c r="AP280" s="227"/>
      <c r="AQ280" s="227"/>
      <c r="AR280" s="227"/>
      <c r="AS280" s="227"/>
      <c r="AT280" s="227"/>
      <c r="AU280" s="227"/>
      <c r="AV280" s="227"/>
      <c r="AW280" s="227"/>
      <c r="AX280" s="227"/>
      <c r="AY280" s="227"/>
      <c r="AZ280" s="227"/>
      <c r="BA280" s="227"/>
      <c r="BB280" s="227"/>
      <c r="BC280" s="227"/>
      <c r="BD280" s="227"/>
      <c r="BE280" s="227"/>
      <c r="BF280" s="227"/>
      <c r="BG280" s="227"/>
      <c r="BH280" s="227"/>
      <c r="BI280" s="227"/>
      <c r="BJ280" s="220"/>
      <c r="BK280" s="220"/>
    </row>
    <row r="281" spans="1:63" outlineLevel="1">
      <c r="A281" s="9"/>
      <c r="B281" s="46"/>
      <c r="C281" s="129" t="s">
        <v>127</v>
      </c>
      <c r="D281" s="9"/>
      <c r="E281" s="9"/>
      <c r="F281" s="141"/>
      <c r="G281" s="195"/>
      <c r="H281" s="111">
        <v>0</v>
      </c>
      <c r="I281" s="111">
        <v>0</v>
      </c>
      <c r="J281" s="111">
        <v>0</v>
      </c>
      <c r="K281" s="111">
        <v>0</v>
      </c>
      <c r="L281" s="111">
        <v>0</v>
      </c>
      <c r="M281" s="111">
        <v>0</v>
      </c>
      <c r="N281" s="111">
        <v>0</v>
      </c>
      <c r="O281" s="111">
        <v>0</v>
      </c>
      <c r="P281" s="111">
        <v>0</v>
      </c>
      <c r="Q281" s="111">
        <v>0</v>
      </c>
      <c r="R281" s="100"/>
      <c r="S281" s="100"/>
      <c r="T281" s="100"/>
      <c r="U281" s="100"/>
      <c r="V281" s="100"/>
      <c r="W281" s="100"/>
      <c r="X281" s="100"/>
      <c r="Y281" s="100"/>
      <c r="Z281" s="100"/>
      <c r="AA281" s="227"/>
      <c r="AB281" s="227"/>
      <c r="AC281" s="227"/>
      <c r="AD281" s="227"/>
      <c r="AE281" s="227"/>
      <c r="AF281" s="227"/>
      <c r="AG281" s="227"/>
      <c r="AH281" s="227"/>
      <c r="AI281" s="227"/>
      <c r="AJ281" s="227"/>
      <c r="AK281" s="227"/>
      <c r="AL281" s="227"/>
      <c r="AM281" s="227"/>
      <c r="AN281" s="227"/>
      <c r="AO281" s="227"/>
      <c r="AP281" s="227"/>
      <c r="AQ281" s="227"/>
      <c r="AR281" s="227"/>
      <c r="AS281" s="227"/>
      <c r="AT281" s="227"/>
      <c r="AU281" s="227"/>
      <c r="AV281" s="227"/>
      <c r="AW281" s="227"/>
      <c r="AX281" s="227"/>
      <c r="AY281" s="227"/>
      <c r="AZ281" s="227"/>
      <c r="BA281" s="227"/>
      <c r="BB281" s="227"/>
      <c r="BC281" s="227"/>
      <c r="BD281" s="227"/>
      <c r="BE281" s="227"/>
      <c r="BF281" s="227"/>
      <c r="BG281" s="227"/>
      <c r="BH281" s="227"/>
      <c r="BI281" s="227"/>
      <c r="BJ281" s="220"/>
      <c r="BK281" s="220"/>
    </row>
    <row r="282" spans="1:63" outlineLevel="1">
      <c r="A282" s="9"/>
      <c r="B282" s="46"/>
      <c r="C282" s="154" t="s">
        <v>29</v>
      </c>
      <c r="D282" s="9"/>
      <c r="E282" s="9"/>
      <c r="F282" s="141"/>
      <c r="G282" s="195"/>
      <c r="H282" s="111"/>
      <c r="I282" s="111"/>
      <c r="J282" s="111"/>
      <c r="K282" s="111"/>
      <c r="L282" s="111">
        <v>0</v>
      </c>
      <c r="M282" s="111">
        <v>0</v>
      </c>
      <c r="N282" s="111">
        <v>0</v>
      </c>
      <c r="O282" s="111">
        <v>0</v>
      </c>
      <c r="P282" s="111">
        <v>0</v>
      </c>
      <c r="Q282" s="111">
        <v>0</v>
      </c>
      <c r="R282" s="100"/>
      <c r="S282" s="100"/>
      <c r="T282" s="100"/>
      <c r="U282" s="100"/>
      <c r="V282" s="100"/>
      <c r="W282" s="100"/>
      <c r="X282" s="100"/>
      <c r="Y282" s="100"/>
      <c r="Z282" s="100"/>
      <c r="AA282" s="227"/>
      <c r="AB282" s="227"/>
      <c r="AC282" s="227"/>
      <c r="AD282" s="227"/>
      <c r="AE282" s="227"/>
      <c r="AF282" s="227"/>
      <c r="AG282" s="227"/>
      <c r="AH282" s="227"/>
      <c r="AI282" s="227"/>
      <c r="AJ282" s="227"/>
      <c r="AK282" s="227"/>
      <c r="AL282" s="227"/>
      <c r="AM282" s="227"/>
      <c r="AN282" s="227"/>
      <c r="AO282" s="227"/>
      <c r="AP282" s="227"/>
      <c r="AQ282" s="227"/>
      <c r="AR282" s="227"/>
      <c r="AS282" s="227"/>
      <c r="AT282" s="227"/>
      <c r="AU282" s="227"/>
      <c r="AV282" s="227"/>
      <c r="AW282" s="227"/>
      <c r="AX282" s="227"/>
      <c r="AY282" s="227"/>
      <c r="AZ282" s="227"/>
      <c r="BA282" s="227"/>
      <c r="BB282" s="227"/>
      <c r="BC282" s="227"/>
      <c r="BD282" s="227"/>
      <c r="BE282" s="227"/>
      <c r="BF282" s="227"/>
      <c r="BG282" s="227"/>
      <c r="BH282" s="227"/>
      <c r="BI282" s="227"/>
      <c r="BJ282" s="220"/>
      <c r="BK282" s="220"/>
    </row>
    <row r="283" spans="1:63" outlineLevel="1">
      <c r="A283" s="9"/>
      <c r="B283" s="46"/>
      <c r="C283" s="129" t="s">
        <v>128</v>
      </c>
      <c r="D283" s="9"/>
      <c r="E283" s="9"/>
      <c r="F283" s="141"/>
      <c r="G283" s="195"/>
      <c r="H283" s="111">
        <v>0</v>
      </c>
      <c r="I283" s="111">
        <v>0</v>
      </c>
      <c r="J283" s="111">
        <v>0</v>
      </c>
      <c r="K283" s="111">
        <v>0</v>
      </c>
      <c r="L283" s="111">
        <v>0</v>
      </c>
      <c r="M283" s="111">
        <v>0</v>
      </c>
      <c r="N283" s="111">
        <v>0</v>
      </c>
      <c r="O283" s="111">
        <v>0</v>
      </c>
      <c r="P283" s="111">
        <v>0</v>
      </c>
      <c r="Q283" s="111">
        <v>0</v>
      </c>
      <c r="R283" s="100"/>
      <c r="S283" s="100"/>
      <c r="T283" s="100"/>
      <c r="U283" s="100"/>
      <c r="V283" s="100"/>
      <c r="W283" s="100"/>
      <c r="X283" s="100"/>
      <c r="Y283" s="100"/>
      <c r="Z283" s="100"/>
      <c r="AA283" s="227"/>
      <c r="AB283" s="227"/>
      <c r="AC283" s="227"/>
      <c r="AD283" s="227"/>
      <c r="AE283" s="227"/>
      <c r="AF283" s="227"/>
      <c r="AG283" s="227"/>
      <c r="AH283" s="227"/>
      <c r="AI283" s="227"/>
      <c r="AJ283" s="227"/>
      <c r="AK283" s="227"/>
      <c r="AL283" s="227"/>
      <c r="AM283" s="227"/>
      <c r="AN283" s="227"/>
      <c r="AO283" s="227"/>
      <c r="AP283" s="227"/>
      <c r="AQ283" s="227"/>
      <c r="AR283" s="227"/>
      <c r="AS283" s="227"/>
      <c r="AT283" s="227"/>
      <c r="AU283" s="227"/>
      <c r="AV283" s="227"/>
      <c r="AW283" s="227"/>
      <c r="AX283" s="227"/>
      <c r="AY283" s="227"/>
      <c r="AZ283" s="227"/>
      <c r="BA283" s="227"/>
      <c r="BB283" s="227"/>
      <c r="BC283" s="227"/>
      <c r="BD283" s="227"/>
      <c r="BE283" s="227"/>
      <c r="BF283" s="227"/>
      <c r="BG283" s="227"/>
      <c r="BH283" s="227"/>
      <c r="BI283" s="227"/>
      <c r="BJ283" s="220"/>
      <c r="BK283" s="220"/>
    </row>
    <row r="284" spans="1:63" outlineLevel="1">
      <c r="A284" s="9"/>
      <c r="B284" s="46"/>
      <c r="C284" s="154" t="s">
        <v>29</v>
      </c>
      <c r="D284" s="9"/>
      <c r="E284" s="9"/>
      <c r="F284" s="141"/>
      <c r="G284" s="195"/>
      <c r="H284" s="111"/>
      <c r="I284" s="111"/>
      <c r="J284" s="111"/>
      <c r="K284" s="111"/>
      <c r="L284" s="111">
        <v>0</v>
      </c>
      <c r="M284" s="111">
        <v>0</v>
      </c>
      <c r="N284" s="111">
        <v>0</v>
      </c>
      <c r="O284" s="111">
        <v>0</v>
      </c>
      <c r="P284" s="111">
        <v>0</v>
      </c>
      <c r="Q284" s="111">
        <v>0</v>
      </c>
      <c r="R284" s="100"/>
      <c r="S284" s="100"/>
      <c r="T284" s="100"/>
      <c r="U284" s="100"/>
      <c r="V284" s="100"/>
      <c r="W284" s="100"/>
      <c r="X284" s="100"/>
      <c r="Y284" s="100"/>
      <c r="Z284" s="100"/>
      <c r="AA284" s="227"/>
      <c r="AB284" s="227"/>
      <c r="AC284" s="227"/>
      <c r="AD284" s="227"/>
      <c r="AE284" s="227"/>
      <c r="AF284" s="227"/>
      <c r="AG284" s="227"/>
      <c r="AH284" s="227"/>
      <c r="AI284" s="227"/>
      <c r="AJ284" s="227"/>
      <c r="AK284" s="227"/>
      <c r="AL284" s="227"/>
      <c r="AM284" s="227"/>
      <c r="AN284" s="227"/>
      <c r="AO284" s="227"/>
      <c r="AP284" s="227"/>
      <c r="AQ284" s="227"/>
      <c r="AR284" s="227"/>
      <c r="AS284" s="227"/>
      <c r="AT284" s="227"/>
      <c r="AU284" s="227"/>
      <c r="AV284" s="227"/>
      <c r="AW284" s="227"/>
      <c r="AX284" s="227"/>
      <c r="AY284" s="227"/>
      <c r="AZ284" s="227"/>
      <c r="BA284" s="227"/>
      <c r="BB284" s="227"/>
      <c r="BC284" s="227"/>
      <c r="BD284" s="227"/>
      <c r="BE284" s="227"/>
      <c r="BF284" s="227"/>
      <c r="BG284" s="227"/>
      <c r="BH284" s="227"/>
      <c r="BI284" s="227"/>
      <c r="BJ284" s="220"/>
      <c r="BK284" s="220"/>
    </row>
    <row r="285" spans="1:63" outlineLevel="1">
      <c r="A285" s="9"/>
      <c r="B285" s="46"/>
      <c r="C285" s="129">
        <v>0</v>
      </c>
      <c r="D285" s="9"/>
      <c r="E285" s="9"/>
      <c r="F285" s="141"/>
      <c r="G285" s="195"/>
      <c r="H285" s="111">
        <v>0</v>
      </c>
      <c r="I285" s="111">
        <v>0</v>
      </c>
      <c r="J285" s="111">
        <v>0</v>
      </c>
      <c r="K285" s="111">
        <v>0</v>
      </c>
      <c r="L285" s="111">
        <v>0</v>
      </c>
      <c r="M285" s="111">
        <v>0</v>
      </c>
      <c r="N285" s="111">
        <v>0</v>
      </c>
      <c r="O285" s="111">
        <v>0</v>
      </c>
      <c r="P285" s="111">
        <v>0</v>
      </c>
      <c r="Q285" s="111">
        <v>0</v>
      </c>
      <c r="R285" s="100"/>
      <c r="S285" s="100"/>
      <c r="T285" s="100"/>
      <c r="U285" s="100"/>
      <c r="V285" s="100"/>
      <c r="W285" s="100"/>
      <c r="X285" s="100"/>
      <c r="Y285" s="100"/>
      <c r="Z285" s="100"/>
      <c r="AA285" s="227"/>
      <c r="AB285" s="227"/>
      <c r="AC285" s="227"/>
      <c r="AD285" s="227"/>
      <c r="AE285" s="227"/>
      <c r="AF285" s="227"/>
      <c r="AG285" s="227"/>
      <c r="AH285" s="227"/>
      <c r="AI285" s="227"/>
      <c r="AJ285" s="227"/>
      <c r="AK285" s="227"/>
      <c r="AL285" s="227"/>
      <c r="AM285" s="227"/>
      <c r="AN285" s="227"/>
      <c r="AO285" s="227"/>
      <c r="AP285" s="227"/>
      <c r="AQ285" s="227"/>
      <c r="AR285" s="227"/>
      <c r="AS285" s="227"/>
      <c r="AT285" s="227"/>
      <c r="AU285" s="227"/>
      <c r="AV285" s="227"/>
      <c r="AW285" s="227"/>
      <c r="AX285" s="227"/>
      <c r="AY285" s="227"/>
      <c r="AZ285" s="227"/>
      <c r="BA285" s="227"/>
      <c r="BB285" s="227"/>
      <c r="BC285" s="227"/>
      <c r="BD285" s="227"/>
      <c r="BE285" s="227"/>
      <c r="BF285" s="227"/>
      <c r="BG285" s="227"/>
      <c r="BH285" s="227"/>
      <c r="BI285" s="227"/>
      <c r="BJ285" s="220"/>
      <c r="BK285" s="220"/>
    </row>
    <row r="286" spans="1:63" outlineLevel="1">
      <c r="A286" s="9"/>
      <c r="B286" s="46"/>
      <c r="C286" s="154" t="s">
        <v>29</v>
      </c>
      <c r="D286" s="9"/>
      <c r="E286" s="9"/>
      <c r="F286" s="141"/>
      <c r="G286" s="195"/>
      <c r="H286" s="111"/>
      <c r="I286" s="111"/>
      <c r="J286" s="111"/>
      <c r="K286" s="111"/>
      <c r="L286" s="111">
        <v>0</v>
      </c>
      <c r="M286" s="111">
        <v>0</v>
      </c>
      <c r="N286" s="111">
        <v>0</v>
      </c>
      <c r="O286" s="111">
        <v>0</v>
      </c>
      <c r="P286" s="111">
        <v>0</v>
      </c>
      <c r="Q286" s="111">
        <v>0</v>
      </c>
      <c r="R286" s="100"/>
      <c r="S286" s="100"/>
      <c r="T286" s="100"/>
      <c r="U286" s="100"/>
      <c r="V286" s="100"/>
      <c r="W286" s="100"/>
      <c r="X286" s="100"/>
      <c r="Y286" s="100"/>
      <c r="Z286" s="100"/>
      <c r="AA286" s="227"/>
      <c r="AB286" s="227"/>
      <c r="AC286" s="227"/>
      <c r="AD286" s="227"/>
      <c r="AE286" s="227"/>
      <c r="AF286" s="227"/>
      <c r="AG286" s="227"/>
      <c r="AH286" s="227"/>
      <c r="AI286" s="227"/>
      <c r="AJ286" s="227"/>
      <c r="AK286" s="227"/>
      <c r="AL286" s="227"/>
      <c r="AM286" s="227"/>
      <c r="AN286" s="227"/>
      <c r="AO286" s="227"/>
      <c r="AP286" s="227"/>
      <c r="AQ286" s="227"/>
      <c r="AR286" s="227"/>
      <c r="AS286" s="227"/>
      <c r="AT286" s="227"/>
      <c r="AU286" s="227"/>
      <c r="AV286" s="227"/>
      <c r="AW286" s="227"/>
      <c r="AX286" s="227"/>
      <c r="AY286" s="227"/>
      <c r="AZ286" s="227"/>
      <c r="BA286" s="227"/>
      <c r="BB286" s="227"/>
      <c r="BC286" s="227"/>
      <c r="BD286" s="227"/>
      <c r="BE286" s="227"/>
      <c r="BF286" s="227"/>
      <c r="BG286" s="227"/>
      <c r="BH286" s="227"/>
      <c r="BI286" s="227"/>
      <c r="BJ286" s="220"/>
      <c r="BK286" s="220"/>
    </row>
    <row r="287" spans="1:63" outlineLevel="1">
      <c r="A287" s="9"/>
      <c r="B287" s="46"/>
      <c r="C287" s="129">
        <v>0</v>
      </c>
      <c r="D287" s="9"/>
      <c r="E287" s="9"/>
      <c r="F287" s="141"/>
      <c r="G287" s="195"/>
      <c r="H287" s="111">
        <v>0</v>
      </c>
      <c r="I287" s="111">
        <v>0</v>
      </c>
      <c r="J287" s="111">
        <v>0</v>
      </c>
      <c r="K287" s="111">
        <v>0</v>
      </c>
      <c r="L287" s="111">
        <v>0</v>
      </c>
      <c r="M287" s="111">
        <v>0</v>
      </c>
      <c r="N287" s="111">
        <v>0</v>
      </c>
      <c r="O287" s="111">
        <v>0</v>
      </c>
      <c r="P287" s="111">
        <v>0</v>
      </c>
      <c r="Q287" s="111">
        <v>0</v>
      </c>
      <c r="R287" s="100"/>
      <c r="S287" s="100"/>
      <c r="T287" s="100"/>
      <c r="U287" s="100"/>
      <c r="V287" s="100"/>
      <c r="W287" s="100"/>
      <c r="X287" s="100"/>
      <c r="Y287" s="100"/>
      <c r="Z287" s="100"/>
      <c r="AA287" s="227"/>
      <c r="AB287" s="227"/>
      <c r="AC287" s="227"/>
      <c r="AD287" s="227"/>
      <c r="AE287" s="227"/>
      <c r="AF287" s="227"/>
      <c r="AG287" s="227"/>
      <c r="AH287" s="227"/>
      <c r="AI287" s="227"/>
      <c r="AJ287" s="227"/>
      <c r="AK287" s="227"/>
      <c r="AL287" s="227"/>
      <c r="AM287" s="227"/>
      <c r="AN287" s="227"/>
      <c r="AO287" s="227"/>
      <c r="AP287" s="227"/>
      <c r="AQ287" s="227"/>
      <c r="AR287" s="227"/>
      <c r="AS287" s="227"/>
      <c r="AT287" s="227"/>
      <c r="AU287" s="227"/>
      <c r="AV287" s="227"/>
      <c r="AW287" s="227"/>
      <c r="AX287" s="227"/>
      <c r="AY287" s="227"/>
      <c r="AZ287" s="227"/>
      <c r="BA287" s="227"/>
      <c r="BB287" s="227"/>
      <c r="BC287" s="227"/>
      <c r="BD287" s="227"/>
      <c r="BE287" s="227"/>
      <c r="BF287" s="227"/>
      <c r="BG287" s="227"/>
      <c r="BH287" s="227"/>
      <c r="BI287" s="227"/>
      <c r="BJ287" s="220"/>
      <c r="BK287" s="220"/>
    </row>
    <row r="288" spans="1:63" outlineLevel="1">
      <c r="A288" s="9"/>
      <c r="B288" s="46"/>
      <c r="C288" s="154" t="s">
        <v>29</v>
      </c>
      <c r="D288" s="9"/>
      <c r="E288" s="9"/>
      <c r="F288" s="141"/>
      <c r="G288" s="195"/>
      <c r="H288" s="111"/>
      <c r="I288" s="111"/>
      <c r="J288" s="111"/>
      <c r="K288" s="111"/>
      <c r="L288" s="111">
        <v>0</v>
      </c>
      <c r="M288" s="111">
        <v>0</v>
      </c>
      <c r="N288" s="111">
        <v>0</v>
      </c>
      <c r="O288" s="111">
        <v>0</v>
      </c>
      <c r="P288" s="111">
        <v>0</v>
      </c>
      <c r="Q288" s="111">
        <v>0</v>
      </c>
      <c r="R288" s="100"/>
      <c r="S288" s="100"/>
      <c r="T288" s="100"/>
      <c r="U288" s="100"/>
      <c r="V288" s="100"/>
      <c r="W288" s="100"/>
      <c r="X288" s="100"/>
      <c r="Y288" s="100"/>
      <c r="Z288" s="100"/>
      <c r="AA288" s="227"/>
      <c r="AB288" s="227"/>
      <c r="AC288" s="227"/>
      <c r="AD288" s="227"/>
      <c r="AE288" s="227"/>
      <c r="AF288" s="227"/>
      <c r="AG288" s="227"/>
      <c r="AH288" s="227"/>
      <c r="AI288" s="227"/>
      <c r="AJ288" s="227"/>
      <c r="AK288" s="227"/>
      <c r="AL288" s="227"/>
      <c r="AM288" s="227"/>
      <c r="AN288" s="227"/>
      <c r="AO288" s="227"/>
      <c r="AP288" s="227"/>
      <c r="AQ288" s="227"/>
      <c r="AR288" s="227"/>
      <c r="AS288" s="227"/>
      <c r="AT288" s="227"/>
      <c r="AU288" s="227"/>
      <c r="AV288" s="227"/>
      <c r="AW288" s="227"/>
      <c r="AX288" s="227"/>
      <c r="AY288" s="227"/>
      <c r="AZ288" s="227"/>
      <c r="BA288" s="227"/>
      <c r="BB288" s="227"/>
      <c r="BC288" s="227"/>
      <c r="BD288" s="227"/>
      <c r="BE288" s="227"/>
      <c r="BF288" s="227"/>
      <c r="BG288" s="227"/>
      <c r="BH288" s="227"/>
      <c r="BI288" s="227"/>
      <c r="BJ288" s="220"/>
      <c r="BK288" s="220"/>
    </row>
    <row r="289" spans="1:63" outlineLevel="1">
      <c r="A289" s="9"/>
      <c r="B289" s="46"/>
      <c r="C289" s="129">
        <v>0</v>
      </c>
      <c r="D289" s="9"/>
      <c r="E289" s="9"/>
      <c r="F289" s="141"/>
      <c r="G289" s="195"/>
      <c r="H289" s="111">
        <v>0</v>
      </c>
      <c r="I289" s="111">
        <v>0</v>
      </c>
      <c r="J289" s="111">
        <v>0</v>
      </c>
      <c r="K289" s="111">
        <v>0</v>
      </c>
      <c r="L289" s="111">
        <v>0</v>
      </c>
      <c r="M289" s="111">
        <v>0</v>
      </c>
      <c r="N289" s="111">
        <v>0</v>
      </c>
      <c r="O289" s="111">
        <v>0</v>
      </c>
      <c r="P289" s="111">
        <v>0</v>
      </c>
      <c r="Q289" s="111">
        <v>0</v>
      </c>
      <c r="R289" s="100"/>
      <c r="S289" s="100"/>
      <c r="T289" s="100"/>
      <c r="U289" s="100"/>
      <c r="V289" s="100"/>
      <c r="W289" s="100"/>
      <c r="X289" s="100"/>
      <c r="Y289" s="100"/>
      <c r="Z289" s="100"/>
      <c r="AA289" s="227"/>
      <c r="AB289" s="227"/>
      <c r="AC289" s="227"/>
      <c r="AD289" s="227"/>
      <c r="AE289" s="227"/>
      <c r="AF289" s="227"/>
      <c r="AG289" s="227"/>
      <c r="AH289" s="227"/>
      <c r="AI289" s="227"/>
      <c r="AJ289" s="227"/>
      <c r="AK289" s="227"/>
      <c r="AL289" s="227"/>
      <c r="AM289" s="227"/>
      <c r="AN289" s="227"/>
      <c r="AO289" s="227"/>
      <c r="AP289" s="227"/>
      <c r="AQ289" s="227"/>
      <c r="AR289" s="227"/>
      <c r="AS289" s="227"/>
      <c r="AT289" s="227"/>
      <c r="AU289" s="227"/>
      <c r="AV289" s="227"/>
      <c r="AW289" s="227"/>
      <c r="AX289" s="227"/>
      <c r="AY289" s="227"/>
      <c r="AZ289" s="227"/>
      <c r="BA289" s="227"/>
      <c r="BB289" s="227"/>
      <c r="BC289" s="227"/>
      <c r="BD289" s="227"/>
      <c r="BE289" s="227"/>
      <c r="BF289" s="227"/>
      <c r="BG289" s="227"/>
      <c r="BH289" s="227"/>
      <c r="BI289" s="227"/>
      <c r="BJ289" s="220"/>
      <c r="BK289" s="220"/>
    </row>
    <row r="290" spans="1:63" outlineLevel="1">
      <c r="A290" s="9"/>
      <c r="B290" s="46"/>
      <c r="C290" s="154" t="s">
        <v>29</v>
      </c>
      <c r="D290" s="9"/>
      <c r="E290" s="9"/>
      <c r="F290" s="141"/>
      <c r="G290" s="195"/>
      <c r="H290" s="111"/>
      <c r="I290" s="111"/>
      <c r="J290" s="111"/>
      <c r="K290" s="111"/>
      <c r="L290" s="111">
        <v>0</v>
      </c>
      <c r="M290" s="111">
        <v>0</v>
      </c>
      <c r="N290" s="111">
        <v>0</v>
      </c>
      <c r="O290" s="111">
        <v>0</v>
      </c>
      <c r="P290" s="111">
        <v>0</v>
      </c>
      <c r="Q290" s="111">
        <v>0</v>
      </c>
      <c r="R290" s="100"/>
      <c r="S290" s="100"/>
      <c r="T290" s="100"/>
      <c r="U290" s="100"/>
      <c r="V290" s="100"/>
      <c r="W290" s="100"/>
      <c r="X290" s="100"/>
      <c r="Y290" s="100"/>
      <c r="Z290" s="100"/>
      <c r="AA290" s="227"/>
      <c r="AB290" s="227"/>
      <c r="AC290" s="227"/>
      <c r="AD290" s="227"/>
      <c r="AE290" s="227"/>
      <c r="AF290" s="227"/>
      <c r="AG290" s="227"/>
      <c r="AH290" s="227"/>
      <c r="AI290" s="227"/>
      <c r="AJ290" s="227"/>
      <c r="AK290" s="227"/>
      <c r="AL290" s="227"/>
      <c r="AM290" s="227"/>
      <c r="AN290" s="227"/>
      <c r="AO290" s="227"/>
      <c r="AP290" s="227"/>
      <c r="AQ290" s="227"/>
      <c r="AR290" s="227"/>
      <c r="AS290" s="227"/>
      <c r="AT290" s="227"/>
      <c r="AU290" s="227"/>
      <c r="AV290" s="227"/>
      <c r="AW290" s="227"/>
      <c r="AX290" s="227"/>
      <c r="AY290" s="227"/>
      <c r="AZ290" s="227"/>
      <c r="BA290" s="227"/>
      <c r="BB290" s="227"/>
      <c r="BC290" s="227"/>
      <c r="BD290" s="227"/>
      <c r="BE290" s="227"/>
      <c r="BF290" s="227"/>
      <c r="BG290" s="227"/>
      <c r="BH290" s="227"/>
      <c r="BI290" s="227"/>
      <c r="BJ290" s="220"/>
      <c r="BK290" s="220"/>
    </row>
    <row r="291" spans="1:63" outlineLevel="1">
      <c r="A291" s="9"/>
      <c r="B291" s="46"/>
      <c r="C291" s="129">
        <v>0</v>
      </c>
      <c r="D291" s="9"/>
      <c r="E291" s="9"/>
      <c r="F291" s="141"/>
      <c r="G291" s="195"/>
      <c r="H291" s="111">
        <v>0</v>
      </c>
      <c r="I291" s="111">
        <v>0</v>
      </c>
      <c r="J291" s="111">
        <v>0</v>
      </c>
      <c r="K291" s="111">
        <v>0</v>
      </c>
      <c r="L291" s="111">
        <v>0</v>
      </c>
      <c r="M291" s="111">
        <v>0</v>
      </c>
      <c r="N291" s="111">
        <v>0</v>
      </c>
      <c r="O291" s="111">
        <v>0</v>
      </c>
      <c r="P291" s="111">
        <v>0</v>
      </c>
      <c r="Q291" s="111">
        <v>0</v>
      </c>
      <c r="R291" s="100"/>
      <c r="S291" s="100"/>
      <c r="T291" s="100"/>
      <c r="U291" s="100"/>
      <c r="V291" s="100"/>
      <c r="W291" s="100"/>
      <c r="X291" s="100"/>
      <c r="Y291" s="100"/>
      <c r="Z291" s="100"/>
      <c r="AA291" s="227"/>
      <c r="AB291" s="227"/>
      <c r="AC291" s="227"/>
      <c r="AD291" s="227"/>
      <c r="AE291" s="227"/>
      <c r="AF291" s="227"/>
      <c r="AG291" s="227"/>
      <c r="AH291" s="227"/>
      <c r="AI291" s="227"/>
      <c r="AJ291" s="227"/>
      <c r="AK291" s="227"/>
      <c r="AL291" s="227"/>
      <c r="AM291" s="227"/>
      <c r="AN291" s="227"/>
      <c r="AO291" s="227"/>
      <c r="AP291" s="227"/>
      <c r="AQ291" s="227"/>
      <c r="AR291" s="227"/>
      <c r="AS291" s="227"/>
      <c r="AT291" s="227"/>
      <c r="AU291" s="227"/>
      <c r="AV291" s="227"/>
      <c r="AW291" s="227"/>
      <c r="AX291" s="227"/>
      <c r="AY291" s="227"/>
      <c r="AZ291" s="227"/>
      <c r="BA291" s="227"/>
      <c r="BB291" s="227"/>
      <c r="BC291" s="227"/>
      <c r="BD291" s="227"/>
      <c r="BE291" s="227"/>
      <c r="BF291" s="227"/>
      <c r="BG291" s="227"/>
      <c r="BH291" s="227"/>
      <c r="BI291" s="227"/>
      <c r="BJ291" s="220"/>
      <c r="BK291" s="220"/>
    </row>
    <row r="292" spans="1:63" outlineLevel="1">
      <c r="A292" s="9"/>
      <c r="B292" s="46"/>
      <c r="C292" s="154" t="s">
        <v>29</v>
      </c>
      <c r="D292" s="9"/>
      <c r="E292" s="9"/>
      <c r="F292" s="141"/>
      <c r="G292" s="195"/>
      <c r="H292" s="111"/>
      <c r="I292" s="111"/>
      <c r="J292" s="111"/>
      <c r="K292" s="111"/>
      <c r="L292" s="111">
        <v>0</v>
      </c>
      <c r="M292" s="111">
        <v>0</v>
      </c>
      <c r="N292" s="111">
        <v>0</v>
      </c>
      <c r="O292" s="111">
        <v>0</v>
      </c>
      <c r="P292" s="111">
        <v>0</v>
      </c>
      <c r="Q292" s="111">
        <v>0</v>
      </c>
      <c r="R292" s="100"/>
      <c r="S292" s="100"/>
      <c r="T292" s="100"/>
      <c r="U292" s="100"/>
      <c r="V292" s="100"/>
      <c r="W292" s="100"/>
      <c r="X292" s="100"/>
      <c r="Y292" s="100"/>
      <c r="Z292" s="100"/>
      <c r="AA292" s="227"/>
      <c r="AB292" s="227"/>
      <c r="AC292" s="227"/>
      <c r="AD292" s="227"/>
      <c r="AE292" s="227"/>
      <c r="AF292" s="227"/>
      <c r="AG292" s="227"/>
      <c r="AH292" s="227"/>
      <c r="AI292" s="227"/>
      <c r="AJ292" s="227"/>
      <c r="AK292" s="227"/>
      <c r="AL292" s="227"/>
      <c r="AM292" s="227"/>
      <c r="AN292" s="227"/>
      <c r="AO292" s="227"/>
      <c r="AP292" s="227"/>
      <c r="AQ292" s="227"/>
      <c r="AR292" s="227"/>
      <c r="AS292" s="227"/>
      <c r="AT292" s="227"/>
      <c r="AU292" s="227"/>
      <c r="AV292" s="227"/>
      <c r="AW292" s="227"/>
      <c r="AX292" s="227"/>
      <c r="AY292" s="227"/>
      <c r="AZ292" s="227"/>
      <c r="BA292" s="227"/>
      <c r="BB292" s="227"/>
      <c r="BC292" s="227"/>
      <c r="BD292" s="227"/>
      <c r="BE292" s="227"/>
      <c r="BF292" s="227"/>
      <c r="BG292" s="227"/>
      <c r="BH292" s="227"/>
      <c r="BI292" s="227"/>
      <c r="BJ292" s="220"/>
      <c r="BK292" s="220"/>
    </row>
    <row r="293" spans="1:63" outlineLevel="1">
      <c r="A293" s="9"/>
      <c r="B293" s="46"/>
      <c r="C293" s="129">
        <v>0</v>
      </c>
      <c r="D293" s="9"/>
      <c r="E293" s="9"/>
      <c r="F293" s="141"/>
      <c r="G293" s="195"/>
      <c r="H293" s="111">
        <v>0</v>
      </c>
      <c r="I293" s="111">
        <v>0</v>
      </c>
      <c r="J293" s="111">
        <v>0</v>
      </c>
      <c r="K293" s="111">
        <v>0</v>
      </c>
      <c r="L293" s="111">
        <v>0</v>
      </c>
      <c r="M293" s="111">
        <v>0</v>
      </c>
      <c r="N293" s="111">
        <v>0</v>
      </c>
      <c r="O293" s="111">
        <v>0</v>
      </c>
      <c r="P293" s="111">
        <v>0</v>
      </c>
      <c r="Q293" s="111">
        <v>0</v>
      </c>
      <c r="R293" s="100"/>
      <c r="S293" s="100"/>
      <c r="T293" s="100"/>
      <c r="U293" s="100"/>
      <c r="V293" s="100"/>
      <c r="W293" s="100"/>
      <c r="X293" s="100"/>
      <c r="Y293" s="100"/>
      <c r="Z293" s="100"/>
      <c r="AA293" s="227"/>
      <c r="AB293" s="227"/>
      <c r="AC293" s="227"/>
      <c r="AD293" s="227"/>
      <c r="AE293" s="227"/>
      <c r="AF293" s="227"/>
      <c r="AG293" s="227"/>
      <c r="AH293" s="227"/>
      <c r="AI293" s="227"/>
      <c r="AJ293" s="227"/>
      <c r="AK293" s="227"/>
      <c r="AL293" s="227"/>
      <c r="AM293" s="227"/>
      <c r="AN293" s="227"/>
      <c r="AO293" s="227"/>
      <c r="AP293" s="227"/>
      <c r="AQ293" s="227"/>
      <c r="AR293" s="227"/>
      <c r="AS293" s="227"/>
      <c r="AT293" s="227"/>
      <c r="AU293" s="227"/>
      <c r="AV293" s="227"/>
      <c r="AW293" s="227"/>
      <c r="AX293" s="227"/>
      <c r="AY293" s="227"/>
      <c r="AZ293" s="227"/>
      <c r="BA293" s="227"/>
      <c r="BB293" s="227"/>
      <c r="BC293" s="227"/>
      <c r="BD293" s="227"/>
      <c r="BE293" s="227"/>
      <c r="BF293" s="227"/>
      <c r="BG293" s="227"/>
      <c r="BH293" s="227"/>
      <c r="BI293" s="227"/>
      <c r="BJ293" s="220"/>
      <c r="BK293" s="220"/>
    </row>
    <row r="294" spans="1:63" outlineLevel="1">
      <c r="A294" s="9"/>
      <c r="B294" s="46"/>
      <c r="C294" s="154" t="s">
        <v>29</v>
      </c>
      <c r="D294" s="9"/>
      <c r="E294" s="9"/>
      <c r="F294" s="141"/>
      <c r="G294" s="195"/>
      <c r="H294" s="111"/>
      <c r="I294" s="111"/>
      <c r="J294" s="111"/>
      <c r="K294" s="111"/>
      <c r="L294" s="111">
        <v>0</v>
      </c>
      <c r="M294" s="111">
        <v>0</v>
      </c>
      <c r="N294" s="111">
        <v>0</v>
      </c>
      <c r="O294" s="111">
        <v>0</v>
      </c>
      <c r="P294" s="111">
        <v>0</v>
      </c>
      <c r="Q294" s="111">
        <v>0</v>
      </c>
      <c r="R294" s="100"/>
      <c r="S294" s="100"/>
      <c r="T294" s="100"/>
      <c r="U294" s="100"/>
      <c r="V294" s="100"/>
      <c r="W294" s="100"/>
      <c r="X294" s="100"/>
      <c r="Y294" s="100"/>
      <c r="Z294" s="100"/>
      <c r="AA294" s="227"/>
      <c r="AB294" s="227"/>
      <c r="AC294" s="227"/>
      <c r="AD294" s="227"/>
      <c r="AE294" s="227"/>
      <c r="AF294" s="227"/>
      <c r="AG294" s="227"/>
      <c r="AH294" s="227"/>
      <c r="AI294" s="227"/>
      <c r="AJ294" s="227"/>
      <c r="AK294" s="227"/>
      <c r="AL294" s="227"/>
      <c r="AM294" s="227"/>
      <c r="AN294" s="227"/>
      <c r="AO294" s="227"/>
      <c r="AP294" s="227"/>
      <c r="AQ294" s="227"/>
      <c r="AR294" s="227"/>
      <c r="AS294" s="227"/>
      <c r="AT294" s="227"/>
      <c r="AU294" s="227"/>
      <c r="AV294" s="227"/>
      <c r="AW294" s="227"/>
      <c r="AX294" s="227"/>
      <c r="AY294" s="227"/>
      <c r="AZ294" s="227"/>
      <c r="BA294" s="227"/>
      <c r="BB294" s="227"/>
      <c r="BC294" s="227"/>
      <c r="BD294" s="227"/>
      <c r="BE294" s="227"/>
      <c r="BF294" s="227"/>
      <c r="BG294" s="227"/>
      <c r="BH294" s="227"/>
      <c r="BI294" s="227"/>
      <c r="BJ294" s="220"/>
      <c r="BK294" s="220"/>
    </row>
    <row r="295" spans="1:63" outlineLevel="1">
      <c r="A295" s="9"/>
      <c r="B295" s="46"/>
      <c r="C295" s="129">
        <v>0</v>
      </c>
      <c r="D295" s="9"/>
      <c r="E295" s="9"/>
      <c r="F295" s="141"/>
      <c r="G295" s="195"/>
      <c r="H295" s="111">
        <v>0</v>
      </c>
      <c r="I295" s="111">
        <v>0</v>
      </c>
      <c r="J295" s="111">
        <v>0</v>
      </c>
      <c r="K295" s="111">
        <v>0</v>
      </c>
      <c r="L295" s="111">
        <v>0</v>
      </c>
      <c r="M295" s="111">
        <v>0</v>
      </c>
      <c r="N295" s="111">
        <v>0</v>
      </c>
      <c r="O295" s="111">
        <v>0</v>
      </c>
      <c r="P295" s="111">
        <v>0</v>
      </c>
      <c r="Q295" s="111">
        <v>0</v>
      </c>
      <c r="R295" s="100"/>
      <c r="S295" s="100"/>
      <c r="T295" s="100"/>
      <c r="U295" s="100"/>
      <c r="V295" s="100"/>
      <c r="W295" s="100"/>
      <c r="X295" s="100"/>
      <c r="Y295" s="100"/>
      <c r="Z295" s="100"/>
      <c r="AA295" s="227"/>
      <c r="AB295" s="227"/>
      <c r="AC295" s="227"/>
      <c r="AD295" s="227"/>
      <c r="AE295" s="227"/>
      <c r="AF295" s="227"/>
      <c r="AG295" s="227"/>
      <c r="AH295" s="227"/>
      <c r="AI295" s="227"/>
      <c r="AJ295" s="227"/>
      <c r="AK295" s="227"/>
      <c r="AL295" s="227"/>
      <c r="AM295" s="227"/>
      <c r="AN295" s="227"/>
      <c r="AO295" s="227"/>
      <c r="AP295" s="227"/>
      <c r="AQ295" s="227"/>
      <c r="AR295" s="227"/>
      <c r="AS295" s="227"/>
      <c r="AT295" s="227"/>
      <c r="AU295" s="227"/>
      <c r="AV295" s="227"/>
      <c r="AW295" s="227"/>
      <c r="AX295" s="227"/>
      <c r="AY295" s="227"/>
      <c r="AZ295" s="227"/>
      <c r="BA295" s="227"/>
      <c r="BB295" s="227"/>
      <c r="BC295" s="227"/>
      <c r="BD295" s="227"/>
      <c r="BE295" s="227"/>
      <c r="BF295" s="227"/>
      <c r="BG295" s="227"/>
      <c r="BH295" s="227"/>
      <c r="BI295" s="227"/>
      <c r="BJ295" s="220"/>
      <c r="BK295" s="220"/>
    </row>
    <row r="296" spans="1:63" outlineLevel="1">
      <c r="A296" s="9"/>
      <c r="B296" s="46"/>
      <c r="C296" s="154" t="s">
        <v>29</v>
      </c>
      <c r="D296" s="9"/>
      <c r="E296" s="9"/>
      <c r="F296" s="141"/>
      <c r="G296" s="195"/>
      <c r="H296" s="111"/>
      <c r="I296" s="111"/>
      <c r="J296" s="111"/>
      <c r="K296" s="111"/>
      <c r="L296" s="111">
        <v>0</v>
      </c>
      <c r="M296" s="111">
        <v>0</v>
      </c>
      <c r="N296" s="111">
        <v>0</v>
      </c>
      <c r="O296" s="111">
        <v>0</v>
      </c>
      <c r="P296" s="111">
        <v>0</v>
      </c>
      <c r="Q296" s="111">
        <v>0</v>
      </c>
      <c r="R296" s="100"/>
      <c r="S296" s="100"/>
      <c r="T296" s="100"/>
      <c r="U296" s="100"/>
      <c r="V296" s="100"/>
      <c r="W296" s="100"/>
      <c r="X296" s="100"/>
      <c r="Y296" s="100"/>
      <c r="Z296" s="100"/>
      <c r="AA296" s="227"/>
      <c r="AB296" s="227"/>
      <c r="AC296" s="227"/>
      <c r="AD296" s="227"/>
      <c r="AE296" s="227"/>
      <c r="AF296" s="227"/>
      <c r="AG296" s="227"/>
      <c r="AH296" s="227"/>
      <c r="AI296" s="227"/>
      <c r="AJ296" s="227"/>
      <c r="AK296" s="227"/>
      <c r="AL296" s="227"/>
      <c r="AM296" s="227"/>
      <c r="AN296" s="227"/>
      <c r="AO296" s="227"/>
      <c r="AP296" s="227"/>
      <c r="AQ296" s="227"/>
      <c r="AR296" s="227"/>
      <c r="AS296" s="227"/>
      <c r="AT296" s="227"/>
      <c r="AU296" s="227"/>
      <c r="AV296" s="227"/>
      <c r="AW296" s="227"/>
      <c r="AX296" s="227"/>
      <c r="AY296" s="227"/>
      <c r="AZ296" s="227"/>
      <c r="BA296" s="227"/>
      <c r="BB296" s="227"/>
      <c r="BC296" s="227"/>
      <c r="BD296" s="227"/>
      <c r="BE296" s="227"/>
      <c r="BF296" s="227"/>
      <c r="BG296" s="227"/>
      <c r="BH296" s="227"/>
      <c r="BI296" s="227"/>
      <c r="BJ296" s="220"/>
      <c r="BK296" s="220"/>
    </row>
    <row r="297" spans="1:63" outlineLevel="1">
      <c r="A297" s="9"/>
      <c r="B297" s="46"/>
      <c r="C297" s="129">
        <v>0</v>
      </c>
      <c r="D297" s="9"/>
      <c r="E297" s="9"/>
      <c r="F297" s="141"/>
      <c r="G297" s="195"/>
      <c r="H297" s="111">
        <v>0</v>
      </c>
      <c r="I297" s="111">
        <v>0</v>
      </c>
      <c r="J297" s="111">
        <v>0</v>
      </c>
      <c r="K297" s="111">
        <v>0</v>
      </c>
      <c r="L297" s="111">
        <v>0</v>
      </c>
      <c r="M297" s="111">
        <v>0</v>
      </c>
      <c r="N297" s="111">
        <v>0</v>
      </c>
      <c r="O297" s="111">
        <v>0</v>
      </c>
      <c r="P297" s="111">
        <v>0</v>
      </c>
      <c r="Q297" s="111">
        <v>0</v>
      </c>
      <c r="R297" s="100"/>
      <c r="S297" s="100"/>
      <c r="T297" s="100"/>
      <c r="U297" s="100"/>
      <c r="V297" s="100"/>
      <c r="W297" s="100"/>
      <c r="X297" s="100"/>
      <c r="Y297" s="100"/>
      <c r="Z297" s="100"/>
      <c r="AA297" s="227"/>
      <c r="AB297" s="227"/>
      <c r="AC297" s="227"/>
      <c r="AD297" s="227"/>
      <c r="AE297" s="227"/>
      <c r="AF297" s="227"/>
      <c r="AG297" s="227"/>
      <c r="AH297" s="227"/>
      <c r="AI297" s="227"/>
      <c r="AJ297" s="227"/>
      <c r="AK297" s="227"/>
      <c r="AL297" s="227"/>
      <c r="AM297" s="227"/>
      <c r="AN297" s="227"/>
      <c r="AO297" s="227"/>
      <c r="AP297" s="227"/>
      <c r="AQ297" s="227"/>
      <c r="AR297" s="227"/>
      <c r="AS297" s="227"/>
      <c r="AT297" s="227"/>
      <c r="AU297" s="227"/>
      <c r="AV297" s="227"/>
      <c r="AW297" s="227"/>
      <c r="AX297" s="227"/>
      <c r="AY297" s="227"/>
      <c r="AZ297" s="227"/>
      <c r="BA297" s="227"/>
      <c r="BB297" s="227"/>
      <c r="BC297" s="227"/>
      <c r="BD297" s="227"/>
      <c r="BE297" s="227"/>
      <c r="BF297" s="227"/>
      <c r="BG297" s="227"/>
      <c r="BH297" s="227"/>
      <c r="BI297" s="227"/>
      <c r="BJ297" s="220"/>
      <c r="BK297" s="220"/>
    </row>
    <row r="298" spans="1:63" outlineLevel="1">
      <c r="A298" s="9"/>
      <c r="B298" s="46"/>
      <c r="C298" s="154" t="s">
        <v>29</v>
      </c>
      <c r="D298" s="9"/>
      <c r="E298" s="9"/>
      <c r="F298" s="141"/>
      <c r="G298" s="195"/>
      <c r="H298" s="111"/>
      <c r="I298" s="111"/>
      <c r="J298" s="111"/>
      <c r="K298" s="111"/>
      <c r="L298" s="111">
        <v>0</v>
      </c>
      <c r="M298" s="111">
        <v>0</v>
      </c>
      <c r="N298" s="111">
        <v>0</v>
      </c>
      <c r="O298" s="111">
        <v>0</v>
      </c>
      <c r="P298" s="111">
        <v>0</v>
      </c>
      <c r="Q298" s="111">
        <v>0</v>
      </c>
      <c r="R298" s="100"/>
      <c r="S298" s="100"/>
      <c r="T298" s="100"/>
      <c r="U298" s="100"/>
      <c r="V298" s="100"/>
      <c r="W298" s="100"/>
      <c r="X298" s="100"/>
      <c r="Y298" s="100"/>
      <c r="Z298" s="100"/>
      <c r="AA298" s="227"/>
      <c r="AB298" s="227"/>
      <c r="AC298" s="227"/>
      <c r="AD298" s="227"/>
      <c r="AE298" s="227"/>
      <c r="AF298" s="227"/>
      <c r="AG298" s="227"/>
      <c r="AH298" s="227"/>
      <c r="AI298" s="227"/>
      <c r="AJ298" s="227"/>
      <c r="AK298" s="227"/>
      <c r="AL298" s="227"/>
      <c r="AM298" s="227"/>
      <c r="AN298" s="227"/>
      <c r="AO298" s="227"/>
      <c r="AP298" s="227"/>
      <c r="AQ298" s="227"/>
      <c r="AR298" s="227"/>
      <c r="AS298" s="227"/>
      <c r="AT298" s="227"/>
      <c r="AU298" s="227"/>
      <c r="AV298" s="227"/>
      <c r="AW298" s="227"/>
      <c r="AX298" s="227"/>
      <c r="AY298" s="227"/>
      <c r="AZ298" s="227"/>
      <c r="BA298" s="227"/>
      <c r="BB298" s="227"/>
      <c r="BC298" s="227"/>
      <c r="BD298" s="227"/>
      <c r="BE298" s="227"/>
      <c r="BF298" s="227"/>
      <c r="BG298" s="227"/>
      <c r="BH298" s="227"/>
      <c r="BI298" s="227"/>
      <c r="BJ298" s="220"/>
      <c r="BK298" s="220"/>
    </row>
    <row r="299" spans="1:63" outlineLevel="1">
      <c r="A299" s="9"/>
      <c r="B299" s="46"/>
      <c r="C299" s="129">
        <v>0</v>
      </c>
      <c r="D299" s="9"/>
      <c r="E299" s="9"/>
      <c r="F299" s="141"/>
      <c r="G299" s="195"/>
      <c r="H299" s="111">
        <v>0</v>
      </c>
      <c r="I299" s="111">
        <v>0</v>
      </c>
      <c r="J299" s="111">
        <v>0</v>
      </c>
      <c r="K299" s="111">
        <v>0</v>
      </c>
      <c r="L299" s="111">
        <v>0</v>
      </c>
      <c r="M299" s="111">
        <v>0</v>
      </c>
      <c r="N299" s="111">
        <v>0</v>
      </c>
      <c r="O299" s="111">
        <v>0</v>
      </c>
      <c r="P299" s="111">
        <v>0</v>
      </c>
      <c r="Q299" s="111">
        <v>0</v>
      </c>
      <c r="R299" s="100"/>
      <c r="S299" s="100"/>
      <c r="T299" s="100"/>
      <c r="U299" s="100"/>
      <c r="V299" s="100"/>
      <c r="W299" s="100"/>
      <c r="X299" s="100"/>
      <c r="Y299" s="100"/>
      <c r="Z299" s="100"/>
      <c r="AA299" s="227"/>
      <c r="AB299" s="227"/>
      <c r="AC299" s="227"/>
      <c r="AD299" s="227"/>
      <c r="AE299" s="227"/>
      <c r="AF299" s="227"/>
      <c r="AG299" s="227"/>
      <c r="AH299" s="227"/>
      <c r="AI299" s="227"/>
      <c r="AJ299" s="227"/>
      <c r="AK299" s="227"/>
      <c r="AL299" s="227"/>
      <c r="AM299" s="227"/>
      <c r="AN299" s="227"/>
      <c r="AO299" s="227"/>
      <c r="AP299" s="227"/>
      <c r="AQ299" s="227"/>
      <c r="AR299" s="227"/>
      <c r="AS299" s="227"/>
      <c r="AT299" s="227"/>
      <c r="AU299" s="227"/>
      <c r="AV299" s="227"/>
      <c r="AW299" s="227"/>
      <c r="AX299" s="227"/>
      <c r="AY299" s="227"/>
      <c r="AZ299" s="227"/>
      <c r="BA299" s="227"/>
      <c r="BB299" s="227"/>
      <c r="BC299" s="227"/>
      <c r="BD299" s="227"/>
      <c r="BE299" s="227"/>
      <c r="BF299" s="227"/>
      <c r="BG299" s="227"/>
      <c r="BH299" s="227"/>
      <c r="BI299" s="227"/>
      <c r="BJ299" s="220"/>
      <c r="BK299" s="220"/>
    </row>
    <row r="300" spans="1:63" outlineLevel="1">
      <c r="A300" s="9"/>
      <c r="B300" s="46"/>
      <c r="C300" s="154" t="s">
        <v>29</v>
      </c>
      <c r="D300" s="9"/>
      <c r="E300" s="9"/>
      <c r="F300" s="141"/>
      <c r="G300" s="195"/>
      <c r="H300" s="111"/>
      <c r="I300" s="111"/>
      <c r="J300" s="111"/>
      <c r="K300" s="111"/>
      <c r="L300" s="111">
        <v>0</v>
      </c>
      <c r="M300" s="111">
        <v>0</v>
      </c>
      <c r="N300" s="111">
        <v>0</v>
      </c>
      <c r="O300" s="111">
        <v>0</v>
      </c>
      <c r="P300" s="111">
        <v>0</v>
      </c>
      <c r="Q300" s="111">
        <v>0</v>
      </c>
      <c r="R300" s="100"/>
      <c r="S300" s="100"/>
      <c r="T300" s="100"/>
      <c r="U300" s="100"/>
      <c r="V300" s="100"/>
      <c r="W300" s="100"/>
      <c r="X300" s="100"/>
      <c r="Y300" s="100"/>
      <c r="Z300" s="100"/>
      <c r="AA300" s="227"/>
      <c r="AB300" s="227"/>
      <c r="AC300" s="227"/>
      <c r="AD300" s="227"/>
      <c r="AE300" s="227"/>
      <c r="AF300" s="227"/>
      <c r="AG300" s="227"/>
      <c r="AH300" s="227"/>
      <c r="AI300" s="227"/>
      <c r="AJ300" s="227"/>
      <c r="AK300" s="227"/>
      <c r="AL300" s="227"/>
      <c r="AM300" s="227"/>
      <c r="AN300" s="227"/>
      <c r="AO300" s="227"/>
      <c r="AP300" s="227"/>
      <c r="AQ300" s="227"/>
      <c r="AR300" s="227"/>
      <c r="AS300" s="227"/>
      <c r="AT300" s="227"/>
      <c r="AU300" s="227"/>
      <c r="AV300" s="227"/>
      <c r="AW300" s="227"/>
      <c r="AX300" s="227"/>
      <c r="AY300" s="227"/>
      <c r="AZ300" s="227"/>
      <c r="BA300" s="227"/>
      <c r="BB300" s="227"/>
      <c r="BC300" s="227"/>
      <c r="BD300" s="227"/>
      <c r="BE300" s="227"/>
      <c r="BF300" s="227"/>
      <c r="BG300" s="227"/>
      <c r="BH300" s="227"/>
      <c r="BI300" s="227"/>
      <c r="BJ300" s="220"/>
      <c r="BK300" s="220"/>
    </row>
    <row r="301" spans="1:63" outlineLevel="1">
      <c r="A301" s="9"/>
      <c r="B301" s="46"/>
      <c r="C301" s="129">
        <v>0</v>
      </c>
      <c r="D301" s="9"/>
      <c r="E301" s="9"/>
      <c r="F301" s="141"/>
      <c r="G301" s="195"/>
      <c r="H301" s="111">
        <v>0</v>
      </c>
      <c r="I301" s="111">
        <v>0</v>
      </c>
      <c r="J301" s="111">
        <v>0</v>
      </c>
      <c r="K301" s="111">
        <v>0</v>
      </c>
      <c r="L301" s="111">
        <v>0</v>
      </c>
      <c r="M301" s="111">
        <v>0</v>
      </c>
      <c r="N301" s="111">
        <v>0</v>
      </c>
      <c r="O301" s="111">
        <v>0</v>
      </c>
      <c r="P301" s="111">
        <v>0</v>
      </c>
      <c r="Q301" s="111">
        <v>0</v>
      </c>
      <c r="R301" s="100"/>
      <c r="S301" s="100"/>
      <c r="T301" s="100"/>
      <c r="U301" s="100"/>
      <c r="V301" s="100"/>
      <c r="W301" s="100"/>
      <c r="X301" s="100"/>
      <c r="Y301" s="100"/>
      <c r="Z301" s="100"/>
      <c r="AA301" s="227"/>
      <c r="AB301" s="227"/>
      <c r="AC301" s="227"/>
      <c r="AD301" s="227"/>
      <c r="AE301" s="227"/>
      <c r="AF301" s="227"/>
      <c r="AG301" s="227"/>
      <c r="AH301" s="227"/>
      <c r="AI301" s="227"/>
      <c r="AJ301" s="227"/>
      <c r="AK301" s="227"/>
      <c r="AL301" s="227"/>
      <c r="AM301" s="227"/>
      <c r="AN301" s="227"/>
      <c r="AO301" s="227"/>
      <c r="AP301" s="227"/>
      <c r="AQ301" s="227"/>
      <c r="AR301" s="227"/>
      <c r="AS301" s="227"/>
      <c r="AT301" s="227"/>
      <c r="AU301" s="227"/>
      <c r="AV301" s="227"/>
      <c r="AW301" s="227"/>
      <c r="AX301" s="227"/>
      <c r="AY301" s="227"/>
      <c r="AZ301" s="227"/>
      <c r="BA301" s="227"/>
      <c r="BB301" s="227"/>
      <c r="BC301" s="227"/>
      <c r="BD301" s="227"/>
      <c r="BE301" s="227"/>
      <c r="BF301" s="227"/>
      <c r="BG301" s="227"/>
      <c r="BH301" s="227"/>
      <c r="BI301" s="227"/>
      <c r="BJ301" s="220"/>
      <c r="BK301" s="220"/>
    </row>
    <row r="302" spans="1:63" outlineLevel="1">
      <c r="A302" s="9"/>
      <c r="B302" s="46"/>
      <c r="C302" s="154" t="s">
        <v>29</v>
      </c>
      <c r="D302" s="9"/>
      <c r="E302" s="9"/>
      <c r="F302" s="141"/>
      <c r="G302" s="195"/>
      <c r="H302" s="111"/>
      <c r="I302" s="111"/>
      <c r="J302" s="111"/>
      <c r="K302" s="111"/>
      <c r="L302" s="111">
        <v>0</v>
      </c>
      <c r="M302" s="111">
        <v>0</v>
      </c>
      <c r="N302" s="111">
        <v>0</v>
      </c>
      <c r="O302" s="111">
        <v>0</v>
      </c>
      <c r="P302" s="111">
        <v>0</v>
      </c>
      <c r="Q302" s="111">
        <v>0</v>
      </c>
      <c r="R302" s="100"/>
      <c r="S302" s="100"/>
      <c r="T302" s="100"/>
      <c r="U302" s="100"/>
      <c r="V302" s="100"/>
      <c r="W302" s="100"/>
      <c r="X302" s="100"/>
      <c r="Y302" s="100"/>
      <c r="Z302" s="100"/>
      <c r="AA302" s="227"/>
      <c r="AB302" s="227"/>
      <c r="AC302" s="227"/>
      <c r="AD302" s="227"/>
      <c r="AE302" s="227"/>
      <c r="AF302" s="227"/>
      <c r="AG302" s="227"/>
      <c r="AH302" s="227"/>
      <c r="AI302" s="227"/>
      <c r="AJ302" s="227"/>
      <c r="AK302" s="227"/>
      <c r="AL302" s="227"/>
      <c r="AM302" s="227"/>
      <c r="AN302" s="227"/>
      <c r="AO302" s="227"/>
      <c r="AP302" s="227"/>
      <c r="AQ302" s="227"/>
      <c r="AR302" s="227"/>
      <c r="AS302" s="227"/>
      <c r="AT302" s="227"/>
      <c r="AU302" s="227"/>
      <c r="AV302" s="227"/>
      <c r="AW302" s="227"/>
      <c r="AX302" s="227"/>
      <c r="AY302" s="227"/>
      <c r="AZ302" s="227"/>
      <c r="BA302" s="227"/>
      <c r="BB302" s="227"/>
      <c r="BC302" s="227"/>
      <c r="BD302" s="227"/>
      <c r="BE302" s="227"/>
      <c r="BF302" s="227"/>
      <c r="BG302" s="227"/>
      <c r="BH302" s="227"/>
      <c r="BI302" s="227"/>
      <c r="BJ302" s="220"/>
      <c r="BK302" s="220"/>
    </row>
    <row r="303" spans="1:63" outlineLevel="1">
      <c r="A303" s="9"/>
      <c r="B303" s="46"/>
      <c r="C303" s="129">
        <v>0</v>
      </c>
      <c r="D303" s="9"/>
      <c r="E303" s="9"/>
      <c r="F303" s="141"/>
      <c r="G303" s="195"/>
      <c r="H303" s="111">
        <v>0</v>
      </c>
      <c r="I303" s="111">
        <v>0</v>
      </c>
      <c r="J303" s="111">
        <v>0</v>
      </c>
      <c r="K303" s="111">
        <v>0</v>
      </c>
      <c r="L303" s="111">
        <v>0</v>
      </c>
      <c r="M303" s="111">
        <v>0</v>
      </c>
      <c r="N303" s="111">
        <v>0</v>
      </c>
      <c r="O303" s="111">
        <v>0</v>
      </c>
      <c r="P303" s="111">
        <v>0</v>
      </c>
      <c r="Q303" s="111">
        <v>0</v>
      </c>
      <c r="R303" s="100"/>
      <c r="S303" s="100"/>
      <c r="T303" s="100"/>
      <c r="U303" s="100"/>
      <c r="V303" s="100"/>
      <c r="W303" s="100"/>
      <c r="X303" s="100"/>
      <c r="Y303" s="100"/>
      <c r="Z303" s="100"/>
      <c r="AA303" s="227"/>
      <c r="AB303" s="227"/>
      <c r="AC303" s="227"/>
      <c r="AD303" s="227"/>
      <c r="AE303" s="227"/>
      <c r="AF303" s="227"/>
      <c r="AG303" s="227"/>
      <c r="AH303" s="227"/>
      <c r="AI303" s="227"/>
      <c r="AJ303" s="227"/>
      <c r="AK303" s="227"/>
      <c r="AL303" s="227"/>
      <c r="AM303" s="227"/>
      <c r="AN303" s="227"/>
      <c r="AO303" s="227"/>
      <c r="AP303" s="227"/>
      <c r="AQ303" s="227"/>
      <c r="AR303" s="227"/>
      <c r="AS303" s="227"/>
      <c r="AT303" s="227"/>
      <c r="AU303" s="227"/>
      <c r="AV303" s="227"/>
      <c r="AW303" s="227"/>
      <c r="AX303" s="227"/>
      <c r="AY303" s="227"/>
      <c r="AZ303" s="227"/>
      <c r="BA303" s="227"/>
      <c r="BB303" s="227"/>
      <c r="BC303" s="227"/>
      <c r="BD303" s="227"/>
      <c r="BE303" s="227"/>
      <c r="BF303" s="227"/>
      <c r="BG303" s="227"/>
      <c r="BH303" s="227"/>
      <c r="BI303" s="227"/>
      <c r="BJ303" s="220"/>
      <c r="BK303" s="220"/>
    </row>
    <row r="304" spans="1:63" outlineLevel="1">
      <c r="A304" s="9"/>
      <c r="B304" s="46"/>
      <c r="C304" s="154" t="s">
        <v>29</v>
      </c>
      <c r="D304" s="9"/>
      <c r="E304" s="9"/>
      <c r="F304" s="141"/>
      <c r="G304" s="195"/>
      <c r="H304" s="111"/>
      <c r="I304" s="111"/>
      <c r="J304" s="111"/>
      <c r="K304" s="111"/>
      <c r="L304" s="111">
        <v>0</v>
      </c>
      <c r="M304" s="111">
        <v>0</v>
      </c>
      <c r="N304" s="111">
        <v>0</v>
      </c>
      <c r="O304" s="111">
        <v>0</v>
      </c>
      <c r="P304" s="111">
        <v>0</v>
      </c>
      <c r="Q304" s="111">
        <v>0</v>
      </c>
      <c r="R304" s="100"/>
      <c r="S304" s="100"/>
      <c r="T304" s="100"/>
      <c r="U304" s="100"/>
      <c r="V304" s="100"/>
      <c r="W304" s="100"/>
      <c r="X304" s="100"/>
      <c r="Y304" s="100"/>
      <c r="Z304" s="100"/>
      <c r="AA304" s="227"/>
      <c r="AB304" s="227"/>
      <c r="AC304" s="227"/>
      <c r="AD304" s="227"/>
      <c r="AE304" s="227"/>
      <c r="AF304" s="227"/>
      <c r="AG304" s="227"/>
      <c r="AH304" s="227"/>
      <c r="AI304" s="227"/>
      <c r="AJ304" s="227"/>
      <c r="AK304" s="227"/>
      <c r="AL304" s="227"/>
      <c r="AM304" s="227"/>
      <c r="AN304" s="227"/>
      <c r="AO304" s="227"/>
      <c r="AP304" s="227"/>
      <c r="AQ304" s="227"/>
      <c r="AR304" s="227"/>
      <c r="AS304" s="227"/>
      <c r="AT304" s="227"/>
      <c r="AU304" s="227"/>
      <c r="AV304" s="227"/>
      <c r="AW304" s="227"/>
      <c r="AX304" s="227"/>
      <c r="AY304" s="227"/>
      <c r="AZ304" s="227"/>
      <c r="BA304" s="227"/>
      <c r="BB304" s="227"/>
      <c r="BC304" s="227"/>
      <c r="BD304" s="227"/>
      <c r="BE304" s="227"/>
      <c r="BF304" s="227"/>
      <c r="BG304" s="227"/>
      <c r="BH304" s="227"/>
      <c r="BI304" s="227"/>
      <c r="BJ304" s="220"/>
      <c r="BK304" s="220"/>
    </row>
    <row r="305" spans="1:63" outlineLevel="1">
      <c r="A305" s="9"/>
      <c r="B305" s="46"/>
      <c r="C305" s="129">
        <v>0</v>
      </c>
      <c r="D305" s="9"/>
      <c r="E305" s="9"/>
      <c r="F305" s="141"/>
      <c r="G305" s="195"/>
      <c r="H305" s="111">
        <v>0</v>
      </c>
      <c r="I305" s="111">
        <v>0</v>
      </c>
      <c r="J305" s="111">
        <v>0</v>
      </c>
      <c r="K305" s="111">
        <v>0</v>
      </c>
      <c r="L305" s="111">
        <v>0</v>
      </c>
      <c r="M305" s="111">
        <v>0</v>
      </c>
      <c r="N305" s="111">
        <v>0</v>
      </c>
      <c r="O305" s="111">
        <v>0</v>
      </c>
      <c r="P305" s="111">
        <v>0</v>
      </c>
      <c r="Q305" s="111">
        <v>0</v>
      </c>
      <c r="R305" s="100"/>
      <c r="S305" s="100"/>
      <c r="T305" s="100"/>
      <c r="U305" s="100"/>
      <c r="V305" s="100"/>
      <c r="W305" s="100"/>
      <c r="X305" s="100"/>
      <c r="Y305" s="100"/>
      <c r="Z305" s="100"/>
      <c r="AA305" s="227"/>
      <c r="AB305" s="227"/>
      <c r="AC305" s="227"/>
      <c r="AD305" s="227"/>
      <c r="AE305" s="227"/>
      <c r="AF305" s="227"/>
      <c r="AG305" s="227"/>
      <c r="AH305" s="227"/>
      <c r="AI305" s="227"/>
      <c r="AJ305" s="227"/>
      <c r="AK305" s="227"/>
      <c r="AL305" s="227"/>
      <c r="AM305" s="227"/>
      <c r="AN305" s="227"/>
      <c r="AO305" s="227"/>
      <c r="AP305" s="227"/>
      <c r="AQ305" s="227"/>
      <c r="AR305" s="227"/>
      <c r="AS305" s="227"/>
      <c r="AT305" s="227"/>
      <c r="AU305" s="227"/>
      <c r="AV305" s="227"/>
      <c r="AW305" s="227"/>
      <c r="AX305" s="227"/>
      <c r="AY305" s="227"/>
      <c r="AZ305" s="227"/>
      <c r="BA305" s="227"/>
      <c r="BB305" s="227"/>
      <c r="BC305" s="227"/>
      <c r="BD305" s="227"/>
      <c r="BE305" s="227"/>
      <c r="BF305" s="227"/>
      <c r="BG305" s="227"/>
      <c r="BH305" s="227"/>
      <c r="BI305" s="227"/>
      <c r="BJ305" s="220"/>
      <c r="BK305" s="220"/>
    </row>
    <row r="306" spans="1:63" outlineLevel="1">
      <c r="A306" s="9"/>
      <c r="B306" s="46"/>
      <c r="C306" s="154" t="s">
        <v>29</v>
      </c>
      <c r="D306" s="9"/>
      <c r="E306" s="9"/>
      <c r="F306" s="141"/>
      <c r="G306" s="195"/>
      <c r="H306" s="111"/>
      <c r="I306" s="111"/>
      <c r="J306" s="111"/>
      <c r="K306" s="111"/>
      <c r="L306" s="111">
        <v>0</v>
      </c>
      <c r="M306" s="111">
        <v>0</v>
      </c>
      <c r="N306" s="111">
        <v>0</v>
      </c>
      <c r="O306" s="111">
        <v>0</v>
      </c>
      <c r="P306" s="111">
        <v>0</v>
      </c>
      <c r="Q306" s="111">
        <v>0</v>
      </c>
      <c r="R306" s="100"/>
      <c r="S306" s="100"/>
      <c r="T306" s="100"/>
      <c r="U306" s="100"/>
      <c r="V306" s="100"/>
      <c r="W306" s="100"/>
      <c r="X306" s="100"/>
      <c r="Y306" s="100"/>
      <c r="Z306" s="100"/>
      <c r="AA306" s="227"/>
      <c r="AB306" s="227"/>
      <c r="AC306" s="227"/>
      <c r="AD306" s="227"/>
      <c r="AE306" s="227"/>
      <c r="AF306" s="227"/>
      <c r="AG306" s="227"/>
      <c r="AH306" s="227"/>
      <c r="AI306" s="227"/>
      <c r="AJ306" s="227"/>
      <c r="AK306" s="227"/>
      <c r="AL306" s="227"/>
      <c r="AM306" s="227"/>
      <c r="AN306" s="227"/>
      <c r="AO306" s="227"/>
      <c r="AP306" s="227"/>
      <c r="AQ306" s="227"/>
      <c r="AR306" s="227"/>
      <c r="AS306" s="227"/>
      <c r="AT306" s="227"/>
      <c r="AU306" s="227"/>
      <c r="AV306" s="227"/>
      <c r="AW306" s="227"/>
      <c r="AX306" s="227"/>
      <c r="AY306" s="227"/>
      <c r="AZ306" s="227"/>
      <c r="BA306" s="227"/>
      <c r="BB306" s="227"/>
      <c r="BC306" s="227"/>
      <c r="BD306" s="227"/>
      <c r="BE306" s="227"/>
      <c r="BF306" s="227"/>
      <c r="BG306" s="227"/>
      <c r="BH306" s="227"/>
      <c r="BI306" s="227"/>
      <c r="BJ306" s="220"/>
      <c r="BK306" s="220"/>
    </row>
    <row r="307" spans="1:63" outlineLevel="1">
      <c r="A307" s="9"/>
      <c r="B307" s="46"/>
      <c r="C307" s="129">
        <v>0</v>
      </c>
      <c r="D307" s="9"/>
      <c r="E307" s="9"/>
      <c r="F307" s="141"/>
      <c r="G307" s="195"/>
      <c r="H307" s="111">
        <v>0</v>
      </c>
      <c r="I307" s="111">
        <v>0</v>
      </c>
      <c r="J307" s="111">
        <v>0</v>
      </c>
      <c r="K307" s="111">
        <v>0</v>
      </c>
      <c r="L307" s="111">
        <v>0</v>
      </c>
      <c r="M307" s="111">
        <v>0</v>
      </c>
      <c r="N307" s="111">
        <v>0</v>
      </c>
      <c r="O307" s="111">
        <v>0</v>
      </c>
      <c r="P307" s="111">
        <v>0</v>
      </c>
      <c r="Q307" s="111">
        <v>0</v>
      </c>
      <c r="R307" s="100"/>
      <c r="S307" s="100"/>
      <c r="T307" s="100"/>
      <c r="U307" s="100"/>
      <c r="V307" s="100"/>
      <c r="W307" s="100"/>
      <c r="X307" s="100"/>
      <c r="Y307" s="100"/>
      <c r="Z307" s="100"/>
      <c r="AA307" s="227"/>
      <c r="AB307" s="227"/>
      <c r="AC307" s="227"/>
      <c r="AD307" s="227"/>
      <c r="AE307" s="227"/>
      <c r="AF307" s="227"/>
      <c r="AG307" s="227"/>
      <c r="AH307" s="227"/>
      <c r="AI307" s="227"/>
      <c r="AJ307" s="227"/>
      <c r="AK307" s="227"/>
      <c r="AL307" s="227"/>
      <c r="AM307" s="227"/>
      <c r="AN307" s="227"/>
      <c r="AO307" s="227"/>
      <c r="AP307" s="227"/>
      <c r="AQ307" s="227"/>
      <c r="AR307" s="227"/>
      <c r="AS307" s="227"/>
      <c r="AT307" s="227"/>
      <c r="AU307" s="227"/>
      <c r="AV307" s="227"/>
      <c r="AW307" s="227"/>
      <c r="AX307" s="227"/>
      <c r="AY307" s="227"/>
      <c r="AZ307" s="227"/>
      <c r="BA307" s="227"/>
      <c r="BB307" s="227"/>
      <c r="BC307" s="227"/>
      <c r="BD307" s="227"/>
      <c r="BE307" s="227"/>
      <c r="BF307" s="227"/>
      <c r="BG307" s="227"/>
      <c r="BH307" s="227"/>
      <c r="BI307" s="227"/>
      <c r="BJ307" s="220"/>
      <c r="BK307" s="220"/>
    </row>
    <row r="308" spans="1:63" outlineLevel="1">
      <c r="A308" s="9"/>
      <c r="B308" s="46"/>
      <c r="C308" s="154" t="s">
        <v>29</v>
      </c>
      <c r="D308" s="9"/>
      <c r="E308" s="9"/>
      <c r="F308" s="141"/>
      <c r="G308" s="195"/>
      <c r="H308" s="111"/>
      <c r="I308" s="111"/>
      <c r="J308" s="111"/>
      <c r="K308" s="111"/>
      <c r="L308" s="111">
        <v>0</v>
      </c>
      <c r="M308" s="111">
        <v>0</v>
      </c>
      <c r="N308" s="111">
        <v>0</v>
      </c>
      <c r="O308" s="111">
        <v>0</v>
      </c>
      <c r="P308" s="111">
        <v>0</v>
      </c>
      <c r="Q308" s="111">
        <v>0</v>
      </c>
      <c r="R308" s="100"/>
      <c r="S308" s="100"/>
      <c r="T308" s="100"/>
      <c r="U308" s="100"/>
      <c r="V308" s="100"/>
      <c r="W308" s="100"/>
      <c r="X308" s="100"/>
      <c r="Y308" s="100"/>
      <c r="Z308" s="100"/>
      <c r="AA308" s="227"/>
      <c r="AB308" s="227"/>
      <c r="AC308" s="227"/>
      <c r="AD308" s="227"/>
      <c r="AE308" s="227"/>
      <c r="AF308" s="227"/>
      <c r="AG308" s="227"/>
      <c r="AH308" s="227"/>
      <c r="AI308" s="227"/>
      <c r="AJ308" s="227"/>
      <c r="AK308" s="227"/>
      <c r="AL308" s="227"/>
      <c r="AM308" s="227"/>
      <c r="AN308" s="227"/>
      <c r="AO308" s="227"/>
      <c r="AP308" s="227"/>
      <c r="AQ308" s="227"/>
      <c r="AR308" s="227"/>
      <c r="AS308" s="227"/>
      <c r="AT308" s="227"/>
      <c r="AU308" s="227"/>
      <c r="AV308" s="227"/>
      <c r="AW308" s="227"/>
      <c r="AX308" s="227"/>
      <c r="AY308" s="227"/>
      <c r="AZ308" s="227"/>
      <c r="BA308" s="227"/>
      <c r="BB308" s="227"/>
      <c r="BC308" s="227"/>
      <c r="BD308" s="227"/>
      <c r="BE308" s="227"/>
      <c r="BF308" s="227"/>
      <c r="BG308" s="227"/>
      <c r="BH308" s="227"/>
      <c r="BI308" s="227"/>
      <c r="BJ308" s="220"/>
      <c r="BK308" s="220"/>
    </row>
    <row r="309" spans="1:63" outlineLevel="1">
      <c r="A309" s="9"/>
      <c r="B309" s="46"/>
      <c r="C309" s="129">
        <v>0</v>
      </c>
      <c r="D309" s="9"/>
      <c r="E309" s="9"/>
      <c r="F309" s="141"/>
      <c r="G309" s="193"/>
      <c r="H309" s="111">
        <v>0</v>
      </c>
      <c r="I309" s="111">
        <v>0</v>
      </c>
      <c r="J309" s="111">
        <v>0</v>
      </c>
      <c r="K309" s="111">
        <v>0</v>
      </c>
      <c r="L309" s="111">
        <v>0</v>
      </c>
      <c r="M309" s="111">
        <v>0</v>
      </c>
      <c r="N309" s="111">
        <v>0</v>
      </c>
      <c r="O309" s="111">
        <v>0</v>
      </c>
      <c r="P309" s="111">
        <v>0</v>
      </c>
      <c r="Q309" s="111">
        <v>0</v>
      </c>
      <c r="R309" s="100"/>
      <c r="S309" s="100"/>
      <c r="T309" s="100"/>
      <c r="U309" s="100"/>
      <c r="V309" s="100"/>
      <c r="W309" s="100"/>
      <c r="X309" s="100"/>
      <c r="Y309" s="100"/>
      <c r="Z309" s="100"/>
      <c r="AA309" s="227"/>
      <c r="AB309" s="227"/>
      <c r="AC309" s="227"/>
      <c r="AD309" s="227"/>
      <c r="AE309" s="227"/>
      <c r="AF309" s="227"/>
      <c r="AG309" s="227"/>
      <c r="AH309" s="227"/>
      <c r="AI309" s="227"/>
      <c r="AJ309" s="227"/>
      <c r="AK309" s="227"/>
      <c r="AL309" s="227"/>
      <c r="AM309" s="227"/>
      <c r="AN309" s="227"/>
      <c r="AO309" s="227"/>
      <c r="AP309" s="227"/>
      <c r="AQ309" s="227"/>
      <c r="AR309" s="227"/>
      <c r="AS309" s="227"/>
      <c r="AT309" s="227"/>
      <c r="AU309" s="227"/>
      <c r="AV309" s="227"/>
      <c r="AW309" s="227"/>
      <c r="AX309" s="227"/>
      <c r="AY309" s="227"/>
      <c r="AZ309" s="227"/>
      <c r="BA309" s="227"/>
      <c r="BB309" s="227"/>
      <c r="BC309" s="227"/>
      <c r="BD309" s="227"/>
      <c r="BE309" s="227"/>
      <c r="BF309" s="227"/>
      <c r="BG309" s="227"/>
      <c r="BH309" s="227"/>
      <c r="BI309" s="227"/>
      <c r="BJ309" s="220"/>
      <c r="BK309" s="220"/>
    </row>
    <row r="310" spans="1:63" outlineLevel="1">
      <c r="A310" s="9"/>
      <c r="B310" s="46"/>
      <c r="C310" s="154" t="s">
        <v>29</v>
      </c>
      <c r="D310" s="9"/>
      <c r="E310" s="9"/>
      <c r="F310" s="141"/>
      <c r="G310" s="193"/>
      <c r="H310" s="111"/>
      <c r="I310" s="111"/>
      <c r="J310" s="111"/>
      <c r="K310" s="111"/>
      <c r="L310" s="111">
        <v>0</v>
      </c>
      <c r="M310" s="111">
        <v>0</v>
      </c>
      <c r="N310" s="111">
        <v>0</v>
      </c>
      <c r="O310" s="111">
        <v>0</v>
      </c>
      <c r="P310" s="111">
        <v>0</v>
      </c>
      <c r="Q310" s="111">
        <v>0</v>
      </c>
      <c r="R310" s="100"/>
      <c r="S310" s="100"/>
      <c r="T310" s="100"/>
      <c r="U310" s="100"/>
      <c r="V310" s="100"/>
      <c r="W310" s="100"/>
      <c r="X310" s="100"/>
      <c r="Y310" s="100"/>
      <c r="Z310" s="100"/>
      <c r="AA310" s="227"/>
      <c r="AB310" s="227"/>
      <c r="AC310" s="227"/>
      <c r="AD310" s="227"/>
      <c r="AE310" s="227"/>
      <c r="AF310" s="227"/>
      <c r="AG310" s="227"/>
      <c r="AH310" s="227"/>
      <c r="AI310" s="227"/>
      <c r="AJ310" s="227"/>
      <c r="AK310" s="227"/>
      <c r="AL310" s="227"/>
      <c r="AM310" s="227"/>
      <c r="AN310" s="227"/>
      <c r="AO310" s="227"/>
      <c r="AP310" s="227"/>
      <c r="AQ310" s="227"/>
      <c r="AR310" s="227"/>
      <c r="AS310" s="227"/>
      <c r="AT310" s="227"/>
      <c r="AU310" s="227"/>
      <c r="AV310" s="227"/>
      <c r="AW310" s="227"/>
      <c r="AX310" s="227"/>
      <c r="AY310" s="227"/>
      <c r="AZ310" s="227"/>
      <c r="BA310" s="227"/>
      <c r="BB310" s="227"/>
      <c r="BC310" s="227"/>
      <c r="BD310" s="227"/>
      <c r="BE310" s="227"/>
      <c r="BF310" s="227"/>
      <c r="BG310" s="227"/>
      <c r="BH310" s="227"/>
      <c r="BI310" s="227"/>
      <c r="BJ310" s="220"/>
      <c r="BK310" s="220"/>
    </row>
    <row r="311" spans="1:63" outlineLevel="1">
      <c r="A311" s="9"/>
      <c r="B311" s="46"/>
      <c r="C311" s="129">
        <v>0</v>
      </c>
      <c r="D311" s="9"/>
      <c r="E311" s="9"/>
      <c r="F311" s="141"/>
      <c r="G311" s="193"/>
      <c r="H311" s="111">
        <v>0</v>
      </c>
      <c r="I311" s="111">
        <v>0</v>
      </c>
      <c r="J311" s="111">
        <v>0</v>
      </c>
      <c r="K311" s="111">
        <v>0</v>
      </c>
      <c r="L311" s="111">
        <v>0</v>
      </c>
      <c r="M311" s="111">
        <v>0</v>
      </c>
      <c r="N311" s="111">
        <v>0</v>
      </c>
      <c r="O311" s="111">
        <v>0</v>
      </c>
      <c r="P311" s="111">
        <v>0</v>
      </c>
      <c r="Q311" s="111">
        <v>0</v>
      </c>
      <c r="R311" s="100"/>
      <c r="S311" s="100"/>
      <c r="T311" s="100"/>
      <c r="U311" s="100"/>
      <c r="V311" s="100"/>
      <c r="W311" s="100"/>
      <c r="X311" s="100"/>
      <c r="Y311" s="100"/>
      <c r="Z311" s="100"/>
      <c r="AA311" s="227"/>
      <c r="AB311" s="227"/>
      <c r="AC311" s="227"/>
      <c r="AD311" s="227"/>
      <c r="AE311" s="227"/>
      <c r="AF311" s="227"/>
      <c r="AG311" s="227"/>
      <c r="AH311" s="227"/>
      <c r="AI311" s="227"/>
      <c r="AJ311" s="227"/>
      <c r="AK311" s="227"/>
      <c r="AL311" s="227"/>
      <c r="AM311" s="227"/>
      <c r="AN311" s="227"/>
      <c r="AO311" s="227"/>
      <c r="AP311" s="227"/>
      <c r="AQ311" s="227"/>
      <c r="AR311" s="227"/>
      <c r="AS311" s="227"/>
      <c r="AT311" s="227"/>
      <c r="AU311" s="227"/>
      <c r="AV311" s="227"/>
      <c r="AW311" s="227"/>
      <c r="AX311" s="227"/>
      <c r="AY311" s="227"/>
      <c r="AZ311" s="227"/>
      <c r="BA311" s="227"/>
      <c r="BB311" s="227"/>
      <c r="BC311" s="227"/>
      <c r="BD311" s="227"/>
      <c r="BE311" s="227"/>
      <c r="BF311" s="227"/>
      <c r="BG311" s="227"/>
      <c r="BH311" s="227"/>
      <c r="BI311" s="227"/>
      <c r="BJ311" s="220"/>
      <c r="BK311" s="220"/>
    </row>
    <row r="312" spans="1:63" outlineLevel="1">
      <c r="A312" s="9"/>
      <c r="B312" s="46"/>
      <c r="C312" s="154" t="s">
        <v>29</v>
      </c>
      <c r="D312" s="9"/>
      <c r="E312" s="9"/>
      <c r="F312" s="141"/>
      <c r="G312" s="193"/>
      <c r="H312" s="111"/>
      <c r="I312" s="111"/>
      <c r="J312" s="111"/>
      <c r="K312" s="111"/>
      <c r="L312" s="111">
        <v>0</v>
      </c>
      <c r="M312" s="111">
        <v>0</v>
      </c>
      <c r="N312" s="111">
        <v>0</v>
      </c>
      <c r="O312" s="111">
        <v>0</v>
      </c>
      <c r="P312" s="111">
        <v>0</v>
      </c>
      <c r="Q312" s="111">
        <v>0</v>
      </c>
      <c r="R312" s="100"/>
      <c r="S312" s="100"/>
      <c r="T312" s="100"/>
      <c r="U312" s="100"/>
      <c r="V312" s="100"/>
      <c r="W312" s="100"/>
      <c r="X312" s="100"/>
      <c r="Y312" s="100"/>
      <c r="Z312" s="100"/>
      <c r="AA312" s="227"/>
      <c r="AB312" s="227"/>
      <c r="AC312" s="227"/>
      <c r="AD312" s="227"/>
      <c r="AE312" s="227"/>
      <c r="AF312" s="227"/>
      <c r="AG312" s="227"/>
      <c r="AH312" s="227"/>
      <c r="AI312" s="227"/>
      <c r="AJ312" s="227"/>
      <c r="AK312" s="227"/>
      <c r="AL312" s="227"/>
      <c r="AM312" s="227"/>
      <c r="AN312" s="227"/>
      <c r="AO312" s="227"/>
      <c r="AP312" s="227"/>
      <c r="AQ312" s="227"/>
      <c r="AR312" s="227"/>
      <c r="AS312" s="227"/>
      <c r="AT312" s="227"/>
      <c r="AU312" s="227"/>
      <c r="AV312" s="227"/>
      <c r="AW312" s="227"/>
      <c r="AX312" s="227"/>
      <c r="AY312" s="227"/>
      <c r="AZ312" s="227"/>
      <c r="BA312" s="227"/>
      <c r="BB312" s="227"/>
      <c r="BC312" s="227"/>
      <c r="BD312" s="227"/>
      <c r="BE312" s="227"/>
      <c r="BF312" s="227"/>
      <c r="BG312" s="227"/>
      <c r="BH312" s="227"/>
      <c r="BI312" s="227"/>
      <c r="BJ312" s="220"/>
      <c r="BK312" s="220"/>
    </row>
    <row r="313" spans="1:63" outlineLevel="1">
      <c r="A313" s="9"/>
      <c r="B313" s="46"/>
      <c r="C313" s="129">
        <v>0</v>
      </c>
      <c r="D313" s="9"/>
      <c r="E313" s="9"/>
      <c r="F313" s="141"/>
      <c r="G313" s="193"/>
      <c r="H313" s="111">
        <v>0</v>
      </c>
      <c r="I313" s="111">
        <v>0</v>
      </c>
      <c r="J313" s="111">
        <v>0</v>
      </c>
      <c r="K313" s="111">
        <v>0</v>
      </c>
      <c r="L313" s="111">
        <v>0</v>
      </c>
      <c r="M313" s="111">
        <v>0</v>
      </c>
      <c r="N313" s="111">
        <v>0</v>
      </c>
      <c r="O313" s="111">
        <v>0</v>
      </c>
      <c r="P313" s="111">
        <v>0</v>
      </c>
      <c r="Q313" s="111">
        <v>0</v>
      </c>
      <c r="R313" s="100"/>
      <c r="S313" s="100"/>
      <c r="T313" s="100"/>
      <c r="U313" s="100"/>
      <c r="V313" s="100"/>
      <c r="W313" s="100"/>
      <c r="X313" s="100"/>
      <c r="Y313" s="100"/>
      <c r="Z313" s="100"/>
      <c r="AA313" s="227"/>
      <c r="AB313" s="227"/>
      <c r="AC313" s="227"/>
      <c r="AD313" s="227"/>
      <c r="AE313" s="227"/>
      <c r="AF313" s="227"/>
      <c r="AG313" s="227"/>
      <c r="AH313" s="227"/>
      <c r="AI313" s="227"/>
      <c r="AJ313" s="227"/>
      <c r="AK313" s="227"/>
      <c r="AL313" s="227"/>
      <c r="AM313" s="227"/>
      <c r="AN313" s="227"/>
      <c r="AO313" s="227"/>
      <c r="AP313" s="227"/>
      <c r="AQ313" s="227"/>
      <c r="AR313" s="227"/>
      <c r="AS313" s="227"/>
      <c r="AT313" s="227"/>
      <c r="AU313" s="227"/>
      <c r="AV313" s="227"/>
      <c r="AW313" s="227"/>
      <c r="AX313" s="227"/>
      <c r="AY313" s="227"/>
      <c r="AZ313" s="227"/>
      <c r="BA313" s="227"/>
      <c r="BB313" s="227"/>
      <c r="BC313" s="227"/>
      <c r="BD313" s="227"/>
      <c r="BE313" s="227"/>
      <c r="BF313" s="227"/>
      <c r="BG313" s="227"/>
      <c r="BH313" s="227"/>
      <c r="BI313" s="227"/>
      <c r="BJ313" s="220"/>
      <c r="BK313" s="220"/>
    </row>
    <row r="314" spans="1:63" outlineLevel="1">
      <c r="A314" s="9"/>
      <c r="B314" s="46"/>
      <c r="C314" s="154" t="s">
        <v>29</v>
      </c>
      <c r="D314" s="9"/>
      <c r="E314" s="9"/>
      <c r="F314" s="141"/>
      <c r="G314" s="193"/>
      <c r="H314" s="111"/>
      <c r="I314" s="111"/>
      <c r="J314" s="111"/>
      <c r="K314" s="111"/>
      <c r="L314" s="111">
        <v>0</v>
      </c>
      <c r="M314" s="111">
        <v>0</v>
      </c>
      <c r="N314" s="111">
        <v>0</v>
      </c>
      <c r="O314" s="111">
        <v>0</v>
      </c>
      <c r="P314" s="111">
        <v>0</v>
      </c>
      <c r="Q314" s="111">
        <v>0</v>
      </c>
      <c r="R314" s="100"/>
      <c r="S314" s="100"/>
      <c r="T314" s="100"/>
      <c r="U314" s="100"/>
      <c r="V314" s="100"/>
      <c r="W314" s="100"/>
      <c r="X314" s="100"/>
      <c r="Y314" s="100"/>
      <c r="Z314" s="100"/>
      <c r="AA314" s="227"/>
      <c r="AB314" s="227"/>
      <c r="AC314" s="227"/>
      <c r="AD314" s="227"/>
      <c r="AE314" s="227"/>
      <c r="AF314" s="227"/>
      <c r="AG314" s="227"/>
      <c r="AH314" s="227"/>
      <c r="AI314" s="227"/>
      <c r="AJ314" s="227"/>
      <c r="AK314" s="227"/>
      <c r="AL314" s="227"/>
      <c r="AM314" s="227"/>
      <c r="AN314" s="227"/>
      <c r="AO314" s="227"/>
      <c r="AP314" s="227"/>
      <c r="AQ314" s="227"/>
      <c r="AR314" s="227"/>
      <c r="AS314" s="227"/>
      <c r="AT314" s="227"/>
      <c r="AU314" s="227"/>
      <c r="AV314" s="227"/>
      <c r="AW314" s="227"/>
      <c r="AX314" s="227"/>
      <c r="AY314" s="227"/>
      <c r="AZ314" s="227"/>
      <c r="BA314" s="227"/>
      <c r="BB314" s="227"/>
      <c r="BC314" s="227"/>
      <c r="BD314" s="227"/>
      <c r="BE314" s="227"/>
      <c r="BF314" s="227"/>
      <c r="BG314" s="227"/>
      <c r="BH314" s="227"/>
      <c r="BI314" s="227"/>
      <c r="BJ314" s="220"/>
      <c r="BK314" s="220"/>
    </row>
    <row r="315" spans="1:63" outlineLevel="1">
      <c r="A315" s="9"/>
      <c r="B315" s="46"/>
      <c r="C315" s="129">
        <v>0</v>
      </c>
      <c r="D315" s="9"/>
      <c r="E315" s="9"/>
      <c r="F315" s="141"/>
      <c r="G315" s="193"/>
      <c r="H315" s="111">
        <v>0</v>
      </c>
      <c r="I315" s="111">
        <v>0</v>
      </c>
      <c r="J315" s="111">
        <v>0</v>
      </c>
      <c r="K315" s="111">
        <v>0</v>
      </c>
      <c r="L315" s="111">
        <v>0</v>
      </c>
      <c r="M315" s="111">
        <v>0</v>
      </c>
      <c r="N315" s="111">
        <v>0</v>
      </c>
      <c r="O315" s="111">
        <v>0</v>
      </c>
      <c r="P315" s="111">
        <v>0</v>
      </c>
      <c r="Q315" s="111">
        <v>0</v>
      </c>
      <c r="R315" s="100"/>
      <c r="S315" s="100"/>
      <c r="T315" s="100"/>
      <c r="U315" s="100"/>
      <c r="V315" s="100"/>
      <c r="W315" s="100"/>
      <c r="X315" s="100"/>
      <c r="Y315" s="100"/>
      <c r="Z315" s="100"/>
      <c r="AA315" s="227"/>
      <c r="AB315" s="227"/>
      <c r="AC315" s="227"/>
      <c r="AD315" s="227"/>
      <c r="AE315" s="227"/>
      <c r="AF315" s="227"/>
      <c r="AG315" s="227"/>
      <c r="AH315" s="227"/>
      <c r="AI315" s="227"/>
      <c r="AJ315" s="227"/>
      <c r="AK315" s="227"/>
      <c r="AL315" s="227"/>
      <c r="AM315" s="227"/>
      <c r="AN315" s="227"/>
      <c r="AO315" s="227"/>
      <c r="AP315" s="227"/>
      <c r="AQ315" s="227"/>
      <c r="AR315" s="227"/>
      <c r="AS315" s="227"/>
      <c r="AT315" s="227"/>
      <c r="AU315" s="227"/>
      <c r="AV315" s="227"/>
      <c r="AW315" s="227"/>
      <c r="AX315" s="227"/>
      <c r="AY315" s="227"/>
      <c r="AZ315" s="227"/>
      <c r="BA315" s="227"/>
      <c r="BB315" s="227"/>
      <c r="BC315" s="227"/>
      <c r="BD315" s="227"/>
      <c r="BE315" s="227"/>
      <c r="BF315" s="227"/>
      <c r="BG315" s="227"/>
      <c r="BH315" s="227"/>
      <c r="BI315" s="227"/>
      <c r="BJ315" s="220"/>
      <c r="BK315" s="220"/>
    </row>
    <row r="316" spans="1:63" outlineLevel="1">
      <c r="A316" s="9"/>
      <c r="B316" s="46"/>
      <c r="C316" s="154" t="s">
        <v>29</v>
      </c>
      <c r="D316" s="9"/>
      <c r="E316" s="9"/>
      <c r="F316" s="141"/>
      <c r="G316" s="193"/>
      <c r="H316" s="111"/>
      <c r="I316" s="111"/>
      <c r="J316" s="111"/>
      <c r="K316" s="111"/>
      <c r="L316" s="111">
        <v>0</v>
      </c>
      <c r="M316" s="111">
        <v>0</v>
      </c>
      <c r="N316" s="111">
        <v>0</v>
      </c>
      <c r="O316" s="111">
        <v>0</v>
      </c>
      <c r="P316" s="111">
        <v>0</v>
      </c>
      <c r="Q316" s="111">
        <v>0</v>
      </c>
      <c r="R316" s="100"/>
      <c r="S316" s="100"/>
      <c r="T316" s="100"/>
      <c r="U316" s="100"/>
      <c r="V316" s="100"/>
      <c r="W316" s="100"/>
      <c r="X316" s="100"/>
      <c r="Y316" s="100"/>
      <c r="Z316" s="100"/>
      <c r="AA316" s="227"/>
      <c r="AB316" s="227"/>
      <c r="AC316" s="227"/>
      <c r="AD316" s="227"/>
      <c r="AE316" s="227"/>
      <c r="AF316" s="227"/>
      <c r="AG316" s="227"/>
      <c r="AH316" s="227"/>
      <c r="AI316" s="227"/>
      <c r="AJ316" s="227"/>
      <c r="AK316" s="227"/>
      <c r="AL316" s="227"/>
      <c r="AM316" s="227"/>
      <c r="AN316" s="227"/>
      <c r="AO316" s="227"/>
      <c r="AP316" s="227"/>
      <c r="AQ316" s="227"/>
      <c r="AR316" s="227"/>
      <c r="AS316" s="227"/>
      <c r="AT316" s="227"/>
      <c r="AU316" s="227"/>
      <c r="AV316" s="227"/>
      <c r="AW316" s="227"/>
      <c r="AX316" s="227"/>
      <c r="AY316" s="227"/>
      <c r="AZ316" s="227"/>
      <c r="BA316" s="227"/>
      <c r="BB316" s="227"/>
      <c r="BC316" s="227"/>
      <c r="BD316" s="227"/>
      <c r="BE316" s="227"/>
      <c r="BF316" s="227"/>
      <c r="BG316" s="227"/>
      <c r="BH316" s="227"/>
      <c r="BI316" s="227"/>
      <c r="BJ316" s="220"/>
      <c r="BK316" s="220"/>
    </row>
    <row r="317" spans="1:63" outlineLevel="1">
      <c r="A317" s="9"/>
      <c r="B317" s="46"/>
      <c r="C317" s="129">
        <v>0</v>
      </c>
      <c r="D317" s="9"/>
      <c r="E317" s="9"/>
      <c r="F317" s="141"/>
      <c r="G317" s="193"/>
      <c r="H317" s="111">
        <v>0</v>
      </c>
      <c r="I317" s="111">
        <v>0</v>
      </c>
      <c r="J317" s="111">
        <v>0</v>
      </c>
      <c r="K317" s="111">
        <v>0</v>
      </c>
      <c r="L317" s="111">
        <v>0</v>
      </c>
      <c r="M317" s="111">
        <v>0</v>
      </c>
      <c r="N317" s="111">
        <v>0</v>
      </c>
      <c r="O317" s="111">
        <v>0</v>
      </c>
      <c r="P317" s="111">
        <v>0</v>
      </c>
      <c r="Q317" s="111">
        <v>0</v>
      </c>
      <c r="R317" s="100"/>
      <c r="S317" s="100"/>
      <c r="T317" s="100"/>
      <c r="U317" s="100"/>
      <c r="V317" s="100"/>
      <c r="W317" s="100"/>
      <c r="X317" s="100"/>
      <c r="Y317" s="100"/>
      <c r="Z317" s="100"/>
      <c r="AA317" s="227"/>
      <c r="AB317" s="227"/>
      <c r="AC317" s="227"/>
      <c r="AD317" s="227"/>
      <c r="AE317" s="227"/>
      <c r="AF317" s="227"/>
      <c r="AG317" s="227"/>
      <c r="AH317" s="227"/>
      <c r="AI317" s="227"/>
      <c r="AJ317" s="227"/>
      <c r="AK317" s="227"/>
      <c r="AL317" s="227"/>
      <c r="AM317" s="227"/>
      <c r="AN317" s="227"/>
      <c r="AO317" s="227"/>
      <c r="AP317" s="227"/>
      <c r="AQ317" s="227"/>
      <c r="AR317" s="227"/>
      <c r="AS317" s="227"/>
      <c r="AT317" s="227"/>
      <c r="AU317" s="227"/>
      <c r="AV317" s="227"/>
      <c r="AW317" s="227"/>
      <c r="AX317" s="227"/>
      <c r="AY317" s="227"/>
      <c r="AZ317" s="227"/>
      <c r="BA317" s="227"/>
      <c r="BB317" s="227"/>
      <c r="BC317" s="227"/>
      <c r="BD317" s="227"/>
      <c r="BE317" s="227"/>
      <c r="BF317" s="227"/>
      <c r="BG317" s="227"/>
      <c r="BH317" s="227"/>
      <c r="BI317" s="227"/>
      <c r="BJ317" s="220"/>
      <c r="BK317" s="220"/>
    </row>
    <row r="318" spans="1:63" outlineLevel="1">
      <c r="A318" s="9"/>
      <c r="B318" s="46"/>
      <c r="C318" s="154" t="s">
        <v>29</v>
      </c>
      <c r="D318" s="9"/>
      <c r="E318" s="9"/>
      <c r="F318" s="141"/>
      <c r="G318" s="193"/>
      <c r="H318" s="111"/>
      <c r="I318" s="111"/>
      <c r="J318" s="111"/>
      <c r="K318" s="111"/>
      <c r="L318" s="111">
        <v>0</v>
      </c>
      <c r="M318" s="111">
        <v>0</v>
      </c>
      <c r="N318" s="111">
        <v>0</v>
      </c>
      <c r="O318" s="111">
        <v>0</v>
      </c>
      <c r="P318" s="111">
        <v>0</v>
      </c>
      <c r="Q318" s="111">
        <v>0</v>
      </c>
      <c r="R318" s="100"/>
      <c r="S318" s="100"/>
      <c r="T318" s="100"/>
      <c r="U318" s="100"/>
      <c r="V318" s="100"/>
      <c r="W318" s="100"/>
      <c r="X318" s="100"/>
      <c r="Y318" s="100"/>
      <c r="Z318" s="100"/>
      <c r="AA318" s="227"/>
      <c r="AB318" s="227"/>
      <c r="AC318" s="227"/>
      <c r="AD318" s="227"/>
      <c r="AE318" s="227"/>
      <c r="AF318" s="227"/>
      <c r="AG318" s="227"/>
      <c r="AH318" s="227"/>
      <c r="AI318" s="227"/>
      <c r="AJ318" s="227"/>
      <c r="AK318" s="227"/>
      <c r="AL318" s="227"/>
      <c r="AM318" s="227"/>
      <c r="AN318" s="227"/>
      <c r="AO318" s="227"/>
      <c r="AP318" s="227"/>
      <c r="AQ318" s="227"/>
      <c r="AR318" s="227"/>
      <c r="AS318" s="227"/>
      <c r="AT318" s="227"/>
      <c r="AU318" s="227"/>
      <c r="AV318" s="227"/>
      <c r="AW318" s="227"/>
      <c r="AX318" s="227"/>
      <c r="AY318" s="227"/>
      <c r="AZ318" s="227"/>
      <c r="BA318" s="227"/>
      <c r="BB318" s="227"/>
      <c r="BC318" s="227"/>
      <c r="BD318" s="227"/>
      <c r="BE318" s="227"/>
      <c r="BF318" s="227"/>
      <c r="BG318" s="227"/>
      <c r="BH318" s="227"/>
      <c r="BI318" s="227"/>
      <c r="BJ318" s="220"/>
      <c r="BK318" s="220"/>
    </row>
    <row r="319" spans="1:63" outlineLevel="1">
      <c r="A319" s="9"/>
      <c r="B319" s="46"/>
      <c r="C319" s="129">
        <v>0</v>
      </c>
      <c r="D319" s="9"/>
      <c r="E319" s="9"/>
      <c r="F319" s="141"/>
      <c r="G319" s="193"/>
      <c r="H319" s="111">
        <v>0</v>
      </c>
      <c r="I319" s="111">
        <v>0</v>
      </c>
      <c r="J319" s="111">
        <v>0</v>
      </c>
      <c r="K319" s="111">
        <v>0</v>
      </c>
      <c r="L319" s="111">
        <v>0</v>
      </c>
      <c r="M319" s="111">
        <v>0</v>
      </c>
      <c r="N319" s="111">
        <v>0</v>
      </c>
      <c r="O319" s="111">
        <v>0</v>
      </c>
      <c r="P319" s="111">
        <v>0</v>
      </c>
      <c r="Q319" s="111">
        <v>0</v>
      </c>
      <c r="R319" s="100"/>
      <c r="S319" s="100"/>
      <c r="T319" s="100"/>
      <c r="U319" s="100"/>
      <c r="V319" s="100"/>
      <c r="W319" s="100"/>
      <c r="X319" s="100"/>
      <c r="Y319" s="100"/>
      <c r="Z319" s="100"/>
      <c r="AA319" s="227"/>
      <c r="AB319" s="227"/>
      <c r="AC319" s="227"/>
      <c r="AD319" s="227"/>
      <c r="AE319" s="227"/>
      <c r="AF319" s="227"/>
      <c r="AG319" s="227"/>
      <c r="AH319" s="227"/>
      <c r="AI319" s="227"/>
      <c r="AJ319" s="227"/>
      <c r="AK319" s="227"/>
      <c r="AL319" s="227"/>
      <c r="AM319" s="227"/>
      <c r="AN319" s="227"/>
      <c r="AO319" s="227"/>
      <c r="AP319" s="227"/>
      <c r="AQ319" s="227"/>
      <c r="AR319" s="227"/>
      <c r="AS319" s="227"/>
      <c r="AT319" s="227"/>
      <c r="AU319" s="227"/>
      <c r="AV319" s="227"/>
      <c r="AW319" s="227"/>
      <c r="AX319" s="227"/>
      <c r="AY319" s="227"/>
      <c r="AZ319" s="227"/>
      <c r="BA319" s="227"/>
      <c r="BB319" s="227"/>
      <c r="BC319" s="227"/>
      <c r="BD319" s="227"/>
      <c r="BE319" s="227"/>
      <c r="BF319" s="227"/>
      <c r="BG319" s="227"/>
      <c r="BH319" s="227"/>
      <c r="BI319" s="227"/>
      <c r="BJ319" s="220"/>
      <c r="BK319" s="220"/>
    </row>
    <row r="320" spans="1:63" outlineLevel="1">
      <c r="A320" s="9"/>
      <c r="B320" s="46"/>
      <c r="C320" s="154" t="s">
        <v>29</v>
      </c>
      <c r="D320" s="9"/>
      <c r="E320" s="9"/>
      <c r="F320" s="141"/>
      <c r="G320" s="193"/>
      <c r="H320" s="111"/>
      <c r="I320" s="111"/>
      <c r="J320" s="111"/>
      <c r="K320" s="111"/>
      <c r="L320" s="111">
        <v>0</v>
      </c>
      <c r="M320" s="111">
        <v>0</v>
      </c>
      <c r="N320" s="111">
        <v>0</v>
      </c>
      <c r="O320" s="111">
        <v>0</v>
      </c>
      <c r="P320" s="111">
        <v>0</v>
      </c>
      <c r="Q320" s="111">
        <v>0</v>
      </c>
      <c r="R320" s="100"/>
      <c r="S320" s="100"/>
      <c r="T320" s="100"/>
      <c r="U320" s="100"/>
      <c r="V320" s="100"/>
      <c r="W320" s="100"/>
      <c r="X320" s="100"/>
      <c r="Y320" s="100"/>
      <c r="Z320" s="100"/>
      <c r="AA320" s="227"/>
      <c r="AB320" s="227"/>
      <c r="AC320" s="227"/>
      <c r="AD320" s="227"/>
      <c r="AE320" s="227"/>
      <c r="AF320" s="227"/>
      <c r="AG320" s="227"/>
      <c r="AH320" s="227"/>
      <c r="AI320" s="227"/>
      <c r="AJ320" s="227"/>
      <c r="AK320" s="227"/>
      <c r="AL320" s="227"/>
      <c r="AM320" s="227"/>
      <c r="AN320" s="227"/>
      <c r="AO320" s="227"/>
      <c r="AP320" s="227"/>
      <c r="AQ320" s="227"/>
      <c r="AR320" s="227"/>
      <c r="AS320" s="227"/>
      <c r="AT320" s="227"/>
      <c r="AU320" s="227"/>
      <c r="AV320" s="227"/>
      <c r="AW320" s="227"/>
      <c r="AX320" s="227"/>
      <c r="AY320" s="227"/>
      <c r="AZ320" s="227"/>
      <c r="BA320" s="227"/>
      <c r="BB320" s="227"/>
      <c r="BC320" s="227"/>
      <c r="BD320" s="227"/>
      <c r="BE320" s="227"/>
      <c r="BF320" s="227"/>
      <c r="BG320" s="227"/>
      <c r="BH320" s="227"/>
      <c r="BI320" s="227"/>
      <c r="BJ320" s="220"/>
      <c r="BK320" s="220"/>
    </row>
    <row r="321" spans="1:63" outlineLevel="1">
      <c r="A321" s="9"/>
      <c r="B321" s="46"/>
      <c r="C321" s="129">
        <v>0</v>
      </c>
      <c r="D321" s="9"/>
      <c r="E321" s="9"/>
      <c r="F321" s="141"/>
      <c r="G321" s="193"/>
      <c r="H321" s="111">
        <v>0</v>
      </c>
      <c r="I321" s="111">
        <v>0</v>
      </c>
      <c r="J321" s="111">
        <v>0</v>
      </c>
      <c r="K321" s="111">
        <v>0</v>
      </c>
      <c r="L321" s="111">
        <v>0</v>
      </c>
      <c r="M321" s="111">
        <v>0</v>
      </c>
      <c r="N321" s="111">
        <v>0</v>
      </c>
      <c r="O321" s="111">
        <v>0</v>
      </c>
      <c r="P321" s="111">
        <v>0</v>
      </c>
      <c r="Q321" s="111">
        <v>0</v>
      </c>
      <c r="R321" s="100"/>
      <c r="S321" s="100"/>
      <c r="T321" s="100"/>
      <c r="U321" s="100"/>
      <c r="V321" s="100"/>
      <c r="W321" s="100"/>
      <c r="X321" s="100"/>
      <c r="Y321" s="100"/>
      <c r="Z321" s="100"/>
      <c r="AA321" s="227"/>
      <c r="AB321" s="227"/>
      <c r="AC321" s="227"/>
      <c r="AD321" s="227"/>
      <c r="AE321" s="227"/>
      <c r="AF321" s="227"/>
      <c r="AG321" s="227"/>
      <c r="AH321" s="227"/>
      <c r="AI321" s="227"/>
      <c r="AJ321" s="227"/>
      <c r="AK321" s="227"/>
      <c r="AL321" s="227"/>
      <c r="AM321" s="227"/>
      <c r="AN321" s="227"/>
      <c r="AO321" s="227"/>
      <c r="AP321" s="227"/>
      <c r="AQ321" s="227"/>
      <c r="AR321" s="227"/>
      <c r="AS321" s="227"/>
      <c r="AT321" s="227"/>
      <c r="AU321" s="227"/>
      <c r="AV321" s="227"/>
      <c r="AW321" s="227"/>
      <c r="AX321" s="227"/>
      <c r="AY321" s="227"/>
      <c r="AZ321" s="227"/>
      <c r="BA321" s="227"/>
      <c r="BB321" s="227"/>
      <c r="BC321" s="227"/>
      <c r="BD321" s="227"/>
      <c r="BE321" s="227"/>
      <c r="BF321" s="227"/>
      <c r="BG321" s="227"/>
      <c r="BH321" s="227"/>
      <c r="BI321" s="227"/>
      <c r="BJ321" s="220"/>
      <c r="BK321" s="220"/>
    </row>
    <row r="322" spans="1:63" outlineLevel="1">
      <c r="A322" s="9"/>
      <c r="B322" s="46"/>
      <c r="C322" s="154" t="s">
        <v>29</v>
      </c>
      <c r="D322" s="9"/>
      <c r="E322" s="9"/>
      <c r="F322" s="141"/>
      <c r="G322" s="193"/>
      <c r="H322" s="111"/>
      <c r="I322" s="111"/>
      <c r="J322" s="111"/>
      <c r="K322" s="111"/>
      <c r="L322" s="111">
        <v>0</v>
      </c>
      <c r="M322" s="111">
        <v>0</v>
      </c>
      <c r="N322" s="111">
        <v>0</v>
      </c>
      <c r="O322" s="111">
        <v>0</v>
      </c>
      <c r="P322" s="111">
        <v>0</v>
      </c>
      <c r="Q322" s="111">
        <v>0</v>
      </c>
      <c r="R322" s="100"/>
      <c r="S322" s="100"/>
      <c r="T322" s="100"/>
      <c r="U322" s="100"/>
      <c r="V322" s="100"/>
      <c r="W322" s="100"/>
      <c r="X322" s="100"/>
      <c r="Y322" s="100"/>
      <c r="Z322" s="100"/>
      <c r="AA322" s="227"/>
      <c r="AB322" s="227"/>
      <c r="AC322" s="227"/>
      <c r="AD322" s="227"/>
      <c r="AE322" s="227"/>
      <c r="AF322" s="227"/>
      <c r="AG322" s="227"/>
      <c r="AH322" s="227"/>
      <c r="AI322" s="227"/>
      <c r="AJ322" s="227"/>
      <c r="AK322" s="227"/>
      <c r="AL322" s="227"/>
      <c r="AM322" s="227"/>
      <c r="AN322" s="227"/>
      <c r="AO322" s="227"/>
      <c r="AP322" s="227"/>
      <c r="AQ322" s="227"/>
      <c r="AR322" s="227"/>
      <c r="AS322" s="227"/>
      <c r="AT322" s="227"/>
      <c r="AU322" s="227"/>
      <c r="AV322" s="227"/>
      <c r="AW322" s="227"/>
      <c r="AX322" s="227"/>
      <c r="AY322" s="227"/>
      <c r="AZ322" s="227"/>
      <c r="BA322" s="227"/>
      <c r="BB322" s="227"/>
      <c r="BC322" s="227"/>
      <c r="BD322" s="227"/>
      <c r="BE322" s="227"/>
      <c r="BF322" s="227"/>
      <c r="BG322" s="227"/>
      <c r="BH322" s="227"/>
      <c r="BI322" s="227"/>
      <c r="BJ322" s="220"/>
      <c r="BK322" s="220"/>
    </row>
    <row r="323" spans="1:63" outlineLevel="1">
      <c r="A323" s="9"/>
      <c r="B323" s="46"/>
      <c r="C323" s="129">
        <v>0</v>
      </c>
      <c r="D323" s="9"/>
      <c r="E323" s="9"/>
      <c r="F323" s="141"/>
      <c r="G323" s="193"/>
      <c r="H323" s="111">
        <v>0</v>
      </c>
      <c r="I323" s="111">
        <v>0</v>
      </c>
      <c r="J323" s="111">
        <v>0</v>
      </c>
      <c r="K323" s="111">
        <v>0</v>
      </c>
      <c r="L323" s="111">
        <v>0</v>
      </c>
      <c r="M323" s="111">
        <v>0</v>
      </c>
      <c r="N323" s="111">
        <v>0</v>
      </c>
      <c r="O323" s="111">
        <v>0</v>
      </c>
      <c r="P323" s="111">
        <v>0</v>
      </c>
      <c r="Q323" s="111">
        <v>0</v>
      </c>
      <c r="R323" s="100"/>
      <c r="S323" s="100"/>
      <c r="T323" s="100"/>
      <c r="U323" s="100"/>
      <c r="V323" s="100"/>
      <c r="W323" s="100"/>
      <c r="X323" s="100"/>
      <c r="Y323" s="100"/>
      <c r="Z323" s="100"/>
      <c r="AA323" s="227"/>
      <c r="AB323" s="227"/>
      <c r="AC323" s="227"/>
      <c r="AD323" s="227"/>
      <c r="AE323" s="227"/>
      <c r="AF323" s="227"/>
      <c r="AG323" s="227"/>
      <c r="AH323" s="227"/>
      <c r="AI323" s="227"/>
      <c r="AJ323" s="227"/>
      <c r="AK323" s="227"/>
      <c r="AL323" s="227"/>
      <c r="AM323" s="227"/>
      <c r="AN323" s="227"/>
      <c r="AO323" s="227"/>
      <c r="AP323" s="227"/>
      <c r="AQ323" s="227"/>
      <c r="AR323" s="227"/>
      <c r="AS323" s="227"/>
      <c r="AT323" s="227"/>
      <c r="AU323" s="227"/>
      <c r="AV323" s="227"/>
      <c r="AW323" s="227"/>
      <c r="AX323" s="227"/>
      <c r="AY323" s="227"/>
      <c r="AZ323" s="227"/>
      <c r="BA323" s="227"/>
      <c r="BB323" s="227"/>
      <c r="BC323" s="227"/>
      <c r="BD323" s="227"/>
      <c r="BE323" s="227"/>
      <c r="BF323" s="227"/>
      <c r="BG323" s="227"/>
      <c r="BH323" s="227"/>
      <c r="BI323" s="227"/>
      <c r="BJ323" s="220"/>
      <c r="BK323" s="220"/>
    </row>
    <row r="324" spans="1:63" outlineLevel="1">
      <c r="A324" s="9"/>
      <c r="B324" s="46"/>
      <c r="C324" s="154" t="s">
        <v>29</v>
      </c>
      <c r="D324" s="9"/>
      <c r="E324" s="9"/>
      <c r="F324" s="141"/>
      <c r="G324" s="193"/>
      <c r="H324" s="111"/>
      <c r="I324" s="111"/>
      <c r="J324" s="111"/>
      <c r="K324" s="111"/>
      <c r="L324" s="111">
        <v>0</v>
      </c>
      <c r="M324" s="111">
        <v>0</v>
      </c>
      <c r="N324" s="111">
        <v>0</v>
      </c>
      <c r="O324" s="111">
        <v>0</v>
      </c>
      <c r="P324" s="111">
        <v>0</v>
      </c>
      <c r="Q324" s="111">
        <v>0</v>
      </c>
      <c r="R324" s="100"/>
      <c r="S324" s="100"/>
      <c r="T324" s="100"/>
      <c r="U324" s="100"/>
      <c r="V324" s="100"/>
      <c r="W324" s="100"/>
      <c r="X324" s="100"/>
      <c r="Y324" s="100"/>
      <c r="Z324" s="100"/>
      <c r="AA324" s="227"/>
      <c r="AB324" s="227"/>
      <c r="AC324" s="227"/>
      <c r="AD324" s="227"/>
      <c r="AE324" s="227"/>
      <c r="AF324" s="227"/>
      <c r="AG324" s="227"/>
      <c r="AH324" s="227"/>
      <c r="AI324" s="227"/>
      <c r="AJ324" s="227"/>
      <c r="AK324" s="227"/>
      <c r="AL324" s="227"/>
      <c r="AM324" s="227"/>
      <c r="AN324" s="227"/>
      <c r="AO324" s="227"/>
      <c r="AP324" s="227"/>
      <c r="AQ324" s="227"/>
      <c r="AR324" s="227"/>
      <c r="AS324" s="227"/>
      <c r="AT324" s="227"/>
      <c r="AU324" s="227"/>
      <c r="AV324" s="227"/>
      <c r="AW324" s="227"/>
      <c r="AX324" s="227"/>
      <c r="AY324" s="227"/>
      <c r="AZ324" s="227"/>
      <c r="BA324" s="227"/>
      <c r="BB324" s="227"/>
      <c r="BC324" s="227"/>
      <c r="BD324" s="227"/>
      <c r="BE324" s="227"/>
      <c r="BF324" s="227"/>
      <c r="BG324" s="227"/>
      <c r="BH324" s="227"/>
      <c r="BI324" s="227"/>
      <c r="BJ324" s="220"/>
      <c r="BK324" s="220"/>
    </row>
    <row r="325" spans="1:63" outlineLevel="1">
      <c r="A325" s="9"/>
      <c r="B325" s="46"/>
      <c r="C325" s="129">
        <v>0</v>
      </c>
      <c r="D325" s="9"/>
      <c r="E325" s="9"/>
      <c r="F325" s="141"/>
      <c r="G325" s="193"/>
      <c r="H325" s="111">
        <v>0</v>
      </c>
      <c r="I325" s="111">
        <v>0</v>
      </c>
      <c r="J325" s="111">
        <v>0</v>
      </c>
      <c r="K325" s="111">
        <v>0</v>
      </c>
      <c r="L325" s="111">
        <v>0</v>
      </c>
      <c r="M325" s="111">
        <v>0</v>
      </c>
      <c r="N325" s="111">
        <v>0</v>
      </c>
      <c r="O325" s="111">
        <v>0</v>
      </c>
      <c r="P325" s="111">
        <v>0</v>
      </c>
      <c r="Q325" s="111">
        <v>0</v>
      </c>
      <c r="R325" s="100"/>
      <c r="S325" s="100"/>
      <c r="T325" s="100"/>
      <c r="U325" s="100"/>
      <c r="V325" s="100"/>
      <c r="W325" s="100"/>
      <c r="X325" s="100"/>
      <c r="Y325" s="100"/>
      <c r="Z325" s="100"/>
      <c r="AA325" s="227"/>
      <c r="AB325" s="227"/>
      <c r="AC325" s="227"/>
      <c r="AD325" s="227"/>
      <c r="AE325" s="227"/>
      <c r="AF325" s="227"/>
      <c r="AG325" s="227"/>
      <c r="AH325" s="227"/>
      <c r="AI325" s="227"/>
      <c r="AJ325" s="227"/>
      <c r="AK325" s="227"/>
      <c r="AL325" s="227"/>
      <c r="AM325" s="227"/>
      <c r="AN325" s="227"/>
      <c r="AO325" s="227"/>
      <c r="AP325" s="227"/>
      <c r="AQ325" s="227"/>
      <c r="AR325" s="227"/>
      <c r="AS325" s="227"/>
      <c r="AT325" s="227"/>
      <c r="AU325" s="227"/>
      <c r="AV325" s="227"/>
      <c r="AW325" s="227"/>
      <c r="AX325" s="227"/>
      <c r="AY325" s="227"/>
      <c r="AZ325" s="227"/>
      <c r="BA325" s="227"/>
      <c r="BB325" s="227"/>
      <c r="BC325" s="227"/>
      <c r="BD325" s="227"/>
      <c r="BE325" s="227"/>
      <c r="BF325" s="227"/>
      <c r="BG325" s="227"/>
      <c r="BH325" s="227"/>
      <c r="BI325" s="227"/>
      <c r="BJ325" s="220"/>
      <c r="BK325" s="220"/>
    </row>
    <row r="326" spans="1:63" outlineLevel="1">
      <c r="A326" s="9"/>
      <c r="B326" s="46"/>
      <c r="C326" s="154" t="s">
        <v>29</v>
      </c>
      <c r="D326" s="9"/>
      <c r="E326" s="9"/>
      <c r="F326" s="141"/>
      <c r="G326" s="193"/>
      <c r="H326" s="111"/>
      <c r="I326" s="111"/>
      <c r="J326" s="111"/>
      <c r="K326" s="111"/>
      <c r="L326" s="111">
        <v>0</v>
      </c>
      <c r="M326" s="111">
        <v>0</v>
      </c>
      <c r="N326" s="111">
        <v>0</v>
      </c>
      <c r="O326" s="111">
        <v>0</v>
      </c>
      <c r="P326" s="111">
        <v>0</v>
      </c>
      <c r="Q326" s="111">
        <v>0</v>
      </c>
      <c r="R326" s="100"/>
      <c r="S326" s="100"/>
      <c r="T326" s="100"/>
      <c r="U326" s="100"/>
      <c r="V326" s="100"/>
      <c r="W326" s="100"/>
      <c r="X326" s="100"/>
      <c r="Y326" s="100"/>
      <c r="Z326" s="100"/>
      <c r="AA326" s="227"/>
      <c r="AB326" s="227"/>
      <c r="AC326" s="227"/>
      <c r="AD326" s="227"/>
      <c r="AE326" s="227"/>
      <c r="AF326" s="227"/>
      <c r="AG326" s="227"/>
      <c r="AH326" s="227"/>
      <c r="AI326" s="227"/>
      <c r="AJ326" s="227"/>
      <c r="AK326" s="227"/>
      <c r="AL326" s="227"/>
      <c r="AM326" s="227"/>
      <c r="AN326" s="227"/>
      <c r="AO326" s="227"/>
      <c r="AP326" s="227"/>
      <c r="AQ326" s="227"/>
      <c r="AR326" s="227"/>
      <c r="AS326" s="227"/>
      <c r="AT326" s="227"/>
      <c r="AU326" s="227"/>
      <c r="AV326" s="227"/>
      <c r="AW326" s="227"/>
      <c r="AX326" s="227"/>
      <c r="AY326" s="227"/>
      <c r="AZ326" s="227"/>
      <c r="BA326" s="227"/>
      <c r="BB326" s="227"/>
      <c r="BC326" s="227"/>
      <c r="BD326" s="227"/>
      <c r="BE326" s="227"/>
      <c r="BF326" s="227"/>
      <c r="BG326" s="227"/>
      <c r="BH326" s="227"/>
      <c r="BI326" s="227"/>
      <c r="BJ326" s="220"/>
      <c r="BK326" s="220"/>
    </row>
    <row r="327" spans="1:63" outlineLevel="1">
      <c r="A327" s="9"/>
      <c r="B327" s="46"/>
      <c r="C327" s="129">
        <v>0</v>
      </c>
      <c r="D327" s="9"/>
      <c r="E327" s="9"/>
      <c r="F327" s="141"/>
      <c r="G327" s="193"/>
      <c r="H327" s="111">
        <v>0</v>
      </c>
      <c r="I327" s="111">
        <v>0</v>
      </c>
      <c r="J327" s="111">
        <v>0</v>
      </c>
      <c r="K327" s="111">
        <v>0</v>
      </c>
      <c r="L327" s="111">
        <v>0</v>
      </c>
      <c r="M327" s="111">
        <v>0</v>
      </c>
      <c r="N327" s="111">
        <v>0</v>
      </c>
      <c r="O327" s="111">
        <v>0</v>
      </c>
      <c r="P327" s="111">
        <v>0</v>
      </c>
      <c r="Q327" s="111">
        <v>0</v>
      </c>
      <c r="R327" s="100"/>
      <c r="S327" s="100"/>
      <c r="T327" s="100"/>
      <c r="U327" s="100"/>
      <c r="V327" s="100"/>
      <c r="W327" s="100"/>
      <c r="X327" s="100"/>
      <c r="Y327" s="100"/>
      <c r="Z327" s="100"/>
      <c r="AA327" s="227"/>
      <c r="AB327" s="227"/>
      <c r="AC327" s="227"/>
      <c r="AD327" s="227"/>
      <c r="AE327" s="227"/>
      <c r="AF327" s="227"/>
      <c r="AG327" s="227"/>
      <c r="AH327" s="227"/>
      <c r="AI327" s="227"/>
      <c r="AJ327" s="227"/>
      <c r="AK327" s="227"/>
      <c r="AL327" s="227"/>
      <c r="AM327" s="227"/>
      <c r="AN327" s="227"/>
      <c r="AO327" s="227"/>
      <c r="AP327" s="227"/>
      <c r="AQ327" s="227"/>
      <c r="AR327" s="227"/>
      <c r="AS327" s="227"/>
      <c r="AT327" s="227"/>
      <c r="AU327" s="227"/>
      <c r="AV327" s="227"/>
      <c r="AW327" s="227"/>
      <c r="AX327" s="227"/>
      <c r="AY327" s="227"/>
      <c r="AZ327" s="227"/>
      <c r="BA327" s="227"/>
      <c r="BB327" s="227"/>
      <c r="BC327" s="227"/>
      <c r="BD327" s="227"/>
      <c r="BE327" s="227"/>
      <c r="BF327" s="227"/>
      <c r="BG327" s="227"/>
      <c r="BH327" s="227"/>
      <c r="BI327" s="227"/>
      <c r="BJ327" s="220"/>
      <c r="BK327" s="220"/>
    </row>
    <row r="328" spans="1:63" outlineLevel="1">
      <c r="A328" s="9"/>
      <c r="B328" s="46"/>
      <c r="C328" s="154" t="s">
        <v>29</v>
      </c>
      <c r="D328" s="9"/>
      <c r="E328" s="9"/>
      <c r="F328" s="141"/>
      <c r="G328" s="193"/>
      <c r="H328" s="111"/>
      <c r="I328" s="111"/>
      <c r="J328" s="111"/>
      <c r="K328" s="111"/>
      <c r="L328" s="111">
        <v>0</v>
      </c>
      <c r="M328" s="111">
        <v>0</v>
      </c>
      <c r="N328" s="111">
        <v>0</v>
      </c>
      <c r="O328" s="111">
        <v>0</v>
      </c>
      <c r="P328" s="111">
        <v>0</v>
      </c>
      <c r="Q328" s="111">
        <v>0</v>
      </c>
      <c r="R328" s="100"/>
      <c r="S328" s="100"/>
      <c r="T328" s="100"/>
      <c r="U328" s="100"/>
      <c r="V328" s="100"/>
      <c r="W328" s="100"/>
      <c r="X328" s="100"/>
      <c r="Y328" s="100"/>
      <c r="Z328" s="100"/>
      <c r="AA328" s="227"/>
      <c r="AB328" s="227"/>
      <c r="AC328" s="227"/>
      <c r="AD328" s="227"/>
      <c r="AE328" s="227"/>
      <c r="AF328" s="227"/>
      <c r="AG328" s="227"/>
      <c r="AH328" s="227"/>
      <c r="AI328" s="227"/>
      <c r="AJ328" s="227"/>
      <c r="AK328" s="227"/>
      <c r="AL328" s="227"/>
      <c r="AM328" s="227"/>
      <c r="AN328" s="227"/>
      <c r="AO328" s="227"/>
      <c r="AP328" s="227"/>
      <c r="AQ328" s="227"/>
      <c r="AR328" s="227"/>
      <c r="AS328" s="227"/>
      <c r="AT328" s="227"/>
      <c r="AU328" s="227"/>
      <c r="AV328" s="227"/>
      <c r="AW328" s="227"/>
      <c r="AX328" s="227"/>
      <c r="AY328" s="227"/>
      <c r="AZ328" s="227"/>
      <c r="BA328" s="227"/>
      <c r="BB328" s="227"/>
      <c r="BC328" s="227"/>
      <c r="BD328" s="227"/>
      <c r="BE328" s="227"/>
      <c r="BF328" s="227"/>
      <c r="BG328" s="227"/>
      <c r="BH328" s="227"/>
      <c r="BI328" s="227"/>
      <c r="BJ328" s="220"/>
      <c r="BK328" s="220"/>
    </row>
    <row r="329" spans="1:63">
      <c r="A329" s="9"/>
      <c r="B329" s="184" t="s">
        <v>42</v>
      </c>
      <c r="D329" s="9"/>
      <c r="E329" s="9"/>
      <c r="F329" s="141"/>
      <c r="G329" s="195"/>
      <c r="H329" s="117"/>
      <c r="I329" s="117"/>
      <c r="J329" s="117"/>
      <c r="K329" s="117"/>
      <c r="L329" s="117">
        <v>0</v>
      </c>
      <c r="M329" s="117">
        <v>0</v>
      </c>
      <c r="N329" s="117">
        <v>0</v>
      </c>
      <c r="O329" s="117">
        <v>0</v>
      </c>
      <c r="P329" s="117">
        <v>0</v>
      </c>
      <c r="Q329" s="117">
        <v>0</v>
      </c>
      <c r="R329" s="100"/>
      <c r="S329" s="100"/>
      <c r="T329" s="100"/>
      <c r="U329" s="100"/>
      <c r="V329" s="100"/>
      <c r="W329" s="100"/>
      <c r="X329" s="100"/>
      <c r="Y329" s="100"/>
      <c r="Z329" s="100"/>
      <c r="AA329" s="227"/>
      <c r="AB329" s="227"/>
      <c r="AC329" s="227"/>
      <c r="AD329" s="227"/>
      <c r="AE329" s="227"/>
      <c r="AF329" s="227"/>
      <c r="AG329" s="227"/>
      <c r="AH329" s="227"/>
      <c r="AI329" s="227"/>
      <c r="AJ329" s="227"/>
      <c r="AK329" s="227"/>
      <c r="AL329" s="227"/>
      <c r="AM329" s="227"/>
      <c r="AN329" s="227"/>
      <c r="AO329" s="227"/>
      <c r="AP329" s="227"/>
      <c r="AQ329" s="227"/>
      <c r="AR329" s="227"/>
      <c r="AS329" s="227"/>
      <c r="AT329" s="227"/>
      <c r="AU329" s="227"/>
      <c r="AV329" s="227"/>
      <c r="AW329" s="227"/>
      <c r="AX329" s="227"/>
      <c r="AY329" s="227"/>
      <c r="AZ329" s="227"/>
      <c r="BA329" s="227"/>
      <c r="BB329" s="227"/>
      <c r="BC329" s="227"/>
      <c r="BD329" s="227"/>
      <c r="BE329" s="227"/>
      <c r="BF329" s="227"/>
      <c r="BG329" s="227"/>
      <c r="BH329" s="227"/>
      <c r="BI329" s="227"/>
      <c r="BJ329" s="220"/>
      <c r="BK329" s="220"/>
    </row>
    <row r="330" spans="1:63">
      <c r="A330" s="9"/>
      <c r="B330" s="153"/>
      <c r="C330" s="26"/>
      <c r="D330" s="9"/>
      <c r="E330" s="9"/>
      <c r="F330" s="141"/>
      <c r="G330" s="117"/>
      <c r="H330" s="117"/>
      <c r="I330" s="117"/>
      <c r="J330" s="117"/>
      <c r="K330" s="117"/>
      <c r="L330" s="117"/>
      <c r="M330" s="9"/>
      <c r="N330" s="111"/>
      <c r="O330" s="152"/>
      <c r="P330" s="152"/>
      <c r="Q330" s="152"/>
      <c r="R330" s="100"/>
      <c r="S330" s="100"/>
      <c r="T330" s="100"/>
      <c r="U330" s="100"/>
      <c r="V330" s="100"/>
      <c r="W330" s="100"/>
      <c r="X330" s="100"/>
      <c r="Y330" s="100"/>
      <c r="Z330" s="100"/>
      <c r="AA330" s="227"/>
      <c r="AB330" s="227"/>
      <c r="AC330" s="227"/>
      <c r="AD330" s="227"/>
      <c r="AE330" s="227"/>
      <c r="AF330" s="227"/>
      <c r="AG330" s="227"/>
      <c r="AH330" s="227"/>
      <c r="AI330" s="227"/>
      <c r="AJ330" s="227"/>
      <c r="AK330" s="227"/>
      <c r="AL330" s="227"/>
      <c r="AM330" s="227"/>
      <c r="AN330" s="227"/>
      <c r="AO330" s="227"/>
      <c r="AP330" s="227"/>
      <c r="AQ330" s="227"/>
      <c r="AR330" s="227"/>
      <c r="AS330" s="227"/>
      <c r="AT330" s="227"/>
      <c r="AU330" s="227"/>
      <c r="AV330" s="227"/>
      <c r="AW330" s="227"/>
      <c r="AX330" s="227"/>
      <c r="AY330" s="227"/>
      <c r="AZ330" s="227"/>
      <c r="BA330" s="227"/>
      <c r="BB330" s="227"/>
      <c r="BC330" s="227"/>
      <c r="BD330" s="227"/>
      <c r="BE330" s="227"/>
      <c r="BF330" s="227"/>
      <c r="BG330" s="227"/>
      <c r="BH330" s="227"/>
      <c r="BI330" s="227"/>
      <c r="BJ330" s="220"/>
      <c r="BK330" s="220"/>
    </row>
    <row r="331" spans="1:63">
      <c r="A331" s="80"/>
      <c r="B331" s="80" t="s">
        <v>80</v>
      </c>
      <c r="C331" s="109"/>
      <c r="D331" s="109"/>
      <c r="E331" s="109"/>
      <c r="F331" s="109"/>
      <c r="G331" s="109"/>
      <c r="H331" s="109"/>
      <c r="I331" s="109"/>
      <c r="J331" s="109"/>
      <c r="K331" s="109"/>
      <c r="L331" s="109"/>
      <c r="M331" s="109"/>
      <c r="N331" s="109"/>
      <c r="O331" s="109"/>
      <c r="P331" s="109"/>
      <c r="Q331" s="109"/>
      <c r="R331" s="109"/>
      <c r="S331" s="100"/>
      <c r="T331" s="106"/>
      <c r="U331" s="106"/>
      <c r="V331" s="106"/>
      <c r="W331" s="106"/>
      <c r="X331" s="106"/>
      <c r="Y331" s="106"/>
      <c r="Z331" s="106"/>
      <c r="AA331" s="214"/>
      <c r="AB331" s="214"/>
      <c r="AC331" s="214"/>
      <c r="AD331" s="214"/>
      <c r="AE331" s="214"/>
      <c r="AF331" s="214"/>
      <c r="AG331" s="214"/>
      <c r="AH331" s="214"/>
      <c r="AI331" s="214"/>
      <c r="AJ331" s="214"/>
      <c r="AK331" s="214"/>
      <c r="AL331" s="214"/>
      <c r="AM331" s="214"/>
      <c r="AN331" s="214"/>
      <c r="AO331" s="214"/>
      <c r="AP331" s="214"/>
      <c r="AQ331" s="214"/>
      <c r="AR331" s="214"/>
      <c r="AS331" s="214"/>
      <c r="AT331" s="214"/>
      <c r="AU331" s="214"/>
      <c r="AV331" s="214"/>
      <c r="AW331" s="214"/>
      <c r="AX331" s="214"/>
      <c r="AY331" s="214"/>
      <c r="AZ331" s="214"/>
      <c r="BA331" s="214"/>
      <c r="BB331" s="214"/>
      <c r="BC331" s="214"/>
      <c r="BD331" s="214"/>
      <c r="BE331" s="214"/>
      <c r="BF331" s="214"/>
      <c r="BG331" s="214"/>
      <c r="BH331" s="214"/>
      <c r="BI331" s="214"/>
      <c r="BJ331" s="220"/>
      <c r="BK331" s="220"/>
    </row>
    <row r="332" spans="1:63">
      <c r="A332" s="17"/>
      <c r="B332" s="17"/>
      <c r="C332" s="122"/>
      <c r="D332" s="122"/>
      <c r="E332" s="122"/>
      <c r="F332" s="122"/>
      <c r="G332" s="122"/>
      <c r="H332" s="111"/>
      <c r="I332" s="111"/>
      <c r="J332" s="111"/>
      <c r="K332" s="111"/>
      <c r="L332" s="111"/>
      <c r="M332" s="111"/>
      <c r="N332" s="111"/>
      <c r="O332" s="106"/>
      <c r="P332" s="106"/>
      <c r="Q332" s="106"/>
      <c r="R332" s="106"/>
      <c r="S332" s="100"/>
      <c r="T332" s="106"/>
      <c r="U332" s="106"/>
      <c r="V332" s="106"/>
      <c r="W332" s="106"/>
      <c r="X332" s="106"/>
      <c r="Y332" s="106"/>
      <c r="Z332" s="106"/>
      <c r="AA332" s="214"/>
      <c r="AB332" s="214"/>
      <c r="AC332" s="214"/>
      <c r="AD332" s="214"/>
      <c r="AE332" s="214"/>
      <c r="AF332" s="214"/>
      <c r="AG332" s="214"/>
      <c r="AH332" s="214"/>
      <c r="AI332" s="214"/>
      <c r="AJ332" s="214"/>
      <c r="AK332" s="214"/>
      <c r="AL332" s="214"/>
      <c r="AM332" s="214"/>
      <c r="AN332" s="214"/>
      <c r="AO332" s="214"/>
      <c r="AP332" s="214"/>
      <c r="AQ332" s="214"/>
      <c r="AR332" s="214"/>
      <c r="AS332" s="214"/>
      <c r="AT332" s="214"/>
      <c r="AU332" s="214"/>
      <c r="AV332" s="214"/>
      <c r="AW332" s="214"/>
      <c r="AX332" s="214"/>
      <c r="AY332" s="214"/>
      <c r="AZ332" s="214"/>
      <c r="BA332" s="214"/>
      <c r="BB332" s="214"/>
      <c r="BC332" s="214"/>
      <c r="BD332" s="214"/>
      <c r="BE332" s="214"/>
      <c r="BF332" s="214"/>
      <c r="BG332" s="214"/>
      <c r="BH332" s="214"/>
      <c r="BI332" s="214"/>
      <c r="BJ332" s="220"/>
      <c r="BK332" s="220"/>
    </row>
    <row r="333" spans="1:63">
      <c r="A333" s="9"/>
      <c r="B333" s="46" t="s">
        <v>44</v>
      </c>
      <c r="C333" s="9"/>
      <c r="D333" s="9"/>
      <c r="E333" s="9"/>
      <c r="F333" s="9"/>
      <c r="G333" s="192">
        <v>1031.2739539814918</v>
      </c>
      <c r="H333" s="140">
        <v>1117.3996727138085</v>
      </c>
      <c r="I333" s="111"/>
      <c r="J333" s="111"/>
      <c r="K333" s="111"/>
      <c r="L333" s="111"/>
      <c r="M333" s="111"/>
      <c r="N333" s="111"/>
      <c r="O333" s="106"/>
      <c r="P333" s="106"/>
      <c r="Q333" s="106"/>
      <c r="R333" s="106"/>
      <c r="S333" s="100"/>
      <c r="T333" s="106"/>
      <c r="U333" s="106"/>
      <c r="V333" s="106"/>
      <c r="W333" s="106"/>
      <c r="X333" s="106"/>
      <c r="Y333" s="106"/>
      <c r="Z333" s="106"/>
      <c r="AA333" s="214"/>
      <c r="AB333" s="214"/>
      <c r="AC333" s="214"/>
      <c r="AD333" s="214"/>
      <c r="AE333" s="214"/>
      <c r="AF333" s="214"/>
      <c r="AG333" s="214"/>
      <c r="AH333" s="214"/>
      <c r="AI333" s="214"/>
      <c r="AJ333" s="214"/>
      <c r="AK333" s="214"/>
      <c r="AL333" s="214"/>
      <c r="AM333" s="214"/>
      <c r="AN333" s="214"/>
      <c r="AO333" s="214"/>
      <c r="AP333" s="214"/>
      <c r="AQ333" s="214"/>
      <c r="AR333" s="214"/>
      <c r="AS333" s="214"/>
      <c r="AT333" s="214"/>
      <c r="AU333" s="214"/>
      <c r="AV333" s="214"/>
      <c r="AW333" s="214"/>
      <c r="AX333" s="214"/>
      <c r="AY333" s="214"/>
      <c r="AZ333" s="214"/>
      <c r="BA333" s="214"/>
      <c r="BB333" s="214"/>
      <c r="BC333" s="214"/>
      <c r="BD333" s="214"/>
      <c r="BE333" s="214"/>
      <c r="BF333" s="214"/>
      <c r="BG333" s="214"/>
      <c r="BH333" s="214"/>
      <c r="BI333" s="214"/>
      <c r="BJ333" s="220"/>
      <c r="BK333" s="220"/>
    </row>
    <row r="334" spans="1:63" ht="12.75" customHeight="1" outlineLevel="1">
      <c r="A334" s="9"/>
      <c r="B334" s="9"/>
      <c r="C334" s="129" t="s">
        <v>121</v>
      </c>
      <c r="D334" s="9"/>
      <c r="E334" s="9"/>
      <c r="F334" s="9"/>
      <c r="G334" s="193">
        <v>900.50001706204387</v>
      </c>
      <c r="H334" s="111">
        <v>984.62925518401221</v>
      </c>
      <c r="I334" s="111"/>
      <c r="J334" s="111"/>
      <c r="K334" s="111"/>
      <c r="L334" s="111"/>
      <c r="M334" s="111"/>
      <c r="N334" s="111"/>
      <c r="O334" s="106"/>
      <c r="P334" s="106"/>
      <c r="Q334" s="106"/>
      <c r="R334" s="106"/>
      <c r="S334" s="100"/>
      <c r="T334" s="106"/>
      <c r="U334" s="106"/>
      <c r="V334" s="106"/>
      <c r="W334" s="106"/>
      <c r="X334" s="106"/>
      <c r="Y334" s="106"/>
      <c r="Z334" s="106"/>
      <c r="AA334" s="214"/>
      <c r="AB334" s="214"/>
      <c r="AC334" s="214"/>
      <c r="AD334" s="214"/>
      <c r="AE334" s="214"/>
      <c r="AF334" s="214"/>
      <c r="AG334" s="214"/>
      <c r="AH334" s="214"/>
      <c r="AI334" s="214"/>
      <c r="AJ334" s="214"/>
      <c r="AK334" s="214"/>
      <c r="AL334" s="214"/>
      <c r="AM334" s="214"/>
      <c r="AN334" s="214"/>
      <c r="AO334" s="214"/>
      <c r="AP334" s="214"/>
      <c r="AQ334" s="214"/>
      <c r="AR334" s="214"/>
      <c r="AS334" s="214"/>
      <c r="AT334" s="214"/>
      <c r="AU334" s="214"/>
      <c r="AV334" s="214"/>
      <c r="AW334" s="214"/>
      <c r="AX334" s="214"/>
      <c r="AY334" s="214"/>
      <c r="AZ334" s="214"/>
      <c r="BA334" s="214"/>
      <c r="BB334" s="214"/>
      <c r="BC334" s="214"/>
      <c r="BD334" s="214"/>
      <c r="BE334" s="214"/>
      <c r="BF334" s="214"/>
      <c r="BG334" s="214"/>
      <c r="BH334" s="214"/>
      <c r="BI334" s="214"/>
      <c r="BJ334" s="220"/>
      <c r="BK334" s="220"/>
    </row>
    <row r="335" spans="1:63" ht="12.75" customHeight="1" outlineLevel="1">
      <c r="A335" s="9"/>
      <c r="B335" s="46"/>
      <c r="C335" s="129" t="s">
        <v>122</v>
      </c>
      <c r="D335" s="9"/>
      <c r="E335" s="9"/>
      <c r="F335" s="141"/>
      <c r="G335" s="193">
        <v>95.661049759540234</v>
      </c>
      <c r="H335" s="111">
        <v>95.687545878253815</v>
      </c>
      <c r="I335" s="111"/>
      <c r="J335" s="111"/>
      <c r="K335" s="111"/>
      <c r="L335" s="111"/>
      <c r="M335" s="111"/>
      <c r="N335" s="111"/>
      <c r="O335" s="106"/>
      <c r="P335" s="106"/>
      <c r="Q335" s="106"/>
      <c r="R335" s="106"/>
      <c r="S335" s="100"/>
      <c r="T335" s="106"/>
      <c r="U335" s="106"/>
      <c r="V335" s="106"/>
      <c r="W335" s="106"/>
      <c r="X335" s="106"/>
      <c r="Y335" s="106"/>
      <c r="Z335" s="106"/>
      <c r="AA335" s="214"/>
      <c r="AB335" s="214"/>
      <c r="AC335" s="214"/>
      <c r="AD335" s="214"/>
      <c r="AE335" s="214"/>
      <c r="AF335" s="214"/>
      <c r="AG335" s="214"/>
      <c r="AH335" s="214"/>
      <c r="AI335" s="214"/>
      <c r="AJ335" s="214"/>
      <c r="AK335" s="214"/>
      <c r="AL335" s="214"/>
      <c r="AM335" s="214"/>
      <c r="AN335" s="214"/>
      <c r="AO335" s="214"/>
      <c r="AP335" s="214"/>
      <c r="AQ335" s="214"/>
      <c r="AR335" s="214"/>
      <c r="AS335" s="214"/>
      <c r="AT335" s="214"/>
      <c r="AU335" s="214"/>
      <c r="AV335" s="214"/>
      <c r="AW335" s="214"/>
      <c r="AX335" s="214"/>
      <c r="AY335" s="214"/>
      <c r="AZ335" s="214"/>
      <c r="BA335" s="214"/>
      <c r="BB335" s="214"/>
      <c r="BC335" s="214"/>
      <c r="BD335" s="214"/>
      <c r="BE335" s="214"/>
      <c r="BF335" s="214"/>
      <c r="BG335" s="214"/>
      <c r="BH335" s="214"/>
      <c r="BI335" s="214"/>
      <c r="BJ335" s="220"/>
      <c r="BK335" s="220"/>
    </row>
    <row r="336" spans="1:63" ht="12.75" customHeight="1" outlineLevel="1">
      <c r="A336" s="9"/>
      <c r="B336" s="46"/>
      <c r="C336" s="129" t="s">
        <v>123</v>
      </c>
      <c r="D336" s="9"/>
      <c r="E336" s="9"/>
      <c r="F336" s="141"/>
      <c r="G336" s="193">
        <v>8.9848295371829057</v>
      </c>
      <c r="H336" s="111">
        <v>8.8422120278575456</v>
      </c>
      <c r="I336" s="111"/>
      <c r="J336" s="111"/>
      <c r="K336" s="111"/>
      <c r="L336" s="111"/>
      <c r="M336" s="111"/>
      <c r="N336" s="111"/>
      <c r="O336" s="106"/>
      <c r="P336" s="106"/>
      <c r="Q336" s="106"/>
      <c r="R336" s="106"/>
      <c r="S336" s="100"/>
      <c r="T336" s="106"/>
      <c r="U336" s="106"/>
      <c r="V336" s="106"/>
      <c r="W336" s="106"/>
      <c r="X336" s="106"/>
      <c r="Y336" s="106"/>
      <c r="Z336" s="106"/>
      <c r="AA336" s="214"/>
      <c r="AB336" s="214"/>
      <c r="AC336" s="214"/>
      <c r="AD336" s="214"/>
      <c r="AE336" s="214"/>
      <c r="AF336" s="214"/>
      <c r="AG336" s="214"/>
      <c r="AH336" s="214"/>
      <c r="AI336" s="214"/>
      <c r="AJ336" s="214"/>
      <c r="AK336" s="214"/>
      <c r="AL336" s="214"/>
      <c r="AM336" s="214"/>
      <c r="AN336" s="214"/>
      <c r="AO336" s="214"/>
      <c r="AP336" s="214"/>
      <c r="AQ336" s="214"/>
      <c r="AR336" s="214"/>
      <c r="AS336" s="214"/>
      <c r="AT336" s="214"/>
      <c r="AU336" s="214"/>
      <c r="AV336" s="214"/>
      <c r="AW336" s="214"/>
      <c r="AX336" s="214"/>
      <c r="AY336" s="214"/>
      <c r="AZ336" s="214"/>
      <c r="BA336" s="214"/>
      <c r="BB336" s="214"/>
      <c r="BC336" s="214"/>
      <c r="BD336" s="214"/>
      <c r="BE336" s="214"/>
      <c r="BF336" s="214"/>
      <c r="BG336" s="214"/>
      <c r="BH336" s="214"/>
      <c r="BI336" s="214"/>
      <c r="BJ336" s="220"/>
      <c r="BK336" s="220"/>
    </row>
    <row r="337" spans="1:63" ht="12.75" customHeight="1" outlineLevel="1">
      <c r="A337" s="9"/>
      <c r="B337" s="46"/>
      <c r="C337" s="129" t="s">
        <v>124</v>
      </c>
      <c r="D337" s="9"/>
      <c r="E337" s="9"/>
      <c r="F337" s="141"/>
      <c r="G337" s="193">
        <v>0.66089700582914723</v>
      </c>
      <c r="H337" s="111">
        <v>0.93883147174174819</v>
      </c>
      <c r="I337" s="111"/>
      <c r="J337" s="111"/>
      <c r="K337" s="111"/>
      <c r="L337" s="111"/>
      <c r="M337" s="111"/>
      <c r="N337" s="111"/>
      <c r="O337" s="106"/>
      <c r="P337" s="106"/>
      <c r="Q337" s="106"/>
      <c r="R337" s="106"/>
      <c r="S337" s="100"/>
      <c r="T337" s="106"/>
      <c r="U337" s="106"/>
      <c r="V337" s="106"/>
      <c r="W337" s="106"/>
      <c r="X337" s="106"/>
      <c r="Y337" s="106"/>
      <c r="Z337" s="106"/>
      <c r="AA337" s="214"/>
      <c r="AB337" s="214"/>
      <c r="AC337" s="214"/>
      <c r="AD337" s="214"/>
      <c r="AE337" s="214"/>
      <c r="AF337" s="214"/>
      <c r="AG337" s="214"/>
      <c r="AH337" s="214"/>
      <c r="AI337" s="214"/>
      <c r="AJ337" s="214"/>
      <c r="AK337" s="214"/>
      <c r="AL337" s="214"/>
      <c r="AM337" s="214"/>
      <c r="AN337" s="214"/>
      <c r="AO337" s="214"/>
      <c r="AP337" s="214"/>
      <c r="AQ337" s="214"/>
      <c r="AR337" s="214"/>
      <c r="AS337" s="214"/>
      <c r="AT337" s="214"/>
      <c r="AU337" s="214"/>
      <c r="AV337" s="214"/>
      <c r="AW337" s="214"/>
      <c r="AX337" s="214"/>
      <c r="AY337" s="214"/>
      <c r="AZ337" s="214"/>
      <c r="BA337" s="214"/>
      <c r="BB337" s="214"/>
      <c r="BC337" s="214"/>
      <c r="BD337" s="214"/>
      <c r="BE337" s="214"/>
      <c r="BF337" s="214"/>
      <c r="BG337" s="214"/>
      <c r="BH337" s="214"/>
      <c r="BI337" s="214"/>
      <c r="BJ337" s="220"/>
      <c r="BK337" s="220"/>
    </row>
    <row r="338" spans="1:63" ht="12.75" customHeight="1" outlineLevel="1">
      <c r="A338" s="9"/>
      <c r="B338" s="46"/>
      <c r="C338" s="129" t="s">
        <v>125</v>
      </c>
      <c r="D338" s="9"/>
      <c r="E338" s="9"/>
      <c r="F338" s="141"/>
      <c r="G338" s="193">
        <v>0.66919548358124392</v>
      </c>
      <c r="H338" s="111">
        <v>0.82976042804924943</v>
      </c>
      <c r="I338" s="111"/>
      <c r="J338" s="111"/>
      <c r="K338" s="111"/>
      <c r="L338" s="111"/>
      <c r="M338" s="111"/>
      <c r="N338" s="111"/>
      <c r="O338" s="106"/>
      <c r="P338" s="106"/>
      <c r="Q338" s="106"/>
      <c r="R338" s="106"/>
      <c r="S338" s="100"/>
      <c r="T338" s="106"/>
      <c r="U338" s="106"/>
      <c r="V338" s="106"/>
      <c r="W338" s="106"/>
      <c r="X338" s="106"/>
      <c r="Y338" s="106"/>
      <c r="Z338" s="106"/>
      <c r="AA338" s="214"/>
      <c r="AB338" s="214"/>
      <c r="AC338" s="214"/>
      <c r="AD338" s="214"/>
      <c r="AE338" s="214"/>
      <c r="AF338" s="214"/>
      <c r="AG338" s="214"/>
      <c r="AH338" s="214"/>
      <c r="AI338" s="214"/>
      <c r="AJ338" s="214"/>
      <c r="AK338" s="214"/>
      <c r="AL338" s="214"/>
      <c r="AM338" s="214"/>
      <c r="AN338" s="214"/>
      <c r="AO338" s="214"/>
      <c r="AP338" s="214"/>
      <c r="AQ338" s="214"/>
      <c r="AR338" s="214"/>
      <c r="AS338" s="214"/>
      <c r="AT338" s="214"/>
      <c r="AU338" s="214"/>
      <c r="AV338" s="214"/>
      <c r="AW338" s="214"/>
      <c r="AX338" s="214"/>
      <c r="AY338" s="214"/>
      <c r="AZ338" s="214"/>
      <c r="BA338" s="214"/>
      <c r="BB338" s="214"/>
      <c r="BC338" s="214"/>
      <c r="BD338" s="214"/>
      <c r="BE338" s="214"/>
      <c r="BF338" s="214"/>
      <c r="BG338" s="214"/>
      <c r="BH338" s="214"/>
      <c r="BI338" s="214"/>
      <c r="BJ338" s="220"/>
      <c r="BK338" s="220"/>
    </row>
    <row r="339" spans="1:63" ht="12.75" customHeight="1" outlineLevel="1">
      <c r="A339" s="9"/>
      <c r="B339" s="46"/>
      <c r="C339" s="129" t="s">
        <v>126</v>
      </c>
      <c r="D339" s="9"/>
      <c r="E339" s="9"/>
      <c r="F339" s="141"/>
      <c r="G339" s="193">
        <v>24.7979651333143</v>
      </c>
      <c r="H339" s="111">
        <v>26.472067723893975</v>
      </c>
      <c r="I339" s="111"/>
      <c r="J339" s="111"/>
      <c r="K339" s="111"/>
      <c r="L339" s="111"/>
      <c r="M339" s="111"/>
      <c r="N339" s="111"/>
      <c r="O339" s="106"/>
      <c r="P339" s="106"/>
      <c r="Q339" s="106"/>
      <c r="R339" s="106"/>
      <c r="S339" s="100"/>
      <c r="T339" s="106"/>
      <c r="U339" s="106"/>
      <c r="V339" s="106"/>
      <c r="W339" s="106"/>
      <c r="X339" s="106"/>
      <c r="Y339" s="106"/>
      <c r="Z339" s="106"/>
      <c r="AA339" s="214"/>
      <c r="AB339" s="214"/>
      <c r="AC339" s="214"/>
      <c r="AD339" s="214"/>
      <c r="AE339" s="214"/>
      <c r="AF339" s="214"/>
      <c r="AG339" s="214"/>
      <c r="AH339" s="214"/>
      <c r="AI339" s="214"/>
      <c r="AJ339" s="214"/>
      <c r="AK339" s="214"/>
      <c r="AL339" s="214"/>
      <c r="AM339" s="214"/>
      <c r="AN339" s="214"/>
      <c r="AO339" s="214"/>
      <c r="AP339" s="214"/>
      <c r="AQ339" s="214"/>
      <c r="AR339" s="214"/>
      <c r="AS339" s="214"/>
      <c r="AT339" s="214"/>
      <c r="AU339" s="214"/>
      <c r="AV339" s="214"/>
      <c r="AW339" s="214"/>
      <c r="AX339" s="214"/>
      <c r="AY339" s="214"/>
      <c r="AZ339" s="214"/>
      <c r="BA339" s="214"/>
      <c r="BB339" s="214"/>
      <c r="BC339" s="214"/>
      <c r="BD339" s="214"/>
      <c r="BE339" s="214"/>
      <c r="BF339" s="214"/>
      <c r="BG339" s="214"/>
      <c r="BH339" s="214"/>
      <c r="BI339" s="214"/>
      <c r="BJ339" s="220"/>
      <c r="BK339" s="220"/>
    </row>
    <row r="340" spans="1:63" ht="12.75" customHeight="1" outlineLevel="1">
      <c r="A340" s="9"/>
      <c r="B340" s="46"/>
      <c r="C340" s="129" t="s">
        <v>127</v>
      </c>
      <c r="D340" s="9"/>
      <c r="E340" s="9"/>
      <c r="F340" s="141"/>
      <c r="G340" s="193">
        <v>0</v>
      </c>
      <c r="H340" s="111">
        <v>0</v>
      </c>
      <c r="I340" s="111"/>
      <c r="J340" s="111"/>
      <c r="K340" s="111"/>
      <c r="L340" s="111"/>
      <c r="M340" s="111"/>
      <c r="N340" s="111"/>
      <c r="O340" s="106"/>
      <c r="P340" s="106"/>
      <c r="Q340" s="106"/>
      <c r="R340" s="106"/>
      <c r="S340" s="100"/>
      <c r="T340" s="106"/>
      <c r="U340" s="106"/>
      <c r="V340" s="106"/>
      <c r="W340" s="106"/>
      <c r="X340" s="106"/>
      <c r="Y340" s="106"/>
      <c r="Z340" s="106"/>
      <c r="AA340" s="214"/>
      <c r="AB340" s="214"/>
      <c r="AC340" s="214"/>
      <c r="AD340" s="214"/>
      <c r="AE340" s="214"/>
      <c r="AF340" s="214"/>
      <c r="AG340" s="214"/>
      <c r="AH340" s="214"/>
      <c r="AI340" s="214"/>
      <c r="AJ340" s="214"/>
      <c r="AK340" s="214"/>
      <c r="AL340" s="214"/>
      <c r="AM340" s="214"/>
      <c r="AN340" s="214"/>
      <c r="AO340" s="214"/>
      <c r="AP340" s="214"/>
      <c r="AQ340" s="214"/>
      <c r="AR340" s="214"/>
      <c r="AS340" s="214"/>
      <c r="AT340" s="214"/>
      <c r="AU340" s="214"/>
      <c r="AV340" s="214"/>
      <c r="AW340" s="214"/>
      <c r="AX340" s="214"/>
      <c r="AY340" s="214"/>
      <c r="AZ340" s="214"/>
      <c r="BA340" s="214"/>
      <c r="BB340" s="214"/>
      <c r="BC340" s="214"/>
      <c r="BD340" s="214"/>
      <c r="BE340" s="214"/>
      <c r="BF340" s="214"/>
      <c r="BG340" s="214"/>
      <c r="BH340" s="214"/>
      <c r="BI340" s="214"/>
      <c r="BJ340" s="220"/>
      <c r="BK340" s="220"/>
    </row>
    <row r="341" spans="1:63" ht="12.75" customHeight="1" outlineLevel="1">
      <c r="A341" s="9"/>
      <c r="B341" s="46"/>
      <c r="C341" s="129" t="s">
        <v>128</v>
      </c>
      <c r="D341" s="9"/>
      <c r="E341" s="9"/>
      <c r="F341" s="141"/>
      <c r="G341" s="193">
        <v>0</v>
      </c>
      <c r="H341" s="111">
        <v>0</v>
      </c>
      <c r="I341" s="111"/>
      <c r="J341" s="111"/>
      <c r="K341" s="111"/>
      <c r="L341" s="111"/>
      <c r="M341" s="111"/>
      <c r="N341" s="111"/>
      <c r="O341" s="106"/>
      <c r="P341" s="106"/>
      <c r="Q341" s="106"/>
      <c r="R341" s="106"/>
      <c r="S341" s="100"/>
      <c r="T341" s="106"/>
      <c r="U341" s="106"/>
      <c r="V341" s="106"/>
      <c r="W341" s="106"/>
      <c r="X341" s="106"/>
      <c r="Y341" s="106"/>
      <c r="Z341" s="106"/>
      <c r="AA341" s="214"/>
      <c r="AB341" s="214"/>
      <c r="AC341" s="214"/>
      <c r="AD341" s="214"/>
      <c r="AE341" s="214"/>
      <c r="AF341" s="214"/>
      <c r="AG341" s="214"/>
      <c r="AH341" s="214"/>
      <c r="AI341" s="214"/>
      <c r="AJ341" s="214"/>
      <c r="AK341" s="214"/>
      <c r="AL341" s="214"/>
      <c r="AM341" s="214"/>
      <c r="AN341" s="214"/>
      <c r="AO341" s="214"/>
      <c r="AP341" s="214"/>
      <c r="AQ341" s="214"/>
      <c r="AR341" s="214"/>
      <c r="AS341" s="214"/>
      <c r="AT341" s="214"/>
      <c r="AU341" s="214"/>
      <c r="AV341" s="214"/>
      <c r="AW341" s="214"/>
      <c r="AX341" s="214"/>
      <c r="AY341" s="214"/>
      <c r="AZ341" s="214"/>
      <c r="BA341" s="214"/>
      <c r="BB341" s="214"/>
      <c r="BC341" s="214"/>
      <c r="BD341" s="214"/>
      <c r="BE341" s="214"/>
      <c r="BF341" s="214"/>
      <c r="BG341" s="214"/>
      <c r="BH341" s="214"/>
      <c r="BI341" s="214"/>
      <c r="BJ341" s="220"/>
      <c r="BK341" s="220"/>
    </row>
    <row r="342" spans="1:63" ht="12.75" customHeight="1" outlineLevel="1">
      <c r="A342" s="9"/>
      <c r="B342" s="46"/>
      <c r="C342" s="129">
        <v>0</v>
      </c>
      <c r="D342" s="9"/>
      <c r="E342" s="9"/>
      <c r="F342" s="141"/>
      <c r="G342" s="193">
        <v>0</v>
      </c>
      <c r="H342" s="111">
        <v>0</v>
      </c>
      <c r="I342" s="111"/>
      <c r="J342" s="111"/>
      <c r="K342" s="111"/>
      <c r="L342" s="111"/>
      <c r="M342" s="111"/>
      <c r="N342" s="111"/>
      <c r="O342" s="106"/>
      <c r="P342" s="106"/>
      <c r="Q342" s="106"/>
      <c r="R342" s="106"/>
      <c r="S342" s="100"/>
      <c r="T342" s="106"/>
      <c r="U342" s="106"/>
      <c r="V342" s="106"/>
      <c r="W342" s="106"/>
      <c r="X342" s="106"/>
      <c r="Y342" s="106"/>
      <c r="Z342" s="106"/>
      <c r="AA342" s="214"/>
      <c r="AB342" s="214"/>
      <c r="AC342" s="214"/>
      <c r="AD342" s="214"/>
      <c r="AE342" s="214"/>
      <c r="AF342" s="214"/>
      <c r="AG342" s="214"/>
      <c r="AH342" s="214"/>
      <c r="AI342" s="214"/>
      <c r="AJ342" s="214"/>
      <c r="AK342" s="214"/>
      <c r="AL342" s="214"/>
      <c r="AM342" s="214"/>
      <c r="AN342" s="214"/>
      <c r="AO342" s="214"/>
      <c r="AP342" s="214"/>
      <c r="AQ342" s="214"/>
      <c r="AR342" s="214"/>
      <c r="AS342" s="214"/>
      <c r="AT342" s="214"/>
      <c r="AU342" s="214"/>
      <c r="AV342" s="214"/>
      <c r="AW342" s="214"/>
      <c r="AX342" s="214"/>
      <c r="AY342" s="214"/>
      <c r="AZ342" s="214"/>
      <c r="BA342" s="214"/>
      <c r="BB342" s="214"/>
      <c r="BC342" s="214"/>
      <c r="BD342" s="214"/>
      <c r="BE342" s="214"/>
      <c r="BF342" s="214"/>
      <c r="BG342" s="214"/>
      <c r="BH342" s="214"/>
      <c r="BI342" s="214"/>
      <c r="BJ342" s="220"/>
      <c r="BK342" s="220"/>
    </row>
    <row r="343" spans="1:63" ht="12.75" customHeight="1" outlineLevel="1">
      <c r="A343" s="9"/>
      <c r="B343" s="46"/>
      <c r="C343" s="129">
        <v>0</v>
      </c>
      <c r="D343" s="9"/>
      <c r="E343" s="9"/>
      <c r="F343" s="141"/>
      <c r="G343" s="193">
        <v>0</v>
      </c>
      <c r="H343" s="111">
        <v>0</v>
      </c>
      <c r="I343" s="111"/>
      <c r="J343" s="111"/>
      <c r="K343" s="111"/>
      <c r="L343" s="111"/>
      <c r="M343" s="111"/>
      <c r="N343" s="111"/>
      <c r="O343" s="106"/>
      <c r="P343" s="106"/>
      <c r="Q343" s="106"/>
      <c r="R343" s="106"/>
      <c r="S343" s="100"/>
      <c r="T343" s="106"/>
      <c r="U343" s="106"/>
      <c r="V343" s="106"/>
      <c r="W343" s="106"/>
      <c r="X343" s="106"/>
      <c r="Y343" s="106"/>
      <c r="Z343" s="106"/>
      <c r="AA343" s="214"/>
      <c r="AB343" s="214"/>
      <c r="AC343" s="214"/>
      <c r="AD343" s="214"/>
      <c r="AE343" s="214"/>
      <c r="AF343" s="214"/>
      <c r="AG343" s="214"/>
      <c r="AH343" s="214"/>
      <c r="AI343" s="214"/>
      <c r="AJ343" s="214"/>
      <c r="AK343" s="214"/>
      <c r="AL343" s="214"/>
      <c r="AM343" s="214"/>
      <c r="AN343" s="214"/>
      <c r="AO343" s="214"/>
      <c r="AP343" s="214"/>
      <c r="AQ343" s="214"/>
      <c r="AR343" s="214"/>
      <c r="AS343" s="214"/>
      <c r="AT343" s="214"/>
      <c r="AU343" s="214"/>
      <c r="AV343" s="214"/>
      <c r="AW343" s="214"/>
      <c r="AX343" s="214"/>
      <c r="AY343" s="214"/>
      <c r="AZ343" s="214"/>
      <c r="BA343" s="214"/>
      <c r="BB343" s="214"/>
      <c r="BC343" s="214"/>
      <c r="BD343" s="214"/>
      <c r="BE343" s="214"/>
      <c r="BF343" s="214"/>
      <c r="BG343" s="214"/>
      <c r="BH343" s="214"/>
      <c r="BI343" s="214"/>
      <c r="BJ343" s="220"/>
      <c r="BK343" s="220"/>
    </row>
    <row r="344" spans="1:63" ht="12.75" customHeight="1" outlineLevel="1">
      <c r="A344" s="9"/>
      <c r="B344" s="46"/>
      <c r="C344" s="129">
        <v>0</v>
      </c>
      <c r="D344" s="9"/>
      <c r="E344" s="9"/>
      <c r="F344" s="141"/>
      <c r="G344" s="193">
        <v>0</v>
      </c>
      <c r="H344" s="111">
        <v>0</v>
      </c>
      <c r="I344" s="111"/>
      <c r="J344" s="111"/>
      <c r="K344" s="111"/>
      <c r="L344" s="111"/>
      <c r="M344" s="111"/>
      <c r="N344" s="111"/>
      <c r="O344" s="106"/>
      <c r="P344" s="106"/>
      <c r="Q344" s="106"/>
      <c r="R344" s="106"/>
      <c r="S344" s="100"/>
      <c r="T344" s="106"/>
      <c r="U344" s="106"/>
      <c r="V344" s="106"/>
      <c r="W344" s="106"/>
      <c r="X344" s="106"/>
      <c r="Y344" s="106"/>
      <c r="Z344" s="106"/>
      <c r="AA344" s="214"/>
      <c r="AB344" s="214"/>
      <c r="AC344" s="214"/>
      <c r="AD344" s="214"/>
      <c r="AE344" s="214"/>
      <c r="AF344" s="214"/>
      <c r="AG344" s="214"/>
      <c r="AH344" s="214"/>
      <c r="AI344" s="214"/>
      <c r="AJ344" s="214"/>
      <c r="AK344" s="214"/>
      <c r="AL344" s="214"/>
      <c r="AM344" s="214"/>
      <c r="AN344" s="214"/>
      <c r="AO344" s="214"/>
      <c r="AP344" s="214"/>
      <c r="AQ344" s="214"/>
      <c r="AR344" s="214"/>
      <c r="AS344" s="214"/>
      <c r="AT344" s="214"/>
      <c r="AU344" s="214"/>
      <c r="AV344" s="214"/>
      <c r="AW344" s="214"/>
      <c r="AX344" s="214"/>
      <c r="AY344" s="214"/>
      <c r="AZ344" s="214"/>
      <c r="BA344" s="214"/>
      <c r="BB344" s="214"/>
      <c r="BC344" s="214"/>
      <c r="BD344" s="214"/>
      <c r="BE344" s="214"/>
      <c r="BF344" s="214"/>
      <c r="BG344" s="214"/>
      <c r="BH344" s="214"/>
      <c r="BI344" s="214"/>
      <c r="BJ344" s="220"/>
      <c r="BK344" s="220"/>
    </row>
    <row r="345" spans="1:63" ht="12.75" customHeight="1" outlineLevel="1">
      <c r="A345" s="9"/>
      <c r="B345" s="46"/>
      <c r="C345" s="129">
        <v>0</v>
      </c>
      <c r="D345" s="9"/>
      <c r="E345" s="9"/>
      <c r="F345" s="141"/>
      <c r="G345" s="193">
        <v>0</v>
      </c>
      <c r="H345" s="111">
        <v>0</v>
      </c>
      <c r="I345" s="111"/>
      <c r="J345" s="111"/>
      <c r="K345" s="111"/>
      <c r="L345" s="111"/>
      <c r="M345" s="111"/>
      <c r="N345" s="111"/>
      <c r="O345" s="106"/>
      <c r="P345" s="106"/>
      <c r="Q345" s="106"/>
      <c r="R345" s="106"/>
      <c r="S345" s="100"/>
      <c r="T345" s="106"/>
      <c r="U345" s="106"/>
      <c r="V345" s="106"/>
      <c r="W345" s="106"/>
      <c r="X345" s="106"/>
      <c r="Y345" s="106"/>
      <c r="Z345" s="106"/>
      <c r="AA345" s="214"/>
      <c r="AB345" s="214"/>
      <c r="AC345" s="214"/>
      <c r="AD345" s="214"/>
      <c r="AE345" s="214"/>
      <c r="AF345" s="214"/>
      <c r="AG345" s="214"/>
      <c r="AH345" s="214"/>
      <c r="AI345" s="214"/>
      <c r="AJ345" s="214"/>
      <c r="AK345" s="214"/>
      <c r="AL345" s="214"/>
      <c r="AM345" s="214"/>
      <c r="AN345" s="214"/>
      <c r="AO345" s="214"/>
      <c r="AP345" s="214"/>
      <c r="AQ345" s="214"/>
      <c r="AR345" s="214"/>
      <c r="AS345" s="214"/>
      <c r="AT345" s="214"/>
      <c r="AU345" s="214"/>
      <c r="AV345" s="214"/>
      <c r="AW345" s="214"/>
      <c r="AX345" s="214"/>
      <c r="AY345" s="214"/>
      <c r="AZ345" s="214"/>
      <c r="BA345" s="214"/>
      <c r="BB345" s="214"/>
      <c r="BC345" s="214"/>
      <c r="BD345" s="214"/>
      <c r="BE345" s="214"/>
      <c r="BF345" s="214"/>
      <c r="BG345" s="214"/>
      <c r="BH345" s="214"/>
      <c r="BI345" s="214"/>
      <c r="BJ345" s="220"/>
      <c r="BK345" s="220"/>
    </row>
    <row r="346" spans="1:63" ht="12.75" customHeight="1" outlineLevel="1">
      <c r="A346" s="9"/>
      <c r="B346" s="46"/>
      <c r="C346" s="129">
        <v>0</v>
      </c>
      <c r="D346" s="9"/>
      <c r="E346" s="9"/>
      <c r="F346" s="141"/>
      <c r="G346" s="193">
        <v>0</v>
      </c>
      <c r="H346" s="111">
        <v>0</v>
      </c>
      <c r="I346" s="111"/>
      <c r="J346" s="111"/>
      <c r="K346" s="111"/>
      <c r="L346" s="111"/>
      <c r="M346" s="111"/>
      <c r="N346" s="111"/>
      <c r="O346" s="106"/>
      <c r="P346" s="106"/>
      <c r="Q346" s="106"/>
      <c r="R346" s="106"/>
      <c r="S346" s="100"/>
      <c r="T346" s="106"/>
      <c r="U346" s="106"/>
      <c r="V346" s="106"/>
      <c r="W346" s="106"/>
      <c r="X346" s="106"/>
      <c r="Y346" s="106"/>
      <c r="Z346" s="106"/>
      <c r="AA346" s="214"/>
      <c r="AB346" s="214"/>
      <c r="AC346" s="214"/>
      <c r="AD346" s="214"/>
      <c r="AE346" s="214"/>
      <c r="AF346" s="214"/>
      <c r="AG346" s="214"/>
      <c r="AH346" s="214"/>
      <c r="AI346" s="214"/>
      <c r="AJ346" s="214"/>
      <c r="AK346" s="214"/>
      <c r="AL346" s="214"/>
      <c r="AM346" s="214"/>
      <c r="AN346" s="214"/>
      <c r="AO346" s="214"/>
      <c r="AP346" s="214"/>
      <c r="AQ346" s="214"/>
      <c r="AR346" s="214"/>
      <c r="AS346" s="214"/>
      <c r="AT346" s="214"/>
      <c r="AU346" s="214"/>
      <c r="AV346" s="214"/>
      <c r="AW346" s="214"/>
      <c r="AX346" s="214"/>
      <c r="AY346" s="214"/>
      <c r="AZ346" s="214"/>
      <c r="BA346" s="214"/>
      <c r="BB346" s="214"/>
      <c r="BC346" s="214"/>
      <c r="BD346" s="214"/>
      <c r="BE346" s="214"/>
      <c r="BF346" s="214"/>
      <c r="BG346" s="214"/>
      <c r="BH346" s="214"/>
      <c r="BI346" s="214"/>
      <c r="BJ346" s="220"/>
      <c r="BK346" s="220"/>
    </row>
    <row r="347" spans="1:63" ht="12.75" customHeight="1" outlineLevel="1">
      <c r="A347" s="9"/>
      <c r="B347" s="46"/>
      <c r="C347" s="129">
        <v>0</v>
      </c>
      <c r="D347" s="9"/>
      <c r="E347" s="9"/>
      <c r="F347" s="141"/>
      <c r="G347" s="193">
        <v>0</v>
      </c>
      <c r="H347" s="111">
        <v>0</v>
      </c>
      <c r="I347" s="111"/>
      <c r="J347" s="111"/>
      <c r="K347" s="111"/>
      <c r="L347" s="111"/>
      <c r="M347" s="111"/>
      <c r="N347" s="111"/>
      <c r="O347" s="106"/>
      <c r="P347" s="106"/>
      <c r="Q347" s="106"/>
      <c r="R347" s="106"/>
      <c r="S347" s="100"/>
      <c r="T347" s="106"/>
      <c r="U347" s="106"/>
      <c r="V347" s="106"/>
      <c r="W347" s="106"/>
      <c r="X347" s="106"/>
      <c r="Y347" s="106"/>
      <c r="Z347" s="106"/>
      <c r="AA347" s="214"/>
      <c r="AB347" s="214"/>
      <c r="AC347" s="214"/>
      <c r="AD347" s="214"/>
      <c r="AE347" s="214"/>
      <c r="AF347" s="214"/>
      <c r="AG347" s="214"/>
      <c r="AH347" s="214"/>
      <c r="AI347" s="214"/>
      <c r="AJ347" s="214"/>
      <c r="AK347" s="214"/>
      <c r="AL347" s="214"/>
      <c r="AM347" s="214"/>
      <c r="AN347" s="214"/>
      <c r="AO347" s="214"/>
      <c r="AP347" s="214"/>
      <c r="AQ347" s="214"/>
      <c r="AR347" s="214"/>
      <c r="AS347" s="214"/>
      <c r="AT347" s="214"/>
      <c r="AU347" s="214"/>
      <c r="AV347" s="214"/>
      <c r="AW347" s="214"/>
      <c r="AX347" s="214"/>
      <c r="AY347" s="214"/>
      <c r="AZ347" s="214"/>
      <c r="BA347" s="214"/>
      <c r="BB347" s="214"/>
      <c r="BC347" s="214"/>
      <c r="BD347" s="214"/>
      <c r="BE347" s="214"/>
      <c r="BF347" s="214"/>
      <c r="BG347" s="214"/>
      <c r="BH347" s="214"/>
      <c r="BI347" s="214"/>
      <c r="BJ347" s="220"/>
      <c r="BK347" s="220"/>
    </row>
    <row r="348" spans="1:63" ht="12.75" customHeight="1" outlineLevel="1">
      <c r="A348" s="9"/>
      <c r="B348" s="46"/>
      <c r="C348" s="129">
        <v>0</v>
      </c>
      <c r="D348" s="9"/>
      <c r="E348" s="9"/>
      <c r="F348" s="141"/>
      <c r="G348" s="193">
        <v>0</v>
      </c>
      <c r="H348" s="111">
        <v>0</v>
      </c>
      <c r="I348" s="111"/>
      <c r="J348" s="111"/>
      <c r="K348" s="111"/>
      <c r="L348" s="111"/>
      <c r="M348" s="111"/>
      <c r="N348" s="111"/>
      <c r="O348" s="106"/>
      <c r="P348" s="106"/>
      <c r="Q348" s="106"/>
      <c r="R348" s="106"/>
      <c r="S348" s="100"/>
      <c r="T348" s="106"/>
      <c r="U348" s="106"/>
      <c r="V348" s="106"/>
      <c r="W348" s="106"/>
      <c r="X348" s="106"/>
      <c r="Y348" s="106"/>
      <c r="Z348" s="106"/>
      <c r="AA348" s="214"/>
      <c r="AB348" s="214"/>
      <c r="AC348" s="214"/>
      <c r="AD348" s="214"/>
      <c r="AE348" s="214"/>
      <c r="AF348" s="214"/>
      <c r="AG348" s="214"/>
      <c r="AH348" s="214"/>
      <c r="AI348" s="214"/>
      <c r="AJ348" s="214"/>
      <c r="AK348" s="214"/>
      <c r="AL348" s="214"/>
      <c r="AM348" s="214"/>
      <c r="AN348" s="214"/>
      <c r="AO348" s="214"/>
      <c r="AP348" s="214"/>
      <c r="AQ348" s="214"/>
      <c r="AR348" s="214"/>
      <c r="AS348" s="214"/>
      <c r="AT348" s="214"/>
      <c r="AU348" s="214"/>
      <c r="AV348" s="214"/>
      <c r="AW348" s="214"/>
      <c r="AX348" s="214"/>
      <c r="AY348" s="214"/>
      <c r="AZ348" s="214"/>
      <c r="BA348" s="214"/>
      <c r="BB348" s="214"/>
      <c r="BC348" s="214"/>
      <c r="BD348" s="214"/>
      <c r="BE348" s="214"/>
      <c r="BF348" s="214"/>
      <c r="BG348" s="214"/>
      <c r="BH348" s="214"/>
      <c r="BI348" s="214"/>
      <c r="BJ348" s="220"/>
      <c r="BK348" s="220"/>
    </row>
    <row r="349" spans="1:63" ht="12.75" customHeight="1" outlineLevel="1">
      <c r="A349" s="9"/>
      <c r="B349" s="46"/>
      <c r="C349" s="129">
        <v>0</v>
      </c>
      <c r="D349" s="9"/>
      <c r="E349" s="9"/>
      <c r="F349" s="141"/>
      <c r="G349" s="193">
        <v>0</v>
      </c>
      <c r="H349" s="111">
        <v>0</v>
      </c>
      <c r="I349" s="111"/>
      <c r="J349" s="111"/>
      <c r="K349" s="111"/>
      <c r="L349" s="111"/>
      <c r="M349" s="111"/>
      <c r="N349" s="111"/>
      <c r="O349" s="106"/>
      <c r="P349" s="106"/>
      <c r="Q349" s="106"/>
      <c r="R349" s="106"/>
      <c r="S349" s="100"/>
      <c r="T349" s="106"/>
      <c r="U349" s="106"/>
      <c r="V349" s="106"/>
      <c r="W349" s="106"/>
      <c r="X349" s="106"/>
      <c r="Y349" s="106"/>
      <c r="Z349" s="106"/>
      <c r="AA349" s="214"/>
      <c r="AB349" s="214"/>
      <c r="AC349" s="214"/>
      <c r="AD349" s="214"/>
      <c r="AE349" s="214"/>
      <c r="AF349" s="214"/>
      <c r="AG349" s="214"/>
      <c r="AH349" s="214"/>
      <c r="AI349" s="214"/>
      <c r="AJ349" s="214"/>
      <c r="AK349" s="214"/>
      <c r="AL349" s="214"/>
      <c r="AM349" s="214"/>
      <c r="AN349" s="214"/>
      <c r="AO349" s="214"/>
      <c r="AP349" s="214"/>
      <c r="AQ349" s="214"/>
      <c r="AR349" s="214"/>
      <c r="AS349" s="214"/>
      <c r="AT349" s="214"/>
      <c r="AU349" s="214"/>
      <c r="AV349" s="214"/>
      <c r="AW349" s="214"/>
      <c r="AX349" s="214"/>
      <c r="AY349" s="214"/>
      <c r="AZ349" s="214"/>
      <c r="BA349" s="214"/>
      <c r="BB349" s="214"/>
      <c r="BC349" s="214"/>
      <c r="BD349" s="214"/>
      <c r="BE349" s="214"/>
      <c r="BF349" s="214"/>
      <c r="BG349" s="214"/>
      <c r="BH349" s="214"/>
      <c r="BI349" s="214"/>
      <c r="BJ349" s="220"/>
      <c r="BK349" s="220"/>
    </row>
    <row r="350" spans="1:63" ht="12.75" customHeight="1" outlineLevel="1">
      <c r="A350" s="9"/>
      <c r="B350" s="46"/>
      <c r="C350" s="129">
        <v>0</v>
      </c>
      <c r="D350" s="9"/>
      <c r="E350" s="9"/>
      <c r="F350" s="141"/>
      <c r="G350" s="193">
        <v>0</v>
      </c>
      <c r="H350" s="111">
        <v>0</v>
      </c>
      <c r="I350" s="111"/>
      <c r="J350" s="111"/>
      <c r="K350" s="111"/>
      <c r="L350" s="111"/>
      <c r="M350" s="111"/>
      <c r="N350" s="111"/>
      <c r="O350" s="106"/>
      <c r="P350" s="106"/>
      <c r="Q350" s="106"/>
      <c r="R350" s="106"/>
      <c r="S350" s="100"/>
      <c r="T350" s="106"/>
      <c r="U350" s="106"/>
      <c r="V350" s="106"/>
      <c r="W350" s="106"/>
      <c r="X350" s="106"/>
      <c r="Y350" s="106"/>
      <c r="Z350" s="106"/>
      <c r="AA350" s="214"/>
      <c r="AB350" s="214"/>
      <c r="AC350" s="214"/>
      <c r="AD350" s="214"/>
      <c r="AE350" s="214"/>
      <c r="AF350" s="214"/>
      <c r="AG350" s="214"/>
      <c r="AH350" s="214"/>
      <c r="AI350" s="214"/>
      <c r="AJ350" s="214"/>
      <c r="AK350" s="214"/>
      <c r="AL350" s="214"/>
      <c r="AM350" s="214"/>
      <c r="AN350" s="214"/>
      <c r="AO350" s="214"/>
      <c r="AP350" s="214"/>
      <c r="AQ350" s="214"/>
      <c r="AR350" s="214"/>
      <c r="AS350" s="214"/>
      <c r="AT350" s="214"/>
      <c r="AU350" s="214"/>
      <c r="AV350" s="214"/>
      <c r="AW350" s="214"/>
      <c r="AX350" s="214"/>
      <c r="AY350" s="214"/>
      <c r="AZ350" s="214"/>
      <c r="BA350" s="214"/>
      <c r="BB350" s="214"/>
      <c r="BC350" s="214"/>
      <c r="BD350" s="214"/>
      <c r="BE350" s="214"/>
      <c r="BF350" s="214"/>
      <c r="BG350" s="214"/>
      <c r="BH350" s="214"/>
      <c r="BI350" s="214"/>
      <c r="BJ350" s="220"/>
      <c r="BK350" s="220"/>
    </row>
    <row r="351" spans="1:63" ht="12.75" customHeight="1" outlineLevel="1">
      <c r="A351" s="9"/>
      <c r="B351" s="46"/>
      <c r="C351" s="129">
        <v>0</v>
      </c>
      <c r="D351" s="9"/>
      <c r="E351" s="9"/>
      <c r="F351" s="141"/>
      <c r="G351" s="193">
        <v>0</v>
      </c>
      <c r="H351" s="111">
        <v>0</v>
      </c>
      <c r="I351" s="111"/>
      <c r="J351" s="111"/>
      <c r="K351" s="111"/>
      <c r="L351" s="111"/>
      <c r="M351" s="111"/>
      <c r="N351" s="111"/>
      <c r="O351" s="106"/>
      <c r="P351" s="106"/>
      <c r="Q351" s="106"/>
      <c r="R351" s="106"/>
      <c r="S351" s="100"/>
      <c r="T351" s="106"/>
      <c r="U351" s="106"/>
      <c r="V351" s="106"/>
      <c r="W351" s="106"/>
      <c r="X351" s="106"/>
      <c r="Y351" s="106"/>
      <c r="Z351" s="106"/>
      <c r="AA351" s="214"/>
      <c r="AB351" s="214"/>
      <c r="AC351" s="214"/>
      <c r="AD351" s="214"/>
      <c r="AE351" s="214"/>
      <c r="AF351" s="214"/>
      <c r="AG351" s="214"/>
      <c r="AH351" s="214"/>
      <c r="AI351" s="214"/>
      <c r="AJ351" s="214"/>
      <c r="AK351" s="214"/>
      <c r="AL351" s="214"/>
      <c r="AM351" s="214"/>
      <c r="AN351" s="214"/>
      <c r="AO351" s="214"/>
      <c r="AP351" s="214"/>
      <c r="AQ351" s="214"/>
      <c r="AR351" s="214"/>
      <c r="AS351" s="214"/>
      <c r="AT351" s="214"/>
      <c r="AU351" s="214"/>
      <c r="AV351" s="214"/>
      <c r="AW351" s="214"/>
      <c r="AX351" s="214"/>
      <c r="AY351" s="214"/>
      <c r="AZ351" s="214"/>
      <c r="BA351" s="214"/>
      <c r="BB351" s="214"/>
      <c r="BC351" s="214"/>
      <c r="BD351" s="214"/>
      <c r="BE351" s="214"/>
      <c r="BF351" s="214"/>
      <c r="BG351" s="214"/>
      <c r="BH351" s="214"/>
      <c r="BI351" s="214"/>
      <c r="BJ351" s="220"/>
      <c r="BK351" s="220"/>
    </row>
    <row r="352" spans="1:63" ht="12.75" customHeight="1" outlineLevel="1">
      <c r="A352" s="9"/>
      <c r="B352" s="46"/>
      <c r="C352" s="129">
        <v>0</v>
      </c>
      <c r="D352" s="9"/>
      <c r="E352" s="9"/>
      <c r="F352" s="141"/>
      <c r="G352" s="193">
        <v>0</v>
      </c>
      <c r="H352" s="111">
        <v>0</v>
      </c>
      <c r="I352" s="120"/>
      <c r="J352" s="120"/>
      <c r="K352" s="120"/>
      <c r="L352" s="120"/>
      <c r="M352" s="106"/>
      <c r="N352" s="106"/>
      <c r="O352" s="106"/>
      <c r="P352" s="106"/>
      <c r="Q352" s="106"/>
      <c r="R352" s="106"/>
      <c r="S352" s="100"/>
      <c r="T352" s="106"/>
      <c r="U352" s="106"/>
      <c r="V352" s="106"/>
      <c r="W352" s="106"/>
      <c r="X352" s="106"/>
      <c r="Y352" s="106"/>
      <c r="Z352" s="106"/>
      <c r="AA352" s="214"/>
      <c r="AB352" s="214"/>
      <c r="AC352" s="214"/>
      <c r="AD352" s="214"/>
      <c r="AE352" s="214"/>
      <c r="AF352" s="214"/>
      <c r="AG352" s="214"/>
      <c r="AH352" s="214"/>
      <c r="AI352" s="214"/>
      <c r="AJ352" s="214"/>
      <c r="AK352" s="214"/>
      <c r="AL352" s="214"/>
      <c r="AM352" s="214"/>
      <c r="AN352" s="214"/>
      <c r="AO352" s="214"/>
      <c r="AP352" s="214"/>
      <c r="AQ352" s="214"/>
      <c r="AR352" s="214"/>
      <c r="AS352" s="214"/>
      <c r="AT352" s="214"/>
      <c r="AU352" s="214"/>
      <c r="AV352" s="214"/>
      <c r="AW352" s="214"/>
      <c r="AX352" s="214"/>
      <c r="AY352" s="214"/>
      <c r="AZ352" s="214"/>
      <c r="BA352" s="214"/>
      <c r="BB352" s="214"/>
      <c r="BC352" s="214"/>
      <c r="BD352" s="214"/>
      <c r="BE352" s="214"/>
      <c r="BF352" s="214"/>
      <c r="BG352" s="214"/>
      <c r="BH352" s="214"/>
      <c r="BI352" s="214"/>
      <c r="BJ352" s="220"/>
      <c r="BK352" s="220"/>
    </row>
    <row r="353" spans="1:63" ht="12.75" customHeight="1" outlineLevel="1">
      <c r="A353" s="9"/>
      <c r="B353" s="46"/>
      <c r="C353" s="129">
        <v>0</v>
      </c>
      <c r="D353" s="9"/>
      <c r="E353" s="9"/>
      <c r="F353" s="141"/>
      <c r="G353" s="193">
        <v>0</v>
      </c>
      <c r="H353" s="111">
        <v>0</v>
      </c>
      <c r="I353" s="120"/>
      <c r="J353" s="120"/>
      <c r="K353" s="120"/>
      <c r="L353" s="120"/>
      <c r="M353" s="106"/>
      <c r="N353" s="106"/>
      <c r="O353" s="106"/>
      <c r="P353" s="106"/>
      <c r="Q353" s="106"/>
      <c r="R353" s="106"/>
      <c r="S353" s="100"/>
      <c r="T353" s="106"/>
      <c r="U353" s="106"/>
      <c r="V353" s="106"/>
      <c r="W353" s="106"/>
      <c r="X353" s="106"/>
      <c r="Y353" s="106"/>
      <c r="Z353" s="106"/>
      <c r="AA353" s="214"/>
      <c r="AB353" s="214"/>
      <c r="AC353" s="214"/>
      <c r="AD353" s="214"/>
      <c r="AE353" s="214"/>
      <c r="AF353" s="214"/>
      <c r="AG353" s="214"/>
      <c r="AH353" s="214"/>
      <c r="AI353" s="214"/>
      <c r="AJ353" s="214"/>
      <c r="AK353" s="214"/>
      <c r="AL353" s="214"/>
      <c r="AM353" s="214"/>
      <c r="AN353" s="214"/>
      <c r="AO353" s="214"/>
      <c r="AP353" s="214"/>
      <c r="AQ353" s="214"/>
      <c r="AR353" s="214"/>
      <c r="AS353" s="214"/>
      <c r="AT353" s="214"/>
      <c r="AU353" s="214"/>
      <c r="AV353" s="214"/>
      <c r="AW353" s="214"/>
      <c r="AX353" s="214"/>
      <c r="AY353" s="214"/>
      <c r="AZ353" s="214"/>
      <c r="BA353" s="214"/>
      <c r="BB353" s="214"/>
      <c r="BC353" s="214"/>
      <c r="BD353" s="214"/>
      <c r="BE353" s="214"/>
      <c r="BF353" s="214"/>
      <c r="BG353" s="214"/>
      <c r="BH353" s="214"/>
      <c r="BI353" s="214"/>
      <c r="BJ353" s="220"/>
      <c r="BK353" s="220"/>
    </row>
    <row r="354" spans="1:63" ht="12.75" customHeight="1" outlineLevel="1">
      <c r="A354" s="9"/>
      <c r="B354" s="46"/>
      <c r="C354" s="129">
        <v>0</v>
      </c>
      <c r="D354" s="9"/>
      <c r="E354" s="9"/>
      <c r="F354" s="141"/>
      <c r="G354" s="193">
        <v>0</v>
      </c>
      <c r="H354" s="111">
        <v>0</v>
      </c>
      <c r="I354" s="120"/>
      <c r="J354" s="120"/>
      <c r="K354" s="120"/>
      <c r="L354" s="120"/>
      <c r="M354" s="106"/>
      <c r="N354" s="106"/>
      <c r="O354" s="106"/>
      <c r="P354" s="106"/>
      <c r="Q354" s="106"/>
      <c r="R354" s="106"/>
      <c r="S354" s="100"/>
      <c r="T354" s="106"/>
      <c r="U354" s="106"/>
      <c r="V354" s="106"/>
      <c r="W354" s="106"/>
      <c r="X354" s="106"/>
      <c r="Y354" s="106"/>
      <c r="Z354" s="106"/>
      <c r="AA354" s="214"/>
      <c r="AB354" s="214"/>
      <c r="AC354" s="214"/>
      <c r="AD354" s="214"/>
      <c r="AE354" s="214"/>
      <c r="AF354" s="214"/>
      <c r="AG354" s="214"/>
      <c r="AH354" s="214"/>
      <c r="AI354" s="214"/>
      <c r="AJ354" s="214"/>
      <c r="AK354" s="214"/>
      <c r="AL354" s="214"/>
      <c r="AM354" s="214"/>
      <c r="AN354" s="214"/>
      <c r="AO354" s="214"/>
      <c r="AP354" s="214"/>
      <c r="AQ354" s="214"/>
      <c r="AR354" s="214"/>
      <c r="AS354" s="214"/>
      <c r="AT354" s="214"/>
      <c r="AU354" s="214"/>
      <c r="AV354" s="214"/>
      <c r="AW354" s="214"/>
      <c r="AX354" s="214"/>
      <c r="AY354" s="214"/>
      <c r="AZ354" s="214"/>
      <c r="BA354" s="214"/>
      <c r="BB354" s="214"/>
      <c r="BC354" s="214"/>
      <c r="BD354" s="214"/>
      <c r="BE354" s="214"/>
      <c r="BF354" s="214"/>
      <c r="BG354" s="214"/>
      <c r="BH354" s="214"/>
      <c r="BI354" s="214"/>
      <c r="BJ354" s="220"/>
      <c r="BK354" s="220"/>
    </row>
    <row r="355" spans="1:63" ht="12.75" customHeight="1" outlineLevel="1">
      <c r="A355" s="9"/>
      <c r="B355" s="46"/>
      <c r="C355" s="129">
        <v>0</v>
      </c>
      <c r="D355" s="9"/>
      <c r="E355" s="9"/>
      <c r="F355" s="141"/>
      <c r="G355" s="193">
        <v>0</v>
      </c>
      <c r="H355" s="111">
        <v>0</v>
      </c>
      <c r="I355" s="120"/>
      <c r="J355" s="120"/>
      <c r="K355" s="120"/>
      <c r="L355" s="120"/>
      <c r="M355" s="106"/>
      <c r="N355" s="106"/>
      <c r="O355" s="106"/>
      <c r="P355" s="106"/>
      <c r="Q355" s="106"/>
      <c r="R355" s="106"/>
      <c r="S355" s="100"/>
      <c r="T355" s="106"/>
      <c r="U355" s="106"/>
      <c r="V355" s="106"/>
      <c r="W355" s="106"/>
      <c r="X355" s="106"/>
      <c r="Y355" s="106"/>
      <c r="Z355" s="106"/>
      <c r="AA355" s="214"/>
      <c r="AB355" s="214"/>
      <c r="AC355" s="214"/>
      <c r="AD355" s="214"/>
      <c r="AE355" s="214"/>
      <c r="AF355" s="214"/>
      <c r="AG355" s="214"/>
      <c r="AH355" s="214"/>
      <c r="AI355" s="214"/>
      <c r="AJ355" s="214"/>
      <c r="AK355" s="214"/>
      <c r="AL355" s="214"/>
      <c r="AM355" s="214"/>
      <c r="AN355" s="214"/>
      <c r="AO355" s="214"/>
      <c r="AP355" s="214"/>
      <c r="AQ355" s="214"/>
      <c r="AR355" s="214"/>
      <c r="AS355" s="214"/>
      <c r="AT355" s="214"/>
      <c r="AU355" s="214"/>
      <c r="AV355" s="214"/>
      <c r="AW355" s="214"/>
      <c r="AX355" s="214"/>
      <c r="AY355" s="214"/>
      <c r="AZ355" s="214"/>
      <c r="BA355" s="214"/>
      <c r="BB355" s="214"/>
      <c r="BC355" s="214"/>
      <c r="BD355" s="214"/>
      <c r="BE355" s="214"/>
      <c r="BF355" s="214"/>
      <c r="BG355" s="214"/>
      <c r="BH355" s="214"/>
      <c r="BI355" s="214"/>
      <c r="BJ355" s="220"/>
      <c r="BK355" s="220"/>
    </row>
    <row r="356" spans="1:63" ht="12.75" customHeight="1" outlineLevel="1">
      <c r="A356" s="9"/>
      <c r="B356" s="46"/>
      <c r="C356" s="129">
        <v>0</v>
      </c>
      <c r="D356" s="9"/>
      <c r="E356" s="9"/>
      <c r="F356" s="141"/>
      <c r="G356" s="193">
        <v>0</v>
      </c>
      <c r="H356" s="111">
        <v>0</v>
      </c>
      <c r="I356" s="120"/>
      <c r="J356" s="120"/>
      <c r="K356" s="120"/>
      <c r="L356" s="120"/>
      <c r="M356" s="106"/>
      <c r="N356" s="106"/>
      <c r="O356" s="106"/>
      <c r="P356" s="106"/>
      <c r="Q356" s="106"/>
      <c r="R356" s="106"/>
      <c r="S356" s="100"/>
      <c r="T356" s="106"/>
      <c r="U356" s="106"/>
      <c r="V356" s="106"/>
      <c r="W356" s="106"/>
      <c r="X356" s="106"/>
      <c r="Y356" s="106"/>
      <c r="Z356" s="106"/>
      <c r="AA356" s="214"/>
      <c r="AB356" s="214"/>
      <c r="AC356" s="214"/>
      <c r="AD356" s="214"/>
      <c r="AE356" s="214"/>
      <c r="AF356" s="214"/>
      <c r="AG356" s="214"/>
      <c r="AH356" s="214"/>
      <c r="AI356" s="214"/>
      <c r="AJ356" s="214"/>
      <c r="AK356" s="214"/>
      <c r="AL356" s="214"/>
      <c r="AM356" s="214"/>
      <c r="AN356" s="214"/>
      <c r="AO356" s="214"/>
      <c r="AP356" s="214"/>
      <c r="AQ356" s="214"/>
      <c r="AR356" s="214"/>
      <c r="AS356" s="214"/>
      <c r="AT356" s="214"/>
      <c r="AU356" s="214"/>
      <c r="AV356" s="214"/>
      <c r="AW356" s="214"/>
      <c r="AX356" s="214"/>
      <c r="AY356" s="214"/>
      <c r="AZ356" s="214"/>
      <c r="BA356" s="214"/>
      <c r="BB356" s="214"/>
      <c r="BC356" s="214"/>
      <c r="BD356" s="214"/>
      <c r="BE356" s="214"/>
      <c r="BF356" s="214"/>
      <c r="BG356" s="214"/>
      <c r="BH356" s="214"/>
      <c r="BI356" s="214"/>
      <c r="BJ356" s="220"/>
      <c r="BK356" s="220"/>
    </row>
    <row r="357" spans="1:63" ht="12.75" customHeight="1" outlineLevel="1">
      <c r="A357" s="9"/>
      <c r="B357" s="46"/>
      <c r="C357" s="129">
        <v>0</v>
      </c>
      <c r="D357" s="9"/>
      <c r="E357" s="9"/>
      <c r="F357" s="141"/>
      <c r="G357" s="193">
        <v>0</v>
      </c>
      <c r="H357" s="111">
        <v>0</v>
      </c>
      <c r="I357" s="120"/>
      <c r="J357" s="120"/>
      <c r="K357" s="120"/>
      <c r="L357" s="120"/>
      <c r="M357" s="106"/>
      <c r="N357" s="106"/>
      <c r="O357" s="106"/>
      <c r="P357" s="106"/>
      <c r="Q357" s="106"/>
      <c r="R357" s="106"/>
      <c r="S357" s="100"/>
      <c r="T357" s="106"/>
      <c r="U357" s="106"/>
      <c r="V357" s="106"/>
      <c r="W357" s="106"/>
      <c r="X357" s="106"/>
      <c r="Y357" s="106"/>
      <c r="Z357" s="106"/>
      <c r="AA357" s="214"/>
      <c r="AB357" s="214"/>
      <c r="AC357" s="214"/>
      <c r="AD357" s="214"/>
      <c r="AE357" s="214"/>
      <c r="AF357" s="214"/>
      <c r="AG357" s="214"/>
      <c r="AH357" s="214"/>
      <c r="AI357" s="214"/>
      <c r="AJ357" s="214"/>
      <c r="AK357" s="214"/>
      <c r="AL357" s="214"/>
      <c r="AM357" s="214"/>
      <c r="AN357" s="214"/>
      <c r="AO357" s="214"/>
      <c r="AP357" s="214"/>
      <c r="AQ357" s="214"/>
      <c r="AR357" s="214"/>
      <c r="AS357" s="214"/>
      <c r="AT357" s="214"/>
      <c r="AU357" s="214"/>
      <c r="AV357" s="214"/>
      <c r="AW357" s="214"/>
      <c r="AX357" s="214"/>
      <c r="AY357" s="214"/>
      <c r="AZ357" s="214"/>
      <c r="BA357" s="214"/>
      <c r="BB357" s="214"/>
      <c r="BC357" s="214"/>
      <c r="BD357" s="214"/>
      <c r="BE357" s="214"/>
      <c r="BF357" s="214"/>
      <c r="BG357" s="214"/>
      <c r="BH357" s="214"/>
      <c r="BI357" s="214"/>
      <c r="BJ357" s="220"/>
      <c r="BK357" s="220"/>
    </row>
    <row r="358" spans="1:63" ht="12.75" customHeight="1" outlineLevel="1">
      <c r="A358" s="9"/>
      <c r="B358" s="46"/>
      <c r="C358" s="129">
        <v>0</v>
      </c>
      <c r="D358" s="9"/>
      <c r="E358" s="9"/>
      <c r="F358" s="141"/>
      <c r="G358" s="193">
        <v>0</v>
      </c>
      <c r="H358" s="111">
        <v>0</v>
      </c>
      <c r="I358" s="120"/>
      <c r="J358" s="120"/>
      <c r="K358" s="120"/>
      <c r="L358" s="120"/>
      <c r="M358" s="106"/>
      <c r="N358" s="106"/>
      <c r="O358" s="106"/>
      <c r="P358" s="106"/>
      <c r="Q358" s="106"/>
      <c r="R358" s="106"/>
      <c r="S358" s="100"/>
      <c r="T358" s="106"/>
      <c r="U358" s="106"/>
      <c r="V358" s="106"/>
      <c r="W358" s="106"/>
      <c r="X358" s="106"/>
      <c r="Y358" s="106"/>
      <c r="Z358" s="106"/>
      <c r="AA358" s="214"/>
      <c r="AB358" s="214"/>
      <c r="AC358" s="214"/>
      <c r="AD358" s="214"/>
      <c r="AE358" s="214"/>
      <c r="AF358" s="214"/>
      <c r="AG358" s="214"/>
      <c r="AH358" s="214"/>
      <c r="AI358" s="214"/>
      <c r="AJ358" s="214"/>
      <c r="AK358" s="214"/>
      <c r="AL358" s="214"/>
      <c r="AM358" s="214"/>
      <c r="AN358" s="214"/>
      <c r="AO358" s="214"/>
      <c r="AP358" s="214"/>
      <c r="AQ358" s="214"/>
      <c r="AR358" s="214"/>
      <c r="AS358" s="214"/>
      <c r="AT358" s="214"/>
      <c r="AU358" s="214"/>
      <c r="AV358" s="214"/>
      <c r="AW358" s="214"/>
      <c r="AX358" s="214"/>
      <c r="AY358" s="214"/>
      <c r="AZ358" s="214"/>
      <c r="BA358" s="214"/>
      <c r="BB358" s="214"/>
      <c r="BC358" s="214"/>
      <c r="BD358" s="214"/>
      <c r="BE358" s="214"/>
      <c r="BF358" s="214"/>
      <c r="BG358" s="214"/>
      <c r="BH358" s="214"/>
      <c r="BI358" s="214"/>
      <c r="BJ358" s="220"/>
      <c r="BK358" s="220"/>
    </row>
    <row r="359" spans="1:63" ht="12.75" customHeight="1" outlineLevel="1">
      <c r="A359" s="9"/>
      <c r="B359" s="46"/>
      <c r="C359" s="129">
        <v>0</v>
      </c>
      <c r="D359" s="9"/>
      <c r="E359" s="9"/>
      <c r="F359" s="141"/>
      <c r="G359" s="193">
        <v>0</v>
      </c>
      <c r="H359" s="111">
        <v>0</v>
      </c>
      <c r="I359" s="120"/>
      <c r="J359" s="120"/>
      <c r="K359" s="120"/>
      <c r="L359" s="120"/>
      <c r="M359" s="106"/>
      <c r="N359" s="106"/>
      <c r="O359" s="106"/>
      <c r="P359" s="106"/>
      <c r="Q359" s="106"/>
      <c r="R359" s="106"/>
      <c r="S359" s="100"/>
      <c r="T359" s="106"/>
      <c r="U359" s="106"/>
      <c r="V359" s="106"/>
      <c r="W359" s="106"/>
      <c r="X359" s="106"/>
      <c r="Y359" s="106"/>
      <c r="Z359" s="106"/>
      <c r="AA359" s="214"/>
      <c r="AB359" s="214"/>
      <c r="AC359" s="214"/>
      <c r="AD359" s="214"/>
      <c r="AE359" s="214"/>
      <c r="AF359" s="214"/>
      <c r="AG359" s="214"/>
      <c r="AH359" s="214"/>
      <c r="AI359" s="214"/>
      <c r="AJ359" s="214"/>
      <c r="AK359" s="214"/>
      <c r="AL359" s="214"/>
      <c r="AM359" s="214"/>
      <c r="AN359" s="214"/>
      <c r="AO359" s="214"/>
      <c r="AP359" s="214"/>
      <c r="AQ359" s="214"/>
      <c r="AR359" s="214"/>
      <c r="AS359" s="214"/>
      <c r="AT359" s="214"/>
      <c r="AU359" s="214"/>
      <c r="AV359" s="214"/>
      <c r="AW359" s="214"/>
      <c r="AX359" s="214"/>
      <c r="AY359" s="214"/>
      <c r="AZ359" s="214"/>
      <c r="BA359" s="214"/>
      <c r="BB359" s="214"/>
      <c r="BC359" s="214"/>
      <c r="BD359" s="214"/>
      <c r="BE359" s="214"/>
      <c r="BF359" s="214"/>
      <c r="BG359" s="214"/>
      <c r="BH359" s="214"/>
      <c r="BI359" s="214"/>
      <c r="BJ359" s="220"/>
      <c r="BK359" s="220"/>
    </row>
    <row r="360" spans="1:63" ht="12.75" customHeight="1" outlineLevel="1">
      <c r="A360" s="9"/>
      <c r="B360" s="46"/>
      <c r="C360" s="129">
        <v>0</v>
      </c>
      <c r="D360" s="9"/>
      <c r="E360" s="9"/>
      <c r="F360" s="141"/>
      <c r="G360" s="193">
        <v>0</v>
      </c>
      <c r="H360" s="111">
        <v>0</v>
      </c>
      <c r="I360" s="120"/>
      <c r="J360" s="120"/>
      <c r="K360" s="120"/>
      <c r="L360" s="120"/>
      <c r="M360" s="106"/>
      <c r="N360" s="106"/>
      <c r="O360" s="106"/>
      <c r="P360" s="106"/>
      <c r="Q360" s="106"/>
      <c r="R360" s="106"/>
      <c r="S360" s="100"/>
      <c r="T360" s="106"/>
      <c r="U360" s="106"/>
      <c r="V360" s="106"/>
      <c r="W360" s="106"/>
      <c r="X360" s="106"/>
      <c r="Y360" s="106"/>
      <c r="Z360" s="106"/>
      <c r="AA360" s="214"/>
      <c r="AB360" s="214"/>
      <c r="AC360" s="214"/>
      <c r="AD360" s="214"/>
      <c r="AE360" s="214"/>
      <c r="AF360" s="214"/>
      <c r="AG360" s="214"/>
      <c r="AH360" s="214"/>
      <c r="AI360" s="214"/>
      <c r="AJ360" s="214"/>
      <c r="AK360" s="214"/>
      <c r="AL360" s="214"/>
      <c r="AM360" s="214"/>
      <c r="AN360" s="214"/>
      <c r="AO360" s="214"/>
      <c r="AP360" s="214"/>
      <c r="AQ360" s="214"/>
      <c r="AR360" s="214"/>
      <c r="AS360" s="214"/>
      <c r="AT360" s="214"/>
      <c r="AU360" s="214"/>
      <c r="AV360" s="214"/>
      <c r="AW360" s="214"/>
      <c r="AX360" s="214"/>
      <c r="AY360" s="214"/>
      <c r="AZ360" s="214"/>
      <c r="BA360" s="214"/>
      <c r="BB360" s="214"/>
      <c r="BC360" s="214"/>
      <c r="BD360" s="214"/>
      <c r="BE360" s="214"/>
      <c r="BF360" s="214"/>
      <c r="BG360" s="214"/>
      <c r="BH360" s="214"/>
      <c r="BI360" s="214"/>
      <c r="BJ360" s="220"/>
      <c r="BK360" s="220"/>
    </row>
    <row r="361" spans="1:63" ht="12.75" customHeight="1" outlineLevel="1">
      <c r="A361" s="9"/>
      <c r="B361" s="46"/>
      <c r="C361" s="129">
        <v>0</v>
      </c>
      <c r="D361" s="9"/>
      <c r="E361" s="9"/>
      <c r="F361" s="141"/>
      <c r="G361" s="193">
        <v>0</v>
      </c>
      <c r="H361" s="111">
        <v>0</v>
      </c>
      <c r="I361" s="120"/>
      <c r="J361" s="120"/>
      <c r="K361" s="120"/>
      <c r="L361" s="120"/>
      <c r="M361" s="106"/>
      <c r="N361" s="106"/>
      <c r="O361" s="106"/>
      <c r="P361" s="106"/>
      <c r="Q361" s="106"/>
      <c r="R361" s="106"/>
      <c r="S361" s="100"/>
      <c r="T361" s="106"/>
      <c r="U361" s="106"/>
      <c r="V361" s="106"/>
      <c r="W361" s="106"/>
      <c r="X361" s="106"/>
      <c r="Y361" s="106"/>
      <c r="Z361" s="106"/>
      <c r="AA361" s="214"/>
      <c r="AB361" s="214"/>
      <c r="AC361" s="214"/>
      <c r="AD361" s="214"/>
      <c r="AE361" s="214"/>
      <c r="AF361" s="214"/>
      <c r="AG361" s="214"/>
      <c r="AH361" s="214"/>
      <c r="AI361" s="214"/>
      <c r="AJ361" s="214"/>
      <c r="AK361" s="214"/>
      <c r="AL361" s="214"/>
      <c r="AM361" s="214"/>
      <c r="AN361" s="214"/>
      <c r="AO361" s="214"/>
      <c r="AP361" s="214"/>
      <c r="AQ361" s="214"/>
      <c r="AR361" s="214"/>
      <c r="AS361" s="214"/>
      <c r="AT361" s="214"/>
      <c r="AU361" s="214"/>
      <c r="AV361" s="214"/>
      <c r="AW361" s="214"/>
      <c r="AX361" s="214"/>
      <c r="AY361" s="214"/>
      <c r="AZ361" s="214"/>
      <c r="BA361" s="214"/>
      <c r="BB361" s="214"/>
      <c r="BC361" s="214"/>
      <c r="BD361" s="214"/>
      <c r="BE361" s="214"/>
      <c r="BF361" s="214"/>
      <c r="BG361" s="214"/>
      <c r="BH361" s="214"/>
      <c r="BI361" s="214"/>
      <c r="BJ361" s="220"/>
      <c r="BK361" s="220"/>
    </row>
    <row r="362" spans="1:63" ht="12.75" customHeight="1" outlineLevel="1">
      <c r="A362" s="9"/>
      <c r="B362" s="46"/>
      <c r="C362" s="129">
        <v>0</v>
      </c>
      <c r="D362" s="9"/>
      <c r="E362" s="9"/>
      <c r="F362" s="141"/>
      <c r="G362" s="193">
        <v>0</v>
      </c>
      <c r="H362" s="111">
        <v>0</v>
      </c>
      <c r="I362" s="120"/>
      <c r="J362" s="120"/>
      <c r="K362" s="120"/>
      <c r="L362" s="120"/>
      <c r="M362" s="106"/>
      <c r="N362" s="106"/>
      <c r="O362" s="106"/>
      <c r="P362" s="106"/>
      <c r="Q362" s="106"/>
      <c r="R362" s="106"/>
      <c r="S362" s="100"/>
      <c r="T362" s="106"/>
      <c r="U362" s="106"/>
      <c r="V362" s="106"/>
      <c r="W362" s="106"/>
      <c r="X362" s="106"/>
      <c r="Y362" s="106"/>
      <c r="Z362" s="106"/>
      <c r="AA362" s="214"/>
      <c r="AB362" s="214"/>
      <c r="AC362" s="214"/>
      <c r="AD362" s="214"/>
      <c r="AE362" s="214"/>
      <c r="AF362" s="214"/>
      <c r="AG362" s="214"/>
      <c r="AH362" s="214"/>
      <c r="AI362" s="214"/>
      <c r="AJ362" s="214"/>
      <c r="AK362" s="214"/>
      <c r="AL362" s="214"/>
      <c r="AM362" s="214"/>
      <c r="AN362" s="214"/>
      <c r="AO362" s="214"/>
      <c r="AP362" s="214"/>
      <c r="AQ362" s="214"/>
      <c r="AR362" s="214"/>
      <c r="AS362" s="214"/>
      <c r="AT362" s="214"/>
      <c r="AU362" s="214"/>
      <c r="AV362" s="214"/>
      <c r="AW362" s="214"/>
      <c r="AX362" s="214"/>
      <c r="AY362" s="214"/>
      <c r="AZ362" s="214"/>
      <c r="BA362" s="214"/>
      <c r="BB362" s="214"/>
      <c r="BC362" s="214"/>
      <c r="BD362" s="214"/>
      <c r="BE362" s="214"/>
      <c r="BF362" s="214"/>
      <c r="BG362" s="214"/>
      <c r="BH362" s="214"/>
      <c r="BI362" s="214"/>
      <c r="BJ362" s="220"/>
      <c r="BK362" s="220"/>
    </row>
    <row r="363" spans="1:63" ht="12.75" customHeight="1" outlineLevel="1">
      <c r="A363" s="9"/>
      <c r="B363" s="46"/>
      <c r="C363" s="129">
        <v>0</v>
      </c>
      <c r="D363" s="9"/>
      <c r="E363" s="9"/>
      <c r="F363" s="141"/>
      <c r="G363" s="193">
        <v>0</v>
      </c>
      <c r="H363" s="111">
        <v>0</v>
      </c>
      <c r="I363" s="120"/>
      <c r="J363" s="120"/>
      <c r="K363" s="120"/>
      <c r="L363" s="120"/>
      <c r="M363" s="106"/>
      <c r="N363" s="106"/>
      <c r="O363" s="106"/>
      <c r="P363" s="106"/>
      <c r="Q363" s="106"/>
      <c r="R363" s="106"/>
      <c r="S363" s="100"/>
      <c r="T363" s="106"/>
      <c r="U363" s="106"/>
      <c r="V363" s="106"/>
      <c r="W363" s="106"/>
      <c r="X363" s="106"/>
      <c r="Y363" s="106"/>
      <c r="Z363" s="106"/>
      <c r="AA363" s="214"/>
      <c r="AB363" s="214"/>
      <c r="AC363" s="214"/>
      <c r="AD363" s="214"/>
      <c r="AE363" s="214"/>
      <c r="AF363" s="214"/>
      <c r="AG363" s="214"/>
      <c r="AH363" s="214"/>
      <c r="AI363" s="214"/>
      <c r="AJ363" s="214"/>
      <c r="AK363" s="214"/>
      <c r="AL363" s="214"/>
      <c r="AM363" s="214"/>
      <c r="AN363" s="214"/>
      <c r="AO363" s="214"/>
      <c r="AP363" s="214"/>
      <c r="AQ363" s="214"/>
      <c r="AR363" s="214"/>
      <c r="AS363" s="214"/>
      <c r="AT363" s="214"/>
      <c r="AU363" s="214"/>
      <c r="AV363" s="214"/>
      <c r="AW363" s="214"/>
      <c r="AX363" s="214"/>
      <c r="AY363" s="214"/>
      <c r="AZ363" s="214"/>
      <c r="BA363" s="214"/>
      <c r="BB363" s="214"/>
      <c r="BC363" s="214"/>
      <c r="BD363" s="214"/>
      <c r="BE363" s="214"/>
      <c r="BF363" s="214"/>
      <c r="BG363" s="214"/>
      <c r="BH363" s="214"/>
      <c r="BI363" s="214"/>
      <c r="BJ363" s="220"/>
      <c r="BK363" s="220"/>
    </row>
    <row r="364" spans="1:63">
      <c r="A364" s="9"/>
      <c r="B364" s="46"/>
      <c r="C364" s="129"/>
      <c r="D364" s="9"/>
      <c r="E364" s="9"/>
      <c r="F364" s="141"/>
      <c r="G364" s="193"/>
      <c r="H364" s="120"/>
      <c r="I364" s="120"/>
      <c r="J364" s="120"/>
      <c r="K364" s="120"/>
      <c r="L364" s="120"/>
      <c r="M364" s="106"/>
      <c r="N364" s="106"/>
      <c r="O364" s="106"/>
      <c r="P364" s="106"/>
      <c r="Q364" s="106"/>
      <c r="R364" s="106"/>
      <c r="S364" s="100"/>
      <c r="T364" s="106"/>
      <c r="U364" s="106"/>
      <c r="V364" s="106"/>
      <c r="W364" s="106"/>
      <c r="X364" s="106"/>
      <c r="Y364" s="106"/>
      <c r="Z364" s="106"/>
      <c r="AA364" s="214"/>
      <c r="AB364" s="214"/>
      <c r="AC364" s="214"/>
      <c r="AD364" s="214"/>
      <c r="AE364" s="214"/>
      <c r="AF364" s="214"/>
      <c r="AG364" s="214"/>
      <c r="AH364" s="214"/>
      <c r="AI364" s="214"/>
      <c r="AJ364" s="214"/>
      <c r="AK364" s="214"/>
      <c r="AL364" s="214"/>
      <c r="AM364" s="214"/>
      <c r="AN364" s="214"/>
      <c r="AO364" s="214"/>
      <c r="AP364" s="214"/>
      <c r="AQ364" s="214"/>
      <c r="AR364" s="214"/>
      <c r="AS364" s="214"/>
      <c r="AT364" s="214"/>
      <c r="AU364" s="214"/>
      <c r="AV364" s="214"/>
      <c r="AW364" s="214"/>
      <c r="AX364" s="214"/>
      <c r="AY364" s="214"/>
      <c r="AZ364" s="214"/>
      <c r="BA364" s="214"/>
      <c r="BB364" s="214"/>
      <c r="BC364" s="214"/>
      <c r="BD364" s="214"/>
      <c r="BE364" s="214"/>
      <c r="BF364" s="214"/>
      <c r="BG364" s="214"/>
      <c r="BH364" s="214"/>
      <c r="BI364" s="214"/>
      <c r="BJ364" s="220"/>
      <c r="BK364" s="220"/>
    </row>
    <row r="365" spans="1:63">
      <c r="A365" s="9"/>
      <c r="B365" s="46" t="s">
        <v>43</v>
      </c>
      <c r="C365" s="9"/>
      <c r="D365" s="9"/>
      <c r="E365" s="9"/>
      <c r="F365" s="9"/>
      <c r="G365" s="194">
        <v>95.596769927678125</v>
      </c>
      <c r="H365" s="120"/>
      <c r="I365" s="120"/>
      <c r="J365" s="120"/>
      <c r="K365" s="120"/>
      <c r="L365" s="120"/>
      <c r="M365" s="106"/>
      <c r="N365" s="106"/>
      <c r="O365" s="106"/>
      <c r="P365" s="106"/>
      <c r="Q365" s="106"/>
      <c r="R365" s="106"/>
      <c r="S365" s="100"/>
      <c r="T365" s="106"/>
      <c r="U365" s="106"/>
      <c r="V365" s="106"/>
      <c r="W365" s="106"/>
      <c r="X365" s="106"/>
      <c r="Y365" s="106"/>
      <c r="Z365" s="106"/>
      <c r="AA365" s="214"/>
      <c r="AB365" s="214"/>
      <c r="AC365" s="214"/>
      <c r="AD365" s="214"/>
      <c r="AE365" s="214"/>
      <c r="AF365" s="214"/>
      <c r="AG365" s="214"/>
      <c r="AH365" s="214"/>
      <c r="AI365" s="214"/>
      <c r="AJ365" s="214"/>
      <c r="AK365" s="214"/>
      <c r="AL365" s="214"/>
      <c r="AM365" s="214"/>
      <c r="AN365" s="214"/>
      <c r="AO365" s="214"/>
      <c r="AP365" s="214"/>
      <c r="AQ365" s="214"/>
      <c r="AR365" s="214"/>
      <c r="AS365" s="214"/>
      <c r="AT365" s="214"/>
      <c r="AU365" s="214"/>
      <c r="AV365" s="214"/>
      <c r="AW365" s="214"/>
      <c r="AX365" s="214"/>
      <c r="AY365" s="214"/>
      <c r="AZ365" s="214"/>
      <c r="BA365" s="214"/>
      <c r="BB365" s="214"/>
      <c r="BC365" s="214"/>
      <c r="BD365" s="214"/>
      <c r="BE365" s="214"/>
      <c r="BF365" s="214"/>
      <c r="BG365" s="214"/>
      <c r="BH365" s="214"/>
      <c r="BI365" s="214"/>
      <c r="BJ365" s="220"/>
      <c r="BK365" s="220"/>
    </row>
    <row r="366" spans="1:63" outlineLevel="1">
      <c r="A366" s="9"/>
      <c r="B366" s="46"/>
      <c r="C366" s="129" t="s">
        <v>121</v>
      </c>
      <c r="D366" s="9"/>
      <c r="E366" s="9"/>
      <c r="F366" s="9"/>
      <c r="G366" s="196">
        <v>81.316072764121174</v>
      </c>
      <c r="H366" s="120"/>
      <c r="I366" s="120"/>
      <c r="J366" s="120"/>
      <c r="K366" s="120"/>
      <c r="L366" s="120"/>
      <c r="M366" s="106"/>
      <c r="N366" s="106"/>
      <c r="O366" s="106"/>
      <c r="P366" s="106"/>
      <c r="Q366" s="106"/>
      <c r="R366" s="106"/>
      <c r="S366" s="100"/>
      <c r="T366" s="106"/>
      <c r="U366" s="106"/>
      <c r="V366" s="106"/>
      <c r="W366" s="106"/>
      <c r="X366" s="106"/>
      <c r="Y366" s="106"/>
      <c r="Z366" s="106"/>
      <c r="AA366" s="214"/>
      <c r="AB366" s="214"/>
      <c r="AC366" s="214"/>
      <c r="AD366" s="214"/>
      <c r="AE366" s="214"/>
      <c r="AF366" s="214"/>
      <c r="AG366" s="214"/>
      <c r="AH366" s="214"/>
      <c r="AI366" s="214"/>
      <c r="AJ366" s="214"/>
      <c r="AK366" s="214"/>
      <c r="AL366" s="214"/>
      <c r="AM366" s="214"/>
      <c r="AN366" s="214"/>
      <c r="AO366" s="214"/>
      <c r="AP366" s="214"/>
      <c r="AQ366" s="214"/>
      <c r="AR366" s="214"/>
      <c r="AS366" s="214"/>
      <c r="AT366" s="214"/>
      <c r="AU366" s="214"/>
      <c r="AV366" s="214"/>
      <c r="AW366" s="214"/>
      <c r="AX366" s="214"/>
      <c r="AY366" s="214"/>
      <c r="AZ366" s="214"/>
      <c r="BA366" s="214"/>
      <c r="BB366" s="214"/>
      <c r="BC366" s="214"/>
      <c r="BD366" s="214"/>
      <c r="BE366" s="214"/>
      <c r="BF366" s="214"/>
      <c r="BG366" s="214"/>
      <c r="BH366" s="214"/>
      <c r="BI366" s="214"/>
      <c r="BJ366" s="220"/>
      <c r="BK366" s="220"/>
    </row>
    <row r="367" spans="1:63" outlineLevel="1">
      <c r="A367" s="9"/>
      <c r="B367" s="46"/>
      <c r="C367" s="129" t="s">
        <v>122</v>
      </c>
      <c r="D367" s="9"/>
      <c r="E367" s="9"/>
      <c r="F367" s="9"/>
      <c r="G367" s="196">
        <v>9.5519727888084951</v>
      </c>
      <c r="H367" s="120"/>
      <c r="I367" s="120"/>
      <c r="J367" s="120"/>
      <c r="K367" s="120"/>
      <c r="L367" s="120"/>
      <c r="M367" s="106"/>
      <c r="N367" s="106"/>
      <c r="O367" s="106"/>
      <c r="P367" s="106"/>
      <c r="Q367" s="106"/>
      <c r="R367" s="106"/>
      <c r="S367" s="100"/>
      <c r="T367" s="106"/>
      <c r="U367" s="106"/>
      <c r="V367" s="106"/>
      <c r="W367" s="106"/>
      <c r="X367" s="106"/>
      <c r="Y367" s="106"/>
      <c r="Z367" s="106"/>
      <c r="AA367" s="214"/>
      <c r="AB367" s="214"/>
      <c r="AC367" s="214"/>
      <c r="AD367" s="214"/>
      <c r="AE367" s="214"/>
      <c r="AF367" s="214"/>
      <c r="AG367" s="214"/>
      <c r="AH367" s="214"/>
      <c r="AI367" s="214"/>
      <c r="AJ367" s="214"/>
      <c r="AK367" s="214"/>
      <c r="AL367" s="214"/>
      <c r="AM367" s="214"/>
      <c r="AN367" s="214"/>
      <c r="AO367" s="214"/>
      <c r="AP367" s="214"/>
      <c r="AQ367" s="214"/>
      <c r="AR367" s="214"/>
      <c r="AS367" s="214"/>
      <c r="AT367" s="214"/>
      <c r="AU367" s="214"/>
      <c r="AV367" s="214"/>
      <c r="AW367" s="214"/>
      <c r="AX367" s="214"/>
      <c r="AY367" s="214"/>
      <c r="AZ367" s="214"/>
      <c r="BA367" s="214"/>
      <c r="BB367" s="214"/>
      <c r="BC367" s="214"/>
      <c r="BD367" s="214"/>
      <c r="BE367" s="214"/>
      <c r="BF367" s="214"/>
      <c r="BG367" s="214"/>
      <c r="BH367" s="214"/>
      <c r="BI367" s="214"/>
      <c r="BJ367" s="220"/>
      <c r="BK367" s="220"/>
    </row>
    <row r="368" spans="1:63" outlineLevel="1">
      <c r="A368" s="9"/>
      <c r="B368" s="46"/>
      <c r="C368" s="129" t="s">
        <v>123</v>
      </c>
      <c r="D368" s="9"/>
      <c r="E368" s="9"/>
      <c r="F368" s="9"/>
      <c r="G368" s="196">
        <v>0</v>
      </c>
      <c r="H368" s="120"/>
      <c r="I368" s="120"/>
      <c r="J368" s="120"/>
      <c r="K368" s="120"/>
      <c r="L368" s="120"/>
      <c r="M368" s="106"/>
      <c r="N368" s="106"/>
      <c r="O368" s="106"/>
      <c r="P368" s="106"/>
      <c r="Q368" s="106"/>
      <c r="R368" s="106"/>
      <c r="S368" s="100"/>
      <c r="T368" s="106"/>
      <c r="U368" s="106"/>
      <c r="V368" s="106"/>
      <c r="W368" s="106"/>
      <c r="X368" s="106"/>
      <c r="Y368" s="106"/>
      <c r="Z368" s="106"/>
      <c r="AA368" s="214"/>
      <c r="AB368" s="214"/>
      <c r="AC368" s="214"/>
      <c r="AD368" s="214"/>
      <c r="AE368" s="214"/>
      <c r="AF368" s="214"/>
      <c r="AG368" s="214"/>
      <c r="AH368" s="214"/>
      <c r="AI368" s="214"/>
      <c r="AJ368" s="214"/>
      <c r="AK368" s="214"/>
      <c r="AL368" s="214"/>
      <c r="AM368" s="214"/>
      <c r="AN368" s="214"/>
      <c r="AO368" s="214"/>
      <c r="AP368" s="214"/>
      <c r="AQ368" s="214"/>
      <c r="AR368" s="214"/>
      <c r="AS368" s="214"/>
      <c r="AT368" s="214"/>
      <c r="AU368" s="214"/>
      <c r="AV368" s="214"/>
      <c r="AW368" s="214"/>
      <c r="AX368" s="214"/>
      <c r="AY368" s="214"/>
      <c r="AZ368" s="214"/>
      <c r="BA368" s="214"/>
      <c r="BB368" s="214"/>
      <c r="BC368" s="214"/>
      <c r="BD368" s="214"/>
      <c r="BE368" s="214"/>
      <c r="BF368" s="214"/>
      <c r="BG368" s="214"/>
      <c r="BH368" s="214"/>
      <c r="BI368" s="214"/>
      <c r="BJ368" s="220"/>
      <c r="BK368" s="220"/>
    </row>
    <row r="369" spans="1:63" outlineLevel="1">
      <c r="A369" s="9"/>
      <c r="B369" s="46"/>
      <c r="C369" s="129" t="s">
        <v>124</v>
      </c>
      <c r="D369" s="9"/>
      <c r="E369" s="9"/>
      <c r="F369" s="9"/>
      <c r="G369" s="196">
        <v>0.37096865358991299</v>
      </c>
      <c r="H369" s="120"/>
      <c r="I369" s="120"/>
      <c r="J369" s="120"/>
      <c r="K369" s="120"/>
      <c r="L369" s="120"/>
      <c r="M369" s="106"/>
      <c r="N369" s="106"/>
      <c r="O369" s="106"/>
      <c r="P369" s="106"/>
      <c r="Q369" s="106"/>
      <c r="R369" s="106"/>
      <c r="S369" s="100"/>
      <c r="T369" s="106"/>
      <c r="U369" s="106"/>
      <c r="V369" s="106"/>
      <c r="W369" s="106"/>
      <c r="X369" s="106"/>
      <c r="Y369" s="106"/>
      <c r="Z369" s="106"/>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214"/>
      <c r="AY369" s="214"/>
      <c r="AZ369" s="214"/>
      <c r="BA369" s="214"/>
      <c r="BB369" s="214"/>
      <c r="BC369" s="214"/>
      <c r="BD369" s="214"/>
      <c r="BE369" s="214"/>
      <c r="BF369" s="214"/>
      <c r="BG369" s="214"/>
      <c r="BH369" s="214"/>
      <c r="BI369" s="214"/>
      <c r="BJ369" s="220"/>
      <c r="BK369" s="220"/>
    </row>
    <row r="370" spans="1:63" outlineLevel="1">
      <c r="A370" s="9"/>
      <c r="B370" s="46"/>
      <c r="C370" s="129" t="s">
        <v>125</v>
      </c>
      <c r="D370" s="9"/>
      <c r="E370" s="9"/>
      <c r="F370" s="9"/>
      <c r="G370" s="196">
        <v>0.42811690253671564</v>
      </c>
      <c r="H370" s="120"/>
      <c r="I370" s="120"/>
      <c r="J370" s="120"/>
      <c r="K370" s="120"/>
      <c r="L370" s="120"/>
      <c r="M370" s="106"/>
      <c r="N370" s="106"/>
      <c r="O370" s="106"/>
      <c r="P370" s="106"/>
      <c r="Q370" s="106"/>
      <c r="R370" s="106"/>
      <c r="S370" s="100"/>
      <c r="T370" s="106"/>
      <c r="U370" s="106"/>
      <c r="V370" s="106"/>
      <c r="W370" s="106"/>
      <c r="X370" s="106"/>
      <c r="Y370" s="106"/>
      <c r="Z370" s="106"/>
      <c r="AA370" s="214"/>
      <c r="AB370" s="214"/>
      <c r="AC370" s="214"/>
      <c r="AD370" s="214"/>
      <c r="AE370" s="214"/>
      <c r="AF370" s="214"/>
      <c r="AG370" s="214"/>
      <c r="AH370" s="214"/>
      <c r="AI370" s="214"/>
      <c r="AJ370" s="214"/>
      <c r="AK370" s="214"/>
      <c r="AL370" s="214"/>
      <c r="AM370" s="214"/>
      <c r="AN370" s="214"/>
      <c r="AO370" s="214"/>
      <c r="AP370" s="214"/>
      <c r="AQ370" s="214"/>
      <c r="AR370" s="214"/>
      <c r="AS370" s="214"/>
      <c r="AT370" s="214"/>
      <c r="AU370" s="214"/>
      <c r="AV370" s="214"/>
      <c r="AW370" s="214"/>
      <c r="AX370" s="214"/>
      <c r="AY370" s="214"/>
      <c r="AZ370" s="214"/>
      <c r="BA370" s="214"/>
      <c r="BB370" s="214"/>
      <c r="BC370" s="214"/>
      <c r="BD370" s="214"/>
      <c r="BE370" s="214"/>
      <c r="BF370" s="214"/>
      <c r="BG370" s="214"/>
      <c r="BH370" s="214"/>
      <c r="BI370" s="214"/>
      <c r="BJ370" s="220"/>
      <c r="BK370" s="220"/>
    </row>
    <row r="371" spans="1:63" outlineLevel="1">
      <c r="A371" s="9"/>
      <c r="B371" s="46"/>
      <c r="C371" s="129" t="s">
        <v>126</v>
      </c>
      <c r="D371" s="9"/>
      <c r="E371" s="9"/>
      <c r="F371" s="9"/>
      <c r="G371" s="196">
        <v>3.9296388186218278</v>
      </c>
      <c r="H371" s="120"/>
      <c r="I371" s="120"/>
      <c r="J371" s="120"/>
      <c r="K371" s="120"/>
      <c r="L371" s="120"/>
      <c r="M371" s="106"/>
      <c r="N371" s="106"/>
      <c r="O371" s="106"/>
      <c r="P371" s="106"/>
      <c r="Q371" s="106"/>
      <c r="R371" s="106"/>
      <c r="S371" s="100"/>
      <c r="T371" s="106"/>
      <c r="U371" s="106"/>
      <c r="V371" s="106"/>
      <c r="W371" s="106"/>
      <c r="X371" s="106"/>
      <c r="Y371" s="106"/>
      <c r="Z371" s="106"/>
      <c r="AA371" s="214"/>
      <c r="AB371" s="214"/>
      <c r="AC371" s="214"/>
      <c r="AD371" s="214"/>
      <c r="AE371" s="214"/>
      <c r="AF371" s="214"/>
      <c r="AG371" s="214"/>
      <c r="AH371" s="214"/>
      <c r="AI371" s="214"/>
      <c r="AJ371" s="214"/>
      <c r="AK371" s="214"/>
      <c r="AL371" s="214"/>
      <c r="AM371" s="214"/>
      <c r="AN371" s="214"/>
      <c r="AO371" s="214"/>
      <c r="AP371" s="214"/>
      <c r="AQ371" s="214"/>
      <c r="AR371" s="214"/>
      <c r="AS371" s="214"/>
      <c r="AT371" s="214"/>
      <c r="AU371" s="214"/>
      <c r="AV371" s="214"/>
      <c r="AW371" s="214"/>
      <c r="AX371" s="214"/>
      <c r="AY371" s="214"/>
      <c r="AZ371" s="214"/>
      <c r="BA371" s="214"/>
      <c r="BB371" s="214"/>
      <c r="BC371" s="214"/>
      <c r="BD371" s="214"/>
      <c r="BE371" s="214"/>
      <c r="BF371" s="214"/>
      <c r="BG371" s="214"/>
      <c r="BH371" s="214"/>
      <c r="BI371" s="214"/>
      <c r="BJ371" s="220"/>
      <c r="BK371" s="220"/>
    </row>
    <row r="372" spans="1:63" outlineLevel="1">
      <c r="A372" s="9"/>
      <c r="B372" s="46"/>
      <c r="C372" s="129" t="s">
        <v>127</v>
      </c>
      <c r="D372" s="9"/>
      <c r="E372" s="9"/>
      <c r="F372" s="9"/>
      <c r="G372" s="196">
        <v>0</v>
      </c>
      <c r="H372" s="120"/>
      <c r="I372" s="120"/>
      <c r="J372" s="120"/>
      <c r="K372" s="120"/>
      <c r="L372" s="120"/>
      <c r="M372" s="106"/>
      <c r="N372" s="106"/>
      <c r="O372" s="106"/>
      <c r="P372" s="106"/>
      <c r="Q372" s="106"/>
      <c r="R372" s="106"/>
      <c r="S372" s="100"/>
      <c r="T372" s="106"/>
      <c r="U372" s="106"/>
      <c r="V372" s="106"/>
      <c r="W372" s="106"/>
      <c r="X372" s="106"/>
      <c r="Y372" s="106"/>
      <c r="Z372" s="106"/>
      <c r="AA372" s="214"/>
      <c r="AB372" s="214"/>
      <c r="AC372" s="214"/>
      <c r="AD372" s="214"/>
      <c r="AE372" s="214"/>
      <c r="AF372" s="214"/>
      <c r="AG372" s="214"/>
      <c r="AH372" s="214"/>
      <c r="AI372" s="214"/>
      <c r="AJ372" s="214"/>
      <c r="AK372" s="214"/>
      <c r="AL372" s="214"/>
      <c r="AM372" s="214"/>
      <c r="AN372" s="214"/>
      <c r="AO372" s="214"/>
      <c r="AP372" s="214"/>
      <c r="AQ372" s="214"/>
      <c r="AR372" s="214"/>
      <c r="AS372" s="214"/>
      <c r="AT372" s="214"/>
      <c r="AU372" s="214"/>
      <c r="AV372" s="214"/>
      <c r="AW372" s="214"/>
      <c r="AX372" s="214"/>
      <c r="AY372" s="214"/>
      <c r="AZ372" s="214"/>
      <c r="BA372" s="214"/>
      <c r="BB372" s="214"/>
      <c r="BC372" s="214"/>
      <c r="BD372" s="214"/>
      <c r="BE372" s="214"/>
      <c r="BF372" s="214"/>
      <c r="BG372" s="214"/>
      <c r="BH372" s="214"/>
      <c r="BI372" s="214"/>
      <c r="BJ372" s="220"/>
      <c r="BK372" s="220"/>
    </row>
    <row r="373" spans="1:63" outlineLevel="1">
      <c r="A373" s="9"/>
      <c r="B373" s="46"/>
      <c r="C373" s="129" t="s">
        <v>128</v>
      </c>
      <c r="D373" s="9"/>
      <c r="E373" s="9"/>
      <c r="F373" s="9"/>
      <c r="G373" s="196">
        <v>0</v>
      </c>
      <c r="H373" s="120"/>
      <c r="I373" s="120"/>
      <c r="J373" s="120"/>
      <c r="K373" s="120"/>
      <c r="L373" s="120"/>
      <c r="M373" s="106"/>
      <c r="N373" s="106"/>
      <c r="O373" s="106"/>
      <c r="P373" s="106"/>
      <c r="Q373" s="106"/>
      <c r="R373" s="106"/>
      <c r="S373" s="100"/>
      <c r="T373" s="106"/>
      <c r="U373" s="106"/>
      <c r="V373" s="106"/>
      <c r="W373" s="106"/>
      <c r="X373" s="106"/>
      <c r="Y373" s="106"/>
      <c r="Z373" s="106"/>
      <c r="AA373" s="214"/>
      <c r="AB373" s="214"/>
      <c r="AC373" s="214"/>
      <c r="AD373" s="214"/>
      <c r="AE373" s="214"/>
      <c r="AF373" s="214"/>
      <c r="AG373" s="214"/>
      <c r="AH373" s="214"/>
      <c r="AI373" s="214"/>
      <c r="AJ373" s="214"/>
      <c r="AK373" s="214"/>
      <c r="AL373" s="214"/>
      <c r="AM373" s="214"/>
      <c r="AN373" s="214"/>
      <c r="AO373" s="214"/>
      <c r="AP373" s="214"/>
      <c r="AQ373" s="214"/>
      <c r="AR373" s="214"/>
      <c r="AS373" s="214"/>
      <c r="AT373" s="214"/>
      <c r="AU373" s="214"/>
      <c r="AV373" s="214"/>
      <c r="AW373" s="214"/>
      <c r="AX373" s="214"/>
      <c r="AY373" s="214"/>
      <c r="AZ373" s="214"/>
      <c r="BA373" s="214"/>
      <c r="BB373" s="214"/>
      <c r="BC373" s="214"/>
      <c r="BD373" s="214"/>
      <c r="BE373" s="214"/>
      <c r="BF373" s="214"/>
      <c r="BG373" s="214"/>
      <c r="BH373" s="214"/>
      <c r="BI373" s="214"/>
      <c r="BJ373" s="220"/>
      <c r="BK373" s="220"/>
    </row>
    <row r="374" spans="1:63" outlineLevel="1">
      <c r="A374" s="9"/>
      <c r="B374" s="46"/>
      <c r="C374" s="129">
        <v>0</v>
      </c>
      <c r="D374" s="9"/>
      <c r="E374" s="9"/>
      <c r="F374" s="9"/>
      <c r="G374" s="196">
        <v>0</v>
      </c>
      <c r="H374" s="120"/>
      <c r="I374" s="120"/>
      <c r="J374" s="120"/>
      <c r="K374" s="120"/>
      <c r="L374" s="120"/>
      <c r="M374" s="106"/>
      <c r="N374" s="106"/>
      <c r="O374" s="106"/>
      <c r="P374" s="106"/>
      <c r="Q374" s="106"/>
      <c r="R374" s="106"/>
      <c r="S374" s="100"/>
      <c r="T374" s="106"/>
      <c r="U374" s="106"/>
      <c r="V374" s="106"/>
      <c r="W374" s="106"/>
      <c r="X374" s="106"/>
      <c r="Y374" s="106"/>
      <c r="Z374" s="106"/>
      <c r="AA374" s="214"/>
      <c r="AB374" s="214"/>
      <c r="AC374" s="214"/>
      <c r="AD374" s="214"/>
      <c r="AE374" s="214"/>
      <c r="AF374" s="214"/>
      <c r="AG374" s="214"/>
      <c r="AH374" s="214"/>
      <c r="AI374" s="214"/>
      <c r="AJ374" s="214"/>
      <c r="AK374" s="214"/>
      <c r="AL374" s="214"/>
      <c r="AM374" s="214"/>
      <c r="AN374" s="214"/>
      <c r="AO374" s="214"/>
      <c r="AP374" s="214"/>
      <c r="AQ374" s="214"/>
      <c r="AR374" s="214"/>
      <c r="AS374" s="214"/>
      <c r="AT374" s="214"/>
      <c r="AU374" s="214"/>
      <c r="AV374" s="214"/>
      <c r="AW374" s="214"/>
      <c r="AX374" s="214"/>
      <c r="AY374" s="214"/>
      <c r="AZ374" s="214"/>
      <c r="BA374" s="214"/>
      <c r="BB374" s="214"/>
      <c r="BC374" s="214"/>
      <c r="BD374" s="214"/>
      <c r="BE374" s="214"/>
      <c r="BF374" s="214"/>
      <c r="BG374" s="214"/>
      <c r="BH374" s="214"/>
      <c r="BI374" s="214"/>
      <c r="BJ374" s="220"/>
      <c r="BK374" s="220"/>
    </row>
    <row r="375" spans="1:63" outlineLevel="1">
      <c r="A375" s="9"/>
      <c r="B375" s="46"/>
      <c r="C375" s="129">
        <v>0</v>
      </c>
      <c r="D375" s="9"/>
      <c r="E375" s="9"/>
      <c r="F375" s="9"/>
      <c r="G375" s="196">
        <v>0</v>
      </c>
      <c r="H375" s="120"/>
      <c r="I375" s="120"/>
      <c r="J375" s="120"/>
      <c r="K375" s="120"/>
      <c r="L375" s="120"/>
      <c r="M375" s="106"/>
      <c r="N375" s="106"/>
      <c r="O375" s="106"/>
      <c r="P375" s="106"/>
      <c r="Q375" s="106"/>
      <c r="R375" s="106"/>
      <c r="S375" s="100"/>
      <c r="T375" s="106"/>
      <c r="U375" s="106"/>
      <c r="V375" s="106"/>
      <c r="W375" s="106"/>
      <c r="X375" s="106"/>
      <c r="Y375" s="106"/>
      <c r="Z375" s="106"/>
      <c r="AA375" s="214"/>
      <c r="AB375" s="214"/>
      <c r="AC375" s="214"/>
      <c r="AD375" s="214"/>
      <c r="AE375" s="214"/>
      <c r="AF375" s="214"/>
      <c r="AG375" s="214"/>
      <c r="AH375" s="214"/>
      <c r="AI375" s="214"/>
      <c r="AJ375" s="214"/>
      <c r="AK375" s="214"/>
      <c r="AL375" s="214"/>
      <c r="AM375" s="214"/>
      <c r="AN375" s="214"/>
      <c r="AO375" s="214"/>
      <c r="AP375" s="214"/>
      <c r="AQ375" s="214"/>
      <c r="AR375" s="214"/>
      <c r="AS375" s="214"/>
      <c r="AT375" s="214"/>
      <c r="AU375" s="214"/>
      <c r="AV375" s="214"/>
      <c r="AW375" s="214"/>
      <c r="AX375" s="214"/>
      <c r="AY375" s="214"/>
      <c r="AZ375" s="214"/>
      <c r="BA375" s="214"/>
      <c r="BB375" s="214"/>
      <c r="BC375" s="214"/>
      <c r="BD375" s="214"/>
      <c r="BE375" s="214"/>
      <c r="BF375" s="214"/>
      <c r="BG375" s="214"/>
      <c r="BH375" s="214"/>
      <c r="BI375" s="214"/>
      <c r="BJ375" s="220"/>
      <c r="BK375" s="220"/>
    </row>
    <row r="376" spans="1:63" outlineLevel="1">
      <c r="A376" s="9"/>
      <c r="B376" s="46"/>
      <c r="C376" s="129">
        <v>0</v>
      </c>
      <c r="D376" s="9"/>
      <c r="E376" s="9"/>
      <c r="F376" s="9"/>
      <c r="G376" s="196">
        <v>0</v>
      </c>
      <c r="H376" s="120"/>
      <c r="I376" s="120"/>
      <c r="J376" s="120"/>
      <c r="K376" s="120"/>
      <c r="L376" s="120"/>
      <c r="M376" s="106"/>
      <c r="N376" s="106"/>
      <c r="O376" s="106"/>
      <c r="P376" s="106"/>
      <c r="Q376" s="106"/>
      <c r="R376" s="106"/>
      <c r="S376" s="100"/>
      <c r="T376" s="106"/>
      <c r="U376" s="106"/>
      <c r="V376" s="106"/>
      <c r="W376" s="106"/>
      <c r="X376" s="106"/>
      <c r="Y376" s="106"/>
      <c r="Z376" s="106"/>
      <c r="AA376" s="214"/>
      <c r="AB376" s="214"/>
      <c r="AC376" s="214"/>
      <c r="AD376" s="214"/>
      <c r="AE376" s="214"/>
      <c r="AF376" s="214"/>
      <c r="AG376" s="214"/>
      <c r="AH376" s="214"/>
      <c r="AI376" s="214"/>
      <c r="AJ376" s="214"/>
      <c r="AK376" s="214"/>
      <c r="AL376" s="214"/>
      <c r="AM376" s="214"/>
      <c r="AN376" s="214"/>
      <c r="AO376" s="214"/>
      <c r="AP376" s="214"/>
      <c r="AQ376" s="214"/>
      <c r="AR376" s="214"/>
      <c r="AS376" s="214"/>
      <c r="AT376" s="214"/>
      <c r="AU376" s="214"/>
      <c r="AV376" s="214"/>
      <c r="AW376" s="214"/>
      <c r="AX376" s="214"/>
      <c r="AY376" s="214"/>
      <c r="AZ376" s="214"/>
      <c r="BA376" s="214"/>
      <c r="BB376" s="214"/>
      <c r="BC376" s="214"/>
      <c r="BD376" s="214"/>
      <c r="BE376" s="214"/>
      <c r="BF376" s="214"/>
      <c r="BG376" s="214"/>
      <c r="BH376" s="214"/>
      <c r="BI376" s="214"/>
      <c r="BJ376" s="220"/>
      <c r="BK376" s="220"/>
    </row>
    <row r="377" spans="1:63" outlineLevel="1">
      <c r="A377" s="9"/>
      <c r="B377" s="46"/>
      <c r="C377" s="129">
        <v>0</v>
      </c>
      <c r="D377" s="9"/>
      <c r="E377" s="9"/>
      <c r="F377" s="9"/>
      <c r="G377" s="196">
        <v>0</v>
      </c>
      <c r="H377" s="120"/>
      <c r="I377" s="120"/>
      <c r="J377" s="120"/>
      <c r="K377" s="120"/>
      <c r="L377" s="120"/>
      <c r="M377" s="106"/>
      <c r="N377" s="106"/>
      <c r="O377" s="106"/>
      <c r="P377" s="106"/>
      <c r="Q377" s="106"/>
      <c r="R377" s="106"/>
      <c r="S377" s="100"/>
      <c r="T377" s="106"/>
      <c r="U377" s="106"/>
      <c r="V377" s="106"/>
      <c r="W377" s="106"/>
      <c r="X377" s="106"/>
      <c r="Y377" s="106"/>
      <c r="Z377" s="106"/>
      <c r="AA377" s="214"/>
      <c r="AB377" s="214"/>
      <c r="AC377" s="214"/>
      <c r="AD377" s="214"/>
      <c r="AE377" s="214"/>
      <c r="AF377" s="214"/>
      <c r="AG377" s="214"/>
      <c r="AH377" s="214"/>
      <c r="AI377" s="214"/>
      <c r="AJ377" s="214"/>
      <c r="AK377" s="214"/>
      <c r="AL377" s="214"/>
      <c r="AM377" s="214"/>
      <c r="AN377" s="214"/>
      <c r="AO377" s="214"/>
      <c r="AP377" s="214"/>
      <c r="AQ377" s="214"/>
      <c r="AR377" s="214"/>
      <c r="AS377" s="214"/>
      <c r="AT377" s="214"/>
      <c r="AU377" s="214"/>
      <c r="AV377" s="214"/>
      <c r="AW377" s="214"/>
      <c r="AX377" s="214"/>
      <c r="AY377" s="214"/>
      <c r="AZ377" s="214"/>
      <c r="BA377" s="214"/>
      <c r="BB377" s="214"/>
      <c r="BC377" s="214"/>
      <c r="BD377" s="214"/>
      <c r="BE377" s="214"/>
      <c r="BF377" s="214"/>
      <c r="BG377" s="214"/>
      <c r="BH377" s="214"/>
      <c r="BI377" s="214"/>
      <c r="BJ377" s="220"/>
      <c r="BK377" s="220"/>
    </row>
    <row r="378" spans="1:63" outlineLevel="1">
      <c r="A378" s="9"/>
      <c r="B378" s="46"/>
      <c r="C378" s="129">
        <v>0</v>
      </c>
      <c r="D378" s="9"/>
      <c r="E378" s="9"/>
      <c r="F378" s="9"/>
      <c r="G378" s="196">
        <v>0</v>
      </c>
      <c r="H378" s="120"/>
      <c r="I378" s="120"/>
      <c r="J378" s="120"/>
      <c r="K378" s="120"/>
      <c r="L378" s="120"/>
      <c r="M378" s="106"/>
      <c r="N378" s="106"/>
      <c r="O378" s="106"/>
      <c r="P378" s="106"/>
      <c r="Q378" s="106"/>
      <c r="R378" s="106"/>
      <c r="S378" s="100"/>
      <c r="T378" s="106"/>
      <c r="U378" s="106"/>
      <c r="V378" s="106"/>
      <c r="W378" s="106"/>
      <c r="X378" s="106"/>
      <c r="Y378" s="106"/>
      <c r="Z378" s="106"/>
      <c r="AA378" s="214"/>
      <c r="AB378" s="214"/>
      <c r="AC378" s="214"/>
      <c r="AD378" s="214"/>
      <c r="AE378" s="214"/>
      <c r="AF378" s="214"/>
      <c r="AG378" s="214"/>
      <c r="AH378" s="214"/>
      <c r="AI378" s="214"/>
      <c r="AJ378" s="214"/>
      <c r="AK378" s="214"/>
      <c r="AL378" s="214"/>
      <c r="AM378" s="214"/>
      <c r="AN378" s="214"/>
      <c r="AO378" s="214"/>
      <c r="AP378" s="214"/>
      <c r="AQ378" s="214"/>
      <c r="AR378" s="214"/>
      <c r="AS378" s="214"/>
      <c r="AT378" s="214"/>
      <c r="AU378" s="214"/>
      <c r="AV378" s="214"/>
      <c r="AW378" s="214"/>
      <c r="AX378" s="214"/>
      <c r="AY378" s="214"/>
      <c r="AZ378" s="214"/>
      <c r="BA378" s="214"/>
      <c r="BB378" s="214"/>
      <c r="BC378" s="214"/>
      <c r="BD378" s="214"/>
      <c r="BE378" s="214"/>
      <c r="BF378" s="214"/>
      <c r="BG378" s="214"/>
      <c r="BH378" s="214"/>
      <c r="BI378" s="214"/>
      <c r="BJ378" s="220"/>
      <c r="BK378" s="220"/>
    </row>
    <row r="379" spans="1:63" outlineLevel="1">
      <c r="A379" s="9"/>
      <c r="B379" s="46"/>
      <c r="C379" s="129">
        <v>0</v>
      </c>
      <c r="D379" s="9"/>
      <c r="E379" s="9"/>
      <c r="F379" s="9"/>
      <c r="G379" s="196">
        <v>0</v>
      </c>
      <c r="H379" s="120"/>
      <c r="I379" s="120"/>
      <c r="J379" s="120"/>
      <c r="K379" s="120"/>
      <c r="L379" s="120"/>
      <c r="M379" s="106"/>
      <c r="N379" s="106"/>
      <c r="O379" s="106"/>
      <c r="P379" s="106"/>
      <c r="Q379" s="106"/>
      <c r="R379" s="106"/>
      <c r="S379" s="100"/>
      <c r="T379" s="106"/>
      <c r="U379" s="106"/>
      <c r="V379" s="106"/>
      <c r="W379" s="106"/>
      <c r="X379" s="106"/>
      <c r="Y379" s="106"/>
      <c r="Z379" s="106"/>
      <c r="AA379" s="214"/>
      <c r="AB379" s="214"/>
      <c r="AC379" s="214"/>
      <c r="AD379" s="214"/>
      <c r="AE379" s="214"/>
      <c r="AF379" s="214"/>
      <c r="AG379" s="214"/>
      <c r="AH379" s="214"/>
      <c r="AI379" s="214"/>
      <c r="AJ379" s="214"/>
      <c r="AK379" s="214"/>
      <c r="AL379" s="214"/>
      <c r="AM379" s="214"/>
      <c r="AN379" s="214"/>
      <c r="AO379" s="214"/>
      <c r="AP379" s="214"/>
      <c r="AQ379" s="214"/>
      <c r="AR379" s="214"/>
      <c r="AS379" s="214"/>
      <c r="AT379" s="214"/>
      <c r="AU379" s="214"/>
      <c r="AV379" s="214"/>
      <c r="AW379" s="214"/>
      <c r="AX379" s="214"/>
      <c r="AY379" s="214"/>
      <c r="AZ379" s="214"/>
      <c r="BA379" s="214"/>
      <c r="BB379" s="214"/>
      <c r="BC379" s="214"/>
      <c r="BD379" s="214"/>
      <c r="BE379" s="214"/>
      <c r="BF379" s="214"/>
      <c r="BG379" s="214"/>
      <c r="BH379" s="214"/>
      <c r="BI379" s="214"/>
      <c r="BJ379" s="220"/>
      <c r="BK379" s="220"/>
    </row>
    <row r="380" spans="1:63" outlineLevel="1">
      <c r="A380" s="9"/>
      <c r="B380" s="46"/>
      <c r="C380" s="129">
        <v>0</v>
      </c>
      <c r="D380" s="9"/>
      <c r="E380" s="9"/>
      <c r="F380" s="9"/>
      <c r="G380" s="196">
        <v>0</v>
      </c>
      <c r="H380" s="120"/>
      <c r="I380" s="120"/>
      <c r="J380" s="120"/>
      <c r="K380" s="120"/>
      <c r="L380" s="120"/>
      <c r="M380" s="106"/>
      <c r="N380" s="106"/>
      <c r="O380" s="106"/>
      <c r="P380" s="106"/>
      <c r="Q380" s="106"/>
      <c r="R380" s="106"/>
      <c r="S380" s="100"/>
      <c r="T380" s="106"/>
      <c r="U380" s="106"/>
      <c r="V380" s="106"/>
      <c r="W380" s="106"/>
      <c r="X380" s="106"/>
      <c r="Y380" s="106"/>
      <c r="Z380" s="106"/>
      <c r="AA380" s="214"/>
      <c r="AB380" s="214"/>
      <c r="AC380" s="214"/>
      <c r="AD380" s="214"/>
      <c r="AE380" s="214"/>
      <c r="AF380" s="214"/>
      <c r="AG380" s="214"/>
      <c r="AH380" s="214"/>
      <c r="AI380" s="214"/>
      <c r="AJ380" s="214"/>
      <c r="AK380" s="214"/>
      <c r="AL380" s="214"/>
      <c r="AM380" s="214"/>
      <c r="AN380" s="214"/>
      <c r="AO380" s="214"/>
      <c r="AP380" s="214"/>
      <c r="AQ380" s="214"/>
      <c r="AR380" s="214"/>
      <c r="AS380" s="214"/>
      <c r="AT380" s="214"/>
      <c r="AU380" s="214"/>
      <c r="AV380" s="214"/>
      <c r="AW380" s="214"/>
      <c r="AX380" s="214"/>
      <c r="AY380" s="214"/>
      <c r="AZ380" s="214"/>
      <c r="BA380" s="214"/>
      <c r="BB380" s="214"/>
      <c r="BC380" s="214"/>
      <c r="BD380" s="214"/>
      <c r="BE380" s="214"/>
      <c r="BF380" s="214"/>
      <c r="BG380" s="214"/>
      <c r="BH380" s="214"/>
      <c r="BI380" s="214"/>
      <c r="BJ380" s="220"/>
      <c r="BK380" s="220"/>
    </row>
    <row r="381" spans="1:63" outlineLevel="1">
      <c r="A381" s="9"/>
      <c r="B381" s="46"/>
      <c r="C381" s="129">
        <v>0</v>
      </c>
      <c r="D381" s="9"/>
      <c r="E381" s="9"/>
      <c r="F381" s="9"/>
      <c r="G381" s="196">
        <v>0</v>
      </c>
      <c r="H381" s="120"/>
      <c r="I381" s="120"/>
      <c r="J381" s="120"/>
      <c r="K381" s="120"/>
      <c r="L381" s="120"/>
      <c r="M381" s="106"/>
      <c r="N381" s="106"/>
      <c r="O381" s="106"/>
      <c r="P381" s="106"/>
      <c r="Q381" s="106"/>
      <c r="R381" s="106"/>
      <c r="S381" s="100"/>
      <c r="T381" s="106"/>
      <c r="U381" s="106"/>
      <c r="V381" s="106"/>
      <c r="W381" s="106"/>
      <c r="X381" s="106"/>
      <c r="Y381" s="106"/>
      <c r="Z381" s="106"/>
      <c r="AA381" s="214"/>
      <c r="AB381" s="214"/>
      <c r="AC381" s="214"/>
      <c r="AD381" s="214"/>
      <c r="AE381" s="214"/>
      <c r="AF381" s="214"/>
      <c r="AG381" s="214"/>
      <c r="AH381" s="214"/>
      <c r="AI381" s="214"/>
      <c r="AJ381" s="214"/>
      <c r="AK381" s="214"/>
      <c r="AL381" s="214"/>
      <c r="AM381" s="214"/>
      <c r="AN381" s="214"/>
      <c r="AO381" s="214"/>
      <c r="AP381" s="214"/>
      <c r="AQ381" s="214"/>
      <c r="AR381" s="214"/>
      <c r="AS381" s="214"/>
      <c r="AT381" s="214"/>
      <c r="AU381" s="214"/>
      <c r="AV381" s="214"/>
      <c r="AW381" s="214"/>
      <c r="AX381" s="214"/>
      <c r="AY381" s="214"/>
      <c r="AZ381" s="214"/>
      <c r="BA381" s="214"/>
      <c r="BB381" s="214"/>
      <c r="BC381" s="214"/>
      <c r="BD381" s="214"/>
      <c r="BE381" s="214"/>
      <c r="BF381" s="214"/>
      <c r="BG381" s="214"/>
      <c r="BH381" s="214"/>
      <c r="BI381" s="214"/>
      <c r="BJ381" s="220"/>
      <c r="BK381" s="220"/>
    </row>
    <row r="382" spans="1:63" outlineLevel="1">
      <c r="A382" s="9"/>
      <c r="B382" s="46"/>
      <c r="C382" s="129">
        <v>0</v>
      </c>
      <c r="D382" s="9"/>
      <c r="E382" s="9"/>
      <c r="F382" s="9"/>
      <c r="G382" s="196">
        <v>0</v>
      </c>
      <c r="H382" s="120"/>
      <c r="I382" s="120"/>
      <c r="J382" s="120"/>
      <c r="K382" s="120"/>
      <c r="L382" s="120"/>
      <c r="M382" s="106"/>
      <c r="N382" s="106"/>
      <c r="O382" s="106"/>
      <c r="P382" s="106"/>
      <c r="Q382" s="106"/>
      <c r="R382" s="106"/>
      <c r="S382" s="100"/>
      <c r="T382" s="106"/>
      <c r="U382" s="106"/>
      <c r="V382" s="106"/>
      <c r="W382" s="106"/>
      <c r="X382" s="106"/>
      <c r="Y382" s="106"/>
      <c r="Z382" s="106"/>
      <c r="AA382" s="214"/>
      <c r="AB382" s="214"/>
      <c r="AC382" s="214"/>
      <c r="AD382" s="214"/>
      <c r="AE382" s="214"/>
      <c r="AF382" s="214"/>
      <c r="AG382" s="214"/>
      <c r="AH382" s="214"/>
      <c r="AI382" s="214"/>
      <c r="AJ382" s="214"/>
      <c r="AK382" s="214"/>
      <c r="AL382" s="214"/>
      <c r="AM382" s="214"/>
      <c r="AN382" s="214"/>
      <c r="AO382" s="214"/>
      <c r="AP382" s="214"/>
      <c r="AQ382" s="214"/>
      <c r="AR382" s="214"/>
      <c r="AS382" s="214"/>
      <c r="AT382" s="214"/>
      <c r="AU382" s="214"/>
      <c r="AV382" s="214"/>
      <c r="AW382" s="214"/>
      <c r="AX382" s="214"/>
      <c r="AY382" s="214"/>
      <c r="AZ382" s="214"/>
      <c r="BA382" s="214"/>
      <c r="BB382" s="214"/>
      <c r="BC382" s="214"/>
      <c r="BD382" s="214"/>
      <c r="BE382" s="214"/>
      <c r="BF382" s="214"/>
      <c r="BG382" s="214"/>
      <c r="BH382" s="214"/>
      <c r="BI382" s="214"/>
      <c r="BJ382" s="220"/>
      <c r="BK382" s="220"/>
    </row>
    <row r="383" spans="1:63" outlineLevel="1">
      <c r="A383" s="9"/>
      <c r="B383" s="46"/>
      <c r="C383" s="129">
        <v>0</v>
      </c>
      <c r="D383" s="9"/>
      <c r="E383" s="9"/>
      <c r="F383" s="9"/>
      <c r="G383" s="196">
        <v>0</v>
      </c>
      <c r="H383" s="120"/>
      <c r="I383" s="120"/>
      <c r="J383" s="120"/>
      <c r="K383" s="120"/>
      <c r="L383" s="120"/>
      <c r="M383" s="106"/>
      <c r="N383" s="106"/>
      <c r="O383" s="106"/>
      <c r="P383" s="106"/>
      <c r="Q383" s="106"/>
      <c r="R383" s="106"/>
      <c r="S383" s="100"/>
      <c r="T383" s="106"/>
      <c r="U383" s="106"/>
      <c r="V383" s="106"/>
      <c r="W383" s="106"/>
      <c r="X383" s="106"/>
      <c r="Y383" s="106"/>
      <c r="Z383" s="106"/>
      <c r="AA383" s="214"/>
      <c r="AB383" s="214"/>
      <c r="AC383" s="214"/>
      <c r="AD383" s="214"/>
      <c r="AE383" s="214"/>
      <c r="AF383" s="214"/>
      <c r="AG383" s="214"/>
      <c r="AH383" s="214"/>
      <c r="AI383" s="214"/>
      <c r="AJ383" s="214"/>
      <c r="AK383" s="214"/>
      <c r="AL383" s="214"/>
      <c r="AM383" s="214"/>
      <c r="AN383" s="214"/>
      <c r="AO383" s="214"/>
      <c r="AP383" s="214"/>
      <c r="AQ383" s="214"/>
      <c r="AR383" s="214"/>
      <c r="AS383" s="214"/>
      <c r="AT383" s="214"/>
      <c r="AU383" s="214"/>
      <c r="AV383" s="214"/>
      <c r="AW383" s="214"/>
      <c r="AX383" s="214"/>
      <c r="AY383" s="214"/>
      <c r="AZ383" s="214"/>
      <c r="BA383" s="214"/>
      <c r="BB383" s="214"/>
      <c r="BC383" s="214"/>
      <c r="BD383" s="214"/>
      <c r="BE383" s="214"/>
      <c r="BF383" s="214"/>
      <c r="BG383" s="214"/>
      <c r="BH383" s="214"/>
      <c r="BI383" s="214"/>
      <c r="BJ383" s="220"/>
      <c r="BK383" s="220"/>
    </row>
    <row r="384" spans="1:63" outlineLevel="1">
      <c r="A384" s="9"/>
      <c r="B384" s="46"/>
      <c r="C384" s="129">
        <v>0</v>
      </c>
      <c r="D384" s="9"/>
      <c r="E384" s="9"/>
      <c r="F384" s="9"/>
      <c r="G384" s="196">
        <v>0</v>
      </c>
      <c r="H384" s="120"/>
      <c r="I384" s="120"/>
      <c r="J384" s="120"/>
      <c r="K384" s="120"/>
      <c r="L384" s="120"/>
      <c r="M384" s="106"/>
      <c r="N384" s="106"/>
      <c r="O384" s="106"/>
      <c r="P384" s="106"/>
      <c r="Q384" s="106"/>
      <c r="R384" s="106"/>
      <c r="S384" s="100"/>
      <c r="T384" s="106"/>
      <c r="U384" s="106"/>
      <c r="V384" s="106"/>
      <c r="W384" s="106"/>
      <c r="X384" s="106"/>
      <c r="Y384" s="106"/>
      <c r="Z384" s="106"/>
      <c r="AA384" s="214"/>
      <c r="AB384" s="214"/>
      <c r="AC384" s="214"/>
      <c r="AD384" s="214"/>
      <c r="AE384" s="214"/>
      <c r="AF384" s="214"/>
      <c r="AG384" s="214"/>
      <c r="AH384" s="214"/>
      <c r="AI384" s="214"/>
      <c r="AJ384" s="214"/>
      <c r="AK384" s="214"/>
      <c r="AL384" s="214"/>
      <c r="AM384" s="214"/>
      <c r="AN384" s="214"/>
      <c r="AO384" s="214"/>
      <c r="AP384" s="214"/>
      <c r="AQ384" s="214"/>
      <c r="AR384" s="214"/>
      <c r="AS384" s="214"/>
      <c r="AT384" s="214"/>
      <c r="AU384" s="214"/>
      <c r="AV384" s="214"/>
      <c r="AW384" s="214"/>
      <c r="AX384" s="214"/>
      <c r="AY384" s="214"/>
      <c r="AZ384" s="214"/>
      <c r="BA384" s="214"/>
      <c r="BB384" s="214"/>
      <c r="BC384" s="214"/>
      <c r="BD384" s="214"/>
      <c r="BE384" s="214"/>
      <c r="BF384" s="214"/>
      <c r="BG384" s="214"/>
      <c r="BH384" s="214"/>
      <c r="BI384" s="214"/>
      <c r="BJ384" s="220"/>
      <c r="BK384" s="220"/>
    </row>
    <row r="385" spans="1:63" outlineLevel="1">
      <c r="A385" s="9"/>
      <c r="B385" s="46"/>
      <c r="C385" s="129">
        <v>0</v>
      </c>
      <c r="D385" s="9"/>
      <c r="E385" s="9"/>
      <c r="F385" s="9"/>
      <c r="G385" s="196">
        <v>0</v>
      </c>
      <c r="H385" s="120"/>
      <c r="I385" s="120"/>
      <c r="J385" s="120"/>
      <c r="K385" s="120"/>
      <c r="L385" s="120"/>
      <c r="M385" s="106"/>
      <c r="N385" s="106"/>
      <c r="O385" s="106"/>
      <c r="P385" s="106"/>
      <c r="Q385" s="106"/>
      <c r="R385" s="106"/>
      <c r="S385" s="100"/>
      <c r="T385" s="106"/>
      <c r="U385" s="106"/>
      <c r="V385" s="106"/>
      <c r="W385" s="106"/>
      <c r="X385" s="106"/>
      <c r="Y385" s="106"/>
      <c r="Z385" s="106"/>
      <c r="AA385" s="214"/>
      <c r="AB385" s="214"/>
      <c r="AC385" s="214"/>
      <c r="AD385" s="214"/>
      <c r="AE385" s="214"/>
      <c r="AF385" s="214"/>
      <c r="AG385" s="214"/>
      <c r="AH385" s="214"/>
      <c r="AI385" s="214"/>
      <c r="AJ385" s="214"/>
      <c r="AK385" s="214"/>
      <c r="AL385" s="214"/>
      <c r="AM385" s="214"/>
      <c r="AN385" s="214"/>
      <c r="AO385" s="214"/>
      <c r="AP385" s="214"/>
      <c r="AQ385" s="214"/>
      <c r="AR385" s="214"/>
      <c r="AS385" s="214"/>
      <c r="AT385" s="214"/>
      <c r="AU385" s="214"/>
      <c r="AV385" s="214"/>
      <c r="AW385" s="214"/>
      <c r="AX385" s="214"/>
      <c r="AY385" s="214"/>
      <c r="AZ385" s="214"/>
      <c r="BA385" s="214"/>
      <c r="BB385" s="214"/>
      <c r="BC385" s="214"/>
      <c r="BD385" s="214"/>
      <c r="BE385" s="214"/>
      <c r="BF385" s="214"/>
      <c r="BG385" s="214"/>
      <c r="BH385" s="214"/>
      <c r="BI385" s="214"/>
      <c r="BJ385" s="220"/>
      <c r="BK385" s="220"/>
    </row>
    <row r="386" spans="1:63" outlineLevel="1">
      <c r="A386" s="9"/>
      <c r="B386" s="46"/>
      <c r="C386" s="129">
        <v>0</v>
      </c>
      <c r="D386" s="9"/>
      <c r="E386" s="9"/>
      <c r="F386" s="9"/>
      <c r="G386" s="196">
        <v>0</v>
      </c>
      <c r="H386" s="120"/>
      <c r="I386" s="120"/>
      <c r="J386" s="120"/>
      <c r="K386" s="120"/>
      <c r="L386" s="120"/>
      <c r="M386" s="106"/>
      <c r="N386" s="106"/>
      <c r="O386" s="106"/>
      <c r="P386" s="106"/>
      <c r="Q386" s="106"/>
      <c r="R386" s="106"/>
      <c r="S386" s="100"/>
      <c r="T386" s="106"/>
      <c r="U386" s="106"/>
      <c r="V386" s="106"/>
      <c r="W386" s="106"/>
      <c r="X386" s="106"/>
      <c r="Y386" s="106"/>
      <c r="Z386" s="106"/>
      <c r="AA386" s="214"/>
      <c r="AB386" s="214"/>
      <c r="AC386" s="214"/>
      <c r="AD386" s="214"/>
      <c r="AE386" s="214"/>
      <c r="AF386" s="214"/>
      <c r="AG386" s="214"/>
      <c r="AH386" s="214"/>
      <c r="AI386" s="214"/>
      <c r="AJ386" s="214"/>
      <c r="AK386" s="214"/>
      <c r="AL386" s="214"/>
      <c r="AM386" s="214"/>
      <c r="AN386" s="214"/>
      <c r="AO386" s="214"/>
      <c r="AP386" s="214"/>
      <c r="AQ386" s="214"/>
      <c r="AR386" s="214"/>
      <c r="AS386" s="214"/>
      <c r="AT386" s="214"/>
      <c r="AU386" s="214"/>
      <c r="AV386" s="214"/>
      <c r="AW386" s="214"/>
      <c r="AX386" s="214"/>
      <c r="AY386" s="214"/>
      <c r="AZ386" s="214"/>
      <c r="BA386" s="214"/>
      <c r="BB386" s="214"/>
      <c r="BC386" s="214"/>
      <c r="BD386" s="214"/>
      <c r="BE386" s="214"/>
      <c r="BF386" s="214"/>
      <c r="BG386" s="214"/>
      <c r="BH386" s="214"/>
      <c r="BI386" s="214"/>
      <c r="BJ386" s="220"/>
      <c r="BK386" s="220"/>
    </row>
    <row r="387" spans="1:63" outlineLevel="1">
      <c r="A387" s="9"/>
      <c r="B387" s="46"/>
      <c r="C387" s="129">
        <v>0</v>
      </c>
      <c r="D387" s="9"/>
      <c r="E387" s="9"/>
      <c r="F387" s="9"/>
      <c r="G387" s="196">
        <v>0</v>
      </c>
      <c r="H387" s="120"/>
      <c r="I387" s="120"/>
      <c r="J387" s="120"/>
      <c r="K387" s="120"/>
      <c r="L387" s="120"/>
      <c r="M387" s="106"/>
      <c r="N387" s="106"/>
      <c r="O387" s="106"/>
      <c r="P387" s="106"/>
      <c r="Q387" s="106"/>
      <c r="R387" s="106"/>
      <c r="S387" s="100"/>
      <c r="T387" s="106"/>
      <c r="U387" s="106"/>
      <c r="V387" s="106"/>
      <c r="W387" s="106"/>
      <c r="X387" s="106"/>
      <c r="Y387" s="106"/>
      <c r="Z387" s="106"/>
      <c r="AA387" s="214"/>
      <c r="AB387" s="214"/>
      <c r="AC387" s="214"/>
      <c r="AD387" s="214"/>
      <c r="AE387" s="214"/>
      <c r="AF387" s="214"/>
      <c r="AG387" s="214"/>
      <c r="AH387" s="214"/>
      <c r="AI387" s="214"/>
      <c r="AJ387" s="214"/>
      <c r="AK387" s="214"/>
      <c r="AL387" s="214"/>
      <c r="AM387" s="214"/>
      <c r="AN387" s="214"/>
      <c r="AO387" s="214"/>
      <c r="AP387" s="214"/>
      <c r="AQ387" s="214"/>
      <c r="AR387" s="214"/>
      <c r="AS387" s="214"/>
      <c r="AT387" s="214"/>
      <c r="AU387" s="214"/>
      <c r="AV387" s="214"/>
      <c r="AW387" s="214"/>
      <c r="AX387" s="214"/>
      <c r="AY387" s="214"/>
      <c r="AZ387" s="214"/>
      <c r="BA387" s="214"/>
      <c r="BB387" s="214"/>
      <c r="BC387" s="214"/>
      <c r="BD387" s="214"/>
      <c r="BE387" s="214"/>
      <c r="BF387" s="214"/>
      <c r="BG387" s="214"/>
      <c r="BH387" s="214"/>
      <c r="BI387" s="214"/>
      <c r="BJ387" s="220"/>
      <c r="BK387" s="220"/>
    </row>
    <row r="388" spans="1:63" outlineLevel="1">
      <c r="A388" s="9"/>
      <c r="B388" s="46"/>
      <c r="C388" s="129">
        <v>0</v>
      </c>
      <c r="D388" s="9"/>
      <c r="E388" s="9"/>
      <c r="F388" s="9"/>
      <c r="G388" s="196">
        <v>0</v>
      </c>
      <c r="H388" s="120"/>
      <c r="I388" s="120"/>
      <c r="J388" s="120"/>
      <c r="K388" s="120"/>
      <c r="L388" s="120"/>
      <c r="M388" s="106"/>
      <c r="N388" s="106"/>
      <c r="O388" s="106"/>
      <c r="P388" s="106"/>
      <c r="Q388" s="106"/>
      <c r="R388" s="106"/>
      <c r="S388" s="100"/>
      <c r="T388" s="106"/>
      <c r="U388" s="106"/>
      <c r="V388" s="106"/>
      <c r="W388" s="106"/>
      <c r="X388" s="106"/>
      <c r="Y388" s="106"/>
      <c r="Z388" s="106"/>
      <c r="AA388" s="214"/>
      <c r="AB388" s="214"/>
      <c r="AC388" s="214"/>
      <c r="AD388" s="214"/>
      <c r="AE388" s="214"/>
      <c r="AF388" s="214"/>
      <c r="AG388" s="214"/>
      <c r="AH388" s="214"/>
      <c r="AI388" s="214"/>
      <c r="AJ388" s="214"/>
      <c r="AK388" s="214"/>
      <c r="AL388" s="214"/>
      <c r="AM388" s="214"/>
      <c r="AN388" s="214"/>
      <c r="AO388" s="214"/>
      <c r="AP388" s="214"/>
      <c r="AQ388" s="214"/>
      <c r="AR388" s="214"/>
      <c r="AS388" s="214"/>
      <c r="AT388" s="214"/>
      <c r="AU388" s="214"/>
      <c r="AV388" s="214"/>
      <c r="AW388" s="214"/>
      <c r="AX388" s="214"/>
      <c r="AY388" s="214"/>
      <c r="AZ388" s="214"/>
      <c r="BA388" s="214"/>
      <c r="BB388" s="214"/>
      <c r="BC388" s="214"/>
      <c r="BD388" s="214"/>
      <c r="BE388" s="214"/>
      <c r="BF388" s="214"/>
      <c r="BG388" s="214"/>
      <c r="BH388" s="214"/>
      <c r="BI388" s="214"/>
      <c r="BJ388" s="220"/>
      <c r="BK388" s="220"/>
    </row>
    <row r="389" spans="1:63" outlineLevel="1">
      <c r="A389" s="9"/>
      <c r="B389" s="46"/>
      <c r="C389" s="129">
        <v>0</v>
      </c>
      <c r="D389" s="9"/>
      <c r="E389" s="9"/>
      <c r="F389" s="9"/>
      <c r="G389" s="196">
        <v>0</v>
      </c>
      <c r="H389" s="120"/>
      <c r="I389" s="120"/>
      <c r="J389" s="120"/>
      <c r="K389" s="120"/>
      <c r="L389" s="120"/>
      <c r="M389" s="106"/>
      <c r="N389" s="106"/>
      <c r="O389" s="106"/>
      <c r="P389" s="106"/>
      <c r="Q389" s="106"/>
      <c r="R389" s="106"/>
      <c r="S389" s="100"/>
      <c r="T389" s="106"/>
      <c r="U389" s="106"/>
      <c r="V389" s="106"/>
      <c r="W389" s="106"/>
      <c r="X389" s="106"/>
      <c r="Y389" s="106"/>
      <c r="Z389" s="106"/>
      <c r="AA389" s="214"/>
      <c r="AB389" s="214"/>
      <c r="AC389" s="214"/>
      <c r="AD389" s="214"/>
      <c r="AE389" s="214"/>
      <c r="AF389" s="214"/>
      <c r="AG389" s="214"/>
      <c r="AH389" s="214"/>
      <c r="AI389" s="214"/>
      <c r="AJ389" s="214"/>
      <c r="AK389" s="214"/>
      <c r="AL389" s="214"/>
      <c r="AM389" s="214"/>
      <c r="AN389" s="214"/>
      <c r="AO389" s="214"/>
      <c r="AP389" s="214"/>
      <c r="AQ389" s="214"/>
      <c r="AR389" s="214"/>
      <c r="AS389" s="214"/>
      <c r="AT389" s="214"/>
      <c r="AU389" s="214"/>
      <c r="AV389" s="214"/>
      <c r="AW389" s="214"/>
      <c r="AX389" s="214"/>
      <c r="AY389" s="214"/>
      <c r="AZ389" s="214"/>
      <c r="BA389" s="214"/>
      <c r="BB389" s="214"/>
      <c r="BC389" s="214"/>
      <c r="BD389" s="214"/>
      <c r="BE389" s="214"/>
      <c r="BF389" s="214"/>
      <c r="BG389" s="214"/>
      <c r="BH389" s="214"/>
      <c r="BI389" s="214"/>
      <c r="BJ389" s="220"/>
      <c r="BK389" s="220"/>
    </row>
    <row r="390" spans="1:63" outlineLevel="1">
      <c r="A390" s="9"/>
      <c r="B390" s="46"/>
      <c r="C390" s="129">
        <v>0</v>
      </c>
      <c r="D390" s="9"/>
      <c r="E390" s="9"/>
      <c r="F390" s="9"/>
      <c r="G390" s="196">
        <v>0</v>
      </c>
      <c r="H390" s="120"/>
      <c r="I390" s="120"/>
      <c r="J390" s="120"/>
      <c r="K390" s="120"/>
      <c r="L390" s="120"/>
      <c r="M390" s="106"/>
      <c r="N390" s="106"/>
      <c r="O390" s="106"/>
      <c r="P390" s="106"/>
      <c r="Q390" s="106"/>
      <c r="R390" s="106"/>
      <c r="S390" s="100"/>
      <c r="T390" s="106"/>
      <c r="U390" s="106"/>
      <c r="V390" s="106"/>
      <c r="W390" s="106"/>
      <c r="X390" s="106"/>
      <c r="Y390" s="106"/>
      <c r="Z390" s="106"/>
      <c r="AA390" s="214"/>
      <c r="AB390" s="214"/>
      <c r="AC390" s="214"/>
      <c r="AD390" s="214"/>
      <c r="AE390" s="214"/>
      <c r="AF390" s="214"/>
      <c r="AG390" s="214"/>
      <c r="AH390" s="214"/>
      <c r="AI390" s="214"/>
      <c r="AJ390" s="214"/>
      <c r="AK390" s="214"/>
      <c r="AL390" s="214"/>
      <c r="AM390" s="214"/>
      <c r="AN390" s="214"/>
      <c r="AO390" s="214"/>
      <c r="AP390" s="214"/>
      <c r="AQ390" s="214"/>
      <c r="AR390" s="214"/>
      <c r="AS390" s="214"/>
      <c r="AT390" s="214"/>
      <c r="AU390" s="214"/>
      <c r="AV390" s="214"/>
      <c r="AW390" s="214"/>
      <c r="AX390" s="214"/>
      <c r="AY390" s="214"/>
      <c r="AZ390" s="214"/>
      <c r="BA390" s="214"/>
      <c r="BB390" s="214"/>
      <c r="BC390" s="214"/>
      <c r="BD390" s="214"/>
      <c r="BE390" s="214"/>
      <c r="BF390" s="214"/>
      <c r="BG390" s="214"/>
      <c r="BH390" s="214"/>
      <c r="BI390" s="214"/>
      <c r="BJ390" s="220"/>
      <c r="BK390" s="220"/>
    </row>
    <row r="391" spans="1:63" outlineLevel="1">
      <c r="A391" s="9"/>
      <c r="B391" s="46"/>
      <c r="C391" s="129">
        <v>0</v>
      </c>
      <c r="D391" s="9"/>
      <c r="E391" s="9"/>
      <c r="F391" s="9"/>
      <c r="G391" s="196">
        <v>0</v>
      </c>
      <c r="H391" s="120"/>
      <c r="I391" s="120"/>
      <c r="J391" s="120"/>
      <c r="K391" s="120"/>
      <c r="L391" s="120"/>
      <c r="M391" s="106"/>
      <c r="N391" s="106"/>
      <c r="O391" s="106"/>
      <c r="P391" s="106"/>
      <c r="Q391" s="106"/>
      <c r="R391" s="106"/>
      <c r="S391" s="100"/>
      <c r="T391" s="106"/>
      <c r="U391" s="106"/>
      <c r="V391" s="106"/>
      <c r="W391" s="106"/>
      <c r="X391" s="106"/>
      <c r="Y391" s="106"/>
      <c r="Z391" s="106"/>
      <c r="AA391" s="214"/>
      <c r="AB391" s="214"/>
      <c r="AC391" s="214"/>
      <c r="AD391" s="214"/>
      <c r="AE391" s="214"/>
      <c r="AF391" s="214"/>
      <c r="AG391" s="214"/>
      <c r="AH391" s="214"/>
      <c r="AI391" s="214"/>
      <c r="AJ391" s="214"/>
      <c r="AK391" s="214"/>
      <c r="AL391" s="214"/>
      <c r="AM391" s="214"/>
      <c r="AN391" s="214"/>
      <c r="AO391" s="214"/>
      <c r="AP391" s="214"/>
      <c r="AQ391" s="214"/>
      <c r="AR391" s="214"/>
      <c r="AS391" s="214"/>
      <c r="AT391" s="214"/>
      <c r="AU391" s="214"/>
      <c r="AV391" s="214"/>
      <c r="AW391" s="214"/>
      <c r="AX391" s="214"/>
      <c r="AY391" s="214"/>
      <c r="AZ391" s="214"/>
      <c r="BA391" s="214"/>
      <c r="BB391" s="214"/>
      <c r="BC391" s="214"/>
      <c r="BD391" s="214"/>
      <c r="BE391" s="214"/>
      <c r="BF391" s="214"/>
      <c r="BG391" s="214"/>
      <c r="BH391" s="214"/>
      <c r="BI391" s="214"/>
      <c r="BJ391" s="220"/>
      <c r="BK391" s="220"/>
    </row>
    <row r="392" spans="1:63" outlineLevel="1">
      <c r="A392" s="9"/>
      <c r="B392" s="46"/>
      <c r="C392" s="129">
        <v>0</v>
      </c>
      <c r="D392" s="9"/>
      <c r="E392" s="9"/>
      <c r="F392" s="9"/>
      <c r="G392" s="196">
        <v>0</v>
      </c>
      <c r="H392" s="120"/>
      <c r="I392" s="120"/>
      <c r="J392" s="120"/>
      <c r="K392" s="120"/>
      <c r="L392" s="120"/>
      <c r="M392" s="106"/>
      <c r="N392" s="106"/>
      <c r="O392" s="106"/>
      <c r="P392" s="106"/>
      <c r="Q392" s="106"/>
      <c r="R392" s="106"/>
      <c r="S392" s="100"/>
      <c r="T392" s="106"/>
      <c r="U392" s="106"/>
      <c r="V392" s="106"/>
      <c r="W392" s="106"/>
      <c r="X392" s="106"/>
      <c r="Y392" s="106"/>
      <c r="Z392" s="106"/>
      <c r="AA392" s="214"/>
      <c r="AB392" s="214"/>
      <c r="AC392" s="214"/>
      <c r="AD392" s="214"/>
      <c r="AE392" s="214"/>
      <c r="AF392" s="214"/>
      <c r="AG392" s="214"/>
      <c r="AH392" s="214"/>
      <c r="AI392" s="214"/>
      <c r="AJ392" s="214"/>
      <c r="AK392" s="214"/>
      <c r="AL392" s="214"/>
      <c r="AM392" s="214"/>
      <c r="AN392" s="214"/>
      <c r="AO392" s="214"/>
      <c r="AP392" s="214"/>
      <c r="AQ392" s="214"/>
      <c r="AR392" s="214"/>
      <c r="AS392" s="214"/>
      <c r="AT392" s="214"/>
      <c r="AU392" s="214"/>
      <c r="AV392" s="214"/>
      <c r="AW392" s="214"/>
      <c r="AX392" s="214"/>
      <c r="AY392" s="214"/>
      <c r="AZ392" s="214"/>
      <c r="BA392" s="214"/>
      <c r="BB392" s="214"/>
      <c r="BC392" s="214"/>
      <c r="BD392" s="214"/>
      <c r="BE392" s="214"/>
      <c r="BF392" s="214"/>
      <c r="BG392" s="214"/>
      <c r="BH392" s="214"/>
      <c r="BI392" s="214"/>
      <c r="BJ392" s="220"/>
      <c r="BK392" s="220"/>
    </row>
    <row r="393" spans="1:63" outlineLevel="1">
      <c r="A393" s="9"/>
      <c r="B393" s="46"/>
      <c r="C393" s="129">
        <v>0</v>
      </c>
      <c r="D393" s="9"/>
      <c r="E393" s="9"/>
      <c r="F393" s="9"/>
      <c r="G393" s="196">
        <v>0</v>
      </c>
      <c r="H393" s="120"/>
      <c r="I393" s="120"/>
      <c r="J393" s="120"/>
      <c r="K393" s="120"/>
      <c r="L393" s="120"/>
      <c r="M393" s="106"/>
      <c r="N393" s="106"/>
      <c r="O393" s="106"/>
      <c r="P393" s="106"/>
      <c r="Q393" s="106"/>
      <c r="R393" s="106"/>
      <c r="S393" s="100"/>
      <c r="T393" s="106"/>
      <c r="U393" s="106"/>
      <c r="V393" s="106"/>
      <c r="W393" s="106"/>
      <c r="X393" s="106"/>
      <c r="Y393" s="106"/>
      <c r="Z393" s="106"/>
      <c r="AA393" s="214"/>
      <c r="AB393" s="214"/>
      <c r="AC393" s="214"/>
      <c r="AD393" s="214"/>
      <c r="AE393" s="214"/>
      <c r="AF393" s="214"/>
      <c r="AG393" s="214"/>
      <c r="AH393" s="214"/>
      <c r="AI393" s="214"/>
      <c r="AJ393" s="214"/>
      <c r="AK393" s="214"/>
      <c r="AL393" s="214"/>
      <c r="AM393" s="214"/>
      <c r="AN393" s="214"/>
      <c r="AO393" s="214"/>
      <c r="AP393" s="214"/>
      <c r="AQ393" s="214"/>
      <c r="AR393" s="214"/>
      <c r="AS393" s="214"/>
      <c r="AT393" s="214"/>
      <c r="AU393" s="214"/>
      <c r="AV393" s="214"/>
      <c r="AW393" s="214"/>
      <c r="AX393" s="214"/>
      <c r="AY393" s="214"/>
      <c r="AZ393" s="214"/>
      <c r="BA393" s="214"/>
      <c r="BB393" s="214"/>
      <c r="BC393" s="214"/>
      <c r="BD393" s="214"/>
      <c r="BE393" s="214"/>
      <c r="BF393" s="214"/>
      <c r="BG393" s="214"/>
      <c r="BH393" s="214"/>
      <c r="BI393" s="214"/>
      <c r="BJ393" s="220"/>
      <c r="BK393" s="220"/>
    </row>
    <row r="394" spans="1:63" outlineLevel="1">
      <c r="A394" s="9"/>
      <c r="B394" s="46"/>
      <c r="C394" s="129">
        <v>0</v>
      </c>
      <c r="D394" s="9"/>
      <c r="E394" s="9"/>
      <c r="F394" s="9"/>
      <c r="G394" s="196">
        <v>0</v>
      </c>
      <c r="H394" s="120"/>
      <c r="I394" s="120"/>
      <c r="J394" s="120"/>
      <c r="K394" s="120"/>
      <c r="L394" s="120"/>
      <c r="M394" s="106"/>
      <c r="N394" s="106"/>
      <c r="O394" s="106"/>
      <c r="P394" s="106"/>
      <c r="Q394" s="106"/>
      <c r="R394" s="106"/>
      <c r="S394" s="100"/>
      <c r="T394" s="106"/>
      <c r="U394" s="106"/>
      <c r="V394" s="106"/>
      <c r="W394" s="106"/>
      <c r="X394" s="106"/>
      <c r="Y394" s="106"/>
      <c r="Z394" s="106"/>
      <c r="AA394" s="214"/>
      <c r="AB394" s="214"/>
      <c r="AC394" s="214"/>
      <c r="AD394" s="214"/>
      <c r="AE394" s="214"/>
      <c r="AF394" s="214"/>
      <c r="AG394" s="214"/>
      <c r="AH394" s="214"/>
      <c r="AI394" s="214"/>
      <c r="AJ394" s="214"/>
      <c r="AK394" s="214"/>
      <c r="AL394" s="214"/>
      <c r="AM394" s="214"/>
      <c r="AN394" s="214"/>
      <c r="AO394" s="214"/>
      <c r="AP394" s="214"/>
      <c r="AQ394" s="214"/>
      <c r="AR394" s="214"/>
      <c r="AS394" s="214"/>
      <c r="AT394" s="214"/>
      <c r="AU394" s="214"/>
      <c r="AV394" s="214"/>
      <c r="AW394" s="214"/>
      <c r="AX394" s="214"/>
      <c r="AY394" s="214"/>
      <c r="AZ394" s="214"/>
      <c r="BA394" s="214"/>
      <c r="BB394" s="214"/>
      <c r="BC394" s="214"/>
      <c r="BD394" s="214"/>
      <c r="BE394" s="214"/>
      <c r="BF394" s="214"/>
      <c r="BG394" s="214"/>
      <c r="BH394" s="214"/>
      <c r="BI394" s="214"/>
      <c r="BJ394" s="220"/>
      <c r="BK394" s="220"/>
    </row>
    <row r="395" spans="1:63" outlineLevel="1">
      <c r="A395" s="9"/>
      <c r="B395" s="46"/>
      <c r="C395" s="129">
        <v>0</v>
      </c>
      <c r="D395" s="9"/>
      <c r="E395" s="9"/>
      <c r="F395" s="9"/>
      <c r="G395" s="196">
        <v>0</v>
      </c>
      <c r="H395" s="120"/>
      <c r="I395" s="120"/>
      <c r="J395" s="120"/>
      <c r="K395" s="120"/>
      <c r="L395" s="120"/>
      <c r="M395" s="106"/>
      <c r="N395" s="106"/>
      <c r="O395" s="106"/>
      <c r="P395" s="106"/>
      <c r="Q395" s="106"/>
      <c r="R395" s="106"/>
      <c r="S395" s="100"/>
      <c r="T395" s="106"/>
      <c r="U395" s="106"/>
      <c r="V395" s="106"/>
      <c r="W395" s="106"/>
      <c r="X395" s="106"/>
      <c r="Y395" s="106"/>
      <c r="Z395" s="106"/>
      <c r="AA395" s="214"/>
      <c r="AB395" s="214"/>
      <c r="AC395" s="214"/>
      <c r="AD395" s="214"/>
      <c r="AE395" s="214"/>
      <c r="AF395" s="214"/>
      <c r="AG395" s="214"/>
      <c r="AH395" s="214"/>
      <c r="AI395" s="214"/>
      <c r="AJ395" s="214"/>
      <c r="AK395" s="214"/>
      <c r="AL395" s="214"/>
      <c r="AM395" s="214"/>
      <c r="AN395" s="214"/>
      <c r="AO395" s="214"/>
      <c r="AP395" s="214"/>
      <c r="AQ395" s="214"/>
      <c r="AR395" s="214"/>
      <c r="AS395" s="214"/>
      <c r="AT395" s="214"/>
      <c r="AU395" s="214"/>
      <c r="AV395" s="214"/>
      <c r="AW395" s="214"/>
      <c r="AX395" s="214"/>
      <c r="AY395" s="214"/>
      <c r="AZ395" s="214"/>
      <c r="BA395" s="214"/>
      <c r="BB395" s="214"/>
      <c r="BC395" s="214"/>
      <c r="BD395" s="214"/>
      <c r="BE395" s="214"/>
      <c r="BF395" s="214"/>
      <c r="BG395" s="214"/>
      <c r="BH395" s="214"/>
      <c r="BI395" s="214"/>
      <c r="BJ395" s="220"/>
      <c r="BK395" s="220"/>
    </row>
    <row r="396" spans="1:63">
      <c r="A396" s="9"/>
      <c r="B396" s="46"/>
      <c r="C396" s="114"/>
      <c r="D396" s="9"/>
      <c r="E396" s="9"/>
      <c r="F396" s="28"/>
      <c r="G396" s="197"/>
      <c r="H396" s="120"/>
      <c r="I396" s="120"/>
      <c r="J396" s="120"/>
      <c r="K396" s="120"/>
      <c r="L396" s="120"/>
      <c r="M396" s="106"/>
      <c r="N396" s="106"/>
      <c r="O396" s="106"/>
      <c r="P396" s="106"/>
      <c r="Q396" s="106"/>
      <c r="R396" s="106"/>
      <c r="S396" s="106"/>
      <c r="T396" s="106"/>
      <c r="U396" s="106"/>
      <c r="V396" s="106"/>
      <c r="W396" s="106"/>
      <c r="X396" s="106"/>
      <c r="Y396" s="106"/>
      <c r="Z396" s="106"/>
      <c r="AA396" s="214"/>
      <c r="AB396" s="214"/>
      <c r="AC396" s="214"/>
      <c r="AD396" s="214"/>
      <c r="AE396" s="214"/>
      <c r="AF396" s="214"/>
      <c r="AG396" s="214"/>
      <c r="AH396" s="214"/>
      <c r="AI396" s="214"/>
      <c r="AJ396" s="214"/>
      <c r="AK396" s="214"/>
      <c r="AL396" s="214"/>
      <c r="AM396" s="214"/>
      <c r="AN396" s="214"/>
      <c r="AO396" s="214"/>
      <c r="AP396" s="214"/>
      <c r="AQ396" s="214"/>
      <c r="AR396" s="214"/>
      <c r="AS396" s="214"/>
      <c r="AT396" s="214"/>
      <c r="AU396" s="214"/>
      <c r="AV396" s="214"/>
      <c r="AW396" s="214"/>
      <c r="AX396" s="214"/>
      <c r="AY396" s="214"/>
      <c r="AZ396" s="214"/>
      <c r="BA396" s="214"/>
      <c r="BB396" s="214"/>
      <c r="BC396" s="214"/>
      <c r="BD396" s="214"/>
      <c r="BE396" s="214"/>
      <c r="BF396" s="214"/>
      <c r="BG396" s="214"/>
      <c r="BH396" s="214"/>
      <c r="BI396" s="214"/>
      <c r="BJ396" s="220"/>
      <c r="BK396" s="220"/>
    </row>
    <row r="397" spans="1:63">
      <c r="A397" s="9"/>
      <c r="B397" s="89" t="s">
        <v>72</v>
      </c>
      <c r="C397" s="12"/>
      <c r="D397" s="9"/>
      <c r="E397" s="9"/>
      <c r="F397" s="9"/>
      <c r="G397" s="194">
        <v>-9.4710511953612286</v>
      </c>
      <c r="H397" s="120"/>
      <c r="I397" s="120"/>
      <c r="J397" s="120"/>
      <c r="K397" s="120"/>
      <c r="L397" s="120"/>
      <c r="M397" s="106"/>
      <c r="N397" s="106"/>
      <c r="O397" s="106"/>
      <c r="P397" s="106"/>
      <c r="Q397" s="106"/>
      <c r="R397" s="106"/>
      <c r="S397" s="106"/>
      <c r="T397" s="106"/>
      <c r="U397" s="106"/>
      <c r="V397" s="106"/>
      <c r="W397" s="106"/>
      <c r="X397" s="106"/>
      <c r="Y397" s="106"/>
      <c r="Z397" s="106"/>
      <c r="AA397" s="214"/>
      <c r="AB397" s="214"/>
      <c r="AC397" s="214"/>
      <c r="AD397" s="214"/>
      <c r="AE397" s="214"/>
      <c r="AF397" s="214"/>
      <c r="AG397" s="214"/>
      <c r="AH397" s="214"/>
      <c r="AI397" s="214"/>
      <c r="AJ397" s="214"/>
      <c r="AK397" s="214"/>
      <c r="AL397" s="214"/>
      <c r="AM397" s="214"/>
      <c r="AN397" s="214"/>
      <c r="AO397" s="214"/>
      <c r="AP397" s="214"/>
      <c r="AQ397" s="214"/>
      <c r="AR397" s="214"/>
      <c r="AS397" s="214"/>
      <c r="AT397" s="214"/>
      <c r="AU397" s="214"/>
      <c r="AV397" s="214"/>
      <c r="AW397" s="214"/>
      <c r="AX397" s="214"/>
      <c r="AY397" s="214"/>
      <c r="AZ397" s="214"/>
      <c r="BA397" s="214"/>
      <c r="BB397" s="214"/>
      <c r="BC397" s="214"/>
      <c r="BD397" s="214"/>
      <c r="BE397" s="214"/>
      <c r="BF397" s="214"/>
      <c r="BG397" s="214"/>
      <c r="BH397" s="214"/>
      <c r="BI397" s="214"/>
      <c r="BJ397" s="220"/>
      <c r="BK397" s="220"/>
    </row>
    <row r="398" spans="1:63" ht="12.75" customHeight="1" outlineLevel="1">
      <c r="A398" s="9"/>
      <c r="B398" s="46"/>
      <c r="C398" s="129" t="s">
        <v>121</v>
      </c>
      <c r="D398" s="9"/>
      <c r="E398" s="9"/>
      <c r="F398" s="28"/>
      <c r="G398" s="196">
        <v>2.8131653578472253</v>
      </c>
      <c r="H398" s="120"/>
      <c r="I398" s="120"/>
      <c r="J398" s="120"/>
      <c r="K398" s="120"/>
      <c r="L398" s="120"/>
      <c r="M398" s="106"/>
      <c r="N398" s="106"/>
      <c r="O398" s="106"/>
      <c r="P398" s="106"/>
      <c r="Q398" s="106"/>
      <c r="R398" s="106"/>
      <c r="S398" s="106"/>
      <c r="T398" s="106"/>
      <c r="U398" s="106"/>
      <c r="V398" s="106"/>
      <c r="W398" s="106"/>
      <c r="X398" s="106"/>
      <c r="Y398" s="106"/>
      <c r="Z398" s="106"/>
      <c r="AA398" s="214"/>
      <c r="AB398" s="214"/>
      <c r="AC398" s="214"/>
      <c r="AD398" s="214"/>
      <c r="AE398" s="214"/>
      <c r="AF398" s="214"/>
      <c r="AG398" s="214"/>
      <c r="AH398" s="214"/>
      <c r="AI398" s="214"/>
      <c r="AJ398" s="214"/>
      <c r="AK398" s="214"/>
      <c r="AL398" s="214"/>
      <c r="AM398" s="214"/>
      <c r="AN398" s="214"/>
      <c r="AO398" s="214"/>
      <c r="AP398" s="214"/>
      <c r="AQ398" s="214"/>
      <c r="AR398" s="214"/>
      <c r="AS398" s="214"/>
      <c r="AT398" s="214"/>
      <c r="AU398" s="214"/>
      <c r="AV398" s="214"/>
      <c r="AW398" s="214"/>
      <c r="AX398" s="214"/>
      <c r="AY398" s="214"/>
      <c r="AZ398" s="214"/>
      <c r="BA398" s="214"/>
      <c r="BB398" s="214"/>
      <c r="BC398" s="214"/>
      <c r="BD398" s="214"/>
      <c r="BE398" s="214"/>
      <c r="BF398" s="214"/>
      <c r="BG398" s="214"/>
      <c r="BH398" s="214"/>
      <c r="BI398" s="214"/>
      <c r="BJ398" s="220"/>
      <c r="BK398" s="220"/>
    </row>
    <row r="399" spans="1:63" ht="12.75" customHeight="1" outlineLevel="1">
      <c r="A399" s="9"/>
      <c r="B399" s="46"/>
      <c r="C399" s="129" t="s">
        <v>122</v>
      </c>
      <c r="D399" s="9"/>
      <c r="E399" s="9"/>
      <c r="F399" s="28"/>
      <c r="G399" s="196">
        <v>-9.5254766700949176</v>
      </c>
      <c r="H399" s="120"/>
      <c r="I399" s="120"/>
      <c r="J399" s="120"/>
      <c r="K399" s="120"/>
      <c r="L399" s="120"/>
      <c r="M399" s="106"/>
      <c r="N399" s="106"/>
      <c r="O399" s="106"/>
      <c r="P399" s="106"/>
      <c r="Q399" s="106"/>
      <c r="R399" s="106"/>
      <c r="S399" s="106"/>
      <c r="T399" s="106"/>
      <c r="U399" s="106"/>
      <c r="V399" s="106"/>
      <c r="W399" s="106"/>
      <c r="X399" s="106"/>
      <c r="Y399" s="106"/>
      <c r="Z399" s="106"/>
      <c r="AA399" s="214"/>
      <c r="AB399" s="214"/>
      <c r="AC399" s="214"/>
      <c r="AD399" s="214"/>
      <c r="AE399" s="214"/>
      <c r="AF399" s="214"/>
      <c r="AG399" s="214"/>
      <c r="AH399" s="214"/>
      <c r="AI399" s="214"/>
      <c r="AJ399" s="214"/>
      <c r="AK399" s="214"/>
      <c r="AL399" s="214"/>
      <c r="AM399" s="214"/>
      <c r="AN399" s="214"/>
      <c r="AO399" s="214"/>
      <c r="AP399" s="214"/>
      <c r="AQ399" s="214"/>
      <c r="AR399" s="214"/>
      <c r="AS399" s="214"/>
      <c r="AT399" s="214"/>
      <c r="AU399" s="214"/>
      <c r="AV399" s="214"/>
      <c r="AW399" s="214"/>
      <c r="AX399" s="214"/>
      <c r="AY399" s="214"/>
      <c r="AZ399" s="214"/>
      <c r="BA399" s="214"/>
      <c r="BB399" s="214"/>
      <c r="BC399" s="214"/>
      <c r="BD399" s="214"/>
      <c r="BE399" s="214"/>
      <c r="BF399" s="214"/>
      <c r="BG399" s="214"/>
      <c r="BH399" s="214"/>
      <c r="BI399" s="214"/>
      <c r="BJ399" s="220"/>
      <c r="BK399" s="220"/>
    </row>
    <row r="400" spans="1:63" ht="12.75" customHeight="1" outlineLevel="1">
      <c r="A400" s="9"/>
      <c r="B400" s="46"/>
      <c r="C400" s="129" t="s">
        <v>123</v>
      </c>
      <c r="D400" s="9"/>
      <c r="E400" s="9"/>
      <c r="F400" s="28"/>
      <c r="G400" s="196">
        <v>-0.14261750932535966</v>
      </c>
      <c r="H400" s="120"/>
      <c r="I400" s="120"/>
      <c r="J400" s="120"/>
      <c r="K400" s="120"/>
      <c r="L400" s="120"/>
      <c r="M400" s="106"/>
      <c r="N400" s="106"/>
      <c r="O400" s="106"/>
      <c r="P400" s="106"/>
      <c r="Q400" s="106"/>
      <c r="R400" s="106"/>
      <c r="S400" s="106"/>
      <c r="T400" s="106"/>
      <c r="U400" s="106"/>
      <c r="V400" s="106"/>
      <c r="W400" s="106"/>
      <c r="X400" s="106"/>
      <c r="Y400" s="106"/>
      <c r="Z400" s="106"/>
      <c r="AA400" s="214"/>
      <c r="AB400" s="214"/>
      <c r="AC400" s="214"/>
      <c r="AD400" s="214"/>
      <c r="AE400" s="214"/>
      <c r="AF400" s="214"/>
      <c r="AG400" s="214"/>
      <c r="AH400" s="214"/>
      <c r="AI400" s="214"/>
      <c r="AJ400" s="214"/>
      <c r="AK400" s="214"/>
      <c r="AL400" s="214"/>
      <c r="AM400" s="214"/>
      <c r="AN400" s="214"/>
      <c r="AO400" s="214"/>
      <c r="AP400" s="214"/>
      <c r="AQ400" s="214"/>
      <c r="AR400" s="214"/>
      <c r="AS400" s="214"/>
      <c r="AT400" s="214"/>
      <c r="AU400" s="214"/>
      <c r="AV400" s="214"/>
      <c r="AW400" s="214"/>
      <c r="AX400" s="214"/>
      <c r="AY400" s="214"/>
      <c r="AZ400" s="214"/>
      <c r="BA400" s="214"/>
      <c r="BB400" s="214"/>
      <c r="BC400" s="214"/>
      <c r="BD400" s="214"/>
      <c r="BE400" s="214"/>
      <c r="BF400" s="214"/>
      <c r="BG400" s="214"/>
      <c r="BH400" s="214"/>
      <c r="BI400" s="214"/>
      <c r="BJ400" s="220"/>
      <c r="BK400" s="220"/>
    </row>
    <row r="401" spans="1:63" ht="12.75" customHeight="1" outlineLevel="1">
      <c r="A401" s="9"/>
      <c r="B401" s="46"/>
      <c r="C401" s="129" t="s">
        <v>124</v>
      </c>
      <c r="D401" s="9"/>
      <c r="E401" s="9"/>
      <c r="F401" s="28"/>
      <c r="G401" s="196">
        <v>-9.3034187677312044E-2</v>
      </c>
      <c r="H401" s="120"/>
      <c r="I401" s="120"/>
      <c r="J401" s="120"/>
      <c r="K401" s="120"/>
      <c r="L401" s="120"/>
      <c r="M401" s="106"/>
      <c r="N401" s="106"/>
      <c r="O401" s="106"/>
      <c r="P401" s="106"/>
      <c r="Q401" s="106"/>
      <c r="R401" s="106"/>
      <c r="S401" s="106"/>
      <c r="T401" s="106"/>
      <c r="U401" s="106"/>
      <c r="V401" s="106"/>
      <c r="W401" s="106"/>
      <c r="X401" s="106"/>
      <c r="Y401" s="106"/>
      <c r="Z401" s="106"/>
      <c r="AA401" s="214"/>
      <c r="AB401" s="214"/>
      <c r="AC401" s="214"/>
      <c r="AD401" s="214"/>
      <c r="AE401" s="214"/>
      <c r="AF401" s="214"/>
      <c r="AG401" s="214"/>
      <c r="AH401" s="214"/>
      <c r="AI401" s="214"/>
      <c r="AJ401" s="214"/>
      <c r="AK401" s="214"/>
      <c r="AL401" s="214"/>
      <c r="AM401" s="214"/>
      <c r="AN401" s="214"/>
      <c r="AO401" s="214"/>
      <c r="AP401" s="214"/>
      <c r="AQ401" s="214"/>
      <c r="AR401" s="214"/>
      <c r="AS401" s="214"/>
      <c r="AT401" s="214"/>
      <c r="AU401" s="214"/>
      <c r="AV401" s="214"/>
      <c r="AW401" s="214"/>
      <c r="AX401" s="214"/>
      <c r="AY401" s="214"/>
      <c r="AZ401" s="214"/>
      <c r="BA401" s="214"/>
      <c r="BB401" s="214"/>
      <c r="BC401" s="214"/>
      <c r="BD401" s="214"/>
      <c r="BE401" s="214"/>
      <c r="BF401" s="214"/>
      <c r="BG401" s="214"/>
      <c r="BH401" s="214"/>
      <c r="BI401" s="214"/>
      <c r="BJ401" s="220"/>
      <c r="BK401" s="220"/>
    </row>
    <row r="402" spans="1:63" ht="12.75" customHeight="1" outlineLevel="1">
      <c r="A402" s="9"/>
      <c r="B402" s="46"/>
      <c r="C402" s="129" t="s">
        <v>125</v>
      </c>
      <c r="D402" s="9"/>
      <c r="E402" s="9"/>
      <c r="F402" s="28"/>
      <c r="G402" s="196">
        <v>-0.26755195806871002</v>
      </c>
      <c r="H402" s="120"/>
      <c r="I402" s="120"/>
      <c r="J402" s="120"/>
      <c r="K402" s="120"/>
      <c r="L402" s="120"/>
      <c r="M402" s="106"/>
      <c r="N402" s="106"/>
      <c r="O402" s="106"/>
      <c r="P402" s="106"/>
      <c r="Q402" s="106"/>
      <c r="R402" s="106"/>
      <c r="S402" s="106"/>
      <c r="T402" s="106"/>
      <c r="U402" s="106"/>
      <c r="V402" s="106"/>
      <c r="W402" s="106"/>
      <c r="X402" s="106"/>
      <c r="Y402" s="106"/>
      <c r="Z402" s="106"/>
      <c r="AA402" s="214"/>
      <c r="AB402" s="214"/>
      <c r="AC402" s="214"/>
      <c r="AD402" s="214"/>
      <c r="AE402" s="214"/>
      <c r="AF402" s="214"/>
      <c r="AG402" s="214"/>
      <c r="AH402" s="214"/>
      <c r="AI402" s="214"/>
      <c r="AJ402" s="214"/>
      <c r="AK402" s="214"/>
      <c r="AL402" s="214"/>
      <c r="AM402" s="214"/>
      <c r="AN402" s="214"/>
      <c r="AO402" s="214"/>
      <c r="AP402" s="214"/>
      <c r="AQ402" s="214"/>
      <c r="AR402" s="214"/>
      <c r="AS402" s="214"/>
      <c r="AT402" s="214"/>
      <c r="AU402" s="214"/>
      <c r="AV402" s="214"/>
      <c r="AW402" s="214"/>
      <c r="AX402" s="214"/>
      <c r="AY402" s="214"/>
      <c r="AZ402" s="214"/>
      <c r="BA402" s="214"/>
      <c r="BB402" s="214"/>
      <c r="BC402" s="214"/>
      <c r="BD402" s="214"/>
      <c r="BE402" s="214"/>
      <c r="BF402" s="214"/>
      <c r="BG402" s="214"/>
      <c r="BH402" s="214"/>
      <c r="BI402" s="214"/>
      <c r="BJ402" s="220"/>
      <c r="BK402" s="220"/>
    </row>
    <row r="403" spans="1:63" ht="12.75" customHeight="1" outlineLevel="1">
      <c r="A403" s="9"/>
      <c r="B403" s="46"/>
      <c r="C403" s="129" t="s">
        <v>126</v>
      </c>
      <c r="D403" s="9"/>
      <c r="E403" s="9"/>
      <c r="F403" s="28"/>
      <c r="G403" s="196">
        <v>-2.2555362280421538</v>
      </c>
      <c r="H403" s="120"/>
      <c r="I403" s="120"/>
      <c r="J403" s="120"/>
      <c r="K403" s="120"/>
      <c r="L403" s="120"/>
      <c r="M403" s="106"/>
      <c r="N403" s="106"/>
      <c r="O403" s="106"/>
      <c r="P403" s="106"/>
      <c r="Q403" s="106"/>
      <c r="R403" s="106"/>
      <c r="S403" s="106"/>
      <c r="T403" s="106"/>
      <c r="U403" s="106"/>
      <c r="V403" s="106"/>
      <c r="W403" s="106"/>
      <c r="X403" s="106"/>
      <c r="Y403" s="106"/>
      <c r="Z403" s="106"/>
      <c r="AA403" s="214"/>
      <c r="AB403" s="214"/>
      <c r="AC403" s="214"/>
      <c r="AD403" s="214"/>
      <c r="AE403" s="214"/>
      <c r="AF403" s="214"/>
      <c r="AG403" s="214"/>
      <c r="AH403" s="214"/>
      <c r="AI403" s="214"/>
      <c r="AJ403" s="214"/>
      <c r="AK403" s="214"/>
      <c r="AL403" s="214"/>
      <c r="AM403" s="214"/>
      <c r="AN403" s="214"/>
      <c r="AO403" s="214"/>
      <c r="AP403" s="214"/>
      <c r="AQ403" s="214"/>
      <c r="AR403" s="214"/>
      <c r="AS403" s="214"/>
      <c r="AT403" s="214"/>
      <c r="AU403" s="214"/>
      <c r="AV403" s="214"/>
      <c r="AW403" s="214"/>
      <c r="AX403" s="214"/>
      <c r="AY403" s="214"/>
      <c r="AZ403" s="214"/>
      <c r="BA403" s="214"/>
      <c r="BB403" s="214"/>
      <c r="BC403" s="214"/>
      <c r="BD403" s="214"/>
      <c r="BE403" s="214"/>
      <c r="BF403" s="214"/>
      <c r="BG403" s="214"/>
      <c r="BH403" s="214"/>
      <c r="BI403" s="214"/>
      <c r="BJ403" s="220"/>
      <c r="BK403" s="220"/>
    </row>
    <row r="404" spans="1:63" ht="12.75" customHeight="1" outlineLevel="1">
      <c r="A404" s="9"/>
      <c r="B404" s="46"/>
      <c r="C404" s="129" t="s">
        <v>127</v>
      </c>
      <c r="D404" s="9"/>
      <c r="E404" s="9"/>
      <c r="F404" s="28"/>
      <c r="G404" s="196">
        <v>0</v>
      </c>
      <c r="H404" s="120"/>
      <c r="I404" s="120"/>
      <c r="J404" s="120"/>
      <c r="K404" s="120"/>
      <c r="L404" s="120"/>
      <c r="M404" s="106"/>
      <c r="N404" s="106"/>
      <c r="O404" s="106"/>
      <c r="P404" s="106"/>
      <c r="Q404" s="106"/>
      <c r="R404" s="106"/>
      <c r="S404" s="106"/>
      <c r="T404" s="106"/>
      <c r="U404" s="106"/>
      <c r="V404" s="106"/>
      <c r="W404" s="106"/>
      <c r="X404" s="106"/>
      <c r="Y404" s="106"/>
      <c r="Z404" s="106"/>
      <c r="AA404" s="214"/>
      <c r="AB404" s="214"/>
      <c r="AC404" s="214"/>
      <c r="AD404" s="214"/>
      <c r="AE404" s="214"/>
      <c r="AF404" s="214"/>
      <c r="AG404" s="214"/>
      <c r="AH404" s="214"/>
      <c r="AI404" s="214"/>
      <c r="AJ404" s="214"/>
      <c r="AK404" s="214"/>
      <c r="AL404" s="214"/>
      <c r="AM404" s="214"/>
      <c r="AN404" s="214"/>
      <c r="AO404" s="214"/>
      <c r="AP404" s="214"/>
      <c r="AQ404" s="214"/>
      <c r="AR404" s="214"/>
      <c r="AS404" s="214"/>
      <c r="AT404" s="214"/>
      <c r="AU404" s="214"/>
      <c r="AV404" s="214"/>
      <c r="AW404" s="214"/>
      <c r="AX404" s="214"/>
      <c r="AY404" s="214"/>
      <c r="AZ404" s="214"/>
      <c r="BA404" s="214"/>
      <c r="BB404" s="214"/>
      <c r="BC404" s="214"/>
      <c r="BD404" s="214"/>
      <c r="BE404" s="214"/>
      <c r="BF404" s="214"/>
      <c r="BG404" s="214"/>
      <c r="BH404" s="214"/>
      <c r="BI404" s="214"/>
      <c r="BJ404" s="220"/>
      <c r="BK404" s="220"/>
    </row>
    <row r="405" spans="1:63" ht="12.75" customHeight="1" outlineLevel="1">
      <c r="A405" s="9"/>
      <c r="B405" s="46"/>
      <c r="C405" s="129" t="s">
        <v>128</v>
      </c>
      <c r="D405" s="9"/>
      <c r="E405" s="9"/>
      <c r="F405" s="28"/>
      <c r="G405" s="196">
        <v>0</v>
      </c>
      <c r="H405" s="120"/>
      <c r="I405" s="120"/>
      <c r="J405" s="120"/>
      <c r="K405" s="120"/>
      <c r="L405" s="120"/>
      <c r="M405" s="106"/>
      <c r="N405" s="106"/>
      <c r="O405" s="106"/>
      <c r="P405" s="106"/>
      <c r="Q405" s="106"/>
      <c r="R405" s="106"/>
      <c r="S405" s="106"/>
      <c r="T405" s="106"/>
      <c r="U405" s="106"/>
      <c r="V405" s="106"/>
      <c r="W405" s="106"/>
      <c r="X405" s="106"/>
      <c r="Y405" s="106"/>
      <c r="Z405" s="106"/>
      <c r="AA405" s="214"/>
      <c r="AB405" s="214"/>
      <c r="AC405" s="214"/>
      <c r="AD405" s="214"/>
      <c r="AE405" s="214"/>
      <c r="AF405" s="214"/>
      <c r="AG405" s="214"/>
      <c r="AH405" s="214"/>
      <c r="AI405" s="214"/>
      <c r="AJ405" s="214"/>
      <c r="AK405" s="214"/>
      <c r="AL405" s="214"/>
      <c r="AM405" s="214"/>
      <c r="AN405" s="214"/>
      <c r="AO405" s="214"/>
      <c r="AP405" s="214"/>
      <c r="AQ405" s="214"/>
      <c r="AR405" s="214"/>
      <c r="AS405" s="214"/>
      <c r="AT405" s="214"/>
      <c r="AU405" s="214"/>
      <c r="AV405" s="214"/>
      <c r="AW405" s="214"/>
      <c r="AX405" s="214"/>
      <c r="AY405" s="214"/>
      <c r="AZ405" s="214"/>
      <c r="BA405" s="214"/>
      <c r="BB405" s="214"/>
      <c r="BC405" s="214"/>
      <c r="BD405" s="214"/>
      <c r="BE405" s="214"/>
      <c r="BF405" s="214"/>
      <c r="BG405" s="214"/>
      <c r="BH405" s="214"/>
      <c r="BI405" s="214"/>
      <c r="BJ405" s="220"/>
      <c r="BK405" s="220"/>
    </row>
    <row r="406" spans="1:63" ht="12.75" customHeight="1" outlineLevel="1">
      <c r="A406" s="9"/>
      <c r="B406" s="46"/>
      <c r="C406" s="129">
        <v>0</v>
      </c>
      <c r="D406" s="9"/>
      <c r="E406" s="9"/>
      <c r="F406" s="28"/>
      <c r="G406" s="196">
        <v>0</v>
      </c>
      <c r="H406" s="120"/>
      <c r="I406" s="120"/>
      <c r="J406" s="120"/>
      <c r="K406" s="120"/>
      <c r="L406" s="120"/>
      <c r="M406" s="106"/>
      <c r="N406" s="106"/>
      <c r="O406" s="106"/>
      <c r="P406" s="106"/>
      <c r="Q406" s="106"/>
      <c r="R406" s="106"/>
      <c r="S406" s="106"/>
      <c r="T406" s="106"/>
      <c r="U406" s="106"/>
      <c r="V406" s="106"/>
      <c r="W406" s="106"/>
      <c r="X406" s="106"/>
      <c r="Y406" s="106"/>
      <c r="Z406" s="106"/>
      <c r="AA406" s="214"/>
      <c r="AB406" s="214"/>
      <c r="AC406" s="214"/>
      <c r="AD406" s="214"/>
      <c r="AE406" s="214"/>
      <c r="AF406" s="214"/>
      <c r="AG406" s="214"/>
      <c r="AH406" s="214"/>
      <c r="AI406" s="214"/>
      <c r="AJ406" s="214"/>
      <c r="AK406" s="214"/>
      <c r="AL406" s="214"/>
      <c r="AM406" s="214"/>
      <c r="AN406" s="214"/>
      <c r="AO406" s="214"/>
      <c r="AP406" s="214"/>
      <c r="AQ406" s="214"/>
      <c r="AR406" s="214"/>
      <c r="AS406" s="214"/>
      <c r="AT406" s="214"/>
      <c r="AU406" s="214"/>
      <c r="AV406" s="214"/>
      <c r="AW406" s="214"/>
      <c r="AX406" s="214"/>
      <c r="AY406" s="214"/>
      <c r="AZ406" s="214"/>
      <c r="BA406" s="214"/>
      <c r="BB406" s="214"/>
      <c r="BC406" s="214"/>
      <c r="BD406" s="214"/>
      <c r="BE406" s="214"/>
      <c r="BF406" s="214"/>
      <c r="BG406" s="214"/>
      <c r="BH406" s="214"/>
      <c r="BI406" s="214"/>
      <c r="BJ406" s="220"/>
      <c r="BK406" s="220"/>
    </row>
    <row r="407" spans="1:63" ht="12.75" customHeight="1" outlineLevel="1">
      <c r="A407" s="9"/>
      <c r="B407" s="46"/>
      <c r="C407" s="129">
        <v>0</v>
      </c>
      <c r="D407" s="9"/>
      <c r="E407" s="9"/>
      <c r="F407" s="28"/>
      <c r="G407" s="196">
        <v>0</v>
      </c>
      <c r="H407" s="120"/>
      <c r="I407" s="120"/>
      <c r="J407" s="120"/>
      <c r="K407" s="120"/>
      <c r="L407" s="120"/>
      <c r="M407" s="106"/>
      <c r="N407" s="106"/>
      <c r="O407" s="106"/>
      <c r="P407" s="106"/>
      <c r="Q407" s="106"/>
      <c r="R407" s="106"/>
      <c r="S407" s="106"/>
      <c r="T407" s="106"/>
      <c r="U407" s="106"/>
      <c r="V407" s="106"/>
      <c r="W407" s="106"/>
      <c r="X407" s="106"/>
      <c r="Y407" s="106"/>
      <c r="Z407" s="106"/>
      <c r="AA407" s="214"/>
      <c r="AB407" s="214"/>
      <c r="AC407" s="214"/>
      <c r="AD407" s="214"/>
      <c r="AE407" s="214"/>
      <c r="AF407" s="214"/>
      <c r="AG407" s="214"/>
      <c r="AH407" s="214"/>
      <c r="AI407" s="214"/>
      <c r="AJ407" s="214"/>
      <c r="AK407" s="214"/>
      <c r="AL407" s="214"/>
      <c r="AM407" s="214"/>
      <c r="AN407" s="214"/>
      <c r="AO407" s="214"/>
      <c r="AP407" s="214"/>
      <c r="AQ407" s="214"/>
      <c r="AR407" s="214"/>
      <c r="AS407" s="214"/>
      <c r="AT407" s="214"/>
      <c r="AU407" s="214"/>
      <c r="AV407" s="214"/>
      <c r="AW407" s="214"/>
      <c r="AX407" s="214"/>
      <c r="AY407" s="214"/>
      <c r="AZ407" s="214"/>
      <c r="BA407" s="214"/>
      <c r="BB407" s="214"/>
      <c r="BC407" s="214"/>
      <c r="BD407" s="214"/>
      <c r="BE407" s="214"/>
      <c r="BF407" s="214"/>
      <c r="BG407" s="214"/>
      <c r="BH407" s="214"/>
      <c r="BI407" s="214"/>
      <c r="BJ407" s="220"/>
      <c r="BK407" s="220"/>
    </row>
    <row r="408" spans="1:63" ht="12.75" customHeight="1" outlineLevel="1">
      <c r="A408" s="9"/>
      <c r="B408" s="46"/>
      <c r="C408" s="129">
        <v>0</v>
      </c>
      <c r="D408" s="9"/>
      <c r="E408" s="9"/>
      <c r="F408" s="28"/>
      <c r="G408" s="196">
        <v>0</v>
      </c>
      <c r="H408" s="120"/>
      <c r="I408" s="120"/>
      <c r="J408" s="120"/>
      <c r="K408" s="120"/>
      <c r="L408" s="120"/>
      <c r="M408" s="106"/>
      <c r="N408" s="106"/>
      <c r="O408" s="106"/>
      <c r="P408" s="106"/>
      <c r="Q408" s="106"/>
      <c r="R408" s="106"/>
      <c r="S408" s="106"/>
      <c r="T408" s="106"/>
      <c r="U408" s="106"/>
      <c r="V408" s="106"/>
      <c r="W408" s="106"/>
      <c r="X408" s="106"/>
      <c r="Y408" s="106"/>
      <c r="Z408" s="106"/>
      <c r="AA408" s="214"/>
      <c r="AB408" s="214"/>
      <c r="AC408" s="214"/>
      <c r="AD408" s="214"/>
      <c r="AE408" s="214"/>
      <c r="AF408" s="214"/>
      <c r="AG408" s="214"/>
      <c r="AH408" s="214"/>
      <c r="AI408" s="214"/>
      <c r="AJ408" s="214"/>
      <c r="AK408" s="214"/>
      <c r="AL408" s="214"/>
      <c r="AM408" s="214"/>
      <c r="AN408" s="214"/>
      <c r="AO408" s="214"/>
      <c r="AP408" s="214"/>
      <c r="AQ408" s="214"/>
      <c r="AR408" s="214"/>
      <c r="AS408" s="214"/>
      <c r="AT408" s="214"/>
      <c r="AU408" s="214"/>
      <c r="AV408" s="214"/>
      <c r="AW408" s="214"/>
      <c r="AX408" s="214"/>
      <c r="AY408" s="214"/>
      <c r="AZ408" s="214"/>
      <c r="BA408" s="214"/>
      <c r="BB408" s="214"/>
      <c r="BC408" s="214"/>
      <c r="BD408" s="214"/>
      <c r="BE408" s="214"/>
      <c r="BF408" s="214"/>
      <c r="BG408" s="214"/>
      <c r="BH408" s="214"/>
      <c r="BI408" s="214"/>
      <c r="BJ408" s="220"/>
      <c r="BK408" s="220"/>
    </row>
    <row r="409" spans="1:63" ht="12.75" customHeight="1" outlineLevel="1">
      <c r="A409" s="9"/>
      <c r="B409" s="46"/>
      <c r="C409" s="129">
        <v>0</v>
      </c>
      <c r="D409" s="9"/>
      <c r="E409" s="9"/>
      <c r="F409" s="28"/>
      <c r="G409" s="196">
        <v>0</v>
      </c>
      <c r="H409" s="120"/>
      <c r="I409" s="120"/>
      <c r="J409" s="120"/>
      <c r="K409" s="120"/>
      <c r="L409" s="120"/>
      <c r="M409" s="106"/>
      <c r="N409" s="106"/>
      <c r="O409" s="106"/>
      <c r="P409" s="106"/>
      <c r="Q409" s="106"/>
      <c r="R409" s="106"/>
      <c r="S409" s="106"/>
      <c r="T409" s="106"/>
      <c r="U409" s="106"/>
      <c r="V409" s="106"/>
      <c r="W409" s="106"/>
      <c r="X409" s="106"/>
      <c r="Y409" s="106"/>
      <c r="Z409" s="106"/>
      <c r="AA409" s="214"/>
      <c r="AB409" s="214"/>
      <c r="AC409" s="214"/>
      <c r="AD409" s="214"/>
      <c r="AE409" s="214"/>
      <c r="AF409" s="214"/>
      <c r="AG409" s="214"/>
      <c r="AH409" s="214"/>
      <c r="AI409" s="214"/>
      <c r="AJ409" s="214"/>
      <c r="AK409" s="214"/>
      <c r="AL409" s="214"/>
      <c r="AM409" s="214"/>
      <c r="AN409" s="214"/>
      <c r="AO409" s="214"/>
      <c r="AP409" s="214"/>
      <c r="AQ409" s="214"/>
      <c r="AR409" s="214"/>
      <c r="AS409" s="214"/>
      <c r="AT409" s="214"/>
      <c r="AU409" s="214"/>
      <c r="AV409" s="214"/>
      <c r="AW409" s="214"/>
      <c r="AX409" s="214"/>
      <c r="AY409" s="214"/>
      <c r="AZ409" s="214"/>
      <c r="BA409" s="214"/>
      <c r="BB409" s="214"/>
      <c r="BC409" s="214"/>
      <c r="BD409" s="214"/>
      <c r="BE409" s="214"/>
      <c r="BF409" s="214"/>
      <c r="BG409" s="214"/>
      <c r="BH409" s="214"/>
      <c r="BI409" s="214"/>
      <c r="BJ409" s="220"/>
      <c r="BK409" s="220"/>
    </row>
    <row r="410" spans="1:63" ht="12.75" customHeight="1" outlineLevel="1">
      <c r="A410" s="9"/>
      <c r="B410" s="46"/>
      <c r="C410" s="129">
        <v>0</v>
      </c>
      <c r="D410" s="9"/>
      <c r="E410" s="9"/>
      <c r="F410" s="28"/>
      <c r="G410" s="196">
        <v>0</v>
      </c>
      <c r="H410" s="120"/>
      <c r="I410" s="120"/>
      <c r="J410" s="120"/>
      <c r="K410" s="120"/>
      <c r="L410" s="120"/>
      <c r="M410" s="106"/>
      <c r="N410" s="106"/>
      <c r="O410" s="106"/>
      <c r="P410" s="106"/>
      <c r="Q410" s="106"/>
      <c r="R410" s="106"/>
      <c r="S410" s="106"/>
      <c r="T410" s="106"/>
      <c r="U410" s="106"/>
      <c r="V410" s="106"/>
      <c r="W410" s="106"/>
      <c r="X410" s="106"/>
      <c r="Y410" s="106"/>
      <c r="Z410" s="106"/>
      <c r="AA410" s="214"/>
      <c r="AB410" s="214"/>
      <c r="AC410" s="214"/>
      <c r="AD410" s="214"/>
      <c r="AE410" s="214"/>
      <c r="AF410" s="214"/>
      <c r="AG410" s="214"/>
      <c r="AH410" s="214"/>
      <c r="AI410" s="214"/>
      <c r="AJ410" s="214"/>
      <c r="AK410" s="214"/>
      <c r="AL410" s="214"/>
      <c r="AM410" s="214"/>
      <c r="AN410" s="214"/>
      <c r="AO410" s="214"/>
      <c r="AP410" s="214"/>
      <c r="AQ410" s="214"/>
      <c r="AR410" s="214"/>
      <c r="AS410" s="214"/>
      <c r="AT410" s="214"/>
      <c r="AU410" s="214"/>
      <c r="AV410" s="214"/>
      <c r="AW410" s="214"/>
      <c r="AX410" s="214"/>
      <c r="AY410" s="214"/>
      <c r="AZ410" s="214"/>
      <c r="BA410" s="214"/>
      <c r="BB410" s="214"/>
      <c r="BC410" s="214"/>
      <c r="BD410" s="214"/>
      <c r="BE410" s="214"/>
      <c r="BF410" s="214"/>
      <c r="BG410" s="214"/>
      <c r="BH410" s="214"/>
      <c r="BI410" s="214"/>
      <c r="BJ410" s="220"/>
      <c r="BK410" s="220"/>
    </row>
    <row r="411" spans="1:63" ht="12.75" customHeight="1" outlineLevel="1">
      <c r="A411" s="9"/>
      <c r="B411" s="46"/>
      <c r="C411" s="129">
        <v>0</v>
      </c>
      <c r="D411" s="9"/>
      <c r="E411" s="9"/>
      <c r="F411" s="28"/>
      <c r="G411" s="196">
        <v>0</v>
      </c>
      <c r="H411" s="120"/>
      <c r="I411" s="120"/>
      <c r="J411" s="120"/>
      <c r="K411" s="120"/>
      <c r="L411" s="120"/>
      <c r="M411" s="106"/>
      <c r="N411" s="106"/>
      <c r="O411" s="106"/>
      <c r="P411" s="106"/>
      <c r="Q411" s="106"/>
      <c r="R411" s="106"/>
      <c r="S411" s="106"/>
      <c r="T411" s="106"/>
      <c r="U411" s="106"/>
      <c r="V411" s="106"/>
      <c r="W411" s="106"/>
      <c r="X411" s="106"/>
      <c r="Y411" s="106"/>
      <c r="Z411" s="106"/>
      <c r="AA411" s="214"/>
      <c r="AB411" s="214"/>
      <c r="AC411" s="214"/>
      <c r="AD411" s="214"/>
      <c r="AE411" s="214"/>
      <c r="AF411" s="214"/>
      <c r="AG411" s="214"/>
      <c r="AH411" s="214"/>
      <c r="AI411" s="214"/>
      <c r="AJ411" s="214"/>
      <c r="AK411" s="214"/>
      <c r="AL411" s="214"/>
      <c r="AM411" s="214"/>
      <c r="AN411" s="214"/>
      <c r="AO411" s="214"/>
      <c r="AP411" s="214"/>
      <c r="AQ411" s="214"/>
      <c r="AR411" s="214"/>
      <c r="AS411" s="214"/>
      <c r="AT411" s="214"/>
      <c r="AU411" s="214"/>
      <c r="AV411" s="214"/>
      <c r="AW411" s="214"/>
      <c r="AX411" s="214"/>
      <c r="AY411" s="214"/>
      <c r="AZ411" s="214"/>
      <c r="BA411" s="214"/>
      <c r="BB411" s="214"/>
      <c r="BC411" s="214"/>
      <c r="BD411" s="214"/>
      <c r="BE411" s="214"/>
      <c r="BF411" s="214"/>
      <c r="BG411" s="214"/>
      <c r="BH411" s="214"/>
      <c r="BI411" s="214"/>
      <c r="BJ411" s="220"/>
      <c r="BK411" s="220"/>
    </row>
    <row r="412" spans="1:63" ht="12.75" customHeight="1" outlineLevel="1">
      <c r="A412" s="9"/>
      <c r="B412" s="46"/>
      <c r="C412" s="129">
        <v>0</v>
      </c>
      <c r="D412" s="9"/>
      <c r="E412" s="9"/>
      <c r="F412" s="28"/>
      <c r="G412" s="196">
        <v>0</v>
      </c>
      <c r="H412" s="120"/>
      <c r="I412" s="120"/>
      <c r="J412" s="120"/>
      <c r="K412" s="120"/>
      <c r="L412" s="120"/>
      <c r="M412" s="106"/>
      <c r="N412" s="106"/>
      <c r="O412" s="106"/>
      <c r="P412" s="106"/>
      <c r="Q412" s="106"/>
      <c r="R412" s="106"/>
      <c r="S412" s="106"/>
      <c r="T412" s="106"/>
      <c r="U412" s="106"/>
      <c r="V412" s="106"/>
      <c r="W412" s="106"/>
      <c r="X412" s="106"/>
      <c r="Y412" s="106"/>
      <c r="Z412" s="106"/>
      <c r="AA412" s="214"/>
      <c r="AB412" s="214"/>
      <c r="AC412" s="214"/>
      <c r="AD412" s="214"/>
      <c r="AE412" s="214"/>
      <c r="AF412" s="214"/>
      <c r="AG412" s="214"/>
      <c r="AH412" s="214"/>
      <c r="AI412" s="214"/>
      <c r="AJ412" s="214"/>
      <c r="AK412" s="214"/>
      <c r="AL412" s="214"/>
      <c r="AM412" s="214"/>
      <c r="AN412" s="214"/>
      <c r="AO412" s="214"/>
      <c r="AP412" s="214"/>
      <c r="AQ412" s="214"/>
      <c r="AR412" s="214"/>
      <c r="AS412" s="214"/>
      <c r="AT412" s="214"/>
      <c r="AU412" s="214"/>
      <c r="AV412" s="214"/>
      <c r="AW412" s="214"/>
      <c r="AX412" s="214"/>
      <c r="AY412" s="214"/>
      <c r="AZ412" s="214"/>
      <c r="BA412" s="214"/>
      <c r="BB412" s="214"/>
      <c r="BC412" s="214"/>
      <c r="BD412" s="214"/>
      <c r="BE412" s="214"/>
      <c r="BF412" s="214"/>
      <c r="BG412" s="214"/>
      <c r="BH412" s="214"/>
      <c r="BI412" s="214"/>
      <c r="BJ412" s="220"/>
      <c r="BK412" s="220"/>
    </row>
    <row r="413" spans="1:63" ht="12.75" customHeight="1" outlineLevel="1">
      <c r="A413" s="9"/>
      <c r="B413" s="46"/>
      <c r="C413" s="129">
        <v>0</v>
      </c>
      <c r="D413" s="9"/>
      <c r="E413" s="9"/>
      <c r="F413" s="28"/>
      <c r="G413" s="196">
        <v>0</v>
      </c>
      <c r="H413" s="120"/>
      <c r="I413" s="120"/>
      <c r="J413" s="120"/>
      <c r="K413" s="120"/>
      <c r="L413" s="120"/>
      <c r="M413" s="106"/>
      <c r="N413" s="106"/>
      <c r="O413" s="106"/>
      <c r="P413" s="106"/>
      <c r="Q413" s="106"/>
      <c r="R413" s="106"/>
      <c r="S413" s="106"/>
      <c r="T413" s="106"/>
      <c r="U413" s="106"/>
      <c r="V413" s="106"/>
      <c r="W413" s="106"/>
      <c r="X413" s="106"/>
      <c r="Y413" s="106"/>
      <c r="Z413" s="106"/>
      <c r="AA413" s="214"/>
      <c r="AB413" s="214"/>
      <c r="AC413" s="214"/>
      <c r="AD413" s="214"/>
      <c r="AE413" s="214"/>
      <c r="AF413" s="214"/>
      <c r="AG413" s="214"/>
      <c r="AH413" s="214"/>
      <c r="AI413" s="214"/>
      <c r="AJ413" s="214"/>
      <c r="AK413" s="214"/>
      <c r="AL413" s="214"/>
      <c r="AM413" s="214"/>
      <c r="AN413" s="214"/>
      <c r="AO413" s="214"/>
      <c r="AP413" s="214"/>
      <c r="AQ413" s="214"/>
      <c r="AR413" s="214"/>
      <c r="AS413" s="214"/>
      <c r="AT413" s="214"/>
      <c r="AU413" s="214"/>
      <c r="AV413" s="214"/>
      <c r="AW413" s="214"/>
      <c r="AX413" s="214"/>
      <c r="AY413" s="214"/>
      <c r="AZ413" s="214"/>
      <c r="BA413" s="214"/>
      <c r="BB413" s="214"/>
      <c r="BC413" s="214"/>
      <c r="BD413" s="214"/>
      <c r="BE413" s="214"/>
      <c r="BF413" s="214"/>
      <c r="BG413" s="214"/>
      <c r="BH413" s="214"/>
      <c r="BI413" s="214"/>
      <c r="BJ413" s="220"/>
      <c r="BK413" s="220"/>
    </row>
    <row r="414" spans="1:63" ht="12.75" customHeight="1" outlineLevel="1">
      <c r="A414" s="9"/>
      <c r="B414" s="46"/>
      <c r="C414" s="129">
        <v>0</v>
      </c>
      <c r="D414" s="9"/>
      <c r="E414" s="9"/>
      <c r="F414" s="28"/>
      <c r="G414" s="196">
        <v>0</v>
      </c>
      <c r="H414" s="120"/>
      <c r="I414" s="120"/>
      <c r="J414" s="120"/>
      <c r="K414" s="120"/>
      <c r="L414" s="120"/>
      <c r="M414" s="106"/>
      <c r="N414" s="106"/>
      <c r="O414" s="106"/>
      <c r="P414" s="106"/>
      <c r="Q414" s="106"/>
      <c r="R414" s="106"/>
      <c r="S414" s="106"/>
      <c r="T414" s="106"/>
      <c r="U414" s="106"/>
      <c r="V414" s="106"/>
      <c r="W414" s="106"/>
      <c r="X414" s="106"/>
      <c r="Y414" s="106"/>
      <c r="Z414" s="106"/>
      <c r="AA414" s="214"/>
      <c r="AB414" s="214"/>
      <c r="AC414" s="214"/>
      <c r="AD414" s="214"/>
      <c r="AE414" s="214"/>
      <c r="AF414" s="214"/>
      <c r="AG414" s="214"/>
      <c r="AH414" s="214"/>
      <c r="AI414" s="214"/>
      <c r="AJ414" s="214"/>
      <c r="AK414" s="214"/>
      <c r="AL414" s="214"/>
      <c r="AM414" s="214"/>
      <c r="AN414" s="214"/>
      <c r="AO414" s="214"/>
      <c r="AP414" s="214"/>
      <c r="AQ414" s="214"/>
      <c r="AR414" s="214"/>
      <c r="AS414" s="214"/>
      <c r="AT414" s="214"/>
      <c r="AU414" s="214"/>
      <c r="AV414" s="214"/>
      <c r="AW414" s="214"/>
      <c r="AX414" s="214"/>
      <c r="AY414" s="214"/>
      <c r="AZ414" s="214"/>
      <c r="BA414" s="214"/>
      <c r="BB414" s="214"/>
      <c r="BC414" s="214"/>
      <c r="BD414" s="214"/>
      <c r="BE414" s="214"/>
      <c r="BF414" s="214"/>
      <c r="BG414" s="214"/>
      <c r="BH414" s="214"/>
      <c r="BI414" s="214"/>
      <c r="BJ414" s="220"/>
      <c r="BK414" s="220"/>
    </row>
    <row r="415" spans="1:63" ht="12.75" customHeight="1" outlineLevel="1">
      <c r="A415" s="9"/>
      <c r="B415" s="46"/>
      <c r="C415" s="129">
        <v>0</v>
      </c>
      <c r="D415" s="9"/>
      <c r="E415" s="9"/>
      <c r="F415" s="28"/>
      <c r="G415" s="196">
        <v>0</v>
      </c>
      <c r="H415" s="120"/>
      <c r="I415" s="120"/>
      <c r="J415" s="120"/>
      <c r="K415" s="120"/>
      <c r="L415" s="120"/>
      <c r="M415" s="106"/>
      <c r="N415" s="106"/>
      <c r="O415" s="106"/>
      <c r="P415" s="106"/>
      <c r="Q415" s="106"/>
      <c r="R415" s="106"/>
      <c r="S415" s="106"/>
      <c r="T415" s="106"/>
      <c r="U415" s="106"/>
      <c r="V415" s="106"/>
      <c r="W415" s="106"/>
      <c r="X415" s="106"/>
      <c r="Y415" s="106"/>
      <c r="Z415" s="106"/>
      <c r="AA415" s="214"/>
      <c r="AB415" s="214"/>
      <c r="AC415" s="214"/>
      <c r="AD415" s="214"/>
      <c r="AE415" s="214"/>
      <c r="AF415" s="214"/>
      <c r="AG415" s="214"/>
      <c r="AH415" s="214"/>
      <c r="AI415" s="214"/>
      <c r="AJ415" s="214"/>
      <c r="AK415" s="214"/>
      <c r="AL415" s="214"/>
      <c r="AM415" s="214"/>
      <c r="AN415" s="214"/>
      <c r="AO415" s="214"/>
      <c r="AP415" s="214"/>
      <c r="AQ415" s="214"/>
      <c r="AR415" s="214"/>
      <c r="AS415" s="214"/>
      <c r="AT415" s="214"/>
      <c r="AU415" s="214"/>
      <c r="AV415" s="214"/>
      <c r="AW415" s="214"/>
      <c r="AX415" s="214"/>
      <c r="AY415" s="214"/>
      <c r="AZ415" s="214"/>
      <c r="BA415" s="214"/>
      <c r="BB415" s="214"/>
      <c r="BC415" s="214"/>
      <c r="BD415" s="214"/>
      <c r="BE415" s="214"/>
      <c r="BF415" s="214"/>
      <c r="BG415" s="214"/>
      <c r="BH415" s="214"/>
      <c r="BI415" s="214"/>
      <c r="BJ415" s="220"/>
      <c r="BK415" s="220"/>
    </row>
    <row r="416" spans="1:63" ht="12.75" customHeight="1" outlineLevel="1">
      <c r="A416" s="9"/>
      <c r="B416" s="46"/>
      <c r="C416" s="129">
        <v>0</v>
      </c>
      <c r="D416" s="9"/>
      <c r="E416" s="9"/>
      <c r="F416" s="28"/>
      <c r="G416" s="196">
        <v>0</v>
      </c>
      <c r="H416" s="120"/>
      <c r="I416" s="120"/>
      <c r="J416" s="120"/>
      <c r="K416" s="120"/>
      <c r="L416" s="120"/>
      <c r="M416" s="106"/>
      <c r="N416" s="106"/>
      <c r="O416" s="106"/>
      <c r="P416" s="106"/>
      <c r="Q416" s="106"/>
      <c r="R416" s="106"/>
      <c r="S416" s="106"/>
      <c r="T416" s="106"/>
      <c r="U416" s="106"/>
      <c r="V416" s="106"/>
      <c r="W416" s="106"/>
      <c r="X416" s="106"/>
      <c r="Y416" s="106"/>
      <c r="Z416" s="106"/>
      <c r="AA416" s="214"/>
      <c r="AB416" s="214"/>
      <c r="AC416" s="214"/>
      <c r="AD416" s="214"/>
      <c r="AE416" s="214"/>
      <c r="AF416" s="214"/>
      <c r="AG416" s="214"/>
      <c r="AH416" s="214"/>
      <c r="AI416" s="214"/>
      <c r="AJ416" s="214"/>
      <c r="AK416" s="214"/>
      <c r="AL416" s="214"/>
      <c r="AM416" s="214"/>
      <c r="AN416" s="214"/>
      <c r="AO416" s="214"/>
      <c r="AP416" s="214"/>
      <c r="AQ416" s="214"/>
      <c r="AR416" s="214"/>
      <c r="AS416" s="214"/>
      <c r="AT416" s="214"/>
      <c r="AU416" s="214"/>
      <c r="AV416" s="214"/>
      <c r="AW416" s="214"/>
      <c r="AX416" s="214"/>
      <c r="AY416" s="214"/>
      <c r="AZ416" s="214"/>
      <c r="BA416" s="214"/>
      <c r="BB416" s="214"/>
      <c r="BC416" s="214"/>
      <c r="BD416" s="214"/>
      <c r="BE416" s="214"/>
      <c r="BF416" s="214"/>
      <c r="BG416" s="214"/>
      <c r="BH416" s="214"/>
      <c r="BI416" s="214"/>
      <c r="BJ416" s="220"/>
      <c r="BK416" s="220"/>
    </row>
    <row r="417" spans="1:63" ht="12.75" customHeight="1" outlineLevel="1">
      <c r="A417" s="9"/>
      <c r="B417" s="46"/>
      <c r="C417" s="129">
        <v>0</v>
      </c>
      <c r="D417" s="9"/>
      <c r="E417" s="9"/>
      <c r="F417" s="28"/>
      <c r="G417" s="196">
        <v>0</v>
      </c>
      <c r="H417" s="120"/>
      <c r="I417" s="120"/>
      <c r="J417" s="120"/>
      <c r="K417" s="120"/>
      <c r="L417" s="120"/>
      <c r="M417" s="106"/>
      <c r="N417" s="106"/>
      <c r="O417" s="106"/>
      <c r="P417" s="106"/>
      <c r="Q417" s="106"/>
      <c r="R417" s="106"/>
      <c r="S417" s="106"/>
      <c r="T417" s="106"/>
      <c r="U417" s="106"/>
      <c r="V417" s="106"/>
      <c r="W417" s="106"/>
      <c r="X417" s="106"/>
      <c r="Y417" s="106"/>
      <c r="Z417" s="106"/>
      <c r="AA417" s="214"/>
      <c r="AB417" s="214"/>
      <c r="AC417" s="214"/>
      <c r="AD417" s="214"/>
      <c r="AE417" s="214"/>
      <c r="AF417" s="214"/>
      <c r="AG417" s="214"/>
      <c r="AH417" s="214"/>
      <c r="AI417" s="214"/>
      <c r="AJ417" s="214"/>
      <c r="AK417" s="214"/>
      <c r="AL417" s="214"/>
      <c r="AM417" s="214"/>
      <c r="AN417" s="214"/>
      <c r="AO417" s="214"/>
      <c r="AP417" s="214"/>
      <c r="AQ417" s="214"/>
      <c r="AR417" s="214"/>
      <c r="AS417" s="214"/>
      <c r="AT417" s="214"/>
      <c r="AU417" s="214"/>
      <c r="AV417" s="214"/>
      <c r="AW417" s="214"/>
      <c r="AX417" s="214"/>
      <c r="AY417" s="214"/>
      <c r="AZ417" s="214"/>
      <c r="BA417" s="214"/>
      <c r="BB417" s="214"/>
      <c r="BC417" s="214"/>
      <c r="BD417" s="214"/>
      <c r="BE417" s="214"/>
      <c r="BF417" s="214"/>
      <c r="BG417" s="214"/>
      <c r="BH417" s="214"/>
      <c r="BI417" s="214"/>
      <c r="BJ417" s="220"/>
      <c r="BK417" s="220"/>
    </row>
    <row r="418" spans="1:63" ht="12.75" customHeight="1" outlineLevel="1">
      <c r="A418" s="9"/>
      <c r="B418" s="46"/>
      <c r="C418" s="129">
        <v>0</v>
      </c>
      <c r="D418" s="9"/>
      <c r="E418" s="9"/>
      <c r="F418" s="28"/>
      <c r="G418" s="196">
        <v>0</v>
      </c>
      <c r="H418" s="120"/>
      <c r="I418" s="120"/>
      <c r="J418" s="120"/>
      <c r="K418" s="120"/>
      <c r="L418" s="120"/>
      <c r="M418" s="106"/>
      <c r="N418" s="106"/>
      <c r="O418" s="106"/>
      <c r="P418" s="106"/>
      <c r="Q418" s="106"/>
      <c r="R418" s="106"/>
      <c r="S418" s="106"/>
      <c r="T418" s="106"/>
      <c r="U418" s="106"/>
      <c r="V418" s="106"/>
      <c r="W418" s="106"/>
      <c r="X418" s="106"/>
      <c r="Y418" s="106"/>
      <c r="Z418" s="106"/>
      <c r="AA418" s="214"/>
      <c r="AB418" s="214"/>
      <c r="AC418" s="214"/>
      <c r="AD418" s="214"/>
      <c r="AE418" s="214"/>
      <c r="AF418" s="214"/>
      <c r="AG418" s="214"/>
      <c r="AH418" s="214"/>
      <c r="AI418" s="214"/>
      <c r="AJ418" s="214"/>
      <c r="AK418" s="214"/>
      <c r="AL418" s="214"/>
      <c r="AM418" s="214"/>
      <c r="AN418" s="214"/>
      <c r="AO418" s="214"/>
      <c r="AP418" s="214"/>
      <c r="AQ418" s="214"/>
      <c r="AR418" s="214"/>
      <c r="AS418" s="214"/>
      <c r="AT418" s="214"/>
      <c r="AU418" s="214"/>
      <c r="AV418" s="214"/>
      <c r="AW418" s="214"/>
      <c r="AX418" s="214"/>
      <c r="AY418" s="214"/>
      <c r="AZ418" s="214"/>
      <c r="BA418" s="214"/>
      <c r="BB418" s="214"/>
      <c r="BC418" s="214"/>
      <c r="BD418" s="214"/>
      <c r="BE418" s="214"/>
      <c r="BF418" s="214"/>
      <c r="BG418" s="214"/>
      <c r="BH418" s="214"/>
      <c r="BI418" s="214"/>
      <c r="BJ418" s="220"/>
      <c r="BK418" s="220"/>
    </row>
    <row r="419" spans="1:63" ht="12.75" customHeight="1" outlineLevel="1">
      <c r="A419" s="9"/>
      <c r="B419" s="46"/>
      <c r="C419" s="129">
        <v>0</v>
      </c>
      <c r="D419" s="9"/>
      <c r="E419" s="9"/>
      <c r="F419" s="28"/>
      <c r="G419" s="196">
        <v>0</v>
      </c>
      <c r="H419" s="120"/>
      <c r="I419" s="120"/>
      <c r="J419" s="120"/>
      <c r="K419" s="120"/>
      <c r="L419" s="120"/>
      <c r="M419" s="106"/>
      <c r="N419" s="106"/>
      <c r="O419" s="106"/>
      <c r="P419" s="106"/>
      <c r="Q419" s="106"/>
      <c r="R419" s="106"/>
      <c r="S419" s="106"/>
      <c r="T419" s="106"/>
      <c r="U419" s="106"/>
      <c r="V419" s="106"/>
      <c r="W419" s="106"/>
      <c r="X419" s="106"/>
      <c r="Y419" s="106"/>
      <c r="Z419" s="106"/>
      <c r="AA419" s="214"/>
      <c r="AB419" s="214"/>
      <c r="AC419" s="214"/>
      <c r="AD419" s="214"/>
      <c r="AE419" s="214"/>
      <c r="AF419" s="214"/>
      <c r="AG419" s="214"/>
      <c r="AH419" s="214"/>
      <c r="AI419" s="214"/>
      <c r="AJ419" s="214"/>
      <c r="AK419" s="214"/>
      <c r="AL419" s="214"/>
      <c r="AM419" s="214"/>
      <c r="AN419" s="214"/>
      <c r="AO419" s="214"/>
      <c r="AP419" s="214"/>
      <c r="AQ419" s="214"/>
      <c r="AR419" s="214"/>
      <c r="AS419" s="214"/>
      <c r="AT419" s="214"/>
      <c r="AU419" s="214"/>
      <c r="AV419" s="214"/>
      <c r="AW419" s="214"/>
      <c r="AX419" s="214"/>
      <c r="AY419" s="214"/>
      <c r="AZ419" s="214"/>
      <c r="BA419" s="214"/>
      <c r="BB419" s="214"/>
      <c r="BC419" s="214"/>
      <c r="BD419" s="214"/>
      <c r="BE419" s="214"/>
      <c r="BF419" s="214"/>
      <c r="BG419" s="214"/>
      <c r="BH419" s="214"/>
      <c r="BI419" s="214"/>
      <c r="BJ419" s="220"/>
      <c r="BK419" s="220"/>
    </row>
    <row r="420" spans="1:63" ht="12.75" customHeight="1" outlineLevel="1">
      <c r="A420" s="9"/>
      <c r="B420" s="46"/>
      <c r="C420" s="129">
        <v>0</v>
      </c>
      <c r="D420" s="9"/>
      <c r="E420" s="9"/>
      <c r="F420" s="28"/>
      <c r="G420" s="196">
        <v>0</v>
      </c>
      <c r="H420" s="120"/>
      <c r="I420" s="120"/>
      <c r="J420" s="120"/>
      <c r="K420" s="120"/>
      <c r="L420" s="120"/>
      <c r="M420" s="106"/>
      <c r="N420" s="106"/>
      <c r="O420" s="106"/>
      <c r="P420" s="106"/>
      <c r="Q420" s="106"/>
      <c r="R420" s="106"/>
      <c r="S420" s="106"/>
      <c r="T420" s="106"/>
      <c r="U420" s="106"/>
      <c r="V420" s="106"/>
      <c r="W420" s="106"/>
      <c r="X420" s="106"/>
      <c r="Y420" s="106"/>
      <c r="Z420" s="106"/>
      <c r="AA420" s="214"/>
      <c r="AB420" s="214"/>
      <c r="AC420" s="214"/>
      <c r="AD420" s="214"/>
      <c r="AE420" s="214"/>
      <c r="AF420" s="214"/>
      <c r="AG420" s="214"/>
      <c r="AH420" s="214"/>
      <c r="AI420" s="214"/>
      <c r="AJ420" s="214"/>
      <c r="AK420" s="214"/>
      <c r="AL420" s="214"/>
      <c r="AM420" s="214"/>
      <c r="AN420" s="214"/>
      <c r="AO420" s="214"/>
      <c r="AP420" s="214"/>
      <c r="AQ420" s="214"/>
      <c r="AR420" s="214"/>
      <c r="AS420" s="214"/>
      <c r="AT420" s="214"/>
      <c r="AU420" s="214"/>
      <c r="AV420" s="214"/>
      <c r="AW420" s="214"/>
      <c r="AX420" s="214"/>
      <c r="AY420" s="214"/>
      <c r="AZ420" s="214"/>
      <c r="BA420" s="214"/>
      <c r="BB420" s="214"/>
      <c r="BC420" s="214"/>
      <c r="BD420" s="214"/>
      <c r="BE420" s="214"/>
      <c r="BF420" s="214"/>
      <c r="BG420" s="214"/>
      <c r="BH420" s="214"/>
      <c r="BI420" s="214"/>
      <c r="BJ420" s="220"/>
      <c r="BK420" s="220"/>
    </row>
    <row r="421" spans="1:63" ht="12.75" customHeight="1" outlineLevel="1">
      <c r="A421" s="9"/>
      <c r="B421" s="46"/>
      <c r="C421" s="129">
        <v>0</v>
      </c>
      <c r="D421" s="9"/>
      <c r="E421" s="9"/>
      <c r="F421" s="28"/>
      <c r="G421" s="196">
        <v>0</v>
      </c>
      <c r="H421" s="120"/>
      <c r="I421" s="120"/>
      <c r="J421" s="120"/>
      <c r="K421" s="120"/>
      <c r="L421" s="120"/>
      <c r="M421" s="106"/>
      <c r="N421" s="106"/>
      <c r="O421" s="106"/>
      <c r="P421" s="106"/>
      <c r="Q421" s="106"/>
      <c r="R421" s="106"/>
      <c r="S421" s="106"/>
      <c r="T421" s="106"/>
      <c r="U421" s="106"/>
      <c r="V421" s="106"/>
      <c r="W421" s="106"/>
      <c r="X421" s="106"/>
      <c r="Y421" s="106"/>
      <c r="Z421" s="106"/>
      <c r="AA421" s="214"/>
      <c r="AB421" s="214"/>
      <c r="AC421" s="214"/>
      <c r="AD421" s="214"/>
      <c r="AE421" s="214"/>
      <c r="AF421" s="214"/>
      <c r="AG421" s="214"/>
      <c r="AH421" s="214"/>
      <c r="AI421" s="214"/>
      <c r="AJ421" s="214"/>
      <c r="AK421" s="214"/>
      <c r="AL421" s="214"/>
      <c r="AM421" s="214"/>
      <c r="AN421" s="214"/>
      <c r="AO421" s="214"/>
      <c r="AP421" s="214"/>
      <c r="AQ421" s="214"/>
      <c r="AR421" s="214"/>
      <c r="AS421" s="214"/>
      <c r="AT421" s="214"/>
      <c r="AU421" s="214"/>
      <c r="AV421" s="214"/>
      <c r="AW421" s="214"/>
      <c r="AX421" s="214"/>
      <c r="AY421" s="214"/>
      <c r="AZ421" s="214"/>
      <c r="BA421" s="214"/>
      <c r="BB421" s="214"/>
      <c r="BC421" s="214"/>
      <c r="BD421" s="214"/>
      <c r="BE421" s="214"/>
      <c r="BF421" s="214"/>
      <c r="BG421" s="214"/>
      <c r="BH421" s="214"/>
      <c r="BI421" s="214"/>
      <c r="BJ421" s="220"/>
      <c r="BK421" s="220"/>
    </row>
    <row r="422" spans="1:63" ht="12.75" customHeight="1" outlineLevel="1">
      <c r="A422" s="9"/>
      <c r="B422" s="46"/>
      <c r="C422" s="129">
        <v>0</v>
      </c>
      <c r="D422" s="9"/>
      <c r="E422" s="9"/>
      <c r="F422" s="28"/>
      <c r="G422" s="196">
        <v>0</v>
      </c>
      <c r="H422" s="120"/>
      <c r="I422" s="120"/>
      <c r="J422" s="120"/>
      <c r="K422" s="120"/>
      <c r="L422" s="120"/>
      <c r="M422" s="106"/>
      <c r="N422" s="106"/>
      <c r="O422" s="106"/>
      <c r="P422" s="106"/>
      <c r="Q422" s="106"/>
      <c r="R422" s="106"/>
      <c r="S422" s="106"/>
      <c r="T422" s="106"/>
      <c r="U422" s="106"/>
      <c r="V422" s="106"/>
      <c r="W422" s="106"/>
      <c r="X422" s="106"/>
      <c r="Y422" s="106"/>
      <c r="Z422" s="106"/>
      <c r="AA422" s="214"/>
      <c r="AB422" s="214"/>
      <c r="AC422" s="214"/>
      <c r="AD422" s="214"/>
      <c r="AE422" s="214"/>
      <c r="AF422" s="214"/>
      <c r="AG422" s="214"/>
      <c r="AH422" s="214"/>
      <c r="AI422" s="214"/>
      <c r="AJ422" s="214"/>
      <c r="AK422" s="214"/>
      <c r="AL422" s="214"/>
      <c r="AM422" s="214"/>
      <c r="AN422" s="214"/>
      <c r="AO422" s="214"/>
      <c r="AP422" s="214"/>
      <c r="AQ422" s="214"/>
      <c r="AR422" s="214"/>
      <c r="AS422" s="214"/>
      <c r="AT422" s="214"/>
      <c r="AU422" s="214"/>
      <c r="AV422" s="214"/>
      <c r="AW422" s="214"/>
      <c r="AX422" s="214"/>
      <c r="AY422" s="214"/>
      <c r="AZ422" s="214"/>
      <c r="BA422" s="214"/>
      <c r="BB422" s="214"/>
      <c r="BC422" s="214"/>
      <c r="BD422" s="214"/>
      <c r="BE422" s="214"/>
      <c r="BF422" s="214"/>
      <c r="BG422" s="214"/>
      <c r="BH422" s="214"/>
      <c r="BI422" s="214"/>
      <c r="BJ422" s="220"/>
      <c r="BK422" s="220"/>
    </row>
    <row r="423" spans="1:63" ht="12.75" customHeight="1" outlineLevel="1">
      <c r="A423" s="9"/>
      <c r="B423" s="46"/>
      <c r="C423" s="129">
        <v>0</v>
      </c>
      <c r="D423" s="9"/>
      <c r="E423" s="9"/>
      <c r="F423" s="28"/>
      <c r="G423" s="196">
        <v>0</v>
      </c>
      <c r="H423" s="120"/>
      <c r="I423" s="120"/>
      <c r="J423" s="120"/>
      <c r="K423" s="120"/>
      <c r="L423" s="120"/>
      <c r="M423" s="106"/>
      <c r="N423" s="106"/>
      <c r="O423" s="106"/>
      <c r="P423" s="106"/>
      <c r="Q423" s="106"/>
      <c r="R423" s="106"/>
      <c r="S423" s="106"/>
      <c r="T423" s="106"/>
      <c r="U423" s="106"/>
      <c r="V423" s="106"/>
      <c r="W423" s="106"/>
      <c r="X423" s="106"/>
      <c r="Y423" s="106"/>
      <c r="Z423" s="106"/>
      <c r="AA423" s="214"/>
      <c r="AB423" s="214"/>
      <c r="AC423" s="214"/>
      <c r="AD423" s="214"/>
      <c r="AE423" s="214"/>
      <c r="AF423" s="214"/>
      <c r="AG423" s="214"/>
      <c r="AH423" s="214"/>
      <c r="AI423" s="214"/>
      <c r="AJ423" s="214"/>
      <c r="AK423" s="214"/>
      <c r="AL423" s="214"/>
      <c r="AM423" s="214"/>
      <c r="AN423" s="214"/>
      <c r="AO423" s="214"/>
      <c r="AP423" s="214"/>
      <c r="AQ423" s="214"/>
      <c r="AR423" s="214"/>
      <c r="AS423" s="214"/>
      <c r="AT423" s="214"/>
      <c r="AU423" s="214"/>
      <c r="AV423" s="214"/>
      <c r="AW423" s="214"/>
      <c r="AX423" s="214"/>
      <c r="AY423" s="214"/>
      <c r="AZ423" s="214"/>
      <c r="BA423" s="214"/>
      <c r="BB423" s="214"/>
      <c r="BC423" s="214"/>
      <c r="BD423" s="214"/>
      <c r="BE423" s="214"/>
      <c r="BF423" s="214"/>
      <c r="BG423" s="214"/>
      <c r="BH423" s="214"/>
      <c r="BI423" s="214"/>
      <c r="BJ423" s="220"/>
      <c r="BK423" s="220"/>
    </row>
    <row r="424" spans="1:63" ht="12.75" customHeight="1" outlineLevel="1">
      <c r="A424" s="9"/>
      <c r="B424" s="46"/>
      <c r="C424" s="129">
        <v>0</v>
      </c>
      <c r="D424" s="9"/>
      <c r="E424" s="9"/>
      <c r="F424" s="28"/>
      <c r="G424" s="196">
        <v>0</v>
      </c>
      <c r="H424" s="120"/>
      <c r="I424" s="120"/>
      <c r="J424" s="120"/>
      <c r="K424" s="120"/>
      <c r="L424" s="120"/>
      <c r="M424" s="106"/>
      <c r="N424" s="106"/>
      <c r="O424" s="106"/>
      <c r="P424" s="106"/>
      <c r="Q424" s="106"/>
      <c r="R424" s="106"/>
      <c r="S424" s="106"/>
      <c r="T424" s="106"/>
      <c r="U424" s="106"/>
      <c r="V424" s="106"/>
      <c r="W424" s="106"/>
      <c r="X424" s="106"/>
      <c r="Y424" s="106"/>
      <c r="Z424" s="106"/>
      <c r="AA424" s="214"/>
      <c r="AB424" s="214"/>
      <c r="AC424" s="214"/>
      <c r="AD424" s="214"/>
      <c r="AE424" s="214"/>
      <c r="AF424" s="214"/>
      <c r="AG424" s="214"/>
      <c r="AH424" s="214"/>
      <c r="AI424" s="214"/>
      <c r="AJ424" s="214"/>
      <c r="AK424" s="214"/>
      <c r="AL424" s="214"/>
      <c r="AM424" s="214"/>
      <c r="AN424" s="214"/>
      <c r="AO424" s="214"/>
      <c r="AP424" s="214"/>
      <c r="AQ424" s="214"/>
      <c r="AR424" s="214"/>
      <c r="AS424" s="214"/>
      <c r="AT424" s="214"/>
      <c r="AU424" s="214"/>
      <c r="AV424" s="214"/>
      <c r="AW424" s="214"/>
      <c r="AX424" s="214"/>
      <c r="AY424" s="214"/>
      <c r="AZ424" s="214"/>
      <c r="BA424" s="214"/>
      <c r="BB424" s="214"/>
      <c r="BC424" s="214"/>
      <c r="BD424" s="214"/>
      <c r="BE424" s="214"/>
      <c r="BF424" s="214"/>
      <c r="BG424" s="214"/>
      <c r="BH424" s="214"/>
      <c r="BI424" s="214"/>
      <c r="BJ424" s="220"/>
      <c r="BK424" s="220"/>
    </row>
    <row r="425" spans="1:63" ht="12.75" customHeight="1" outlineLevel="1">
      <c r="A425" s="9"/>
      <c r="B425" s="46"/>
      <c r="C425" s="129">
        <v>0</v>
      </c>
      <c r="D425" s="9"/>
      <c r="E425" s="9"/>
      <c r="F425" s="28"/>
      <c r="G425" s="196">
        <v>0</v>
      </c>
      <c r="H425" s="120"/>
      <c r="I425" s="120"/>
      <c r="J425" s="120"/>
      <c r="K425" s="120"/>
      <c r="L425" s="120"/>
      <c r="M425" s="106"/>
      <c r="N425" s="106"/>
      <c r="O425" s="106"/>
      <c r="P425" s="106"/>
      <c r="Q425" s="106"/>
      <c r="R425" s="106"/>
      <c r="S425" s="106"/>
      <c r="T425" s="106"/>
      <c r="U425" s="106"/>
      <c r="V425" s="106"/>
      <c r="W425" s="106"/>
      <c r="X425" s="106"/>
      <c r="Y425" s="106"/>
      <c r="Z425" s="106"/>
      <c r="AA425" s="214"/>
      <c r="AB425" s="214"/>
      <c r="AC425" s="214"/>
      <c r="AD425" s="214"/>
      <c r="AE425" s="214"/>
      <c r="AF425" s="214"/>
      <c r="AG425" s="214"/>
      <c r="AH425" s="214"/>
      <c r="AI425" s="214"/>
      <c r="AJ425" s="214"/>
      <c r="AK425" s="214"/>
      <c r="AL425" s="214"/>
      <c r="AM425" s="214"/>
      <c r="AN425" s="214"/>
      <c r="AO425" s="214"/>
      <c r="AP425" s="214"/>
      <c r="AQ425" s="214"/>
      <c r="AR425" s="214"/>
      <c r="AS425" s="214"/>
      <c r="AT425" s="214"/>
      <c r="AU425" s="214"/>
      <c r="AV425" s="214"/>
      <c r="AW425" s="214"/>
      <c r="AX425" s="214"/>
      <c r="AY425" s="214"/>
      <c r="AZ425" s="214"/>
      <c r="BA425" s="214"/>
      <c r="BB425" s="214"/>
      <c r="BC425" s="214"/>
      <c r="BD425" s="214"/>
      <c r="BE425" s="214"/>
      <c r="BF425" s="214"/>
      <c r="BG425" s="214"/>
      <c r="BH425" s="214"/>
      <c r="BI425" s="214"/>
      <c r="BJ425" s="220"/>
      <c r="BK425" s="220"/>
    </row>
    <row r="426" spans="1:63" ht="12.75" customHeight="1" outlineLevel="1">
      <c r="A426" s="9"/>
      <c r="B426" s="46"/>
      <c r="C426" s="129">
        <v>0</v>
      </c>
      <c r="D426" s="9"/>
      <c r="E426" s="9"/>
      <c r="F426" s="28"/>
      <c r="G426" s="196">
        <v>0</v>
      </c>
      <c r="H426" s="120"/>
      <c r="I426" s="120"/>
      <c r="J426" s="120"/>
      <c r="K426" s="120"/>
      <c r="L426" s="120"/>
      <c r="M426" s="106"/>
      <c r="N426" s="106"/>
      <c r="O426" s="106"/>
      <c r="P426" s="106"/>
      <c r="Q426" s="106"/>
      <c r="R426" s="106"/>
      <c r="S426" s="106"/>
      <c r="T426" s="106"/>
      <c r="U426" s="106"/>
      <c r="V426" s="106"/>
      <c r="W426" s="106"/>
      <c r="X426" s="106"/>
      <c r="Y426" s="106"/>
      <c r="Z426" s="106"/>
      <c r="AA426" s="214"/>
      <c r="AB426" s="214"/>
      <c r="AC426" s="214"/>
      <c r="AD426" s="214"/>
      <c r="AE426" s="214"/>
      <c r="AF426" s="214"/>
      <c r="AG426" s="214"/>
      <c r="AH426" s="214"/>
      <c r="AI426" s="214"/>
      <c r="AJ426" s="214"/>
      <c r="AK426" s="214"/>
      <c r="AL426" s="214"/>
      <c r="AM426" s="214"/>
      <c r="AN426" s="214"/>
      <c r="AO426" s="214"/>
      <c r="AP426" s="214"/>
      <c r="AQ426" s="214"/>
      <c r="AR426" s="214"/>
      <c r="AS426" s="214"/>
      <c r="AT426" s="214"/>
      <c r="AU426" s="214"/>
      <c r="AV426" s="214"/>
      <c r="AW426" s="214"/>
      <c r="AX426" s="214"/>
      <c r="AY426" s="214"/>
      <c r="AZ426" s="214"/>
      <c r="BA426" s="214"/>
      <c r="BB426" s="214"/>
      <c r="BC426" s="214"/>
      <c r="BD426" s="214"/>
      <c r="BE426" s="214"/>
      <c r="BF426" s="214"/>
      <c r="BG426" s="214"/>
      <c r="BH426" s="214"/>
      <c r="BI426" s="214"/>
      <c r="BJ426" s="220"/>
      <c r="BK426" s="220"/>
    </row>
    <row r="427" spans="1:63" ht="12.75" customHeight="1" outlineLevel="1">
      <c r="A427" s="9"/>
      <c r="B427" s="46"/>
      <c r="C427" s="129">
        <v>0</v>
      </c>
      <c r="D427" s="9"/>
      <c r="E427" s="9"/>
      <c r="F427" s="28"/>
      <c r="G427" s="196">
        <v>0</v>
      </c>
      <c r="H427" s="120"/>
      <c r="I427" s="120"/>
      <c r="J427" s="120"/>
      <c r="K427" s="120"/>
      <c r="L427" s="120"/>
      <c r="M427" s="106"/>
      <c r="N427" s="106"/>
      <c r="O427" s="106"/>
      <c r="P427" s="106"/>
      <c r="Q427" s="106"/>
      <c r="R427" s="106"/>
      <c r="S427" s="106"/>
      <c r="T427" s="106"/>
      <c r="U427" s="106"/>
      <c r="V427" s="106"/>
      <c r="W427" s="106"/>
      <c r="X427" s="106"/>
      <c r="Y427" s="106"/>
      <c r="Z427" s="106"/>
      <c r="AA427" s="214"/>
      <c r="AB427" s="214"/>
      <c r="AC427" s="214"/>
      <c r="AD427" s="214"/>
      <c r="AE427" s="214"/>
      <c r="AF427" s="214"/>
      <c r="AG427" s="214"/>
      <c r="AH427" s="214"/>
      <c r="AI427" s="214"/>
      <c r="AJ427" s="214"/>
      <c r="AK427" s="214"/>
      <c r="AL427" s="214"/>
      <c r="AM427" s="214"/>
      <c r="AN427" s="214"/>
      <c r="AO427" s="214"/>
      <c r="AP427" s="214"/>
      <c r="AQ427" s="214"/>
      <c r="AR427" s="214"/>
      <c r="AS427" s="214"/>
      <c r="AT427" s="214"/>
      <c r="AU427" s="214"/>
      <c r="AV427" s="214"/>
      <c r="AW427" s="214"/>
      <c r="AX427" s="214"/>
      <c r="AY427" s="214"/>
      <c r="AZ427" s="214"/>
      <c r="BA427" s="214"/>
      <c r="BB427" s="214"/>
      <c r="BC427" s="214"/>
      <c r="BD427" s="214"/>
      <c r="BE427" s="214"/>
      <c r="BF427" s="214"/>
      <c r="BG427" s="214"/>
      <c r="BH427" s="214"/>
      <c r="BI427" s="214"/>
      <c r="BJ427" s="220"/>
      <c r="BK427" s="220"/>
    </row>
    <row r="428" spans="1:63">
      <c r="A428" s="9"/>
      <c r="B428" s="46"/>
      <c r="C428" s="129"/>
      <c r="D428" s="9"/>
      <c r="E428" s="9"/>
      <c r="F428" s="28"/>
      <c r="G428" s="197"/>
      <c r="H428" s="120"/>
      <c r="I428" s="120"/>
      <c r="J428" s="120"/>
      <c r="K428" s="120"/>
      <c r="L428" s="120"/>
      <c r="M428" s="106"/>
      <c r="N428" s="106"/>
      <c r="O428" s="106"/>
      <c r="P428" s="106"/>
      <c r="Q428" s="106"/>
      <c r="R428" s="106"/>
      <c r="S428" s="106"/>
      <c r="T428" s="106"/>
      <c r="U428" s="106"/>
      <c r="V428" s="106"/>
      <c r="W428" s="106"/>
      <c r="X428" s="106"/>
      <c r="Y428" s="106"/>
      <c r="Z428" s="106"/>
      <c r="AA428" s="214"/>
      <c r="AB428" s="214"/>
      <c r="AC428" s="214"/>
      <c r="AD428" s="214"/>
      <c r="AE428" s="214"/>
      <c r="AF428" s="214"/>
      <c r="AG428" s="214"/>
      <c r="AH428" s="214"/>
      <c r="AI428" s="214"/>
      <c r="AJ428" s="214"/>
      <c r="AK428" s="214"/>
      <c r="AL428" s="214"/>
      <c r="AM428" s="214"/>
      <c r="AN428" s="214"/>
      <c r="AO428" s="214"/>
      <c r="AP428" s="214"/>
      <c r="AQ428" s="214"/>
      <c r="AR428" s="214"/>
      <c r="AS428" s="214"/>
      <c r="AT428" s="214"/>
      <c r="AU428" s="214"/>
      <c r="AV428" s="214"/>
      <c r="AW428" s="214"/>
      <c r="AX428" s="214"/>
      <c r="AY428" s="214"/>
      <c r="AZ428" s="214"/>
      <c r="BA428" s="214"/>
      <c r="BB428" s="214"/>
      <c r="BC428" s="214"/>
      <c r="BD428" s="214"/>
      <c r="BE428" s="214"/>
      <c r="BF428" s="214"/>
      <c r="BG428" s="214"/>
      <c r="BH428" s="214"/>
      <c r="BI428" s="214"/>
      <c r="BJ428" s="220"/>
      <c r="BK428" s="220"/>
    </row>
    <row r="429" spans="1:63">
      <c r="A429" s="9"/>
      <c r="B429" s="46" t="s">
        <v>51</v>
      </c>
      <c r="C429" s="129"/>
      <c r="D429" s="9"/>
      <c r="E429" s="9"/>
      <c r="F429" s="141"/>
      <c r="G429" s="195">
        <v>0</v>
      </c>
      <c r="H429" s="120"/>
      <c r="I429" s="120"/>
      <c r="J429" s="120"/>
      <c r="K429" s="120"/>
      <c r="L429" s="120"/>
      <c r="M429" s="106"/>
      <c r="N429" s="106"/>
      <c r="O429" s="106"/>
      <c r="P429" s="106"/>
      <c r="Q429" s="106"/>
      <c r="R429" s="106"/>
      <c r="S429" s="106"/>
      <c r="T429" s="106"/>
      <c r="U429" s="106"/>
      <c r="V429" s="106"/>
      <c r="W429" s="106"/>
      <c r="X429" s="106"/>
      <c r="Y429" s="106"/>
      <c r="Z429" s="106"/>
      <c r="AA429" s="214"/>
      <c r="AB429" s="214"/>
      <c r="AC429" s="214"/>
      <c r="AD429" s="214"/>
      <c r="AE429" s="214"/>
      <c r="AF429" s="214"/>
      <c r="AG429" s="214"/>
      <c r="AH429" s="214"/>
      <c r="AI429" s="214"/>
      <c r="AJ429" s="214"/>
      <c r="AK429" s="214"/>
      <c r="AL429" s="214"/>
      <c r="AM429" s="214"/>
      <c r="AN429" s="214"/>
      <c r="AO429" s="214"/>
      <c r="AP429" s="214"/>
      <c r="AQ429" s="214"/>
      <c r="AR429" s="214"/>
      <c r="AS429" s="214"/>
      <c r="AT429" s="214"/>
      <c r="AU429" s="214"/>
      <c r="AV429" s="214"/>
      <c r="AW429" s="214"/>
      <c r="AX429" s="214"/>
      <c r="AY429" s="214"/>
      <c r="AZ429" s="214"/>
      <c r="BA429" s="214"/>
      <c r="BB429" s="214"/>
      <c r="BC429" s="214"/>
      <c r="BD429" s="214"/>
      <c r="BE429" s="214"/>
      <c r="BF429" s="214"/>
      <c r="BG429" s="214"/>
      <c r="BH429" s="214"/>
      <c r="BI429" s="214"/>
      <c r="BJ429" s="220"/>
      <c r="BK429" s="220"/>
    </row>
    <row r="430" spans="1:63" outlineLevel="1">
      <c r="A430" s="9"/>
      <c r="B430" s="9"/>
      <c r="C430" s="129" t="s">
        <v>121</v>
      </c>
      <c r="D430" s="9"/>
      <c r="E430" s="9"/>
      <c r="F430" s="141"/>
      <c r="G430" s="193">
        <v>0</v>
      </c>
      <c r="H430" s="120"/>
      <c r="I430" s="120"/>
      <c r="J430" s="120"/>
      <c r="K430" s="120"/>
      <c r="L430" s="120"/>
      <c r="M430" s="106"/>
      <c r="N430" s="106"/>
      <c r="O430" s="106"/>
      <c r="P430" s="106"/>
      <c r="Q430" s="106"/>
      <c r="R430" s="106"/>
      <c r="S430" s="106"/>
      <c r="T430" s="106"/>
      <c r="U430" s="106"/>
      <c r="V430" s="106"/>
      <c r="W430" s="106"/>
      <c r="X430" s="106"/>
      <c r="Y430" s="106"/>
      <c r="Z430" s="106"/>
      <c r="AA430" s="214"/>
      <c r="AB430" s="214"/>
      <c r="AC430" s="214"/>
      <c r="AD430" s="214"/>
      <c r="AE430" s="214"/>
      <c r="AF430" s="214"/>
      <c r="AG430" s="214"/>
      <c r="AH430" s="214"/>
      <c r="AI430" s="214"/>
      <c r="AJ430" s="214"/>
      <c r="AK430" s="214"/>
      <c r="AL430" s="214"/>
      <c r="AM430" s="214"/>
      <c r="AN430" s="214"/>
      <c r="AO430" s="214"/>
      <c r="AP430" s="214"/>
      <c r="AQ430" s="214"/>
      <c r="AR430" s="214"/>
      <c r="AS430" s="214"/>
      <c r="AT430" s="214"/>
      <c r="AU430" s="214"/>
      <c r="AV430" s="214"/>
      <c r="AW430" s="214"/>
      <c r="AX430" s="214"/>
      <c r="AY430" s="214"/>
      <c r="AZ430" s="214"/>
      <c r="BA430" s="214"/>
      <c r="BB430" s="214"/>
      <c r="BC430" s="214"/>
      <c r="BD430" s="214"/>
      <c r="BE430" s="214"/>
      <c r="BF430" s="214"/>
      <c r="BG430" s="214"/>
      <c r="BH430" s="214"/>
      <c r="BI430" s="214"/>
      <c r="BJ430" s="220"/>
      <c r="BK430" s="220"/>
    </row>
    <row r="431" spans="1:63" outlineLevel="1">
      <c r="A431" s="9"/>
      <c r="B431" s="46"/>
      <c r="C431" s="129" t="s">
        <v>122</v>
      </c>
      <c r="D431" s="9"/>
      <c r="E431" s="9"/>
      <c r="F431" s="141"/>
      <c r="G431" s="193">
        <v>0</v>
      </c>
      <c r="H431" s="120"/>
      <c r="I431" s="120"/>
      <c r="J431" s="120"/>
      <c r="K431" s="120"/>
      <c r="L431" s="120"/>
      <c r="M431" s="106"/>
      <c r="N431" s="106"/>
      <c r="O431" s="106"/>
      <c r="P431" s="106"/>
      <c r="Q431" s="106"/>
      <c r="R431" s="106"/>
      <c r="S431" s="106"/>
      <c r="T431" s="106"/>
      <c r="U431" s="106"/>
      <c r="V431" s="106"/>
      <c r="W431" s="106"/>
      <c r="X431" s="106"/>
      <c r="Y431" s="106"/>
      <c r="Z431" s="106"/>
      <c r="AA431" s="214"/>
      <c r="AB431" s="214"/>
      <c r="AC431" s="214"/>
      <c r="AD431" s="214"/>
      <c r="AE431" s="214"/>
      <c r="AF431" s="214"/>
      <c r="AG431" s="214"/>
      <c r="AH431" s="214"/>
      <c r="AI431" s="214"/>
      <c r="AJ431" s="214"/>
      <c r="AK431" s="214"/>
      <c r="AL431" s="214"/>
      <c r="AM431" s="214"/>
      <c r="AN431" s="214"/>
      <c r="AO431" s="214"/>
      <c r="AP431" s="214"/>
      <c r="AQ431" s="214"/>
      <c r="AR431" s="214"/>
      <c r="AS431" s="214"/>
      <c r="AT431" s="214"/>
      <c r="AU431" s="214"/>
      <c r="AV431" s="214"/>
      <c r="AW431" s="214"/>
      <c r="AX431" s="214"/>
      <c r="AY431" s="214"/>
      <c r="AZ431" s="214"/>
      <c r="BA431" s="214"/>
      <c r="BB431" s="214"/>
      <c r="BC431" s="214"/>
      <c r="BD431" s="214"/>
      <c r="BE431" s="214"/>
      <c r="BF431" s="214"/>
      <c r="BG431" s="214"/>
      <c r="BH431" s="214"/>
      <c r="BI431" s="214"/>
      <c r="BJ431" s="220"/>
      <c r="BK431" s="220"/>
    </row>
    <row r="432" spans="1:63" outlineLevel="1">
      <c r="A432" s="9"/>
      <c r="B432" s="46"/>
      <c r="C432" s="129" t="s">
        <v>123</v>
      </c>
      <c r="D432" s="9"/>
      <c r="E432" s="9"/>
      <c r="F432" s="141"/>
      <c r="G432" s="193">
        <v>0</v>
      </c>
      <c r="H432" s="120"/>
      <c r="I432" s="120"/>
      <c r="J432" s="120"/>
      <c r="K432" s="120"/>
      <c r="L432" s="120"/>
      <c r="M432" s="106"/>
      <c r="N432" s="106"/>
      <c r="O432" s="106"/>
      <c r="P432" s="106"/>
      <c r="Q432" s="106"/>
      <c r="R432" s="106"/>
      <c r="S432" s="106"/>
      <c r="T432" s="106"/>
      <c r="U432" s="106"/>
      <c r="V432" s="106"/>
      <c r="W432" s="106"/>
      <c r="X432" s="106"/>
      <c r="Y432" s="106"/>
      <c r="Z432" s="106"/>
      <c r="AA432" s="214"/>
      <c r="AB432" s="214"/>
      <c r="AC432" s="214"/>
      <c r="AD432" s="214"/>
      <c r="AE432" s="214"/>
      <c r="AF432" s="214"/>
      <c r="AG432" s="214"/>
      <c r="AH432" s="214"/>
      <c r="AI432" s="214"/>
      <c r="AJ432" s="214"/>
      <c r="AK432" s="214"/>
      <c r="AL432" s="214"/>
      <c r="AM432" s="214"/>
      <c r="AN432" s="214"/>
      <c r="AO432" s="214"/>
      <c r="AP432" s="214"/>
      <c r="AQ432" s="214"/>
      <c r="AR432" s="214"/>
      <c r="AS432" s="214"/>
      <c r="AT432" s="214"/>
      <c r="AU432" s="214"/>
      <c r="AV432" s="214"/>
      <c r="AW432" s="214"/>
      <c r="AX432" s="214"/>
      <c r="AY432" s="214"/>
      <c r="AZ432" s="214"/>
      <c r="BA432" s="214"/>
      <c r="BB432" s="214"/>
      <c r="BC432" s="214"/>
      <c r="BD432" s="214"/>
      <c r="BE432" s="214"/>
      <c r="BF432" s="214"/>
      <c r="BG432" s="214"/>
      <c r="BH432" s="214"/>
      <c r="BI432" s="214"/>
      <c r="BJ432" s="220"/>
      <c r="BK432" s="220"/>
    </row>
    <row r="433" spans="1:63" outlineLevel="1">
      <c r="A433" s="9"/>
      <c r="B433" s="46"/>
      <c r="C433" s="129" t="s">
        <v>124</v>
      </c>
      <c r="D433" s="9"/>
      <c r="E433" s="9"/>
      <c r="F433" s="141"/>
      <c r="G433" s="193">
        <v>0</v>
      </c>
      <c r="H433" s="120"/>
      <c r="I433" s="120"/>
      <c r="J433" s="120"/>
      <c r="K433" s="120"/>
      <c r="L433" s="120"/>
      <c r="M433" s="106"/>
      <c r="N433" s="106"/>
      <c r="O433" s="106"/>
      <c r="P433" s="106"/>
      <c r="Q433" s="106"/>
      <c r="R433" s="106"/>
      <c r="S433" s="106"/>
      <c r="T433" s="106"/>
      <c r="U433" s="106"/>
      <c r="V433" s="106"/>
      <c r="W433" s="106"/>
      <c r="X433" s="106"/>
      <c r="Y433" s="106"/>
      <c r="Z433" s="106"/>
      <c r="AA433" s="214"/>
      <c r="AB433" s="214"/>
      <c r="AC433" s="214"/>
      <c r="AD433" s="214"/>
      <c r="AE433" s="214"/>
      <c r="AF433" s="214"/>
      <c r="AG433" s="214"/>
      <c r="AH433" s="214"/>
      <c r="AI433" s="214"/>
      <c r="AJ433" s="214"/>
      <c r="AK433" s="214"/>
      <c r="AL433" s="214"/>
      <c r="AM433" s="214"/>
      <c r="AN433" s="214"/>
      <c r="AO433" s="214"/>
      <c r="AP433" s="214"/>
      <c r="AQ433" s="214"/>
      <c r="AR433" s="214"/>
      <c r="AS433" s="214"/>
      <c r="AT433" s="214"/>
      <c r="AU433" s="214"/>
      <c r="AV433" s="214"/>
      <c r="AW433" s="214"/>
      <c r="AX433" s="214"/>
      <c r="AY433" s="214"/>
      <c r="AZ433" s="214"/>
      <c r="BA433" s="214"/>
      <c r="BB433" s="214"/>
      <c r="BC433" s="214"/>
      <c r="BD433" s="214"/>
      <c r="BE433" s="214"/>
      <c r="BF433" s="214"/>
      <c r="BG433" s="214"/>
      <c r="BH433" s="214"/>
      <c r="BI433" s="214"/>
      <c r="BJ433" s="220"/>
      <c r="BK433" s="220"/>
    </row>
    <row r="434" spans="1:63" outlineLevel="1">
      <c r="A434" s="9"/>
      <c r="B434" s="46"/>
      <c r="C434" s="129" t="s">
        <v>125</v>
      </c>
      <c r="D434" s="9"/>
      <c r="E434" s="9"/>
      <c r="F434" s="141"/>
      <c r="G434" s="193">
        <v>0</v>
      </c>
      <c r="H434" s="120"/>
      <c r="I434" s="120"/>
      <c r="J434" s="120"/>
      <c r="K434" s="120"/>
      <c r="L434" s="120"/>
      <c r="M434" s="106"/>
      <c r="N434" s="106"/>
      <c r="O434" s="106"/>
      <c r="P434" s="106"/>
      <c r="Q434" s="106"/>
      <c r="R434" s="106"/>
      <c r="S434" s="106"/>
      <c r="T434" s="106"/>
      <c r="U434" s="106"/>
      <c r="V434" s="106"/>
      <c r="W434" s="106"/>
      <c r="X434" s="106"/>
      <c r="Y434" s="106"/>
      <c r="Z434" s="106"/>
      <c r="AA434" s="214"/>
      <c r="AB434" s="214"/>
      <c r="AC434" s="214"/>
      <c r="AD434" s="214"/>
      <c r="AE434" s="214"/>
      <c r="AF434" s="214"/>
      <c r="AG434" s="214"/>
      <c r="AH434" s="214"/>
      <c r="AI434" s="214"/>
      <c r="AJ434" s="214"/>
      <c r="AK434" s="214"/>
      <c r="AL434" s="214"/>
      <c r="AM434" s="214"/>
      <c r="AN434" s="214"/>
      <c r="AO434" s="214"/>
      <c r="AP434" s="214"/>
      <c r="AQ434" s="214"/>
      <c r="AR434" s="214"/>
      <c r="AS434" s="214"/>
      <c r="AT434" s="214"/>
      <c r="AU434" s="214"/>
      <c r="AV434" s="214"/>
      <c r="AW434" s="214"/>
      <c r="AX434" s="214"/>
      <c r="AY434" s="214"/>
      <c r="AZ434" s="214"/>
      <c r="BA434" s="214"/>
      <c r="BB434" s="214"/>
      <c r="BC434" s="214"/>
      <c r="BD434" s="214"/>
      <c r="BE434" s="214"/>
      <c r="BF434" s="214"/>
      <c r="BG434" s="214"/>
      <c r="BH434" s="214"/>
      <c r="BI434" s="214"/>
      <c r="BJ434" s="220"/>
      <c r="BK434" s="220"/>
    </row>
    <row r="435" spans="1:63" outlineLevel="1">
      <c r="A435" s="9"/>
      <c r="B435" s="46"/>
      <c r="C435" s="129" t="s">
        <v>126</v>
      </c>
      <c r="D435" s="9"/>
      <c r="E435" s="9"/>
      <c r="F435" s="141"/>
      <c r="G435" s="193">
        <v>0</v>
      </c>
      <c r="H435" s="120"/>
      <c r="I435" s="120"/>
      <c r="J435" s="120"/>
      <c r="K435" s="120"/>
      <c r="L435" s="120"/>
      <c r="M435" s="106"/>
      <c r="N435" s="106"/>
      <c r="O435" s="106"/>
      <c r="P435" s="106"/>
      <c r="Q435" s="106"/>
      <c r="R435" s="106"/>
      <c r="S435" s="106"/>
      <c r="T435" s="106"/>
      <c r="U435" s="106"/>
      <c r="V435" s="106"/>
      <c r="W435" s="106"/>
      <c r="X435" s="106"/>
      <c r="Y435" s="106"/>
      <c r="Z435" s="106"/>
      <c r="AA435" s="214"/>
      <c r="AB435" s="214"/>
      <c r="AC435" s="214"/>
      <c r="AD435" s="214"/>
      <c r="AE435" s="214"/>
      <c r="AF435" s="214"/>
      <c r="AG435" s="214"/>
      <c r="AH435" s="214"/>
      <c r="AI435" s="214"/>
      <c r="AJ435" s="214"/>
      <c r="AK435" s="214"/>
      <c r="AL435" s="214"/>
      <c r="AM435" s="214"/>
      <c r="AN435" s="214"/>
      <c r="AO435" s="214"/>
      <c r="AP435" s="214"/>
      <c r="AQ435" s="214"/>
      <c r="AR435" s="214"/>
      <c r="AS435" s="214"/>
      <c r="AT435" s="214"/>
      <c r="AU435" s="214"/>
      <c r="AV435" s="214"/>
      <c r="AW435" s="214"/>
      <c r="AX435" s="214"/>
      <c r="AY435" s="214"/>
      <c r="AZ435" s="214"/>
      <c r="BA435" s="214"/>
      <c r="BB435" s="214"/>
      <c r="BC435" s="214"/>
      <c r="BD435" s="214"/>
      <c r="BE435" s="214"/>
      <c r="BF435" s="214"/>
      <c r="BG435" s="214"/>
      <c r="BH435" s="214"/>
      <c r="BI435" s="214"/>
      <c r="BJ435" s="220"/>
      <c r="BK435" s="220"/>
    </row>
    <row r="436" spans="1:63" outlineLevel="1">
      <c r="A436" s="9"/>
      <c r="B436" s="46"/>
      <c r="C436" s="129" t="s">
        <v>127</v>
      </c>
      <c r="D436" s="9"/>
      <c r="E436" s="9"/>
      <c r="F436" s="141"/>
      <c r="G436" s="193">
        <v>0</v>
      </c>
      <c r="H436" s="120"/>
      <c r="I436" s="120"/>
      <c r="J436" s="120"/>
      <c r="K436" s="120"/>
      <c r="L436" s="120"/>
      <c r="M436" s="106"/>
      <c r="N436" s="106"/>
      <c r="O436" s="106"/>
      <c r="P436" s="106"/>
      <c r="Q436" s="106"/>
      <c r="R436" s="106"/>
      <c r="S436" s="106"/>
      <c r="T436" s="106"/>
      <c r="U436" s="106"/>
      <c r="V436" s="106"/>
      <c r="W436" s="106"/>
      <c r="X436" s="106"/>
      <c r="Y436" s="106"/>
      <c r="Z436" s="106"/>
      <c r="AA436" s="214"/>
      <c r="AB436" s="214"/>
      <c r="AC436" s="214"/>
      <c r="AD436" s="214"/>
      <c r="AE436" s="214"/>
      <c r="AF436" s="214"/>
      <c r="AG436" s="214"/>
      <c r="AH436" s="214"/>
      <c r="AI436" s="214"/>
      <c r="AJ436" s="214"/>
      <c r="AK436" s="214"/>
      <c r="AL436" s="214"/>
      <c r="AM436" s="214"/>
      <c r="AN436" s="214"/>
      <c r="AO436" s="214"/>
      <c r="AP436" s="214"/>
      <c r="AQ436" s="214"/>
      <c r="AR436" s="214"/>
      <c r="AS436" s="214"/>
      <c r="AT436" s="214"/>
      <c r="AU436" s="214"/>
      <c r="AV436" s="214"/>
      <c r="AW436" s="214"/>
      <c r="AX436" s="214"/>
      <c r="AY436" s="214"/>
      <c r="AZ436" s="214"/>
      <c r="BA436" s="214"/>
      <c r="BB436" s="214"/>
      <c r="BC436" s="214"/>
      <c r="BD436" s="214"/>
      <c r="BE436" s="214"/>
      <c r="BF436" s="214"/>
      <c r="BG436" s="214"/>
      <c r="BH436" s="214"/>
      <c r="BI436" s="214"/>
      <c r="BJ436" s="220"/>
      <c r="BK436" s="220"/>
    </row>
    <row r="437" spans="1:63" outlineLevel="1">
      <c r="A437" s="9"/>
      <c r="B437" s="46"/>
      <c r="C437" s="129" t="s">
        <v>128</v>
      </c>
      <c r="D437" s="9"/>
      <c r="E437" s="9"/>
      <c r="F437" s="141"/>
      <c r="G437" s="193">
        <v>0</v>
      </c>
      <c r="H437" s="120"/>
      <c r="I437" s="120"/>
      <c r="J437" s="120"/>
      <c r="K437" s="120"/>
      <c r="L437" s="120"/>
      <c r="M437" s="106"/>
      <c r="N437" s="106"/>
      <c r="O437" s="106"/>
      <c r="P437" s="106"/>
      <c r="Q437" s="106"/>
      <c r="R437" s="106"/>
      <c r="S437" s="106"/>
      <c r="T437" s="106"/>
      <c r="U437" s="106"/>
      <c r="V437" s="106"/>
      <c r="W437" s="106"/>
      <c r="X437" s="106"/>
      <c r="Y437" s="106"/>
      <c r="Z437" s="106"/>
      <c r="AA437" s="214"/>
      <c r="AB437" s="214"/>
      <c r="AC437" s="214"/>
      <c r="AD437" s="214"/>
      <c r="AE437" s="214"/>
      <c r="AF437" s="214"/>
      <c r="AG437" s="214"/>
      <c r="AH437" s="214"/>
      <c r="AI437" s="214"/>
      <c r="AJ437" s="214"/>
      <c r="AK437" s="214"/>
      <c r="AL437" s="214"/>
      <c r="AM437" s="214"/>
      <c r="AN437" s="214"/>
      <c r="AO437" s="214"/>
      <c r="AP437" s="214"/>
      <c r="AQ437" s="214"/>
      <c r="AR437" s="214"/>
      <c r="AS437" s="214"/>
      <c r="AT437" s="214"/>
      <c r="AU437" s="214"/>
      <c r="AV437" s="214"/>
      <c r="AW437" s="214"/>
      <c r="AX437" s="214"/>
      <c r="AY437" s="214"/>
      <c r="AZ437" s="214"/>
      <c r="BA437" s="214"/>
      <c r="BB437" s="214"/>
      <c r="BC437" s="214"/>
      <c r="BD437" s="214"/>
      <c r="BE437" s="214"/>
      <c r="BF437" s="214"/>
      <c r="BG437" s="214"/>
      <c r="BH437" s="214"/>
      <c r="BI437" s="214"/>
      <c r="BJ437" s="220"/>
      <c r="BK437" s="220"/>
    </row>
    <row r="438" spans="1:63" outlineLevel="1">
      <c r="A438" s="9"/>
      <c r="B438" s="46"/>
      <c r="C438" s="129">
        <v>0</v>
      </c>
      <c r="D438" s="9"/>
      <c r="E438" s="9"/>
      <c r="F438" s="141"/>
      <c r="G438" s="193">
        <v>0</v>
      </c>
      <c r="H438" s="120"/>
      <c r="I438" s="120"/>
      <c r="J438" s="120"/>
      <c r="K438" s="120"/>
      <c r="L438" s="120"/>
      <c r="M438" s="106"/>
      <c r="N438" s="106"/>
      <c r="O438" s="106"/>
      <c r="P438" s="106"/>
      <c r="Q438" s="106"/>
      <c r="R438" s="106"/>
      <c r="S438" s="106"/>
      <c r="T438" s="106"/>
      <c r="U438" s="106"/>
      <c r="V438" s="106"/>
      <c r="W438" s="106"/>
      <c r="X438" s="106"/>
      <c r="Y438" s="106"/>
      <c r="Z438" s="106"/>
      <c r="AA438" s="214"/>
      <c r="AB438" s="214"/>
      <c r="AC438" s="214"/>
      <c r="AD438" s="214"/>
      <c r="AE438" s="214"/>
      <c r="AF438" s="214"/>
      <c r="AG438" s="214"/>
      <c r="AH438" s="214"/>
      <c r="AI438" s="214"/>
      <c r="AJ438" s="214"/>
      <c r="AK438" s="214"/>
      <c r="AL438" s="214"/>
      <c r="AM438" s="214"/>
      <c r="AN438" s="214"/>
      <c r="AO438" s="214"/>
      <c r="AP438" s="214"/>
      <c r="AQ438" s="214"/>
      <c r="AR438" s="214"/>
      <c r="AS438" s="214"/>
      <c r="AT438" s="214"/>
      <c r="AU438" s="214"/>
      <c r="AV438" s="214"/>
      <c r="AW438" s="214"/>
      <c r="AX438" s="214"/>
      <c r="AY438" s="214"/>
      <c r="AZ438" s="214"/>
      <c r="BA438" s="214"/>
      <c r="BB438" s="214"/>
      <c r="BC438" s="214"/>
      <c r="BD438" s="214"/>
      <c r="BE438" s="214"/>
      <c r="BF438" s="214"/>
      <c r="BG438" s="214"/>
      <c r="BH438" s="214"/>
      <c r="BI438" s="214"/>
      <c r="BJ438" s="220"/>
      <c r="BK438" s="220"/>
    </row>
    <row r="439" spans="1:63" outlineLevel="1">
      <c r="A439" s="9"/>
      <c r="B439" s="46"/>
      <c r="C439" s="129">
        <v>0</v>
      </c>
      <c r="D439" s="9"/>
      <c r="E439" s="9"/>
      <c r="F439" s="141"/>
      <c r="G439" s="193">
        <v>0</v>
      </c>
      <c r="H439" s="120"/>
      <c r="I439" s="120"/>
      <c r="J439" s="120"/>
      <c r="K439" s="120"/>
      <c r="L439" s="120"/>
      <c r="M439" s="106"/>
      <c r="N439" s="106"/>
      <c r="O439" s="106"/>
      <c r="P439" s="106"/>
      <c r="Q439" s="106"/>
      <c r="R439" s="106"/>
      <c r="S439" s="106"/>
      <c r="T439" s="106"/>
      <c r="U439" s="106"/>
      <c r="V439" s="106"/>
      <c r="W439" s="106"/>
      <c r="X439" s="106"/>
      <c r="Y439" s="106"/>
      <c r="Z439" s="106"/>
      <c r="AA439" s="214"/>
      <c r="AB439" s="214"/>
      <c r="AC439" s="214"/>
      <c r="AD439" s="214"/>
      <c r="AE439" s="214"/>
      <c r="AF439" s="214"/>
      <c r="AG439" s="214"/>
      <c r="AH439" s="214"/>
      <c r="AI439" s="214"/>
      <c r="AJ439" s="214"/>
      <c r="AK439" s="214"/>
      <c r="AL439" s="214"/>
      <c r="AM439" s="214"/>
      <c r="AN439" s="214"/>
      <c r="AO439" s="214"/>
      <c r="AP439" s="214"/>
      <c r="AQ439" s="214"/>
      <c r="AR439" s="214"/>
      <c r="AS439" s="214"/>
      <c r="AT439" s="214"/>
      <c r="AU439" s="214"/>
      <c r="AV439" s="214"/>
      <c r="AW439" s="214"/>
      <c r="AX439" s="214"/>
      <c r="AY439" s="214"/>
      <c r="AZ439" s="214"/>
      <c r="BA439" s="214"/>
      <c r="BB439" s="214"/>
      <c r="BC439" s="214"/>
      <c r="BD439" s="214"/>
      <c r="BE439" s="214"/>
      <c r="BF439" s="214"/>
      <c r="BG439" s="214"/>
      <c r="BH439" s="214"/>
      <c r="BI439" s="214"/>
      <c r="BJ439" s="220"/>
      <c r="BK439" s="220"/>
    </row>
    <row r="440" spans="1:63" outlineLevel="1">
      <c r="A440" s="9"/>
      <c r="B440" s="46"/>
      <c r="C440" s="129">
        <v>0</v>
      </c>
      <c r="D440" s="9"/>
      <c r="E440" s="9"/>
      <c r="F440" s="141"/>
      <c r="G440" s="193">
        <v>0</v>
      </c>
      <c r="H440" s="120"/>
      <c r="I440" s="120"/>
      <c r="J440" s="120"/>
      <c r="K440" s="120"/>
      <c r="L440" s="120"/>
      <c r="M440" s="106"/>
      <c r="N440" s="106"/>
      <c r="O440" s="106"/>
      <c r="P440" s="106"/>
      <c r="Q440" s="106"/>
      <c r="R440" s="106"/>
      <c r="S440" s="106"/>
      <c r="T440" s="106"/>
      <c r="U440" s="106"/>
      <c r="V440" s="106"/>
      <c r="W440" s="106"/>
      <c r="X440" s="106"/>
      <c r="Y440" s="106"/>
      <c r="Z440" s="106"/>
      <c r="AA440" s="214"/>
      <c r="AB440" s="214"/>
      <c r="AC440" s="214"/>
      <c r="AD440" s="214"/>
      <c r="AE440" s="214"/>
      <c r="AF440" s="214"/>
      <c r="AG440" s="214"/>
      <c r="AH440" s="214"/>
      <c r="AI440" s="214"/>
      <c r="AJ440" s="214"/>
      <c r="AK440" s="214"/>
      <c r="AL440" s="214"/>
      <c r="AM440" s="214"/>
      <c r="AN440" s="214"/>
      <c r="AO440" s="214"/>
      <c r="AP440" s="214"/>
      <c r="AQ440" s="214"/>
      <c r="AR440" s="214"/>
      <c r="AS440" s="214"/>
      <c r="AT440" s="214"/>
      <c r="AU440" s="214"/>
      <c r="AV440" s="214"/>
      <c r="AW440" s="214"/>
      <c r="AX440" s="214"/>
      <c r="AY440" s="214"/>
      <c r="AZ440" s="214"/>
      <c r="BA440" s="214"/>
      <c r="BB440" s="214"/>
      <c r="BC440" s="214"/>
      <c r="BD440" s="214"/>
      <c r="BE440" s="214"/>
      <c r="BF440" s="214"/>
      <c r="BG440" s="214"/>
      <c r="BH440" s="214"/>
      <c r="BI440" s="214"/>
      <c r="BJ440" s="220"/>
      <c r="BK440" s="220"/>
    </row>
    <row r="441" spans="1:63" outlineLevel="1">
      <c r="A441" s="9"/>
      <c r="B441" s="46"/>
      <c r="C441" s="129">
        <v>0</v>
      </c>
      <c r="D441" s="9"/>
      <c r="E441" s="9"/>
      <c r="F441" s="141"/>
      <c r="G441" s="193">
        <v>0</v>
      </c>
      <c r="H441" s="120"/>
      <c r="I441" s="120"/>
      <c r="J441" s="120"/>
      <c r="K441" s="120"/>
      <c r="L441" s="120"/>
      <c r="M441" s="106"/>
      <c r="N441" s="106"/>
      <c r="O441" s="106"/>
      <c r="P441" s="106"/>
      <c r="Q441" s="106"/>
      <c r="R441" s="106"/>
      <c r="S441" s="106"/>
      <c r="T441" s="106"/>
      <c r="U441" s="106"/>
      <c r="V441" s="106"/>
      <c r="W441" s="106"/>
      <c r="X441" s="106"/>
      <c r="Y441" s="106"/>
      <c r="Z441" s="106"/>
      <c r="AA441" s="214"/>
      <c r="AB441" s="214"/>
      <c r="AC441" s="214"/>
      <c r="AD441" s="214"/>
      <c r="AE441" s="214"/>
      <c r="AF441" s="214"/>
      <c r="AG441" s="214"/>
      <c r="AH441" s="214"/>
      <c r="AI441" s="214"/>
      <c r="AJ441" s="214"/>
      <c r="AK441" s="214"/>
      <c r="AL441" s="214"/>
      <c r="AM441" s="214"/>
      <c r="AN441" s="214"/>
      <c r="AO441" s="214"/>
      <c r="AP441" s="214"/>
      <c r="AQ441" s="214"/>
      <c r="AR441" s="214"/>
      <c r="AS441" s="214"/>
      <c r="AT441" s="214"/>
      <c r="AU441" s="214"/>
      <c r="AV441" s="214"/>
      <c r="AW441" s="214"/>
      <c r="AX441" s="214"/>
      <c r="AY441" s="214"/>
      <c r="AZ441" s="214"/>
      <c r="BA441" s="214"/>
      <c r="BB441" s="214"/>
      <c r="BC441" s="214"/>
      <c r="BD441" s="214"/>
      <c r="BE441" s="214"/>
      <c r="BF441" s="214"/>
      <c r="BG441" s="214"/>
      <c r="BH441" s="214"/>
      <c r="BI441" s="214"/>
      <c r="BJ441" s="220"/>
      <c r="BK441" s="220"/>
    </row>
    <row r="442" spans="1:63" outlineLevel="1">
      <c r="A442" s="9"/>
      <c r="B442" s="46"/>
      <c r="C442" s="129">
        <v>0</v>
      </c>
      <c r="D442" s="9"/>
      <c r="E442" s="9"/>
      <c r="F442" s="141"/>
      <c r="G442" s="193">
        <v>0</v>
      </c>
      <c r="H442" s="120"/>
      <c r="I442" s="120"/>
      <c r="J442" s="120"/>
      <c r="K442" s="120"/>
      <c r="L442" s="120"/>
      <c r="M442" s="106"/>
      <c r="N442" s="106"/>
      <c r="O442" s="106"/>
      <c r="P442" s="106"/>
      <c r="Q442" s="106"/>
      <c r="R442" s="106"/>
      <c r="S442" s="106"/>
      <c r="T442" s="106"/>
      <c r="U442" s="106"/>
      <c r="V442" s="106"/>
      <c r="W442" s="106"/>
      <c r="X442" s="106"/>
      <c r="Y442" s="106"/>
      <c r="Z442" s="106"/>
      <c r="AA442" s="214"/>
      <c r="AB442" s="214"/>
      <c r="AC442" s="214"/>
      <c r="AD442" s="214"/>
      <c r="AE442" s="214"/>
      <c r="AF442" s="214"/>
      <c r="AG442" s="214"/>
      <c r="AH442" s="214"/>
      <c r="AI442" s="214"/>
      <c r="AJ442" s="214"/>
      <c r="AK442" s="214"/>
      <c r="AL442" s="214"/>
      <c r="AM442" s="214"/>
      <c r="AN442" s="214"/>
      <c r="AO442" s="214"/>
      <c r="AP442" s="214"/>
      <c r="AQ442" s="214"/>
      <c r="AR442" s="214"/>
      <c r="AS442" s="214"/>
      <c r="AT442" s="214"/>
      <c r="AU442" s="214"/>
      <c r="AV442" s="214"/>
      <c r="AW442" s="214"/>
      <c r="AX442" s="214"/>
      <c r="AY442" s="214"/>
      <c r="AZ442" s="214"/>
      <c r="BA442" s="214"/>
      <c r="BB442" s="214"/>
      <c r="BC442" s="214"/>
      <c r="BD442" s="214"/>
      <c r="BE442" s="214"/>
      <c r="BF442" s="214"/>
      <c r="BG442" s="214"/>
      <c r="BH442" s="214"/>
      <c r="BI442" s="214"/>
      <c r="BJ442" s="220"/>
      <c r="BK442" s="220"/>
    </row>
    <row r="443" spans="1:63" outlineLevel="1">
      <c r="A443" s="9"/>
      <c r="B443" s="46"/>
      <c r="C443" s="129">
        <v>0</v>
      </c>
      <c r="D443" s="9"/>
      <c r="E443" s="9"/>
      <c r="F443" s="141"/>
      <c r="G443" s="193">
        <v>0</v>
      </c>
      <c r="H443" s="120"/>
      <c r="I443" s="120"/>
      <c r="J443" s="120"/>
      <c r="K443" s="120"/>
      <c r="L443" s="120"/>
      <c r="M443" s="106"/>
      <c r="N443" s="106"/>
      <c r="O443" s="106"/>
      <c r="P443" s="106"/>
      <c r="Q443" s="106"/>
      <c r="R443" s="106"/>
      <c r="S443" s="106"/>
      <c r="T443" s="106"/>
      <c r="U443" s="106"/>
      <c r="V443" s="106"/>
      <c r="W443" s="106"/>
      <c r="X443" s="106"/>
      <c r="Y443" s="106"/>
      <c r="Z443" s="106"/>
      <c r="AA443" s="214"/>
      <c r="AB443" s="214"/>
      <c r="AC443" s="214"/>
      <c r="AD443" s="214"/>
      <c r="AE443" s="214"/>
      <c r="AF443" s="214"/>
      <c r="AG443" s="214"/>
      <c r="AH443" s="214"/>
      <c r="AI443" s="214"/>
      <c r="AJ443" s="214"/>
      <c r="AK443" s="214"/>
      <c r="AL443" s="214"/>
      <c r="AM443" s="214"/>
      <c r="AN443" s="214"/>
      <c r="AO443" s="214"/>
      <c r="AP443" s="214"/>
      <c r="AQ443" s="214"/>
      <c r="AR443" s="214"/>
      <c r="AS443" s="214"/>
      <c r="AT443" s="214"/>
      <c r="AU443" s="214"/>
      <c r="AV443" s="214"/>
      <c r="AW443" s="214"/>
      <c r="AX443" s="214"/>
      <c r="AY443" s="214"/>
      <c r="AZ443" s="214"/>
      <c r="BA443" s="214"/>
      <c r="BB443" s="214"/>
      <c r="BC443" s="214"/>
      <c r="BD443" s="214"/>
      <c r="BE443" s="214"/>
      <c r="BF443" s="214"/>
      <c r="BG443" s="214"/>
      <c r="BH443" s="214"/>
      <c r="BI443" s="214"/>
      <c r="BJ443" s="220"/>
      <c r="BK443" s="220"/>
    </row>
    <row r="444" spans="1:63" outlineLevel="1">
      <c r="A444" s="9"/>
      <c r="B444" s="46"/>
      <c r="C444" s="129">
        <v>0</v>
      </c>
      <c r="D444" s="9"/>
      <c r="E444" s="9"/>
      <c r="F444" s="141"/>
      <c r="G444" s="193">
        <v>0</v>
      </c>
      <c r="H444" s="120"/>
      <c r="I444" s="120"/>
      <c r="J444" s="120"/>
      <c r="K444" s="120"/>
      <c r="L444" s="120"/>
      <c r="M444" s="106"/>
      <c r="N444" s="106"/>
      <c r="O444" s="106"/>
      <c r="P444" s="106"/>
      <c r="Q444" s="106"/>
      <c r="R444" s="106"/>
      <c r="S444" s="106"/>
      <c r="T444" s="106"/>
      <c r="U444" s="106"/>
      <c r="V444" s="106"/>
      <c r="W444" s="106"/>
      <c r="X444" s="106"/>
      <c r="Y444" s="106"/>
      <c r="Z444" s="106"/>
      <c r="AA444" s="214"/>
      <c r="AB444" s="214"/>
      <c r="AC444" s="214"/>
      <c r="AD444" s="214"/>
      <c r="AE444" s="214"/>
      <c r="AF444" s="214"/>
      <c r="AG444" s="214"/>
      <c r="AH444" s="214"/>
      <c r="AI444" s="214"/>
      <c r="AJ444" s="214"/>
      <c r="AK444" s="214"/>
      <c r="AL444" s="214"/>
      <c r="AM444" s="214"/>
      <c r="AN444" s="214"/>
      <c r="AO444" s="214"/>
      <c r="AP444" s="214"/>
      <c r="AQ444" s="214"/>
      <c r="AR444" s="214"/>
      <c r="AS444" s="214"/>
      <c r="AT444" s="214"/>
      <c r="AU444" s="214"/>
      <c r="AV444" s="214"/>
      <c r="AW444" s="214"/>
      <c r="AX444" s="214"/>
      <c r="AY444" s="214"/>
      <c r="AZ444" s="214"/>
      <c r="BA444" s="214"/>
      <c r="BB444" s="214"/>
      <c r="BC444" s="214"/>
      <c r="BD444" s="214"/>
      <c r="BE444" s="214"/>
      <c r="BF444" s="214"/>
      <c r="BG444" s="214"/>
      <c r="BH444" s="214"/>
      <c r="BI444" s="214"/>
      <c r="BJ444" s="220"/>
      <c r="BK444" s="220"/>
    </row>
    <row r="445" spans="1:63" outlineLevel="1">
      <c r="A445" s="9"/>
      <c r="B445" s="46"/>
      <c r="C445" s="129">
        <v>0</v>
      </c>
      <c r="D445" s="9"/>
      <c r="E445" s="9"/>
      <c r="F445" s="141"/>
      <c r="G445" s="193">
        <v>0</v>
      </c>
      <c r="H445" s="120"/>
      <c r="I445" s="120"/>
      <c r="J445" s="120"/>
      <c r="K445" s="120"/>
      <c r="L445" s="120"/>
      <c r="M445" s="106"/>
      <c r="N445" s="106"/>
      <c r="O445" s="106"/>
      <c r="P445" s="106"/>
      <c r="Q445" s="106"/>
      <c r="R445" s="106"/>
      <c r="S445" s="106"/>
      <c r="T445" s="106"/>
      <c r="U445" s="106"/>
      <c r="V445" s="106"/>
      <c r="W445" s="106"/>
      <c r="X445" s="106"/>
      <c r="Y445" s="106"/>
      <c r="Z445" s="106"/>
      <c r="AA445" s="214"/>
      <c r="AB445" s="214"/>
      <c r="AC445" s="214"/>
      <c r="AD445" s="214"/>
      <c r="AE445" s="214"/>
      <c r="AF445" s="214"/>
      <c r="AG445" s="214"/>
      <c r="AH445" s="214"/>
      <c r="AI445" s="214"/>
      <c r="AJ445" s="214"/>
      <c r="AK445" s="214"/>
      <c r="AL445" s="214"/>
      <c r="AM445" s="214"/>
      <c r="AN445" s="214"/>
      <c r="AO445" s="214"/>
      <c r="AP445" s="214"/>
      <c r="AQ445" s="214"/>
      <c r="AR445" s="214"/>
      <c r="AS445" s="214"/>
      <c r="AT445" s="214"/>
      <c r="AU445" s="214"/>
      <c r="AV445" s="214"/>
      <c r="AW445" s="214"/>
      <c r="AX445" s="214"/>
      <c r="AY445" s="214"/>
      <c r="AZ445" s="214"/>
      <c r="BA445" s="214"/>
      <c r="BB445" s="214"/>
      <c r="BC445" s="214"/>
      <c r="BD445" s="214"/>
      <c r="BE445" s="214"/>
      <c r="BF445" s="214"/>
      <c r="BG445" s="214"/>
      <c r="BH445" s="214"/>
      <c r="BI445" s="214"/>
      <c r="BJ445" s="220"/>
      <c r="BK445" s="220"/>
    </row>
    <row r="446" spans="1:63" outlineLevel="1">
      <c r="A446" s="9"/>
      <c r="B446" s="46"/>
      <c r="C446" s="129">
        <v>0</v>
      </c>
      <c r="D446" s="9"/>
      <c r="E446" s="9"/>
      <c r="F446" s="141"/>
      <c r="G446" s="193">
        <v>0</v>
      </c>
      <c r="H446" s="120"/>
      <c r="I446" s="120"/>
      <c r="J446" s="120"/>
      <c r="K446" s="120"/>
      <c r="L446" s="120"/>
      <c r="M446" s="106"/>
      <c r="N446" s="106"/>
      <c r="O446" s="106"/>
      <c r="P446" s="106"/>
      <c r="Q446" s="106"/>
      <c r="R446" s="106"/>
      <c r="S446" s="106"/>
      <c r="T446" s="106"/>
      <c r="U446" s="106"/>
      <c r="V446" s="106"/>
      <c r="W446" s="106"/>
      <c r="X446" s="106"/>
      <c r="Y446" s="106"/>
      <c r="Z446" s="106"/>
      <c r="AA446" s="214"/>
      <c r="AB446" s="214"/>
      <c r="AC446" s="214"/>
      <c r="AD446" s="214"/>
      <c r="AE446" s="214"/>
      <c r="AF446" s="214"/>
      <c r="AG446" s="214"/>
      <c r="AH446" s="214"/>
      <c r="AI446" s="214"/>
      <c r="AJ446" s="214"/>
      <c r="AK446" s="214"/>
      <c r="AL446" s="214"/>
      <c r="AM446" s="214"/>
      <c r="AN446" s="214"/>
      <c r="AO446" s="214"/>
      <c r="AP446" s="214"/>
      <c r="AQ446" s="214"/>
      <c r="AR446" s="214"/>
      <c r="AS446" s="214"/>
      <c r="AT446" s="214"/>
      <c r="AU446" s="214"/>
      <c r="AV446" s="214"/>
      <c r="AW446" s="214"/>
      <c r="AX446" s="214"/>
      <c r="AY446" s="214"/>
      <c r="AZ446" s="214"/>
      <c r="BA446" s="214"/>
      <c r="BB446" s="214"/>
      <c r="BC446" s="214"/>
      <c r="BD446" s="214"/>
      <c r="BE446" s="214"/>
      <c r="BF446" s="214"/>
      <c r="BG446" s="214"/>
      <c r="BH446" s="214"/>
      <c r="BI446" s="214"/>
      <c r="BJ446" s="220"/>
      <c r="BK446" s="220"/>
    </row>
    <row r="447" spans="1:63" outlineLevel="1">
      <c r="A447" s="9"/>
      <c r="B447" s="46"/>
      <c r="C447" s="129">
        <v>0</v>
      </c>
      <c r="D447" s="9"/>
      <c r="E447" s="9"/>
      <c r="F447" s="141"/>
      <c r="G447" s="193">
        <v>0</v>
      </c>
      <c r="H447" s="120"/>
      <c r="I447" s="120"/>
      <c r="J447" s="120"/>
      <c r="K447" s="120"/>
      <c r="L447" s="120"/>
      <c r="M447" s="106"/>
      <c r="N447" s="106"/>
      <c r="O447" s="106"/>
      <c r="P447" s="106"/>
      <c r="Q447" s="106"/>
      <c r="R447" s="106"/>
      <c r="S447" s="106"/>
      <c r="T447" s="106"/>
      <c r="U447" s="106"/>
      <c r="V447" s="106"/>
      <c r="W447" s="106"/>
      <c r="X447" s="106"/>
      <c r="Y447" s="106"/>
      <c r="Z447" s="106"/>
      <c r="AA447" s="214"/>
      <c r="AB447" s="214"/>
      <c r="AC447" s="214"/>
      <c r="AD447" s="214"/>
      <c r="AE447" s="214"/>
      <c r="AF447" s="214"/>
      <c r="AG447" s="214"/>
      <c r="AH447" s="214"/>
      <c r="AI447" s="214"/>
      <c r="AJ447" s="214"/>
      <c r="AK447" s="214"/>
      <c r="AL447" s="214"/>
      <c r="AM447" s="214"/>
      <c r="AN447" s="214"/>
      <c r="AO447" s="214"/>
      <c r="AP447" s="214"/>
      <c r="AQ447" s="214"/>
      <c r="AR447" s="214"/>
      <c r="AS447" s="214"/>
      <c r="AT447" s="214"/>
      <c r="AU447" s="214"/>
      <c r="AV447" s="214"/>
      <c r="AW447" s="214"/>
      <c r="AX447" s="214"/>
      <c r="AY447" s="214"/>
      <c r="AZ447" s="214"/>
      <c r="BA447" s="214"/>
      <c r="BB447" s="214"/>
      <c r="BC447" s="214"/>
      <c r="BD447" s="214"/>
      <c r="BE447" s="214"/>
      <c r="BF447" s="214"/>
      <c r="BG447" s="214"/>
      <c r="BH447" s="214"/>
      <c r="BI447" s="214"/>
      <c r="BJ447" s="220"/>
      <c r="BK447" s="220"/>
    </row>
    <row r="448" spans="1:63" outlineLevel="1">
      <c r="A448" s="9"/>
      <c r="B448" s="46"/>
      <c r="C448" s="129">
        <v>0</v>
      </c>
      <c r="D448" s="9"/>
      <c r="E448" s="9"/>
      <c r="F448" s="141"/>
      <c r="G448" s="193">
        <v>0</v>
      </c>
      <c r="H448" s="120"/>
      <c r="I448" s="120"/>
      <c r="J448" s="120"/>
      <c r="K448" s="120"/>
      <c r="L448" s="120"/>
      <c r="M448" s="106"/>
      <c r="N448" s="106"/>
      <c r="O448" s="106"/>
      <c r="P448" s="106"/>
      <c r="Q448" s="106"/>
      <c r="R448" s="106"/>
      <c r="S448" s="106"/>
      <c r="T448" s="106"/>
      <c r="U448" s="106"/>
      <c r="V448" s="106"/>
      <c r="W448" s="106"/>
      <c r="X448" s="106"/>
      <c r="Y448" s="106"/>
      <c r="Z448" s="106"/>
      <c r="AA448" s="214"/>
      <c r="AB448" s="214"/>
      <c r="AC448" s="214"/>
      <c r="AD448" s="214"/>
      <c r="AE448" s="214"/>
      <c r="AF448" s="214"/>
      <c r="AG448" s="214"/>
      <c r="AH448" s="214"/>
      <c r="AI448" s="214"/>
      <c r="AJ448" s="214"/>
      <c r="AK448" s="214"/>
      <c r="AL448" s="214"/>
      <c r="AM448" s="214"/>
      <c r="AN448" s="214"/>
      <c r="AO448" s="214"/>
      <c r="AP448" s="214"/>
      <c r="AQ448" s="214"/>
      <c r="AR448" s="214"/>
      <c r="AS448" s="214"/>
      <c r="AT448" s="214"/>
      <c r="AU448" s="214"/>
      <c r="AV448" s="214"/>
      <c r="AW448" s="214"/>
      <c r="AX448" s="214"/>
      <c r="AY448" s="214"/>
      <c r="AZ448" s="214"/>
      <c r="BA448" s="214"/>
      <c r="BB448" s="214"/>
      <c r="BC448" s="214"/>
      <c r="BD448" s="214"/>
      <c r="BE448" s="214"/>
      <c r="BF448" s="214"/>
      <c r="BG448" s="214"/>
      <c r="BH448" s="214"/>
      <c r="BI448" s="214"/>
      <c r="BJ448" s="220"/>
      <c r="BK448" s="220"/>
    </row>
    <row r="449" spans="1:63" outlineLevel="1">
      <c r="A449" s="9"/>
      <c r="B449" s="46"/>
      <c r="C449" s="129">
        <v>0</v>
      </c>
      <c r="D449" s="9"/>
      <c r="E449" s="9"/>
      <c r="F449" s="141"/>
      <c r="G449" s="193">
        <v>0</v>
      </c>
      <c r="H449" s="120"/>
      <c r="I449" s="120"/>
      <c r="J449" s="120"/>
      <c r="K449" s="120"/>
      <c r="L449" s="120"/>
      <c r="M449" s="106"/>
      <c r="N449" s="106"/>
      <c r="O449" s="106"/>
      <c r="P449" s="106"/>
      <c r="Q449" s="106"/>
      <c r="R449" s="106"/>
      <c r="S449" s="106"/>
      <c r="T449" s="106"/>
      <c r="U449" s="106"/>
      <c r="V449" s="106"/>
      <c r="W449" s="106"/>
      <c r="X449" s="106"/>
      <c r="Y449" s="106"/>
      <c r="Z449" s="106"/>
      <c r="AA449" s="214"/>
      <c r="AB449" s="214"/>
      <c r="AC449" s="214"/>
      <c r="AD449" s="214"/>
      <c r="AE449" s="214"/>
      <c r="AF449" s="214"/>
      <c r="AG449" s="214"/>
      <c r="AH449" s="214"/>
      <c r="AI449" s="214"/>
      <c r="AJ449" s="214"/>
      <c r="AK449" s="214"/>
      <c r="AL449" s="214"/>
      <c r="AM449" s="214"/>
      <c r="AN449" s="214"/>
      <c r="AO449" s="214"/>
      <c r="AP449" s="214"/>
      <c r="AQ449" s="214"/>
      <c r="AR449" s="214"/>
      <c r="AS449" s="214"/>
      <c r="AT449" s="214"/>
      <c r="AU449" s="214"/>
      <c r="AV449" s="214"/>
      <c r="AW449" s="214"/>
      <c r="AX449" s="214"/>
      <c r="AY449" s="214"/>
      <c r="AZ449" s="214"/>
      <c r="BA449" s="214"/>
      <c r="BB449" s="214"/>
      <c r="BC449" s="214"/>
      <c r="BD449" s="214"/>
      <c r="BE449" s="214"/>
      <c r="BF449" s="214"/>
      <c r="BG449" s="214"/>
      <c r="BH449" s="214"/>
      <c r="BI449" s="214"/>
      <c r="BJ449" s="220"/>
      <c r="BK449" s="220"/>
    </row>
    <row r="450" spans="1:63" outlineLevel="1">
      <c r="A450" s="9"/>
      <c r="B450" s="46"/>
      <c r="C450" s="129">
        <v>0</v>
      </c>
      <c r="D450" s="9"/>
      <c r="E450" s="9"/>
      <c r="F450" s="141"/>
      <c r="G450" s="193">
        <v>0</v>
      </c>
      <c r="H450" s="120"/>
      <c r="I450" s="120"/>
      <c r="J450" s="120"/>
      <c r="K450" s="120"/>
      <c r="L450" s="120"/>
      <c r="M450" s="106"/>
      <c r="N450" s="106"/>
      <c r="O450" s="106"/>
      <c r="P450" s="106"/>
      <c r="Q450" s="106"/>
      <c r="R450" s="106"/>
      <c r="S450" s="106"/>
      <c r="T450" s="106"/>
      <c r="U450" s="106"/>
      <c r="V450" s="106"/>
      <c r="W450" s="106"/>
      <c r="X450" s="106"/>
      <c r="Y450" s="106"/>
      <c r="Z450" s="106"/>
      <c r="AA450" s="214"/>
      <c r="AB450" s="214"/>
      <c r="AC450" s="214"/>
      <c r="AD450" s="214"/>
      <c r="AE450" s="214"/>
      <c r="AF450" s="214"/>
      <c r="AG450" s="214"/>
      <c r="AH450" s="214"/>
      <c r="AI450" s="214"/>
      <c r="AJ450" s="214"/>
      <c r="AK450" s="214"/>
      <c r="AL450" s="214"/>
      <c r="AM450" s="214"/>
      <c r="AN450" s="214"/>
      <c r="AO450" s="214"/>
      <c r="AP450" s="214"/>
      <c r="AQ450" s="214"/>
      <c r="AR450" s="214"/>
      <c r="AS450" s="214"/>
      <c r="AT450" s="214"/>
      <c r="AU450" s="214"/>
      <c r="AV450" s="214"/>
      <c r="AW450" s="214"/>
      <c r="AX450" s="214"/>
      <c r="AY450" s="214"/>
      <c r="AZ450" s="214"/>
      <c r="BA450" s="214"/>
      <c r="BB450" s="214"/>
      <c r="BC450" s="214"/>
      <c r="BD450" s="214"/>
      <c r="BE450" s="214"/>
      <c r="BF450" s="214"/>
      <c r="BG450" s="214"/>
      <c r="BH450" s="214"/>
      <c r="BI450" s="214"/>
      <c r="BJ450" s="220"/>
      <c r="BK450" s="220"/>
    </row>
    <row r="451" spans="1:63" outlineLevel="1">
      <c r="A451" s="9"/>
      <c r="B451" s="46"/>
      <c r="C451" s="129">
        <v>0</v>
      </c>
      <c r="D451" s="9"/>
      <c r="E451" s="9"/>
      <c r="F451" s="141"/>
      <c r="G451" s="193">
        <v>0</v>
      </c>
      <c r="H451" s="120"/>
      <c r="I451" s="120"/>
      <c r="J451" s="120"/>
      <c r="K451" s="120"/>
      <c r="L451" s="120"/>
      <c r="M451" s="106"/>
      <c r="N451" s="106"/>
      <c r="O451" s="106"/>
      <c r="P451" s="106"/>
      <c r="Q451" s="106"/>
      <c r="R451" s="106"/>
      <c r="S451" s="106"/>
      <c r="T451" s="106"/>
      <c r="U451" s="106"/>
      <c r="V451" s="106"/>
      <c r="W451" s="106"/>
      <c r="X451" s="106"/>
      <c r="Y451" s="106"/>
      <c r="Z451" s="106"/>
      <c r="AA451" s="214"/>
      <c r="AB451" s="214"/>
      <c r="AC451" s="214"/>
      <c r="AD451" s="214"/>
      <c r="AE451" s="214"/>
      <c r="AF451" s="214"/>
      <c r="AG451" s="214"/>
      <c r="AH451" s="214"/>
      <c r="AI451" s="214"/>
      <c r="AJ451" s="214"/>
      <c r="AK451" s="214"/>
      <c r="AL451" s="214"/>
      <c r="AM451" s="214"/>
      <c r="AN451" s="214"/>
      <c r="AO451" s="214"/>
      <c r="AP451" s="214"/>
      <c r="AQ451" s="214"/>
      <c r="AR451" s="214"/>
      <c r="AS451" s="214"/>
      <c r="AT451" s="214"/>
      <c r="AU451" s="214"/>
      <c r="AV451" s="214"/>
      <c r="AW451" s="214"/>
      <c r="AX451" s="214"/>
      <c r="AY451" s="214"/>
      <c r="AZ451" s="214"/>
      <c r="BA451" s="214"/>
      <c r="BB451" s="214"/>
      <c r="BC451" s="214"/>
      <c r="BD451" s="214"/>
      <c r="BE451" s="214"/>
      <c r="BF451" s="214"/>
      <c r="BG451" s="214"/>
      <c r="BH451" s="214"/>
      <c r="BI451" s="214"/>
      <c r="BJ451" s="220"/>
      <c r="BK451" s="220"/>
    </row>
    <row r="452" spans="1:63" outlineLevel="1">
      <c r="A452" s="9"/>
      <c r="B452" s="46"/>
      <c r="C452" s="129">
        <v>0</v>
      </c>
      <c r="D452" s="9"/>
      <c r="E452" s="9"/>
      <c r="F452" s="141"/>
      <c r="G452" s="193">
        <v>0</v>
      </c>
      <c r="H452" s="120"/>
      <c r="I452" s="120"/>
      <c r="J452" s="120"/>
      <c r="K452" s="120"/>
      <c r="L452" s="120"/>
      <c r="M452" s="106"/>
      <c r="N452" s="106"/>
      <c r="O452" s="106"/>
      <c r="P452" s="106"/>
      <c r="Q452" s="106"/>
      <c r="R452" s="106"/>
      <c r="S452" s="106"/>
      <c r="T452" s="106"/>
      <c r="U452" s="106"/>
      <c r="V452" s="106"/>
      <c r="W452" s="106"/>
      <c r="X452" s="106"/>
      <c r="Y452" s="106"/>
      <c r="Z452" s="106"/>
      <c r="AA452" s="214"/>
      <c r="AB452" s="214"/>
      <c r="AC452" s="214"/>
      <c r="AD452" s="214"/>
      <c r="AE452" s="214"/>
      <c r="AF452" s="214"/>
      <c r="AG452" s="214"/>
      <c r="AH452" s="214"/>
      <c r="AI452" s="214"/>
      <c r="AJ452" s="214"/>
      <c r="AK452" s="214"/>
      <c r="AL452" s="214"/>
      <c r="AM452" s="214"/>
      <c r="AN452" s="214"/>
      <c r="AO452" s="214"/>
      <c r="AP452" s="214"/>
      <c r="AQ452" s="214"/>
      <c r="AR452" s="214"/>
      <c r="AS452" s="214"/>
      <c r="AT452" s="214"/>
      <c r="AU452" s="214"/>
      <c r="AV452" s="214"/>
      <c r="AW452" s="214"/>
      <c r="AX452" s="214"/>
      <c r="AY452" s="214"/>
      <c r="AZ452" s="214"/>
      <c r="BA452" s="214"/>
      <c r="BB452" s="214"/>
      <c r="BC452" s="214"/>
      <c r="BD452" s="214"/>
      <c r="BE452" s="214"/>
      <c r="BF452" s="214"/>
      <c r="BG452" s="214"/>
      <c r="BH452" s="214"/>
      <c r="BI452" s="214"/>
      <c r="BJ452" s="220"/>
      <c r="BK452" s="220"/>
    </row>
    <row r="453" spans="1:63" outlineLevel="1">
      <c r="A453" s="9"/>
      <c r="B453" s="46"/>
      <c r="C453" s="129">
        <v>0</v>
      </c>
      <c r="D453" s="9"/>
      <c r="E453" s="9"/>
      <c r="F453" s="141"/>
      <c r="G453" s="193">
        <v>0</v>
      </c>
      <c r="H453" s="120"/>
      <c r="I453" s="120"/>
      <c r="J453" s="120"/>
      <c r="K453" s="120"/>
      <c r="L453" s="120"/>
      <c r="M453" s="106"/>
      <c r="N453" s="106"/>
      <c r="O453" s="106"/>
      <c r="P453" s="106"/>
      <c r="Q453" s="106"/>
      <c r="R453" s="106"/>
      <c r="S453" s="106"/>
      <c r="T453" s="106"/>
      <c r="U453" s="106"/>
      <c r="V453" s="106"/>
      <c r="W453" s="106"/>
      <c r="X453" s="106"/>
      <c r="Y453" s="106"/>
      <c r="Z453" s="106"/>
      <c r="AA453" s="214"/>
      <c r="AB453" s="214"/>
      <c r="AC453" s="214"/>
      <c r="AD453" s="214"/>
      <c r="AE453" s="214"/>
      <c r="AF453" s="214"/>
      <c r="AG453" s="214"/>
      <c r="AH453" s="214"/>
      <c r="AI453" s="214"/>
      <c r="AJ453" s="214"/>
      <c r="AK453" s="214"/>
      <c r="AL453" s="214"/>
      <c r="AM453" s="214"/>
      <c r="AN453" s="214"/>
      <c r="AO453" s="214"/>
      <c r="AP453" s="214"/>
      <c r="AQ453" s="214"/>
      <c r="AR453" s="214"/>
      <c r="AS453" s="214"/>
      <c r="AT453" s="214"/>
      <c r="AU453" s="214"/>
      <c r="AV453" s="214"/>
      <c r="AW453" s="214"/>
      <c r="AX453" s="214"/>
      <c r="AY453" s="214"/>
      <c r="AZ453" s="214"/>
      <c r="BA453" s="214"/>
      <c r="BB453" s="214"/>
      <c r="BC453" s="214"/>
      <c r="BD453" s="214"/>
      <c r="BE453" s="214"/>
      <c r="BF453" s="214"/>
      <c r="BG453" s="214"/>
      <c r="BH453" s="214"/>
      <c r="BI453" s="214"/>
      <c r="BJ453" s="220"/>
      <c r="BK453" s="220"/>
    </row>
    <row r="454" spans="1:63" outlineLevel="1">
      <c r="A454" s="9"/>
      <c r="B454" s="46"/>
      <c r="C454" s="129">
        <v>0</v>
      </c>
      <c r="D454" s="9"/>
      <c r="E454" s="9"/>
      <c r="F454" s="141"/>
      <c r="G454" s="193">
        <v>0</v>
      </c>
      <c r="H454" s="120"/>
      <c r="I454" s="120"/>
      <c r="J454" s="120"/>
      <c r="K454" s="120"/>
      <c r="L454" s="120"/>
      <c r="M454" s="106"/>
      <c r="N454" s="106"/>
      <c r="O454" s="106"/>
      <c r="P454" s="106"/>
      <c r="Q454" s="106"/>
      <c r="R454" s="106"/>
      <c r="S454" s="106"/>
      <c r="T454" s="106"/>
      <c r="U454" s="106"/>
      <c r="V454" s="106"/>
      <c r="W454" s="106"/>
      <c r="X454" s="106"/>
      <c r="Y454" s="106"/>
      <c r="Z454" s="106"/>
      <c r="AA454" s="214"/>
      <c r="AB454" s="214"/>
      <c r="AC454" s="214"/>
      <c r="AD454" s="214"/>
      <c r="AE454" s="214"/>
      <c r="AF454" s="214"/>
      <c r="AG454" s="214"/>
      <c r="AH454" s="214"/>
      <c r="AI454" s="214"/>
      <c r="AJ454" s="214"/>
      <c r="AK454" s="214"/>
      <c r="AL454" s="214"/>
      <c r="AM454" s="214"/>
      <c r="AN454" s="214"/>
      <c r="AO454" s="214"/>
      <c r="AP454" s="214"/>
      <c r="AQ454" s="214"/>
      <c r="AR454" s="214"/>
      <c r="AS454" s="214"/>
      <c r="AT454" s="214"/>
      <c r="AU454" s="214"/>
      <c r="AV454" s="214"/>
      <c r="AW454" s="214"/>
      <c r="AX454" s="214"/>
      <c r="AY454" s="214"/>
      <c r="AZ454" s="214"/>
      <c r="BA454" s="214"/>
      <c r="BB454" s="214"/>
      <c r="BC454" s="214"/>
      <c r="BD454" s="214"/>
      <c r="BE454" s="214"/>
      <c r="BF454" s="214"/>
      <c r="BG454" s="214"/>
      <c r="BH454" s="214"/>
      <c r="BI454" s="214"/>
      <c r="BJ454" s="220"/>
      <c r="BK454" s="220"/>
    </row>
    <row r="455" spans="1:63" outlineLevel="1">
      <c r="A455" s="9"/>
      <c r="B455" s="46"/>
      <c r="C455" s="129">
        <v>0</v>
      </c>
      <c r="D455" s="9"/>
      <c r="E455" s="9"/>
      <c r="F455" s="141"/>
      <c r="G455" s="193">
        <v>0</v>
      </c>
      <c r="H455" s="120"/>
      <c r="I455" s="120"/>
      <c r="J455" s="120"/>
      <c r="K455" s="120"/>
      <c r="L455" s="120"/>
      <c r="M455" s="106"/>
      <c r="N455" s="106"/>
      <c r="O455" s="106"/>
      <c r="P455" s="106"/>
      <c r="Q455" s="106"/>
      <c r="R455" s="106"/>
      <c r="S455" s="106"/>
      <c r="T455" s="106"/>
      <c r="U455" s="106"/>
      <c r="V455" s="106"/>
      <c r="W455" s="106"/>
      <c r="X455" s="106"/>
      <c r="Y455" s="106"/>
      <c r="Z455" s="106"/>
      <c r="AA455" s="214"/>
      <c r="AB455" s="214"/>
      <c r="AC455" s="214"/>
      <c r="AD455" s="214"/>
      <c r="AE455" s="214"/>
      <c r="AF455" s="214"/>
      <c r="AG455" s="214"/>
      <c r="AH455" s="214"/>
      <c r="AI455" s="214"/>
      <c r="AJ455" s="214"/>
      <c r="AK455" s="214"/>
      <c r="AL455" s="214"/>
      <c r="AM455" s="214"/>
      <c r="AN455" s="214"/>
      <c r="AO455" s="214"/>
      <c r="AP455" s="214"/>
      <c r="AQ455" s="214"/>
      <c r="AR455" s="214"/>
      <c r="AS455" s="214"/>
      <c r="AT455" s="214"/>
      <c r="AU455" s="214"/>
      <c r="AV455" s="214"/>
      <c r="AW455" s="214"/>
      <c r="AX455" s="214"/>
      <c r="AY455" s="214"/>
      <c r="AZ455" s="214"/>
      <c r="BA455" s="214"/>
      <c r="BB455" s="214"/>
      <c r="BC455" s="214"/>
      <c r="BD455" s="214"/>
      <c r="BE455" s="214"/>
      <c r="BF455" s="214"/>
      <c r="BG455" s="214"/>
      <c r="BH455" s="214"/>
      <c r="BI455" s="214"/>
      <c r="BJ455" s="220"/>
      <c r="BK455" s="220"/>
    </row>
    <row r="456" spans="1:63" outlineLevel="1">
      <c r="A456" s="9"/>
      <c r="B456" s="46"/>
      <c r="C456" s="129">
        <v>0</v>
      </c>
      <c r="D456" s="9"/>
      <c r="E456" s="9"/>
      <c r="F456" s="141"/>
      <c r="G456" s="193">
        <v>0</v>
      </c>
      <c r="H456" s="120"/>
      <c r="I456" s="120"/>
      <c r="J456" s="120"/>
      <c r="K456" s="120"/>
      <c r="L456" s="120"/>
      <c r="M456" s="106"/>
      <c r="N456" s="106"/>
      <c r="O456" s="106"/>
      <c r="P456" s="106"/>
      <c r="Q456" s="106"/>
      <c r="R456" s="106"/>
      <c r="S456" s="106"/>
      <c r="T456" s="106"/>
      <c r="U456" s="106"/>
      <c r="V456" s="106"/>
      <c r="W456" s="106"/>
      <c r="X456" s="106"/>
      <c r="Y456" s="106"/>
      <c r="Z456" s="106"/>
      <c r="AA456" s="214"/>
      <c r="AB456" s="214"/>
      <c r="AC456" s="214"/>
      <c r="AD456" s="214"/>
      <c r="AE456" s="214"/>
      <c r="AF456" s="214"/>
      <c r="AG456" s="214"/>
      <c r="AH456" s="214"/>
      <c r="AI456" s="214"/>
      <c r="AJ456" s="214"/>
      <c r="AK456" s="214"/>
      <c r="AL456" s="214"/>
      <c r="AM456" s="214"/>
      <c r="AN456" s="214"/>
      <c r="AO456" s="214"/>
      <c r="AP456" s="214"/>
      <c r="AQ456" s="214"/>
      <c r="AR456" s="214"/>
      <c r="AS456" s="214"/>
      <c r="AT456" s="214"/>
      <c r="AU456" s="214"/>
      <c r="AV456" s="214"/>
      <c r="AW456" s="214"/>
      <c r="AX456" s="214"/>
      <c r="AY456" s="214"/>
      <c r="AZ456" s="214"/>
      <c r="BA456" s="214"/>
      <c r="BB456" s="214"/>
      <c r="BC456" s="214"/>
      <c r="BD456" s="214"/>
      <c r="BE456" s="214"/>
      <c r="BF456" s="214"/>
      <c r="BG456" s="214"/>
      <c r="BH456" s="214"/>
      <c r="BI456" s="214"/>
      <c r="BJ456" s="220"/>
      <c r="BK456" s="220"/>
    </row>
    <row r="457" spans="1:63" outlineLevel="1">
      <c r="A457" s="9"/>
      <c r="B457" s="46"/>
      <c r="C457" s="129">
        <v>0</v>
      </c>
      <c r="D457" s="9"/>
      <c r="E457" s="9"/>
      <c r="F457" s="141"/>
      <c r="G457" s="193">
        <v>0</v>
      </c>
      <c r="H457" s="120"/>
      <c r="I457" s="120"/>
      <c r="J457" s="120"/>
      <c r="K457" s="120"/>
      <c r="L457" s="120"/>
      <c r="M457" s="106"/>
      <c r="N457" s="106"/>
      <c r="O457" s="106"/>
      <c r="P457" s="106"/>
      <c r="Q457" s="106"/>
      <c r="R457" s="106"/>
      <c r="S457" s="106"/>
      <c r="T457" s="106"/>
      <c r="U457" s="106"/>
      <c r="V457" s="106"/>
      <c r="W457" s="106"/>
      <c r="X457" s="106"/>
      <c r="Y457" s="106"/>
      <c r="Z457" s="106"/>
      <c r="AA457" s="214"/>
      <c r="AB457" s="214"/>
      <c r="AC457" s="214"/>
      <c r="AD457" s="214"/>
      <c r="AE457" s="214"/>
      <c r="AF457" s="214"/>
      <c r="AG457" s="214"/>
      <c r="AH457" s="214"/>
      <c r="AI457" s="214"/>
      <c r="AJ457" s="214"/>
      <c r="AK457" s="214"/>
      <c r="AL457" s="214"/>
      <c r="AM457" s="214"/>
      <c r="AN457" s="214"/>
      <c r="AO457" s="214"/>
      <c r="AP457" s="214"/>
      <c r="AQ457" s="214"/>
      <c r="AR457" s="214"/>
      <c r="AS457" s="214"/>
      <c r="AT457" s="214"/>
      <c r="AU457" s="214"/>
      <c r="AV457" s="214"/>
      <c r="AW457" s="214"/>
      <c r="AX457" s="214"/>
      <c r="AY457" s="214"/>
      <c r="AZ457" s="214"/>
      <c r="BA457" s="214"/>
      <c r="BB457" s="214"/>
      <c r="BC457" s="214"/>
      <c r="BD457" s="214"/>
      <c r="BE457" s="214"/>
      <c r="BF457" s="214"/>
      <c r="BG457" s="214"/>
      <c r="BH457" s="214"/>
      <c r="BI457" s="214"/>
      <c r="BJ457" s="220"/>
      <c r="BK457" s="220"/>
    </row>
    <row r="458" spans="1:63" outlineLevel="1">
      <c r="A458" s="9"/>
      <c r="B458" s="46"/>
      <c r="C458" s="129">
        <v>0</v>
      </c>
      <c r="D458" s="9"/>
      <c r="E458" s="9"/>
      <c r="F458" s="141"/>
      <c r="G458" s="193">
        <v>0</v>
      </c>
      <c r="H458" s="120"/>
      <c r="I458" s="120"/>
      <c r="J458" s="120"/>
      <c r="K458" s="120"/>
      <c r="L458" s="120"/>
      <c r="M458" s="106"/>
      <c r="N458" s="106"/>
      <c r="O458" s="106"/>
      <c r="P458" s="106"/>
      <c r="Q458" s="106"/>
      <c r="R458" s="106"/>
      <c r="S458" s="106"/>
      <c r="T458" s="106"/>
      <c r="U458" s="106"/>
      <c r="V458" s="106"/>
      <c r="W458" s="106"/>
      <c r="X458" s="106"/>
      <c r="Y458" s="106"/>
      <c r="Z458" s="106"/>
      <c r="AA458" s="214"/>
      <c r="AB458" s="214"/>
      <c r="AC458" s="214"/>
      <c r="AD458" s="214"/>
      <c r="AE458" s="214"/>
      <c r="AF458" s="214"/>
      <c r="AG458" s="214"/>
      <c r="AH458" s="214"/>
      <c r="AI458" s="214"/>
      <c r="AJ458" s="214"/>
      <c r="AK458" s="214"/>
      <c r="AL458" s="214"/>
      <c r="AM458" s="214"/>
      <c r="AN458" s="214"/>
      <c r="AO458" s="214"/>
      <c r="AP458" s="214"/>
      <c r="AQ458" s="214"/>
      <c r="AR458" s="214"/>
      <c r="AS458" s="214"/>
      <c r="AT458" s="214"/>
      <c r="AU458" s="214"/>
      <c r="AV458" s="214"/>
      <c r="AW458" s="214"/>
      <c r="AX458" s="214"/>
      <c r="AY458" s="214"/>
      <c r="AZ458" s="214"/>
      <c r="BA458" s="214"/>
      <c r="BB458" s="214"/>
      <c r="BC458" s="214"/>
      <c r="BD458" s="214"/>
      <c r="BE458" s="214"/>
      <c r="BF458" s="214"/>
      <c r="BG458" s="214"/>
      <c r="BH458" s="214"/>
      <c r="BI458" s="214"/>
      <c r="BJ458" s="220"/>
      <c r="BK458" s="220"/>
    </row>
    <row r="459" spans="1:63" outlineLevel="1">
      <c r="A459" s="9"/>
      <c r="B459" s="46"/>
      <c r="C459" s="129">
        <v>0</v>
      </c>
      <c r="D459" s="9"/>
      <c r="E459" s="9"/>
      <c r="F459" s="141"/>
      <c r="G459" s="193">
        <v>0</v>
      </c>
      <c r="H459" s="120"/>
      <c r="I459" s="120"/>
      <c r="J459" s="120"/>
      <c r="K459" s="120"/>
      <c r="L459" s="120"/>
      <c r="M459" s="106"/>
      <c r="N459" s="106"/>
      <c r="O459" s="106"/>
      <c r="P459" s="106"/>
      <c r="Q459" s="106"/>
      <c r="R459" s="106"/>
      <c r="S459" s="106"/>
      <c r="T459" s="106"/>
      <c r="U459" s="106"/>
      <c r="V459" s="106"/>
      <c r="W459" s="106"/>
      <c r="X459" s="106"/>
      <c r="Y459" s="106"/>
      <c r="Z459" s="106"/>
      <c r="AA459" s="214"/>
      <c r="AB459" s="214"/>
      <c r="AC459" s="214"/>
      <c r="AD459" s="214"/>
      <c r="AE459" s="214"/>
      <c r="AF459" s="214"/>
      <c r="AG459" s="214"/>
      <c r="AH459" s="214"/>
      <c r="AI459" s="214"/>
      <c r="AJ459" s="214"/>
      <c r="AK459" s="214"/>
      <c r="AL459" s="214"/>
      <c r="AM459" s="214"/>
      <c r="AN459" s="214"/>
      <c r="AO459" s="214"/>
      <c r="AP459" s="214"/>
      <c r="AQ459" s="214"/>
      <c r="AR459" s="214"/>
      <c r="AS459" s="214"/>
      <c r="AT459" s="214"/>
      <c r="AU459" s="214"/>
      <c r="AV459" s="214"/>
      <c r="AW459" s="214"/>
      <c r="AX459" s="214"/>
      <c r="AY459" s="214"/>
      <c r="AZ459" s="214"/>
      <c r="BA459" s="214"/>
      <c r="BB459" s="214"/>
      <c r="BC459" s="214"/>
      <c r="BD459" s="214"/>
      <c r="BE459" s="214"/>
      <c r="BF459" s="214"/>
      <c r="BG459" s="214"/>
      <c r="BH459" s="214"/>
      <c r="BI459" s="214"/>
      <c r="BJ459" s="220"/>
      <c r="BK459" s="220"/>
    </row>
    <row r="460" spans="1:63">
      <c r="A460" s="9"/>
      <c r="B460" s="46"/>
      <c r="C460" s="129"/>
      <c r="D460" s="9"/>
      <c r="E460" s="9"/>
      <c r="F460" s="141"/>
      <c r="G460" s="193"/>
      <c r="H460" s="120"/>
      <c r="I460" s="120"/>
      <c r="J460" s="120"/>
      <c r="K460" s="120"/>
      <c r="L460" s="120"/>
      <c r="M460" s="106"/>
      <c r="N460" s="106"/>
      <c r="O460" s="106"/>
      <c r="P460" s="106"/>
      <c r="Q460" s="106"/>
      <c r="R460" s="106"/>
      <c r="S460" s="106"/>
      <c r="T460" s="106"/>
      <c r="U460" s="106"/>
      <c r="V460" s="106"/>
      <c r="W460" s="106"/>
      <c r="X460" s="106"/>
      <c r="Y460" s="106"/>
      <c r="Z460" s="106"/>
      <c r="AA460" s="214"/>
      <c r="AB460" s="214"/>
      <c r="AC460" s="214"/>
      <c r="AD460" s="214"/>
      <c r="AE460" s="214"/>
      <c r="AF460" s="214"/>
      <c r="AG460" s="214"/>
      <c r="AH460" s="214"/>
      <c r="AI460" s="214"/>
      <c r="AJ460" s="214"/>
      <c r="AK460" s="214"/>
      <c r="AL460" s="214"/>
      <c r="AM460" s="214"/>
      <c r="AN460" s="214"/>
      <c r="AO460" s="214"/>
      <c r="AP460" s="214"/>
      <c r="AQ460" s="214"/>
      <c r="AR460" s="214"/>
      <c r="AS460" s="214"/>
      <c r="AT460" s="214"/>
      <c r="AU460" s="214"/>
      <c r="AV460" s="214"/>
      <c r="AW460" s="214"/>
      <c r="AX460" s="214"/>
      <c r="AY460" s="214"/>
      <c r="AZ460" s="214"/>
      <c r="BA460" s="214"/>
      <c r="BB460" s="214"/>
      <c r="BC460" s="214"/>
      <c r="BD460" s="214"/>
      <c r="BE460" s="214"/>
      <c r="BF460" s="214"/>
      <c r="BG460" s="214"/>
      <c r="BH460" s="214"/>
      <c r="BI460" s="214"/>
      <c r="BJ460" s="220"/>
      <c r="BK460" s="220"/>
    </row>
    <row r="461" spans="1:63">
      <c r="A461" s="9"/>
      <c r="B461" s="46" t="s">
        <v>63</v>
      </c>
      <c r="C461" s="129"/>
      <c r="D461" s="9"/>
      <c r="E461" s="9"/>
      <c r="F461" s="141"/>
      <c r="G461" s="195">
        <v>0</v>
      </c>
      <c r="H461" s="120"/>
      <c r="I461" s="120"/>
      <c r="J461" s="120"/>
      <c r="K461" s="120"/>
      <c r="L461" s="120"/>
      <c r="M461" s="106"/>
      <c r="N461" s="106"/>
      <c r="O461" s="106"/>
      <c r="P461" s="106"/>
      <c r="Q461" s="106"/>
      <c r="R461" s="106"/>
      <c r="S461" s="106"/>
      <c r="T461" s="106"/>
      <c r="U461" s="106"/>
      <c r="V461" s="106"/>
      <c r="W461" s="106"/>
      <c r="X461" s="106"/>
      <c r="Y461" s="106"/>
      <c r="Z461" s="106"/>
      <c r="AA461" s="214"/>
      <c r="AB461" s="214"/>
      <c r="AC461" s="214"/>
      <c r="AD461" s="214"/>
      <c r="AE461" s="214"/>
      <c r="AF461" s="214"/>
      <c r="AG461" s="214"/>
      <c r="AH461" s="214"/>
      <c r="AI461" s="214"/>
      <c r="AJ461" s="214"/>
      <c r="AK461" s="214"/>
      <c r="AL461" s="214"/>
      <c r="AM461" s="214"/>
      <c r="AN461" s="214"/>
      <c r="AO461" s="214"/>
      <c r="AP461" s="214"/>
      <c r="AQ461" s="214"/>
      <c r="AR461" s="214"/>
      <c r="AS461" s="214"/>
      <c r="AT461" s="214"/>
      <c r="AU461" s="214"/>
      <c r="AV461" s="214"/>
      <c r="AW461" s="214"/>
      <c r="AX461" s="214"/>
      <c r="AY461" s="214"/>
      <c r="AZ461" s="214"/>
      <c r="BA461" s="214"/>
      <c r="BB461" s="214"/>
      <c r="BC461" s="214"/>
      <c r="BD461" s="214"/>
      <c r="BE461" s="214"/>
      <c r="BF461" s="214"/>
      <c r="BG461" s="214"/>
      <c r="BH461" s="214"/>
      <c r="BI461" s="214"/>
      <c r="BJ461" s="220"/>
      <c r="BK461" s="220"/>
    </row>
    <row r="462" spans="1:63" ht="12.75" customHeight="1" outlineLevel="1">
      <c r="A462" s="9"/>
      <c r="B462" s="9"/>
      <c r="C462" s="129" t="s">
        <v>121</v>
      </c>
      <c r="D462" s="9"/>
      <c r="E462" s="9"/>
      <c r="F462" s="141"/>
      <c r="G462" s="193">
        <v>0</v>
      </c>
      <c r="H462" s="120"/>
      <c r="I462" s="120"/>
      <c r="J462" s="120"/>
      <c r="K462" s="120"/>
      <c r="L462" s="120"/>
      <c r="M462" s="106"/>
      <c r="N462" s="106"/>
      <c r="O462" s="106"/>
      <c r="P462" s="106"/>
      <c r="Q462" s="106"/>
      <c r="R462" s="106"/>
      <c r="S462" s="106"/>
      <c r="T462" s="106"/>
      <c r="U462" s="106"/>
      <c r="V462" s="106"/>
      <c r="W462" s="106"/>
      <c r="X462" s="106"/>
      <c r="Y462" s="106"/>
      <c r="Z462" s="106"/>
      <c r="AA462" s="214"/>
      <c r="AB462" s="214"/>
      <c r="AC462" s="214"/>
      <c r="AD462" s="214"/>
      <c r="AE462" s="214"/>
      <c r="AF462" s="214"/>
      <c r="AG462" s="214"/>
      <c r="AH462" s="214"/>
      <c r="AI462" s="214"/>
      <c r="AJ462" s="214"/>
      <c r="AK462" s="214"/>
      <c r="AL462" s="214"/>
      <c r="AM462" s="214"/>
      <c r="AN462" s="214"/>
      <c r="AO462" s="214"/>
      <c r="AP462" s="214"/>
      <c r="AQ462" s="214"/>
      <c r="AR462" s="214"/>
      <c r="AS462" s="214"/>
      <c r="AT462" s="214"/>
      <c r="AU462" s="214"/>
      <c r="AV462" s="214"/>
      <c r="AW462" s="214"/>
      <c r="AX462" s="214"/>
      <c r="AY462" s="214"/>
      <c r="AZ462" s="214"/>
      <c r="BA462" s="214"/>
      <c r="BB462" s="214"/>
      <c r="BC462" s="214"/>
      <c r="BD462" s="214"/>
      <c r="BE462" s="214"/>
      <c r="BF462" s="214"/>
      <c r="BG462" s="214"/>
      <c r="BH462" s="214"/>
      <c r="BI462" s="214"/>
      <c r="BJ462" s="220"/>
      <c r="BK462" s="220"/>
    </row>
    <row r="463" spans="1:63" ht="12.75" customHeight="1" outlineLevel="1">
      <c r="A463" s="9"/>
      <c r="B463" s="46"/>
      <c r="C463" s="129" t="s">
        <v>122</v>
      </c>
      <c r="D463" s="9"/>
      <c r="E463" s="9"/>
      <c r="F463" s="141"/>
      <c r="G463" s="193">
        <v>0</v>
      </c>
      <c r="H463" s="120"/>
      <c r="I463" s="120"/>
      <c r="J463" s="120"/>
      <c r="K463" s="120"/>
      <c r="L463" s="120"/>
      <c r="M463" s="106"/>
      <c r="N463" s="106"/>
      <c r="O463" s="106"/>
      <c r="P463" s="106"/>
      <c r="Q463" s="106"/>
      <c r="R463" s="106"/>
      <c r="S463" s="106"/>
      <c r="T463" s="106"/>
      <c r="U463" s="106"/>
      <c r="V463" s="106"/>
      <c r="W463" s="106"/>
      <c r="X463" s="106"/>
      <c r="Y463" s="106"/>
      <c r="Z463" s="106"/>
      <c r="AA463" s="214"/>
      <c r="AB463" s="214"/>
      <c r="AC463" s="214"/>
      <c r="AD463" s="214"/>
      <c r="AE463" s="214"/>
      <c r="AF463" s="214"/>
      <c r="AG463" s="214"/>
      <c r="AH463" s="214"/>
      <c r="AI463" s="214"/>
      <c r="AJ463" s="214"/>
      <c r="AK463" s="214"/>
      <c r="AL463" s="214"/>
      <c r="AM463" s="214"/>
      <c r="AN463" s="214"/>
      <c r="AO463" s="214"/>
      <c r="AP463" s="214"/>
      <c r="AQ463" s="214"/>
      <c r="AR463" s="214"/>
      <c r="AS463" s="214"/>
      <c r="AT463" s="214"/>
      <c r="AU463" s="214"/>
      <c r="AV463" s="214"/>
      <c r="AW463" s="214"/>
      <c r="AX463" s="214"/>
      <c r="AY463" s="214"/>
      <c r="AZ463" s="214"/>
      <c r="BA463" s="214"/>
      <c r="BB463" s="214"/>
      <c r="BC463" s="214"/>
      <c r="BD463" s="214"/>
      <c r="BE463" s="214"/>
      <c r="BF463" s="214"/>
      <c r="BG463" s="214"/>
      <c r="BH463" s="214"/>
      <c r="BI463" s="214"/>
      <c r="BJ463" s="220"/>
      <c r="BK463" s="220"/>
    </row>
    <row r="464" spans="1:63" ht="12.75" customHeight="1" outlineLevel="1">
      <c r="A464" s="9"/>
      <c r="B464" s="46"/>
      <c r="C464" s="129" t="s">
        <v>123</v>
      </c>
      <c r="D464" s="9"/>
      <c r="E464" s="9"/>
      <c r="F464" s="141"/>
      <c r="G464" s="193">
        <v>0</v>
      </c>
      <c r="H464" s="120"/>
      <c r="I464" s="120"/>
      <c r="J464" s="120"/>
      <c r="K464" s="120"/>
      <c r="L464" s="120"/>
      <c r="M464" s="106"/>
      <c r="N464" s="106"/>
      <c r="O464" s="106"/>
      <c r="P464" s="106"/>
      <c r="Q464" s="106"/>
      <c r="R464" s="106"/>
      <c r="S464" s="106"/>
      <c r="T464" s="106"/>
      <c r="U464" s="106"/>
      <c r="V464" s="106"/>
      <c r="W464" s="106"/>
      <c r="X464" s="106"/>
      <c r="Y464" s="106"/>
      <c r="Z464" s="106"/>
      <c r="AA464" s="214"/>
      <c r="AB464" s="214"/>
      <c r="AC464" s="214"/>
      <c r="AD464" s="214"/>
      <c r="AE464" s="214"/>
      <c r="AF464" s="214"/>
      <c r="AG464" s="214"/>
      <c r="AH464" s="214"/>
      <c r="AI464" s="214"/>
      <c r="AJ464" s="214"/>
      <c r="AK464" s="214"/>
      <c r="AL464" s="214"/>
      <c r="AM464" s="214"/>
      <c r="AN464" s="214"/>
      <c r="AO464" s="214"/>
      <c r="AP464" s="214"/>
      <c r="AQ464" s="214"/>
      <c r="AR464" s="214"/>
      <c r="AS464" s="214"/>
      <c r="AT464" s="214"/>
      <c r="AU464" s="214"/>
      <c r="AV464" s="214"/>
      <c r="AW464" s="214"/>
      <c r="AX464" s="214"/>
      <c r="AY464" s="214"/>
      <c r="AZ464" s="214"/>
      <c r="BA464" s="214"/>
      <c r="BB464" s="214"/>
      <c r="BC464" s="214"/>
      <c r="BD464" s="214"/>
      <c r="BE464" s="214"/>
      <c r="BF464" s="214"/>
      <c r="BG464" s="214"/>
      <c r="BH464" s="214"/>
      <c r="BI464" s="214"/>
      <c r="BJ464" s="220"/>
      <c r="BK464" s="220"/>
    </row>
    <row r="465" spans="1:63" ht="12.75" customHeight="1" outlineLevel="1">
      <c r="A465" s="9"/>
      <c r="B465" s="46"/>
      <c r="C465" s="129" t="s">
        <v>124</v>
      </c>
      <c r="D465" s="9"/>
      <c r="E465" s="9"/>
      <c r="F465" s="141"/>
      <c r="G465" s="193">
        <v>0</v>
      </c>
      <c r="H465" s="120"/>
      <c r="I465" s="120"/>
      <c r="J465" s="120"/>
      <c r="K465" s="120"/>
      <c r="L465" s="120"/>
      <c r="M465" s="106"/>
      <c r="N465" s="106"/>
      <c r="O465" s="106"/>
      <c r="P465" s="106"/>
      <c r="Q465" s="106"/>
      <c r="R465" s="106"/>
      <c r="S465" s="106"/>
      <c r="T465" s="106"/>
      <c r="U465" s="106"/>
      <c r="V465" s="106"/>
      <c r="W465" s="106"/>
      <c r="X465" s="106"/>
      <c r="Y465" s="106"/>
      <c r="Z465" s="106"/>
      <c r="AA465" s="214"/>
      <c r="AB465" s="214"/>
      <c r="AC465" s="214"/>
      <c r="AD465" s="214"/>
      <c r="AE465" s="214"/>
      <c r="AF465" s="214"/>
      <c r="AG465" s="214"/>
      <c r="AH465" s="214"/>
      <c r="AI465" s="214"/>
      <c r="AJ465" s="214"/>
      <c r="AK465" s="214"/>
      <c r="AL465" s="214"/>
      <c r="AM465" s="214"/>
      <c r="AN465" s="214"/>
      <c r="AO465" s="214"/>
      <c r="AP465" s="214"/>
      <c r="AQ465" s="214"/>
      <c r="AR465" s="214"/>
      <c r="AS465" s="214"/>
      <c r="AT465" s="214"/>
      <c r="AU465" s="214"/>
      <c r="AV465" s="214"/>
      <c r="AW465" s="214"/>
      <c r="AX465" s="214"/>
      <c r="AY465" s="214"/>
      <c r="AZ465" s="214"/>
      <c r="BA465" s="214"/>
      <c r="BB465" s="214"/>
      <c r="BC465" s="214"/>
      <c r="BD465" s="214"/>
      <c r="BE465" s="214"/>
      <c r="BF465" s="214"/>
      <c r="BG465" s="214"/>
      <c r="BH465" s="214"/>
      <c r="BI465" s="214"/>
      <c r="BJ465" s="220"/>
      <c r="BK465" s="220"/>
    </row>
    <row r="466" spans="1:63" ht="12.75" customHeight="1" outlineLevel="1">
      <c r="A466" s="9"/>
      <c r="B466" s="46"/>
      <c r="C466" s="129" t="s">
        <v>125</v>
      </c>
      <c r="D466" s="9"/>
      <c r="E466" s="9"/>
      <c r="F466" s="141"/>
      <c r="G466" s="193">
        <v>0</v>
      </c>
      <c r="H466" s="120"/>
      <c r="I466" s="120"/>
      <c r="J466" s="120"/>
      <c r="K466" s="120"/>
      <c r="L466" s="120"/>
      <c r="M466" s="106"/>
      <c r="N466" s="106"/>
      <c r="O466" s="106"/>
      <c r="P466" s="106"/>
      <c r="Q466" s="106"/>
      <c r="R466" s="106"/>
      <c r="S466" s="106"/>
      <c r="T466" s="106"/>
      <c r="U466" s="106"/>
      <c r="V466" s="106"/>
      <c r="W466" s="106"/>
      <c r="X466" s="106"/>
      <c r="Y466" s="106"/>
      <c r="Z466" s="106"/>
      <c r="AA466" s="214"/>
      <c r="AB466" s="214"/>
      <c r="AC466" s="214"/>
      <c r="AD466" s="214"/>
      <c r="AE466" s="214"/>
      <c r="AF466" s="214"/>
      <c r="AG466" s="214"/>
      <c r="AH466" s="214"/>
      <c r="AI466" s="214"/>
      <c r="AJ466" s="214"/>
      <c r="AK466" s="214"/>
      <c r="AL466" s="214"/>
      <c r="AM466" s="214"/>
      <c r="AN466" s="214"/>
      <c r="AO466" s="214"/>
      <c r="AP466" s="214"/>
      <c r="AQ466" s="214"/>
      <c r="AR466" s="214"/>
      <c r="AS466" s="214"/>
      <c r="AT466" s="214"/>
      <c r="AU466" s="214"/>
      <c r="AV466" s="214"/>
      <c r="AW466" s="214"/>
      <c r="AX466" s="214"/>
      <c r="AY466" s="214"/>
      <c r="AZ466" s="214"/>
      <c r="BA466" s="214"/>
      <c r="BB466" s="214"/>
      <c r="BC466" s="214"/>
      <c r="BD466" s="214"/>
      <c r="BE466" s="214"/>
      <c r="BF466" s="214"/>
      <c r="BG466" s="214"/>
      <c r="BH466" s="214"/>
      <c r="BI466" s="214"/>
      <c r="BJ466" s="220"/>
      <c r="BK466" s="220"/>
    </row>
    <row r="467" spans="1:63" ht="12.75" customHeight="1" outlineLevel="1">
      <c r="A467" s="9"/>
      <c r="B467" s="46"/>
      <c r="C467" s="129" t="s">
        <v>126</v>
      </c>
      <c r="D467" s="9"/>
      <c r="E467" s="9"/>
      <c r="F467" s="141"/>
      <c r="G467" s="193">
        <v>0</v>
      </c>
      <c r="H467" s="120"/>
      <c r="I467" s="120"/>
      <c r="J467" s="120"/>
      <c r="K467" s="120"/>
      <c r="L467" s="120"/>
      <c r="M467" s="106"/>
      <c r="N467" s="106"/>
      <c r="O467" s="106"/>
      <c r="P467" s="106"/>
      <c r="Q467" s="106"/>
      <c r="R467" s="106"/>
      <c r="S467" s="106"/>
      <c r="T467" s="106"/>
      <c r="U467" s="106"/>
      <c r="V467" s="106"/>
      <c r="W467" s="106"/>
      <c r="X467" s="106"/>
      <c r="Y467" s="106"/>
      <c r="Z467" s="106"/>
      <c r="AA467" s="214"/>
      <c r="AB467" s="214"/>
      <c r="AC467" s="214"/>
      <c r="AD467" s="214"/>
      <c r="AE467" s="214"/>
      <c r="AF467" s="214"/>
      <c r="AG467" s="214"/>
      <c r="AH467" s="214"/>
      <c r="AI467" s="214"/>
      <c r="AJ467" s="214"/>
      <c r="AK467" s="214"/>
      <c r="AL467" s="214"/>
      <c r="AM467" s="214"/>
      <c r="AN467" s="214"/>
      <c r="AO467" s="214"/>
      <c r="AP467" s="214"/>
      <c r="AQ467" s="214"/>
      <c r="AR467" s="214"/>
      <c r="AS467" s="214"/>
      <c r="AT467" s="214"/>
      <c r="AU467" s="214"/>
      <c r="AV467" s="214"/>
      <c r="AW467" s="214"/>
      <c r="AX467" s="214"/>
      <c r="AY467" s="214"/>
      <c r="AZ467" s="214"/>
      <c r="BA467" s="214"/>
      <c r="BB467" s="214"/>
      <c r="BC467" s="214"/>
      <c r="BD467" s="214"/>
      <c r="BE467" s="214"/>
      <c r="BF467" s="214"/>
      <c r="BG467" s="214"/>
      <c r="BH467" s="214"/>
      <c r="BI467" s="214"/>
      <c r="BJ467" s="220"/>
      <c r="BK467" s="220"/>
    </row>
    <row r="468" spans="1:63" ht="12.75" customHeight="1" outlineLevel="1">
      <c r="A468" s="9"/>
      <c r="B468" s="46"/>
      <c r="C468" s="129" t="s">
        <v>127</v>
      </c>
      <c r="D468" s="9"/>
      <c r="E468" s="9"/>
      <c r="F468" s="141"/>
      <c r="G468" s="193">
        <v>0</v>
      </c>
      <c r="H468" s="120"/>
      <c r="I468" s="120"/>
      <c r="J468" s="120"/>
      <c r="K468" s="120"/>
      <c r="L468" s="120"/>
      <c r="M468" s="106"/>
      <c r="N468" s="106"/>
      <c r="O468" s="106"/>
      <c r="P468" s="106"/>
      <c r="Q468" s="106"/>
      <c r="R468" s="106"/>
      <c r="S468" s="106"/>
      <c r="T468" s="106"/>
      <c r="U468" s="106"/>
      <c r="V468" s="106"/>
      <c r="W468" s="106"/>
      <c r="X468" s="106"/>
      <c r="Y468" s="106"/>
      <c r="Z468" s="106"/>
      <c r="AA468" s="214"/>
      <c r="AB468" s="214"/>
      <c r="AC468" s="214"/>
      <c r="AD468" s="214"/>
      <c r="AE468" s="214"/>
      <c r="AF468" s="214"/>
      <c r="AG468" s="214"/>
      <c r="AH468" s="214"/>
      <c r="AI468" s="214"/>
      <c r="AJ468" s="214"/>
      <c r="AK468" s="214"/>
      <c r="AL468" s="214"/>
      <c r="AM468" s="214"/>
      <c r="AN468" s="214"/>
      <c r="AO468" s="214"/>
      <c r="AP468" s="214"/>
      <c r="AQ468" s="214"/>
      <c r="AR468" s="214"/>
      <c r="AS468" s="214"/>
      <c r="AT468" s="214"/>
      <c r="AU468" s="214"/>
      <c r="AV468" s="214"/>
      <c r="AW468" s="214"/>
      <c r="AX468" s="214"/>
      <c r="AY468" s="214"/>
      <c r="AZ468" s="214"/>
      <c r="BA468" s="214"/>
      <c r="BB468" s="214"/>
      <c r="BC468" s="214"/>
      <c r="BD468" s="214"/>
      <c r="BE468" s="214"/>
      <c r="BF468" s="214"/>
      <c r="BG468" s="214"/>
      <c r="BH468" s="214"/>
      <c r="BI468" s="214"/>
      <c r="BJ468" s="220"/>
      <c r="BK468" s="220"/>
    </row>
    <row r="469" spans="1:63" ht="12.75" customHeight="1" outlineLevel="1">
      <c r="A469" s="9"/>
      <c r="B469" s="46"/>
      <c r="C469" s="129" t="s">
        <v>128</v>
      </c>
      <c r="D469" s="9"/>
      <c r="E469" s="9"/>
      <c r="F469" s="141"/>
      <c r="G469" s="193">
        <v>0</v>
      </c>
      <c r="H469" s="120"/>
      <c r="I469" s="120"/>
      <c r="J469" s="120"/>
      <c r="K469" s="120"/>
      <c r="L469" s="120"/>
      <c r="M469" s="106"/>
      <c r="N469" s="106"/>
      <c r="O469" s="106"/>
      <c r="P469" s="106"/>
      <c r="Q469" s="106"/>
      <c r="R469" s="106"/>
      <c r="S469" s="106"/>
      <c r="T469" s="106"/>
      <c r="U469" s="106"/>
      <c r="V469" s="106"/>
      <c r="W469" s="106"/>
      <c r="X469" s="106"/>
      <c r="Y469" s="106"/>
      <c r="Z469" s="106"/>
      <c r="AA469" s="214"/>
      <c r="AB469" s="214"/>
      <c r="AC469" s="214"/>
      <c r="AD469" s="214"/>
      <c r="AE469" s="214"/>
      <c r="AF469" s="214"/>
      <c r="AG469" s="214"/>
      <c r="AH469" s="214"/>
      <c r="AI469" s="214"/>
      <c r="AJ469" s="214"/>
      <c r="AK469" s="214"/>
      <c r="AL469" s="214"/>
      <c r="AM469" s="214"/>
      <c r="AN469" s="214"/>
      <c r="AO469" s="214"/>
      <c r="AP469" s="214"/>
      <c r="AQ469" s="214"/>
      <c r="AR469" s="214"/>
      <c r="AS469" s="214"/>
      <c r="AT469" s="214"/>
      <c r="AU469" s="214"/>
      <c r="AV469" s="214"/>
      <c r="AW469" s="214"/>
      <c r="AX469" s="214"/>
      <c r="AY469" s="214"/>
      <c r="AZ469" s="214"/>
      <c r="BA469" s="214"/>
      <c r="BB469" s="214"/>
      <c r="BC469" s="214"/>
      <c r="BD469" s="214"/>
      <c r="BE469" s="214"/>
      <c r="BF469" s="214"/>
      <c r="BG469" s="214"/>
      <c r="BH469" s="214"/>
      <c r="BI469" s="214"/>
      <c r="BJ469" s="220"/>
      <c r="BK469" s="220"/>
    </row>
    <row r="470" spans="1:63" ht="12.75" customHeight="1" outlineLevel="1">
      <c r="A470" s="9"/>
      <c r="B470" s="46"/>
      <c r="C470" s="129">
        <v>0</v>
      </c>
      <c r="D470" s="9"/>
      <c r="E470" s="9"/>
      <c r="F470" s="141"/>
      <c r="G470" s="193">
        <v>0</v>
      </c>
      <c r="H470" s="120"/>
      <c r="I470" s="120"/>
      <c r="J470" s="120"/>
      <c r="K470" s="120"/>
      <c r="L470" s="120"/>
      <c r="M470" s="106"/>
      <c r="N470" s="106"/>
      <c r="O470" s="106"/>
      <c r="P470" s="106"/>
      <c r="Q470" s="106"/>
      <c r="R470" s="106"/>
      <c r="S470" s="106"/>
      <c r="T470" s="106"/>
      <c r="U470" s="106"/>
      <c r="V470" s="106"/>
      <c r="W470" s="106"/>
      <c r="X470" s="106"/>
      <c r="Y470" s="106"/>
      <c r="Z470" s="106"/>
      <c r="AA470" s="214"/>
      <c r="AB470" s="214"/>
      <c r="AC470" s="214"/>
      <c r="AD470" s="214"/>
      <c r="AE470" s="214"/>
      <c r="AF470" s="214"/>
      <c r="AG470" s="214"/>
      <c r="AH470" s="214"/>
      <c r="AI470" s="214"/>
      <c r="AJ470" s="214"/>
      <c r="AK470" s="214"/>
      <c r="AL470" s="214"/>
      <c r="AM470" s="214"/>
      <c r="AN470" s="214"/>
      <c r="AO470" s="214"/>
      <c r="AP470" s="214"/>
      <c r="AQ470" s="214"/>
      <c r="AR470" s="214"/>
      <c r="AS470" s="214"/>
      <c r="AT470" s="214"/>
      <c r="AU470" s="214"/>
      <c r="AV470" s="214"/>
      <c r="AW470" s="214"/>
      <c r="AX470" s="214"/>
      <c r="AY470" s="214"/>
      <c r="AZ470" s="214"/>
      <c r="BA470" s="214"/>
      <c r="BB470" s="214"/>
      <c r="BC470" s="214"/>
      <c r="BD470" s="214"/>
      <c r="BE470" s="214"/>
      <c r="BF470" s="214"/>
      <c r="BG470" s="214"/>
      <c r="BH470" s="214"/>
      <c r="BI470" s="214"/>
      <c r="BJ470" s="220"/>
      <c r="BK470" s="220"/>
    </row>
    <row r="471" spans="1:63" ht="12.75" customHeight="1" outlineLevel="1">
      <c r="A471" s="9"/>
      <c r="B471" s="46"/>
      <c r="C471" s="129">
        <v>0</v>
      </c>
      <c r="D471" s="9"/>
      <c r="E471" s="9"/>
      <c r="F471" s="141"/>
      <c r="G471" s="193">
        <v>0</v>
      </c>
      <c r="H471" s="120"/>
      <c r="I471" s="120"/>
      <c r="J471" s="120"/>
      <c r="K471" s="120"/>
      <c r="L471" s="120"/>
      <c r="M471" s="106"/>
      <c r="N471" s="106"/>
      <c r="O471" s="106"/>
      <c r="P471" s="106"/>
      <c r="Q471" s="106"/>
      <c r="R471" s="106"/>
      <c r="S471" s="106"/>
      <c r="T471" s="106"/>
      <c r="U471" s="106"/>
      <c r="V471" s="106"/>
      <c r="W471" s="106"/>
      <c r="X471" s="106"/>
      <c r="Y471" s="106"/>
      <c r="Z471" s="106"/>
      <c r="AA471" s="214"/>
      <c r="AB471" s="214"/>
      <c r="AC471" s="214"/>
      <c r="AD471" s="214"/>
      <c r="AE471" s="214"/>
      <c r="AF471" s="214"/>
      <c r="AG471" s="214"/>
      <c r="AH471" s="214"/>
      <c r="AI471" s="214"/>
      <c r="AJ471" s="214"/>
      <c r="AK471" s="214"/>
      <c r="AL471" s="214"/>
      <c r="AM471" s="214"/>
      <c r="AN471" s="214"/>
      <c r="AO471" s="214"/>
      <c r="AP471" s="214"/>
      <c r="AQ471" s="214"/>
      <c r="AR471" s="214"/>
      <c r="AS471" s="214"/>
      <c r="AT471" s="214"/>
      <c r="AU471" s="214"/>
      <c r="AV471" s="214"/>
      <c r="AW471" s="214"/>
      <c r="AX471" s="214"/>
      <c r="AY471" s="214"/>
      <c r="AZ471" s="214"/>
      <c r="BA471" s="214"/>
      <c r="BB471" s="214"/>
      <c r="BC471" s="214"/>
      <c r="BD471" s="214"/>
      <c r="BE471" s="214"/>
      <c r="BF471" s="214"/>
      <c r="BG471" s="214"/>
      <c r="BH471" s="214"/>
      <c r="BI471" s="214"/>
      <c r="BJ471" s="220"/>
      <c r="BK471" s="220"/>
    </row>
    <row r="472" spans="1:63" ht="12.75" customHeight="1" outlineLevel="1">
      <c r="A472" s="9"/>
      <c r="B472" s="46"/>
      <c r="C472" s="129">
        <v>0</v>
      </c>
      <c r="D472" s="9"/>
      <c r="E472" s="9"/>
      <c r="F472" s="141"/>
      <c r="G472" s="193">
        <v>0</v>
      </c>
      <c r="H472" s="120"/>
      <c r="I472" s="120"/>
      <c r="J472" s="120"/>
      <c r="K472" s="120"/>
      <c r="L472" s="120"/>
      <c r="M472" s="106"/>
      <c r="N472" s="106"/>
      <c r="O472" s="106"/>
      <c r="P472" s="106"/>
      <c r="Q472" s="106"/>
      <c r="R472" s="106"/>
      <c r="S472" s="106"/>
      <c r="T472" s="106"/>
      <c r="U472" s="106"/>
      <c r="V472" s="106"/>
      <c r="W472" s="106"/>
      <c r="X472" s="106"/>
      <c r="Y472" s="106"/>
      <c r="Z472" s="106"/>
      <c r="AA472" s="214"/>
      <c r="AB472" s="214"/>
      <c r="AC472" s="214"/>
      <c r="AD472" s="214"/>
      <c r="AE472" s="214"/>
      <c r="AF472" s="214"/>
      <c r="AG472" s="214"/>
      <c r="AH472" s="214"/>
      <c r="AI472" s="214"/>
      <c r="AJ472" s="214"/>
      <c r="AK472" s="214"/>
      <c r="AL472" s="214"/>
      <c r="AM472" s="214"/>
      <c r="AN472" s="214"/>
      <c r="AO472" s="214"/>
      <c r="AP472" s="214"/>
      <c r="AQ472" s="214"/>
      <c r="AR472" s="214"/>
      <c r="AS472" s="214"/>
      <c r="AT472" s="214"/>
      <c r="AU472" s="214"/>
      <c r="AV472" s="214"/>
      <c r="AW472" s="214"/>
      <c r="AX472" s="214"/>
      <c r="AY472" s="214"/>
      <c r="AZ472" s="214"/>
      <c r="BA472" s="214"/>
      <c r="BB472" s="214"/>
      <c r="BC472" s="214"/>
      <c r="BD472" s="214"/>
      <c r="BE472" s="214"/>
      <c r="BF472" s="214"/>
      <c r="BG472" s="214"/>
      <c r="BH472" s="214"/>
      <c r="BI472" s="214"/>
      <c r="BJ472" s="220"/>
      <c r="BK472" s="220"/>
    </row>
    <row r="473" spans="1:63" ht="12.75" customHeight="1" outlineLevel="1">
      <c r="A473" s="9"/>
      <c r="B473" s="46"/>
      <c r="C473" s="129">
        <v>0</v>
      </c>
      <c r="D473" s="9"/>
      <c r="E473" s="9"/>
      <c r="F473" s="141"/>
      <c r="G473" s="193">
        <v>0</v>
      </c>
      <c r="H473" s="120"/>
      <c r="I473" s="120"/>
      <c r="J473" s="120"/>
      <c r="K473" s="120"/>
      <c r="L473" s="120"/>
      <c r="M473" s="106"/>
      <c r="N473" s="106"/>
      <c r="O473" s="106"/>
      <c r="P473" s="106"/>
      <c r="Q473" s="106"/>
      <c r="R473" s="106"/>
      <c r="S473" s="106"/>
      <c r="T473" s="106"/>
      <c r="U473" s="106"/>
      <c r="V473" s="106"/>
      <c r="W473" s="106"/>
      <c r="X473" s="106"/>
      <c r="Y473" s="106"/>
      <c r="Z473" s="106"/>
      <c r="AA473" s="214"/>
      <c r="AB473" s="214"/>
      <c r="AC473" s="214"/>
      <c r="AD473" s="214"/>
      <c r="AE473" s="214"/>
      <c r="AF473" s="214"/>
      <c r="AG473" s="214"/>
      <c r="AH473" s="214"/>
      <c r="AI473" s="214"/>
      <c r="AJ473" s="214"/>
      <c r="AK473" s="214"/>
      <c r="AL473" s="214"/>
      <c r="AM473" s="214"/>
      <c r="AN473" s="214"/>
      <c r="AO473" s="214"/>
      <c r="AP473" s="214"/>
      <c r="AQ473" s="214"/>
      <c r="AR473" s="214"/>
      <c r="AS473" s="214"/>
      <c r="AT473" s="214"/>
      <c r="AU473" s="214"/>
      <c r="AV473" s="214"/>
      <c r="AW473" s="214"/>
      <c r="AX473" s="214"/>
      <c r="AY473" s="214"/>
      <c r="AZ473" s="214"/>
      <c r="BA473" s="214"/>
      <c r="BB473" s="214"/>
      <c r="BC473" s="214"/>
      <c r="BD473" s="214"/>
      <c r="BE473" s="214"/>
      <c r="BF473" s="214"/>
      <c r="BG473" s="214"/>
      <c r="BH473" s="214"/>
      <c r="BI473" s="214"/>
      <c r="BJ473" s="220"/>
      <c r="BK473" s="220"/>
    </row>
    <row r="474" spans="1:63" ht="12.75" customHeight="1" outlineLevel="1">
      <c r="A474" s="9"/>
      <c r="B474" s="46"/>
      <c r="C474" s="129">
        <v>0</v>
      </c>
      <c r="D474" s="9"/>
      <c r="E474" s="9"/>
      <c r="F474" s="141"/>
      <c r="G474" s="193">
        <v>0</v>
      </c>
      <c r="H474" s="120"/>
      <c r="I474" s="120"/>
      <c r="J474" s="120"/>
      <c r="K474" s="120"/>
      <c r="L474" s="120"/>
      <c r="M474" s="106"/>
      <c r="N474" s="106"/>
      <c r="O474" s="106"/>
      <c r="P474" s="106"/>
      <c r="Q474" s="106"/>
      <c r="R474" s="106"/>
      <c r="S474" s="106"/>
      <c r="T474" s="106"/>
      <c r="U474" s="106"/>
      <c r="V474" s="106"/>
      <c r="W474" s="106"/>
      <c r="X474" s="106"/>
      <c r="Y474" s="106"/>
      <c r="Z474" s="106"/>
      <c r="AA474" s="214"/>
      <c r="AB474" s="214"/>
      <c r="AC474" s="214"/>
      <c r="AD474" s="214"/>
      <c r="AE474" s="214"/>
      <c r="AF474" s="214"/>
      <c r="AG474" s="214"/>
      <c r="AH474" s="214"/>
      <c r="AI474" s="214"/>
      <c r="AJ474" s="214"/>
      <c r="AK474" s="214"/>
      <c r="AL474" s="214"/>
      <c r="AM474" s="214"/>
      <c r="AN474" s="214"/>
      <c r="AO474" s="214"/>
      <c r="AP474" s="214"/>
      <c r="AQ474" s="214"/>
      <c r="AR474" s="214"/>
      <c r="AS474" s="214"/>
      <c r="AT474" s="214"/>
      <c r="AU474" s="214"/>
      <c r="AV474" s="214"/>
      <c r="AW474" s="214"/>
      <c r="AX474" s="214"/>
      <c r="AY474" s="214"/>
      <c r="AZ474" s="214"/>
      <c r="BA474" s="214"/>
      <c r="BB474" s="214"/>
      <c r="BC474" s="214"/>
      <c r="BD474" s="214"/>
      <c r="BE474" s="214"/>
      <c r="BF474" s="214"/>
      <c r="BG474" s="214"/>
      <c r="BH474" s="214"/>
      <c r="BI474" s="214"/>
      <c r="BJ474" s="220"/>
      <c r="BK474" s="220"/>
    </row>
    <row r="475" spans="1:63" ht="12.75" customHeight="1" outlineLevel="1">
      <c r="A475" s="9"/>
      <c r="B475" s="46"/>
      <c r="C475" s="129">
        <v>0</v>
      </c>
      <c r="D475" s="9"/>
      <c r="E475" s="9"/>
      <c r="F475" s="141"/>
      <c r="G475" s="193">
        <v>0</v>
      </c>
      <c r="H475" s="120"/>
      <c r="I475" s="120"/>
      <c r="J475" s="120"/>
      <c r="K475" s="120"/>
      <c r="L475" s="120"/>
      <c r="M475" s="106"/>
      <c r="N475" s="106"/>
      <c r="O475" s="106"/>
      <c r="P475" s="106"/>
      <c r="Q475" s="106"/>
      <c r="R475" s="106"/>
      <c r="S475" s="106"/>
      <c r="T475" s="106"/>
      <c r="U475" s="106"/>
      <c r="V475" s="106"/>
      <c r="W475" s="106"/>
      <c r="X475" s="106"/>
      <c r="Y475" s="106"/>
      <c r="Z475" s="106"/>
      <c r="AA475" s="214"/>
      <c r="AB475" s="214"/>
      <c r="AC475" s="214"/>
      <c r="AD475" s="214"/>
      <c r="AE475" s="214"/>
      <c r="AF475" s="214"/>
      <c r="AG475" s="214"/>
      <c r="AH475" s="214"/>
      <c r="AI475" s="214"/>
      <c r="AJ475" s="214"/>
      <c r="AK475" s="214"/>
      <c r="AL475" s="214"/>
      <c r="AM475" s="214"/>
      <c r="AN475" s="214"/>
      <c r="AO475" s="214"/>
      <c r="AP475" s="214"/>
      <c r="AQ475" s="214"/>
      <c r="AR475" s="214"/>
      <c r="AS475" s="214"/>
      <c r="AT475" s="214"/>
      <c r="AU475" s="214"/>
      <c r="AV475" s="214"/>
      <c r="AW475" s="214"/>
      <c r="AX475" s="214"/>
      <c r="AY475" s="214"/>
      <c r="AZ475" s="214"/>
      <c r="BA475" s="214"/>
      <c r="BB475" s="214"/>
      <c r="BC475" s="214"/>
      <c r="BD475" s="214"/>
      <c r="BE475" s="214"/>
      <c r="BF475" s="214"/>
      <c r="BG475" s="214"/>
      <c r="BH475" s="214"/>
      <c r="BI475" s="214"/>
      <c r="BJ475" s="220"/>
      <c r="BK475" s="220"/>
    </row>
    <row r="476" spans="1:63" ht="12.75" customHeight="1" outlineLevel="1">
      <c r="A476" s="9"/>
      <c r="B476" s="46"/>
      <c r="C476" s="129">
        <v>0</v>
      </c>
      <c r="D476" s="9"/>
      <c r="E476" s="9"/>
      <c r="F476" s="141"/>
      <c r="G476" s="193">
        <v>0</v>
      </c>
      <c r="H476" s="120"/>
      <c r="I476" s="120"/>
      <c r="J476" s="120"/>
      <c r="K476" s="120"/>
      <c r="L476" s="120"/>
      <c r="M476" s="106"/>
      <c r="N476" s="106"/>
      <c r="O476" s="106"/>
      <c r="P476" s="106"/>
      <c r="Q476" s="106"/>
      <c r="R476" s="106"/>
      <c r="S476" s="106"/>
      <c r="T476" s="106"/>
      <c r="U476" s="106"/>
      <c r="V476" s="106"/>
      <c r="W476" s="106"/>
      <c r="X476" s="106"/>
      <c r="Y476" s="106"/>
      <c r="Z476" s="106"/>
      <c r="AA476" s="214"/>
      <c r="AB476" s="214"/>
      <c r="AC476" s="214"/>
      <c r="AD476" s="214"/>
      <c r="AE476" s="214"/>
      <c r="AF476" s="214"/>
      <c r="AG476" s="214"/>
      <c r="AH476" s="214"/>
      <c r="AI476" s="214"/>
      <c r="AJ476" s="214"/>
      <c r="AK476" s="214"/>
      <c r="AL476" s="214"/>
      <c r="AM476" s="214"/>
      <c r="AN476" s="214"/>
      <c r="AO476" s="214"/>
      <c r="AP476" s="214"/>
      <c r="AQ476" s="214"/>
      <c r="AR476" s="214"/>
      <c r="AS476" s="214"/>
      <c r="AT476" s="214"/>
      <c r="AU476" s="214"/>
      <c r="AV476" s="214"/>
      <c r="AW476" s="214"/>
      <c r="AX476" s="214"/>
      <c r="AY476" s="214"/>
      <c r="AZ476" s="214"/>
      <c r="BA476" s="214"/>
      <c r="BB476" s="214"/>
      <c r="BC476" s="214"/>
      <c r="BD476" s="214"/>
      <c r="BE476" s="214"/>
      <c r="BF476" s="214"/>
      <c r="BG476" s="214"/>
      <c r="BH476" s="214"/>
      <c r="BI476" s="214"/>
      <c r="BJ476" s="220"/>
      <c r="BK476" s="220"/>
    </row>
    <row r="477" spans="1:63" ht="12.75" customHeight="1" outlineLevel="1">
      <c r="A477" s="9"/>
      <c r="B477" s="46"/>
      <c r="C477" s="129">
        <v>0</v>
      </c>
      <c r="D477" s="9"/>
      <c r="E477" s="9"/>
      <c r="F477" s="141"/>
      <c r="G477" s="193">
        <v>0</v>
      </c>
      <c r="H477" s="120"/>
      <c r="I477" s="120"/>
      <c r="J477" s="120"/>
      <c r="K477" s="120"/>
      <c r="L477" s="120"/>
      <c r="M477" s="106"/>
      <c r="N477" s="106"/>
      <c r="O477" s="106"/>
      <c r="P477" s="106"/>
      <c r="Q477" s="106"/>
      <c r="R477" s="106"/>
      <c r="S477" s="106"/>
      <c r="T477" s="106"/>
      <c r="U477" s="106"/>
      <c r="V477" s="106"/>
      <c r="W477" s="106"/>
      <c r="X477" s="106"/>
      <c r="Y477" s="106"/>
      <c r="Z477" s="106"/>
      <c r="AA477" s="214"/>
      <c r="AB477" s="214"/>
      <c r="AC477" s="214"/>
      <c r="AD477" s="214"/>
      <c r="AE477" s="214"/>
      <c r="AF477" s="214"/>
      <c r="AG477" s="214"/>
      <c r="AH477" s="214"/>
      <c r="AI477" s="214"/>
      <c r="AJ477" s="214"/>
      <c r="AK477" s="214"/>
      <c r="AL477" s="214"/>
      <c r="AM477" s="214"/>
      <c r="AN477" s="214"/>
      <c r="AO477" s="214"/>
      <c r="AP477" s="214"/>
      <c r="AQ477" s="214"/>
      <c r="AR477" s="214"/>
      <c r="AS477" s="214"/>
      <c r="AT477" s="214"/>
      <c r="AU477" s="214"/>
      <c r="AV477" s="214"/>
      <c r="AW477" s="214"/>
      <c r="AX477" s="214"/>
      <c r="AY477" s="214"/>
      <c r="AZ477" s="214"/>
      <c r="BA477" s="214"/>
      <c r="BB477" s="214"/>
      <c r="BC477" s="214"/>
      <c r="BD477" s="214"/>
      <c r="BE477" s="214"/>
      <c r="BF477" s="214"/>
      <c r="BG477" s="214"/>
      <c r="BH477" s="214"/>
      <c r="BI477" s="214"/>
      <c r="BJ477" s="220"/>
      <c r="BK477" s="220"/>
    </row>
    <row r="478" spans="1:63" ht="12.75" customHeight="1" outlineLevel="1">
      <c r="A478" s="9"/>
      <c r="B478" s="46"/>
      <c r="C478" s="129">
        <v>0</v>
      </c>
      <c r="D478" s="9"/>
      <c r="E478" s="9"/>
      <c r="F478" s="141"/>
      <c r="G478" s="193">
        <v>0</v>
      </c>
      <c r="H478" s="120"/>
      <c r="I478" s="120"/>
      <c r="J478" s="120"/>
      <c r="K478" s="120"/>
      <c r="L478" s="120"/>
      <c r="M478" s="106"/>
      <c r="N478" s="106"/>
      <c r="O478" s="106"/>
      <c r="P478" s="106"/>
      <c r="Q478" s="106"/>
      <c r="R478" s="106"/>
      <c r="S478" s="106"/>
      <c r="T478" s="106"/>
      <c r="U478" s="106"/>
      <c r="V478" s="106"/>
      <c r="W478" s="106"/>
      <c r="X478" s="106"/>
      <c r="Y478" s="106"/>
      <c r="Z478" s="106"/>
      <c r="AA478" s="214"/>
      <c r="AB478" s="214"/>
      <c r="AC478" s="214"/>
      <c r="AD478" s="214"/>
      <c r="AE478" s="214"/>
      <c r="AF478" s="214"/>
      <c r="AG478" s="214"/>
      <c r="AH478" s="214"/>
      <c r="AI478" s="214"/>
      <c r="AJ478" s="214"/>
      <c r="AK478" s="214"/>
      <c r="AL478" s="214"/>
      <c r="AM478" s="214"/>
      <c r="AN478" s="214"/>
      <c r="AO478" s="214"/>
      <c r="AP478" s="214"/>
      <c r="AQ478" s="214"/>
      <c r="AR478" s="214"/>
      <c r="AS478" s="214"/>
      <c r="AT478" s="214"/>
      <c r="AU478" s="214"/>
      <c r="AV478" s="214"/>
      <c r="AW478" s="214"/>
      <c r="AX478" s="214"/>
      <c r="AY478" s="214"/>
      <c r="AZ478" s="214"/>
      <c r="BA478" s="214"/>
      <c r="BB478" s="214"/>
      <c r="BC478" s="214"/>
      <c r="BD478" s="214"/>
      <c r="BE478" s="214"/>
      <c r="BF478" s="214"/>
      <c r="BG478" s="214"/>
      <c r="BH478" s="214"/>
      <c r="BI478" s="214"/>
      <c r="BJ478" s="220"/>
      <c r="BK478" s="220"/>
    </row>
    <row r="479" spans="1:63" ht="12.75" customHeight="1" outlineLevel="1">
      <c r="A479" s="9"/>
      <c r="B479" s="46"/>
      <c r="C479" s="129">
        <v>0</v>
      </c>
      <c r="D479" s="9"/>
      <c r="E479" s="9"/>
      <c r="F479" s="141"/>
      <c r="G479" s="193">
        <v>0</v>
      </c>
      <c r="H479" s="120"/>
      <c r="I479" s="120"/>
      <c r="J479" s="120"/>
      <c r="K479" s="120"/>
      <c r="L479" s="120"/>
      <c r="M479" s="106"/>
      <c r="N479" s="106"/>
      <c r="O479" s="106"/>
      <c r="P479" s="106"/>
      <c r="Q479" s="106"/>
      <c r="R479" s="106"/>
      <c r="S479" s="106"/>
      <c r="T479" s="106"/>
      <c r="U479" s="106"/>
      <c r="V479" s="106"/>
      <c r="W479" s="106"/>
      <c r="X479" s="106"/>
      <c r="Y479" s="106"/>
      <c r="Z479" s="106"/>
      <c r="AA479" s="214"/>
      <c r="AB479" s="214"/>
      <c r="AC479" s="214"/>
      <c r="AD479" s="214"/>
      <c r="AE479" s="214"/>
      <c r="AF479" s="214"/>
      <c r="AG479" s="214"/>
      <c r="AH479" s="214"/>
      <c r="AI479" s="214"/>
      <c r="AJ479" s="214"/>
      <c r="AK479" s="214"/>
      <c r="AL479" s="214"/>
      <c r="AM479" s="214"/>
      <c r="AN479" s="214"/>
      <c r="AO479" s="214"/>
      <c r="AP479" s="214"/>
      <c r="AQ479" s="214"/>
      <c r="AR479" s="214"/>
      <c r="AS479" s="214"/>
      <c r="AT479" s="214"/>
      <c r="AU479" s="214"/>
      <c r="AV479" s="214"/>
      <c r="AW479" s="214"/>
      <c r="AX479" s="214"/>
      <c r="AY479" s="214"/>
      <c r="AZ479" s="214"/>
      <c r="BA479" s="214"/>
      <c r="BB479" s="214"/>
      <c r="BC479" s="214"/>
      <c r="BD479" s="214"/>
      <c r="BE479" s="214"/>
      <c r="BF479" s="214"/>
      <c r="BG479" s="214"/>
      <c r="BH479" s="214"/>
      <c r="BI479" s="214"/>
      <c r="BJ479" s="220"/>
      <c r="BK479" s="220"/>
    </row>
    <row r="480" spans="1:63" ht="12.75" customHeight="1" outlineLevel="1">
      <c r="A480" s="9"/>
      <c r="B480" s="46"/>
      <c r="C480" s="129">
        <v>0</v>
      </c>
      <c r="D480" s="9"/>
      <c r="E480" s="9"/>
      <c r="F480" s="141"/>
      <c r="G480" s="193">
        <v>0</v>
      </c>
      <c r="H480" s="120"/>
      <c r="I480" s="120"/>
      <c r="J480" s="120"/>
      <c r="K480" s="120"/>
      <c r="L480" s="120"/>
      <c r="M480" s="106"/>
      <c r="N480" s="106"/>
      <c r="O480" s="106"/>
      <c r="P480" s="106"/>
      <c r="Q480" s="106"/>
      <c r="R480" s="106"/>
      <c r="S480" s="106"/>
      <c r="T480" s="106"/>
      <c r="U480" s="106"/>
      <c r="V480" s="106"/>
      <c r="W480" s="106"/>
      <c r="X480" s="106"/>
      <c r="Y480" s="106"/>
      <c r="Z480" s="106"/>
      <c r="AA480" s="214"/>
      <c r="AB480" s="214"/>
      <c r="AC480" s="214"/>
      <c r="AD480" s="214"/>
      <c r="AE480" s="214"/>
      <c r="AF480" s="214"/>
      <c r="AG480" s="214"/>
      <c r="AH480" s="214"/>
      <c r="AI480" s="214"/>
      <c r="AJ480" s="214"/>
      <c r="AK480" s="214"/>
      <c r="AL480" s="214"/>
      <c r="AM480" s="214"/>
      <c r="AN480" s="214"/>
      <c r="AO480" s="214"/>
      <c r="AP480" s="214"/>
      <c r="AQ480" s="214"/>
      <c r="AR480" s="214"/>
      <c r="AS480" s="214"/>
      <c r="AT480" s="214"/>
      <c r="AU480" s="214"/>
      <c r="AV480" s="214"/>
      <c r="AW480" s="214"/>
      <c r="AX480" s="214"/>
      <c r="AY480" s="214"/>
      <c r="AZ480" s="214"/>
      <c r="BA480" s="214"/>
      <c r="BB480" s="214"/>
      <c r="BC480" s="214"/>
      <c r="BD480" s="214"/>
      <c r="BE480" s="214"/>
      <c r="BF480" s="214"/>
      <c r="BG480" s="214"/>
      <c r="BH480" s="214"/>
      <c r="BI480" s="214"/>
      <c r="BJ480" s="220"/>
      <c r="BK480" s="220"/>
    </row>
    <row r="481" spans="1:63" ht="12.75" customHeight="1" outlineLevel="1">
      <c r="A481" s="9"/>
      <c r="B481" s="46"/>
      <c r="C481" s="129">
        <v>0</v>
      </c>
      <c r="D481" s="9"/>
      <c r="E481" s="9"/>
      <c r="F481" s="141"/>
      <c r="G481" s="193">
        <v>0</v>
      </c>
      <c r="H481" s="120"/>
      <c r="I481" s="120"/>
      <c r="J481" s="120"/>
      <c r="K481" s="120"/>
      <c r="L481" s="120"/>
      <c r="M481" s="106"/>
      <c r="N481" s="106"/>
      <c r="O481" s="106"/>
      <c r="P481" s="106"/>
      <c r="Q481" s="106"/>
      <c r="R481" s="106"/>
      <c r="S481" s="106"/>
      <c r="T481" s="106"/>
      <c r="U481" s="106"/>
      <c r="V481" s="106"/>
      <c r="W481" s="106"/>
      <c r="X481" s="106"/>
      <c r="Y481" s="106"/>
      <c r="Z481" s="106"/>
      <c r="AA481" s="214"/>
      <c r="AB481" s="214"/>
      <c r="AC481" s="214"/>
      <c r="AD481" s="214"/>
      <c r="AE481" s="214"/>
      <c r="AF481" s="214"/>
      <c r="AG481" s="214"/>
      <c r="AH481" s="214"/>
      <c r="AI481" s="214"/>
      <c r="AJ481" s="214"/>
      <c r="AK481" s="214"/>
      <c r="AL481" s="214"/>
      <c r="AM481" s="214"/>
      <c r="AN481" s="214"/>
      <c r="AO481" s="214"/>
      <c r="AP481" s="214"/>
      <c r="AQ481" s="214"/>
      <c r="AR481" s="214"/>
      <c r="AS481" s="214"/>
      <c r="AT481" s="214"/>
      <c r="AU481" s="214"/>
      <c r="AV481" s="214"/>
      <c r="AW481" s="214"/>
      <c r="AX481" s="214"/>
      <c r="AY481" s="214"/>
      <c r="AZ481" s="214"/>
      <c r="BA481" s="214"/>
      <c r="BB481" s="214"/>
      <c r="BC481" s="214"/>
      <c r="BD481" s="214"/>
      <c r="BE481" s="214"/>
      <c r="BF481" s="214"/>
      <c r="BG481" s="214"/>
      <c r="BH481" s="214"/>
      <c r="BI481" s="214"/>
      <c r="BJ481" s="220"/>
      <c r="BK481" s="220"/>
    </row>
    <row r="482" spans="1:63" ht="12.75" customHeight="1" outlineLevel="1">
      <c r="A482" s="9"/>
      <c r="B482" s="46"/>
      <c r="C482" s="129">
        <v>0</v>
      </c>
      <c r="D482" s="9"/>
      <c r="E482" s="9"/>
      <c r="F482" s="141"/>
      <c r="G482" s="193">
        <v>0</v>
      </c>
      <c r="H482" s="120"/>
      <c r="I482" s="120"/>
      <c r="J482" s="120"/>
      <c r="K482" s="120"/>
      <c r="L482" s="120"/>
      <c r="M482" s="106"/>
      <c r="N482" s="106"/>
      <c r="O482" s="106"/>
      <c r="P482" s="106"/>
      <c r="Q482" s="106"/>
      <c r="R482" s="106"/>
      <c r="S482" s="106"/>
      <c r="T482" s="106"/>
      <c r="U482" s="106"/>
      <c r="V482" s="106"/>
      <c r="W482" s="106"/>
      <c r="X482" s="106"/>
      <c r="Y482" s="106"/>
      <c r="Z482" s="106"/>
      <c r="AA482" s="214"/>
      <c r="AB482" s="214"/>
      <c r="AC482" s="214"/>
      <c r="AD482" s="214"/>
      <c r="AE482" s="214"/>
      <c r="AF482" s="214"/>
      <c r="AG482" s="214"/>
      <c r="AH482" s="214"/>
      <c r="AI482" s="214"/>
      <c r="AJ482" s="214"/>
      <c r="AK482" s="214"/>
      <c r="AL482" s="214"/>
      <c r="AM482" s="214"/>
      <c r="AN482" s="214"/>
      <c r="AO482" s="214"/>
      <c r="AP482" s="214"/>
      <c r="AQ482" s="214"/>
      <c r="AR482" s="214"/>
      <c r="AS482" s="214"/>
      <c r="AT482" s="214"/>
      <c r="AU482" s="214"/>
      <c r="AV482" s="214"/>
      <c r="AW482" s="214"/>
      <c r="AX482" s="214"/>
      <c r="AY482" s="214"/>
      <c r="AZ482" s="214"/>
      <c r="BA482" s="214"/>
      <c r="BB482" s="214"/>
      <c r="BC482" s="214"/>
      <c r="BD482" s="214"/>
      <c r="BE482" s="214"/>
      <c r="BF482" s="214"/>
      <c r="BG482" s="214"/>
      <c r="BH482" s="214"/>
      <c r="BI482" s="214"/>
      <c r="BJ482" s="220"/>
      <c r="BK482" s="220"/>
    </row>
    <row r="483" spans="1:63" ht="12.75" customHeight="1" outlineLevel="1">
      <c r="A483" s="9"/>
      <c r="B483" s="46"/>
      <c r="C483" s="129">
        <v>0</v>
      </c>
      <c r="D483" s="9"/>
      <c r="E483" s="9"/>
      <c r="F483" s="141"/>
      <c r="G483" s="193">
        <v>0</v>
      </c>
      <c r="H483" s="120"/>
      <c r="I483" s="120"/>
      <c r="J483" s="120"/>
      <c r="K483" s="120"/>
      <c r="L483" s="120"/>
      <c r="M483" s="106"/>
      <c r="N483" s="106"/>
      <c r="O483" s="106"/>
      <c r="P483" s="106"/>
      <c r="Q483" s="106"/>
      <c r="R483" s="106"/>
      <c r="S483" s="106"/>
      <c r="T483" s="106"/>
      <c r="U483" s="106"/>
      <c r="V483" s="106"/>
      <c r="W483" s="106"/>
      <c r="X483" s="106"/>
      <c r="Y483" s="106"/>
      <c r="Z483" s="106"/>
      <c r="AA483" s="214"/>
      <c r="AB483" s="214"/>
      <c r="AC483" s="214"/>
      <c r="AD483" s="214"/>
      <c r="AE483" s="214"/>
      <c r="AF483" s="214"/>
      <c r="AG483" s="214"/>
      <c r="AH483" s="214"/>
      <c r="AI483" s="214"/>
      <c r="AJ483" s="214"/>
      <c r="AK483" s="214"/>
      <c r="AL483" s="214"/>
      <c r="AM483" s="214"/>
      <c r="AN483" s="214"/>
      <c r="AO483" s="214"/>
      <c r="AP483" s="214"/>
      <c r="AQ483" s="214"/>
      <c r="AR483" s="214"/>
      <c r="AS483" s="214"/>
      <c r="AT483" s="214"/>
      <c r="AU483" s="214"/>
      <c r="AV483" s="214"/>
      <c r="AW483" s="214"/>
      <c r="AX483" s="214"/>
      <c r="AY483" s="214"/>
      <c r="AZ483" s="214"/>
      <c r="BA483" s="214"/>
      <c r="BB483" s="214"/>
      <c r="BC483" s="214"/>
      <c r="BD483" s="214"/>
      <c r="BE483" s="214"/>
      <c r="BF483" s="214"/>
      <c r="BG483" s="214"/>
      <c r="BH483" s="214"/>
      <c r="BI483" s="214"/>
      <c r="BJ483" s="220"/>
      <c r="BK483" s="220"/>
    </row>
    <row r="484" spans="1:63" ht="12.75" customHeight="1" outlineLevel="1">
      <c r="A484" s="9"/>
      <c r="B484" s="46"/>
      <c r="C484" s="129">
        <v>0</v>
      </c>
      <c r="D484" s="9"/>
      <c r="E484" s="9"/>
      <c r="F484" s="141"/>
      <c r="G484" s="193">
        <v>0</v>
      </c>
      <c r="H484" s="120"/>
      <c r="I484" s="120"/>
      <c r="J484" s="120"/>
      <c r="K484" s="120"/>
      <c r="L484" s="120"/>
      <c r="M484" s="106"/>
      <c r="N484" s="106"/>
      <c r="O484" s="106"/>
      <c r="P484" s="106"/>
      <c r="Q484" s="106"/>
      <c r="R484" s="106"/>
      <c r="S484" s="106"/>
      <c r="T484" s="106"/>
      <c r="U484" s="106"/>
      <c r="V484" s="106"/>
      <c r="W484" s="106"/>
      <c r="X484" s="106"/>
      <c r="Y484" s="106"/>
      <c r="Z484" s="106"/>
      <c r="AA484" s="214"/>
      <c r="AB484" s="214"/>
      <c r="AC484" s="214"/>
      <c r="AD484" s="214"/>
      <c r="AE484" s="214"/>
      <c r="AF484" s="214"/>
      <c r="AG484" s="214"/>
      <c r="AH484" s="214"/>
      <c r="AI484" s="214"/>
      <c r="AJ484" s="214"/>
      <c r="AK484" s="214"/>
      <c r="AL484" s="214"/>
      <c r="AM484" s="214"/>
      <c r="AN484" s="214"/>
      <c r="AO484" s="214"/>
      <c r="AP484" s="214"/>
      <c r="AQ484" s="214"/>
      <c r="AR484" s="214"/>
      <c r="AS484" s="214"/>
      <c r="AT484" s="214"/>
      <c r="AU484" s="214"/>
      <c r="AV484" s="214"/>
      <c r="AW484" s="214"/>
      <c r="AX484" s="214"/>
      <c r="AY484" s="214"/>
      <c r="AZ484" s="214"/>
      <c r="BA484" s="214"/>
      <c r="BB484" s="214"/>
      <c r="BC484" s="214"/>
      <c r="BD484" s="214"/>
      <c r="BE484" s="214"/>
      <c r="BF484" s="214"/>
      <c r="BG484" s="214"/>
      <c r="BH484" s="214"/>
      <c r="BI484" s="214"/>
      <c r="BJ484" s="220"/>
      <c r="BK484" s="220"/>
    </row>
    <row r="485" spans="1:63" ht="12.75" customHeight="1" outlineLevel="1">
      <c r="A485" s="9"/>
      <c r="B485" s="46"/>
      <c r="C485" s="129">
        <v>0</v>
      </c>
      <c r="D485" s="9"/>
      <c r="E485" s="9"/>
      <c r="F485" s="141"/>
      <c r="G485" s="193">
        <v>0</v>
      </c>
      <c r="H485" s="120"/>
      <c r="I485" s="120"/>
      <c r="J485" s="120"/>
      <c r="K485" s="120"/>
      <c r="L485" s="120"/>
      <c r="M485" s="106"/>
      <c r="N485" s="106"/>
      <c r="O485" s="106"/>
      <c r="P485" s="106"/>
      <c r="Q485" s="106"/>
      <c r="R485" s="106"/>
      <c r="S485" s="106"/>
      <c r="T485" s="106"/>
      <c r="U485" s="106"/>
      <c r="V485" s="106"/>
      <c r="W485" s="106"/>
      <c r="X485" s="106"/>
      <c r="Y485" s="106"/>
      <c r="Z485" s="106"/>
      <c r="AA485" s="214"/>
      <c r="AB485" s="214"/>
      <c r="AC485" s="214"/>
      <c r="AD485" s="214"/>
      <c r="AE485" s="214"/>
      <c r="AF485" s="214"/>
      <c r="AG485" s="214"/>
      <c r="AH485" s="214"/>
      <c r="AI485" s="214"/>
      <c r="AJ485" s="214"/>
      <c r="AK485" s="214"/>
      <c r="AL485" s="214"/>
      <c r="AM485" s="214"/>
      <c r="AN485" s="214"/>
      <c r="AO485" s="214"/>
      <c r="AP485" s="214"/>
      <c r="AQ485" s="214"/>
      <c r="AR485" s="214"/>
      <c r="AS485" s="214"/>
      <c r="AT485" s="214"/>
      <c r="AU485" s="214"/>
      <c r="AV485" s="214"/>
      <c r="AW485" s="214"/>
      <c r="AX485" s="214"/>
      <c r="AY485" s="214"/>
      <c r="AZ485" s="214"/>
      <c r="BA485" s="214"/>
      <c r="BB485" s="214"/>
      <c r="BC485" s="214"/>
      <c r="BD485" s="214"/>
      <c r="BE485" s="214"/>
      <c r="BF485" s="214"/>
      <c r="BG485" s="214"/>
      <c r="BH485" s="214"/>
      <c r="BI485" s="214"/>
      <c r="BJ485" s="220"/>
      <c r="BK485" s="220"/>
    </row>
    <row r="486" spans="1:63" ht="12.75" customHeight="1" outlineLevel="1">
      <c r="A486" s="9"/>
      <c r="B486" s="46"/>
      <c r="C486" s="129">
        <v>0</v>
      </c>
      <c r="D486" s="9"/>
      <c r="E486" s="9"/>
      <c r="F486" s="141"/>
      <c r="G486" s="193">
        <v>0</v>
      </c>
      <c r="H486" s="120"/>
      <c r="I486" s="120"/>
      <c r="J486" s="120"/>
      <c r="K486" s="120"/>
      <c r="L486" s="120"/>
      <c r="M486" s="106"/>
      <c r="N486" s="106"/>
      <c r="O486" s="106"/>
      <c r="P486" s="106"/>
      <c r="Q486" s="106"/>
      <c r="R486" s="106"/>
      <c r="S486" s="106"/>
      <c r="T486" s="106"/>
      <c r="U486" s="106"/>
      <c r="V486" s="106"/>
      <c r="W486" s="106"/>
      <c r="X486" s="106"/>
      <c r="Y486" s="106"/>
      <c r="Z486" s="106"/>
      <c r="AA486" s="214"/>
      <c r="AB486" s="214"/>
      <c r="AC486" s="214"/>
      <c r="AD486" s="214"/>
      <c r="AE486" s="214"/>
      <c r="AF486" s="214"/>
      <c r="AG486" s="214"/>
      <c r="AH486" s="214"/>
      <c r="AI486" s="214"/>
      <c r="AJ486" s="214"/>
      <c r="AK486" s="214"/>
      <c r="AL486" s="214"/>
      <c r="AM486" s="214"/>
      <c r="AN486" s="214"/>
      <c r="AO486" s="214"/>
      <c r="AP486" s="214"/>
      <c r="AQ486" s="214"/>
      <c r="AR486" s="214"/>
      <c r="AS486" s="214"/>
      <c r="AT486" s="214"/>
      <c r="AU486" s="214"/>
      <c r="AV486" s="214"/>
      <c r="AW486" s="214"/>
      <c r="AX486" s="214"/>
      <c r="AY486" s="214"/>
      <c r="AZ486" s="214"/>
      <c r="BA486" s="214"/>
      <c r="BB486" s="214"/>
      <c r="BC486" s="214"/>
      <c r="BD486" s="214"/>
      <c r="BE486" s="214"/>
      <c r="BF486" s="214"/>
      <c r="BG486" s="214"/>
      <c r="BH486" s="214"/>
      <c r="BI486" s="214"/>
      <c r="BJ486" s="220"/>
      <c r="BK486" s="220"/>
    </row>
    <row r="487" spans="1:63" ht="12.75" customHeight="1" outlineLevel="1">
      <c r="A487" s="9"/>
      <c r="B487" s="46"/>
      <c r="C487" s="129">
        <v>0</v>
      </c>
      <c r="D487" s="9"/>
      <c r="E487" s="9"/>
      <c r="F487" s="141"/>
      <c r="G487" s="193">
        <v>0</v>
      </c>
      <c r="H487" s="120"/>
      <c r="I487" s="120"/>
      <c r="J487" s="120"/>
      <c r="K487" s="120"/>
      <c r="L487" s="120"/>
      <c r="M487" s="106"/>
      <c r="N487" s="106"/>
      <c r="O487" s="106"/>
      <c r="P487" s="106"/>
      <c r="Q487" s="106"/>
      <c r="R487" s="106"/>
      <c r="S487" s="106"/>
      <c r="T487" s="106"/>
      <c r="U487" s="106"/>
      <c r="V487" s="106"/>
      <c r="W487" s="106"/>
      <c r="X487" s="106"/>
      <c r="Y487" s="106"/>
      <c r="Z487" s="106"/>
      <c r="AA487" s="214"/>
      <c r="AB487" s="214"/>
      <c r="AC487" s="214"/>
      <c r="AD487" s="214"/>
      <c r="AE487" s="214"/>
      <c r="AF487" s="214"/>
      <c r="AG487" s="214"/>
      <c r="AH487" s="214"/>
      <c r="AI487" s="214"/>
      <c r="AJ487" s="214"/>
      <c r="AK487" s="214"/>
      <c r="AL487" s="214"/>
      <c r="AM487" s="214"/>
      <c r="AN487" s="214"/>
      <c r="AO487" s="214"/>
      <c r="AP487" s="214"/>
      <c r="AQ487" s="214"/>
      <c r="AR487" s="214"/>
      <c r="AS487" s="214"/>
      <c r="AT487" s="214"/>
      <c r="AU487" s="214"/>
      <c r="AV487" s="214"/>
      <c r="AW487" s="214"/>
      <c r="AX487" s="214"/>
      <c r="AY487" s="214"/>
      <c r="AZ487" s="214"/>
      <c r="BA487" s="214"/>
      <c r="BB487" s="214"/>
      <c r="BC487" s="214"/>
      <c r="BD487" s="214"/>
      <c r="BE487" s="214"/>
      <c r="BF487" s="214"/>
      <c r="BG487" s="214"/>
      <c r="BH487" s="214"/>
      <c r="BI487" s="214"/>
      <c r="BJ487" s="220"/>
      <c r="BK487" s="220"/>
    </row>
    <row r="488" spans="1:63" ht="12.75" customHeight="1" outlineLevel="1">
      <c r="A488" s="9"/>
      <c r="B488" s="46"/>
      <c r="C488" s="129">
        <v>0</v>
      </c>
      <c r="D488" s="9"/>
      <c r="E488" s="9"/>
      <c r="F488" s="141"/>
      <c r="G488" s="193">
        <v>0</v>
      </c>
      <c r="H488" s="120"/>
      <c r="I488" s="120"/>
      <c r="J488" s="120"/>
      <c r="K488" s="120"/>
      <c r="L488" s="120"/>
      <c r="M488" s="106"/>
      <c r="N488" s="106"/>
      <c r="O488" s="106"/>
      <c r="P488" s="106"/>
      <c r="Q488" s="106"/>
      <c r="R488" s="106"/>
      <c r="S488" s="106"/>
      <c r="T488" s="106"/>
      <c r="U488" s="106"/>
      <c r="V488" s="106"/>
      <c r="W488" s="106"/>
      <c r="X488" s="106"/>
      <c r="Y488" s="106"/>
      <c r="Z488" s="106"/>
      <c r="AA488" s="214"/>
      <c r="AB488" s="214"/>
      <c r="AC488" s="214"/>
      <c r="AD488" s="214"/>
      <c r="AE488" s="214"/>
      <c r="AF488" s="214"/>
      <c r="AG488" s="214"/>
      <c r="AH488" s="214"/>
      <c r="AI488" s="214"/>
      <c r="AJ488" s="214"/>
      <c r="AK488" s="214"/>
      <c r="AL488" s="214"/>
      <c r="AM488" s="214"/>
      <c r="AN488" s="214"/>
      <c r="AO488" s="214"/>
      <c r="AP488" s="214"/>
      <c r="AQ488" s="214"/>
      <c r="AR488" s="214"/>
      <c r="AS488" s="214"/>
      <c r="AT488" s="214"/>
      <c r="AU488" s="214"/>
      <c r="AV488" s="214"/>
      <c r="AW488" s="214"/>
      <c r="AX488" s="214"/>
      <c r="AY488" s="214"/>
      <c r="AZ488" s="214"/>
      <c r="BA488" s="214"/>
      <c r="BB488" s="214"/>
      <c r="BC488" s="214"/>
      <c r="BD488" s="214"/>
      <c r="BE488" s="214"/>
      <c r="BF488" s="214"/>
      <c r="BG488" s="214"/>
      <c r="BH488" s="214"/>
      <c r="BI488" s="214"/>
      <c r="BJ488" s="220"/>
      <c r="BK488" s="220"/>
    </row>
    <row r="489" spans="1:63" ht="12.75" customHeight="1" outlineLevel="1">
      <c r="A489" s="9"/>
      <c r="B489" s="46"/>
      <c r="C489" s="129">
        <v>0</v>
      </c>
      <c r="D489" s="9"/>
      <c r="E489" s="9"/>
      <c r="F489" s="141"/>
      <c r="G489" s="193">
        <v>0</v>
      </c>
      <c r="H489" s="120"/>
      <c r="I489" s="120"/>
      <c r="J489" s="120"/>
      <c r="K489" s="120"/>
      <c r="L489" s="120"/>
      <c r="M489" s="106"/>
      <c r="N489" s="106"/>
      <c r="O489" s="106"/>
      <c r="P489" s="106"/>
      <c r="Q489" s="106"/>
      <c r="R489" s="106"/>
      <c r="S489" s="106"/>
      <c r="T489" s="106"/>
      <c r="U489" s="106"/>
      <c r="V489" s="106"/>
      <c r="W489" s="106"/>
      <c r="X489" s="106"/>
      <c r="Y489" s="106"/>
      <c r="Z489" s="106"/>
      <c r="AA489" s="214"/>
      <c r="AB489" s="214"/>
      <c r="AC489" s="214"/>
      <c r="AD489" s="214"/>
      <c r="AE489" s="214"/>
      <c r="AF489" s="214"/>
      <c r="AG489" s="214"/>
      <c r="AH489" s="214"/>
      <c r="AI489" s="214"/>
      <c r="AJ489" s="214"/>
      <c r="AK489" s="214"/>
      <c r="AL489" s="214"/>
      <c r="AM489" s="214"/>
      <c r="AN489" s="214"/>
      <c r="AO489" s="214"/>
      <c r="AP489" s="214"/>
      <c r="AQ489" s="214"/>
      <c r="AR489" s="214"/>
      <c r="AS489" s="214"/>
      <c r="AT489" s="214"/>
      <c r="AU489" s="214"/>
      <c r="AV489" s="214"/>
      <c r="AW489" s="214"/>
      <c r="AX489" s="214"/>
      <c r="AY489" s="214"/>
      <c r="AZ489" s="214"/>
      <c r="BA489" s="214"/>
      <c r="BB489" s="214"/>
      <c r="BC489" s="214"/>
      <c r="BD489" s="214"/>
      <c r="BE489" s="214"/>
      <c r="BF489" s="214"/>
      <c r="BG489" s="214"/>
      <c r="BH489" s="214"/>
      <c r="BI489" s="214"/>
      <c r="BJ489" s="220"/>
      <c r="BK489" s="220"/>
    </row>
    <row r="490" spans="1:63" ht="12.75" customHeight="1" outlineLevel="1">
      <c r="A490" s="9"/>
      <c r="B490" s="46"/>
      <c r="C490" s="129">
        <v>0</v>
      </c>
      <c r="D490" s="9"/>
      <c r="E490" s="9"/>
      <c r="F490" s="141"/>
      <c r="G490" s="193">
        <v>0</v>
      </c>
      <c r="H490" s="120"/>
      <c r="I490" s="120"/>
      <c r="J490" s="120"/>
      <c r="K490" s="120"/>
      <c r="L490" s="120"/>
      <c r="M490" s="106"/>
      <c r="N490" s="106"/>
      <c r="O490" s="106"/>
      <c r="P490" s="106"/>
      <c r="Q490" s="106"/>
      <c r="R490" s="106"/>
      <c r="S490" s="106"/>
      <c r="T490" s="106"/>
      <c r="U490" s="106"/>
      <c r="V490" s="106"/>
      <c r="W490" s="106"/>
      <c r="X490" s="106"/>
      <c r="Y490" s="106"/>
      <c r="Z490" s="106"/>
      <c r="AA490" s="214"/>
      <c r="AB490" s="214"/>
      <c r="AC490" s="214"/>
      <c r="AD490" s="214"/>
      <c r="AE490" s="214"/>
      <c r="AF490" s="214"/>
      <c r="AG490" s="214"/>
      <c r="AH490" s="214"/>
      <c r="AI490" s="214"/>
      <c r="AJ490" s="214"/>
      <c r="AK490" s="214"/>
      <c r="AL490" s="214"/>
      <c r="AM490" s="214"/>
      <c r="AN490" s="214"/>
      <c r="AO490" s="214"/>
      <c r="AP490" s="214"/>
      <c r="AQ490" s="214"/>
      <c r="AR490" s="214"/>
      <c r="AS490" s="214"/>
      <c r="AT490" s="214"/>
      <c r="AU490" s="214"/>
      <c r="AV490" s="214"/>
      <c r="AW490" s="214"/>
      <c r="AX490" s="214"/>
      <c r="AY490" s="214"/>
      <c r="AZ490" s="214"/>
      <c r="BA490" s="214"/>
      <c r="BB490" s="214"/>
      <c r="BC490" s="214"/>
      <c r="BD490" s="214"/>
      <c r="BE490" s="214"/>
      <c r="BF490" s="214"/>
      <c r="BG490" s="214"/>
      <c r="BH490" s="214"/>
      <c r="BI490" s="214"/>
      <c r="BJ490" s="220"/>
      <c r="BK490" s="220"/>
    </row>
    <row r="491" spans="1:63" ht="12.75" customHeight="1" outlineLevel="1">
      <c r="A491" s="9"/>
      <c r="B491" s="46"/>
      <c r="C491" s="129">
        <v>0</v>
      </c>
      <c r="D491" s="9"/>
      <c r="E491" s="9"/>
      <c r="F491" s="141"/>
      <c r="G491" s="193">
        <v>0</v>
      </c>
      <c r="H491" s="120"/>
      <c r="I491" s="120"/>
      <c r="J491" s="120"/>
      <c r="K491" s="120"/>
      <c r="L491" s="120"/>
      <c r="M491" s="106"/>
      <c r="N491" s="106"/>
      <c r="O491" s="106"/>
      <c r="P491" s="106"/>
      <c r="Q491" s="106"/>
      <c r="R491" s="106"/>
      <c r="S491" s="106"/>
      <c r="T491" s="106"/>
      <c r="U491" s="106"/>
      <c r="V491" s="106"/>
      <c r="W491" s="106"/>
      <c r="X491" s="106"/>
      <c r="Y491" s="106"/>
      <c r="Z491" s="106"/>
      <c r="AA491" s="214"/>
      <c r="AB491" s="214"/>
      <c r="AC491" s="214"/>
      <c r="AD491" s="214"/>
      <c r="AE491" s="214"/>
      <c r="AF491" s="214"/>
      <c r="AG491" s="214"/>
      <c r="AH491" s="214"/>
      <c r="AI491" s="214"/>
      <c r="AJ491" s="214"/>
      <c r="AK491" s="214"/>
      <c r="AL491" s="214"/>
      <c r="AM491" s="214"/>
      <c r="AN491" s="214"/>
      <c r="AO491" s="214"/>
      <c r="AP491" s="214"/>
      <c r="AQ491" s="214"/>
      <c r="AR491" s="214"/>
      <c r="AS491" s="214"/>
      <c r="AT491" s="214"/>
      <c r="AU491" s="214"/>
      <c r="AV491" s="214"/>
      <c r="AW491" s="214"/>
      <c r="AX491" s="214"/>
      <c r="AY491" s="214"/>
      <c r="AZ491" s="214"/>
      <c r="BA491" s="214"/>
      <c r="BB491" s="214"/>
      <c r="BC491" s="214"/>
      <c r="BD491" s="214"/>
      <c r="BE491" s="214"/>
      <c r="BF491" s="214"/>
      <c r="BG491" s="214"/>
      <c r="BH491" s="214"/>
      <c r="BI491" s="214"/>
      <c r="BJ491" s="220"/>
      <c r="BK491" s="220"/>
    </row>
    <row r="492" spans="1:63">
      <c r="A492" s="9"/>
      <c r="B492" s="46"/>
      <c r="C492" s="129"/>
      <c r="D492" s="9"/>
      <c r="E492" s="9"/>
      <c r="F492" s="141"/>
      <c r="G492" s="193"/>
      <c r="H492" s="120"/>
      <c r="I492" s="120"/>
      <c r="J492" s="120"/>
      <c r="K492" s="120"/>
      <c r="L492" s="120"/>
      <c r="M492" s="106"/>
      <c r="N492" s="106"/>
      <c r="O492" s="106"/>
      <c r="P492" s="106"/>
      <c r="Q492" s="106"/>
      <c r="R492" s="106"/>
      <c r="S492" s="106"/>
      <c r="T492" s="106"/>
      <c r="U492" s="106"/>
      <c r="V492" s="106"/>
      <c r="W492" s="106"/>
      <c r="X492" s="106"/>
      <c r="Y492" s="106"/>
      <c r="Z492" s="106"/>
      <c r="AA492" s="214"/>
      <c r="AB492" s="214"/>
      <c r="AC492" s="214"/>
      <c r="AD492" s="214"/>
      <c r="AE492" s="214"/>
      <c r="AF492" s="214"/>
      <c r="AG492" s="214"/>
      <c r="AH492" s="214"/>
      <c r="AI492" s="214"/>
      <c r="AJ492" s="214"/>
      <c r="AK492" s="214"/>
      <c r="AL492" s="214"/>
      <c r="AM492" s="214"/>
      <c r="AN492" s="214"/>
      <c r="AO492" s="214"/>
      <c r="AP492" s="214"/>
      <c r="AQ492" s="214"/>
      <c r="AR492" s="214"/>
      <c r="AS492" s="214"/>
      <c r="AT492" s="214"/>
      <c r="AU492" s="214"/>
      <c r="AV492" s="214"/>
      <c r="AW492" s="214"/>
      <c r="AX492" s="214"/>
      <c r="AY492" s="214"/>
      <c r="AZ492" s="214"/>
      <c r="BA492" s="214"/>
      <c r="BB492" s="214"/>
      <c r="BC492" s="214"/>
      <c r="BD492" s="214"/>
      <c r="BE492" s="214"/>
      <c r="BF492" s="214"/>
      <c r="BG492" s="214"/>
      <c r="BH492" s="214"/>
      <c r="BI492" s="214"/>
      <c r="BJ492" s="220"/>
      <c r="BK492" s="220"/>
    </row>
    <row r="493" spans="1:63">
      <c r="A493" s="9"/>
      <c r="B493" s="46" t="s">
        <v>60</v>
      </c>
      <c r="C493" s="129"/>
      <c r="D493" s="9"/>
      <c r="E493" s="9"/>
      <c r="F493" s="28"/>
      <c r="G493" s="197">
        <v>0</v>
      </c>
      <c r="H493" s="120"/>
      <c r="I493" s="120"/>
      <c r="J493" s="120"/>
      <c r="K493" s="120"/>
      <c r="L493" s="120"/>
      <c r="M493" s="106"/>
      <c r="N493" s="106"/>
      <c r="O493" s="106"/>
      <c r="P493" s="106"/>
      <c r="Q493" s="106"/>
      <c r="R493" s="106"/>
      <c r="S493" s="106"/>
      <c r="T493" s="106"/>
      <c r="U493" s="106"/>
      <c r="V493" s="106"/>
      <c r="W493" s="106"/>
      <c r="X493" s="106"/>
      <c r="Y493" s="106"/>
      <c r="Z493" s="106"/>
      <c r="AA493" s="214"/>
      <c r="AB493" s="214"/>
      <c r="AC493" s="214"/>
      <c r="AD493" s="214"/>
      <c r="AE493" s="214"/>
      <c r="AF493" s="214"/>
      <c r="AG493" s="214"/>
      <c r="AH493" s="214"/>
      <c r="AI493" s="214"/>
      <c r="AJ493" s="214"/>
      <c r="AK493" s="214"/>
      <c r="AL493" s="214"/>
      <c r="AM493" s="214"/>
      <c r="AN493" s="214"/>
      <c r="AO493" s="214"/>
      <c r="AP493" s="214"/>
      <c r="AQ493" s="214"/>
      <c r="AR493" s="214"/>
      <c r="AS493" s="214"/>
      <c r="AT493" s="214"/>
      <c r="AU493" s="214"/>
      <c r="AV493" s="214"/>
      <c r="AW493" s="214"/>
      <c r="AX493" s="214"/>
      <c r="AY493" s="214"/>
      <c r="AZ493" s="214"/>
      <c r="BA493" s="214"/>
      <c r="BB493" s="214"/>
      <c r="BC493" s="214"/>
      <c r="BD493" s="214"/>
      <c r="BE493" s="214"/>
      <c r="BF493" s="214"/>
      <c r="BG493" s="214"/>
      <c r="BH493" s="214"/>
      <c r="BI493" s="214"/>
      <c r="BJ493" s="220"/>
      <c r="BK493" s="220"/>
    </row>
    <row r="494" spans="1:63" ht="12.75" customHeight="1" outlineLevel="1">
      <c r="A494" s="9"/>
      <c r="B494" s="46"/>
      <c r="C494" s="129" t="s">
        <v>121</v>
      </c>
      <c r="D494" s="9"/>
      <c r="E494" s="9"/>
      <c r="F494" s="28"/>
      <c r="G494" s="196">
        <v>0</v>
      </c>
      <c r="H494" s="120"/>
      <c r="I494" s="120"/>
      <c r="J494" s="120"/>
      <c r="K494" s="120"/>
      <c r="L494" s="120"/>
      <c r="M494" s="106"/>
      <c r="N494" s="106"/>
      <c r="O494" s="106"/>
      <c r="P494" s="106"/>
      <c r="Q494" s="106"/>
      <c r="R494" s="106"/>
      <c r="S494" s="106"/>
      <c r="T494" s="106"/>
      <c r="U494" s="106"/>
      <c r="V494" s="106"/>
      <c r="W494" s="106"/>
      <c r="X494" s="106"/>
      <c r="Y494" s="106"/>
      <c r="Z494" s="106"/>
      <c r="AA494" s="214"/>
      <c r="AB494" s="214"/>
      <c r="AC494" s="214"/>
      <c r="AD494" s="214"/>
      <c r="AE494" s="214"/>
      <c r="AF494" s="214"/>
      <c r="AG494" s="214"/>
      <c r="AH494" s="214"/>
      <c r="AI494" s="214"/>
      <c r="AJ494" s="214"/>
      <c r="AK494" s="214"/>
      <c r="AL494" s="214"/>
      <c r="AM494" s="214"/>
      <c r="AN494" s="214"/>
      <c r="AO494" s="214"/>
      <c r="AP494" s="214"/>
      <c r="AQ494" s="214"/>
      <c r="AR494" s="214"/>
      <c r="AS494" s="214"/>
      <c r="AT494" s="214"/>
      <c r="AU494" s="214"/>
      <c r="AV494" s="214"/>
      <c r="AW494" s="214"/>
      <c r="AX494" s="214"/>
      <c r="AY494" s="214"/>
      <c r="AZ494" s="214"/>
      <c r="BA494" s="214"/>
      <c r="BB494" s="214"/>
      <c r="BC494" s="214"/>
      <c r="BD494" s="214"/>
      <c r="BE494" s="214"/>
      <c r="BF494" s="214"/>
      <c r="BG494" s="214"/>
      <c r="BH494" s="214"/>
      <c r="BI494" s="214"/>
      <c r="BJ494" s="220"/>
      <c r="BK494" s="220"/>
    </row>
    <row r="495" spans="1:63" ht="12.75" customHeight="1" outlineLevel="1">
      <c r="A495" s="9"/>
      <c r="B495" s="46"/>
      <c r="C495" s="129" t="s">
        <v>122</v>
      </c>
      <c r="D495" s="9"/>
      <c r="E495" s="9"/>
      <c r="F495" s="28"/>
      <c r="G495" s="196">
        <v>0</v>
      </c>
      <c r="H495" s="120"/>
      <c r="I495" s="120"/>
      <c r="J495" s="120"/>
      <c r="K495" s="120"/>
      <c r="L495" s="120"/>
      <c r="M495" s="106"/>
      <c r="N495" s="106"/>
      <c r="O495" s="106"/>
      <c r="P495" s="106"/>
      <c r="Q495" s="106"/>
      <c r="R495" s="106"/>
      <c r="S495" s="106"/>
      <c r="T495" s="106"/>
      <c r="U495" s="106"/>
      <c r="V495" s="106"/>
      <c r="W495" s="106"/>
      <c r="X495" s="106"/>
      <c r="Y495" s="106"/>
      <c r="Z495" s="106"/>
      <c r="AA495" s="214"/>
      <c r="AB495" s="214"/>
      <c r="AC495" s="214"/>
      <c r="AD495" s="214"/>
      <c r="AE495" s="214"/>
      <c r="AF495" s="214"/>
      <c r="AG495" s="214"/>
      <c r="AH495" s="214"/>
      <c r="AI495" s="214"/>
      <c r="AJ495" s="214"/>
      <c r="AK495" s="214"/>
      <c r="AL495" s="214"/>
      <c r="AM495" s="214"/>
      <c r="AN495" s="214"/>
      <c r="AO495" s="214"/>
      <c r="AP495" s="214"/>
      <c r="AQ495" s="214"/>
      <c r="AR495" s="214"/>
      <c r="AS495" s="214"/>
      <c r="AT495" s="214"/>
      <c r="AU495" s="214"/>
      <c r="AV495" s="214"/>
      <c r="AW495" s="214"/>
      <c r="AX495" s="214"/>
      <c r="AY495" s="214"/>
      <c r="AZ495" s="214"/>
      <c r="BA495" s="214"/>
      <c r="BB495" s="214"/>
      <c r="BC495" s="214"/>
      <c r="BD495" s="214"/>
      <c r="BE495" s="214"/>
      <c r="BF495" s="214"/>
      <c r="BG495" s="214"/>
      <c r="BH495" s="214"/>
      <c r="BI495" s="214"/>
      <c r="BJ495" s="220"/>
      <c r="BK495" s="220"/>
    </row>
    <row r="496" spans="1:63" ht="12.75" customHeight="1" outlineLevel="1">
      <c r="A496" s="9"/>
      <c r="B496" s="46"/>
      <c r="C496" s="129" t="s">
        <v>123</v>
      </c>
      <c r="D496" s="9"/>
      <c r="E496" s="9"/>
      <c r="F496" s="28"/>
      <c r="G496" s="196">
        <v>0</v>
      </c>
      <c r="H496" s="120"/>
      <c r="I496" s="120"/>
      <c r="J496" s="120"/>
      <c r="K496" s="120"/>
      <c r="L496" s="120"/>
      <c r="M496" s="106"/>
      <c r="N496" s="106"/>
      <c r="O496" s="106"/>
      <c r="P496" s="106"/>
      <c r="Q496" s="106"/>
      <c r="R496" s="106"/>
      <c r="S496" s="106"/>
      <c r="T496" s="106"/>
      <c r="U496" s="106"/>
      <c r="V496" s="106"/>
      <c r="W496" s="106"/>
      <c r="X496" s="106"/>
      <c r="Y496" s="106"/>
      <c r="Z496" s="106"/>
      <c r="AA496" s="214"/>
      <c r="AB496" s="214"/>
      <c r="AC496" s="214"/>
      <c r="AD496" s="214"/>
      <c r="AE496" s="214"/>
      <c r="AF496" s="214"/>
      <c r="AG496" s="214"/>
      <c r="AH496" s="214"/>
      <c r="AI496" s="214"/>
      <c r="AJ496" s="214"/>
      <c r="AK496" s="214"/>
      <c r="AL496" s="214"/>
      <c r="AM496" s="214"/>
      <c r="AN496" s="214"/>
      <c r="AO496" s="214"/>
      <c r="AP496" s="214"/>
      <c r="AQ496" s="214"/>
      <c r="AR496" s="214"/>
      <c r="AS496" s="214"/>
      <c r="AT496" s="214"/>
      <c r="AU496" s="214"/>
      <c r="AV496" s="214"/>
      <c r="AW496" s="214"/>
      <c r="AX496" s="214"/>
      <c r="AY496" s="214"/>
      <c r="AZ496" s="214"/>
      <c r="BA496" s="214"/>
      <c r="BB496" s="214"/>
      <c r="BC496" s="214"/>
      <c r="BD496" s="214"/>
      <c r="BE496" s="214"/>
      <c r="BF496" s="214"/>
      <c r="BG496" s="214"/>
      <c r="BH496" s="214"/>
      <c r="BI496" s="214"/>
      <c r="BJ496" s="220"/>
      <c r="BK496" s="220"/>
    </row>
    <row r="497" spans="1:63" ht="12.75" customHeight="1" outlineLevel="1">
      <c r="A497" s="9"/>
      <c r="B497" s="46"/>
      <c r="C497" s="129" t="s">
        <v>124</v>
      </c>
      <c r="D497" s="9"/>
      <c r="E497" s="9"/>
      <c r="F497" s="28"/>
      <c r="G497" s="196">
        <v>0</v>
      </c>
      <c r="H497" s="120"/>
      <c r="I497" s="120"/>
      <c r="J497" s="120"/>
      <c r="K497" s="120"/>
      <c r="L497" s="120"/>
      <c r="M497" s="106"/>
      <c r="N497" s="106"/>
      <c r="O497" s="106"/>
      <c r="P497" s="106"/>
      <c r="Q497" s="106"/>
      <c r="R497" s="106"/>
      <c r="S497" s="106"/>
      <c r="T497" s="106"/>
      <c r="U497" s="106"/>
      <c r="V497" s="106"/>
      <c r="W497" s="106"/>
      <c r="X497" s="106"/>
      <c r="Y497" s="106"/>
      <c r="Z497" s="106"/>
      <c r="AA497" s="214"/>
      <c r="AB497" s="214"/>
      <c r="AC497" s="214"/>
      <c r="AD497" s="214"/>
      <c r="AE497" s="214"/>
      <c r="AF497" s="214"/>
      <c r="AG497" s="214"/>
      <c r="AH497" s="214"/>
      <c r="AI497" s="214"/>
      <c r="AJ497" s="214"/>
      <c r="AK497" s="214"/>
      <c r="AL497" s="214"/>
      <c r="AM497" s="214"/>
      <c r="AN497" s="214"/>
      <c r="AO497" s="214"/>
      <c r="AP497" s="214"/>
      <c r="AQ497" s="214"/>
      <c r="AR497" s="214"/>
      <c r="AS497" s="214"/>
      <c r="AT497" s="214"/>
      <c r="AU497" s="214"/>
      <c r="AV497" s="214"/>
      <c r="AW497" s="214"/>
      <c r="AX497" s="214"/>
      <c r="AY497" s="214"/>
      <c r="AZ497" s="214"/>
      <c r="BA497" s="214"/>
      <c r="BB497" s="214"/>
      <c r="BC497" s="214"/>
      <c r="BD497" s="214"/>
      <c r="BE497" s="214"/>
      <c r="BF497" s="214"/>
      <c r="BG497" s="214"/>
      <c r="BH497" s="214"/>
      <c r="BI497" s="214"/>
      <c r="BJ497" s="220"/>
      <c r="BK497" s="220"/>
    </row>
    <row r="498" spans="1:63" ht="12.75" customHeight="1" outlineLevel="1">
      <c r="A498" s="9"/>
      <c r="B498" s="46"/>
      <c r="C498" s="129" t="s">
        <v>125</v>
      </c>
      <c r="D498" s="9"/>
      <c r="E498" s="9"/>
      <c r="F498" s="28"/>
      <c r="G498" s="196">
        <v>0</v>
      </c>
      <c r="H498" s="120"/>
      <c r="I498" s="120"/>
      <c r="J498" s="120"/>
      <c r="K498" s="120"/>
      <c r="L498" s="120"/>
      <c r="M498" s="106"/>
      <c r="N498" s="106"/>
      <c r="O498" s="106"/>
      <c r="P498" s="106"/>
      <c r="Q498" s="106"/>
      <c r="R498" s="106"/>
      <c r="S498" s="106"/>
      <c r="T498" s="106"/>
      <c r="U498" s="106"/>
      <c r="V498" s="106"/>
      <c r="W498" s="106"/>
      <c r="X498" s="106"/>
      <c r="Y498" s="106"/>
      <c r="Z498" s="106"/>
      <c r="AA498" s="214"/>
      <c r="AB498" s="214"/>
      <c r="AC498" s="214"/>
      <c r="AD498" s="214"/>
      <c r="AE498" s="214"/>
      <c r="AF498" s="214"/>
      <c r="AG498" s="214"/>
      <c r="AH498" s="214"/>
      <c r="AI498" s="214"/>
      <c r="AJ498" s="214"/>
      <c r="AK498" s="214"/>
      <c r="AL498" s="214"/>
      <c r="AM498" s="214"/>
      <c r="AN498" s="214"/>
      <c r="AO498" s="214"/>
      <c r="AP498" s="214"/>
      <c r="AQ498" s="214"/>
      <c r="AR498" s="214"/>
      <c r="AS498" s="214"/>
      <c r="AT498" s="214"/>
      <c r="AU498" s="214"/>
      <c r="AV498" s="214"/>
      <c r="AW498" s="214"/>
      <c r="AX498" s="214"/>
      <c r="AY498" s="214"/>
      <c r="AZ498" s="214"/>
      <c r="BA498" s="214"/>
      <c r="BB498" s="214"/>
      <c r="BC498" s="214"/>
      <c r="BD498" s="214"/>
      <c r="BE498" s="214"/>
      <c r="BF498" s="214"/>
      <c r="BG498" s="214"/>
      <c r="BH498" s="214"/>
      <c r="BI498" s="214"/>
      <c r="BJ498" s="220"/>
      <c r="BK498" s="220"/>
    </row>
    <row r="499" spans="1:63" ht="12.75" customHeight="1" outlineLevel="1">
      <c r="A499" s="9"/>
      <c r="B499" s="46"/>
      <c r="C499" s="129" t="s">
        <v>126</v>
      </c>
      <c r="D499" s="9"/>
      <c r="E499" s="9"/>
      <c r="F499" s="28"/>
      <c r="G499" s="196">
        <v>0</v>
      </c>
      <c r="H499" s="120"/>
      <c r="I499" s="120"/>
      <c r="J499" s="120"/>
      <c r="K499" s="120"/>
      <c r="L499" s="120"/>
      <c r="M499" s="106"/>
      <c r="N499" s="106"/>
      <c r="O499" s="106"/>
      <c r="P499" s="106"/>
      <c r="Q499" s="106"/>
      <c r="R499" s="106"/>
      <c r="S499" s="106"/>
      <c r="T499" s="106"/>
      <c r="U499" s="106"/>
      <c r="V499" s="106"/>
      <c r="W499" s="106"/>
      <c r="X499" s="106"/>
      <c r="Y499" s="106"/>
      <c r="Z499" s="106"/>
      <c r="AA499" s="214"/>
      <c r="AB499" s="214"/>
      <c r="AC499" s="214"/>
      <c r="AD499" s="214"/>
      <c r="AE499" s="214"/>
      <c r="AF499" s="214"/>
      <c r="AG499" s="214"/>
      <c r="AH499" s="214"/>
      <c r="AI499" s="214"/>
      <c r="AJ499" s="214"/>
      <c r="AK499" s="214"/>
      <c r="AL499" s="214"/>
      <c r="AM499" s="214"/>
      <c r="AN499" s="214"/>
      <c r="AO499" s="214"/>
      <c r="AP499" s="214"/>
      <c r="AQ499" s="214"/>
      <c r="AR499" s="214"/>
      <c r="AS499" s="214"/>
      <c r="AT499" s="214"/>
      <c r="AU499" s="214"/>
      <c r="AV499" s="214"/>
      <c r="AW499" s="214"/>
      <c r="AX499" s="214"/>
      <c r="AY499" s="214"/>
      <c r="AZ499" s="214"/>
      <c r="BA499" s="214"/>
      <c r="BB499" s="214"/>
      <c r="BC499" s="214"/>
      <c r="BD499" s="214"/>
      <c r="BE499" s="214"/>
      <c r="BF499" s="214"/>
      <c r="BG499" s="214"/>
      <c r="BH499" s="214"/>
      <c r="BI499" s="214"/>
      <c r="BJ499" s="220"/>
      <c r="BK499" s="220"/>
    </row>
    <row r="500" spans="1:63" ht="12.75" customHeight="1" outlineLevel="1">
      <c r="A500" s="9"/>
      <c r="B500" s="46"/>
      <c r="C500" s="129" t="s">
        <v>127</v>
      </c>
      <c r="D500" s="9"/>
      <c r="E500" s="9"/>
      <c r="F500" s="28"/>
      <c r="G500" s="196">
        <v>0</v>
      </c>
      <c r="H500" s="120"/>
      <c r="I500" s="120"/>
      <c r="J500" s="120"/>
      <c r="K500" s="120"/>
      <c r="L500" s="120"/>
      <c r="M500" s="106"/>
      <c r="N500" s="106"/>
      <c r="O500" s="106"/>
      <c r="P500" s="106"/>
      <c r="Q500" s="106"/>
      <c r="R500" s="106"/>
      <c r="S500" s="106"/>
      <c r="T500" s="106"/>
      <c r="U500" s="106"/>
      <c r="V500" s="106"/>
      <c r="W500" s="106"/>
      <c r="X500" s="106"/>
      <c r="Y500" s="106"/>
      <c r="Z500" s="106"/>
      <c r="AA500" s="214"/>
      <c r="AB500" s="214"/>
      <c r="AC500" s="214"/>
      <c r="AD500" s="214"/>
      <c r="AE500" s="214"/>
      <c r="AF500" s="214"/>
      <c r="AG500" s="214"/>
      <c r="AH500" s="214"/>
      <c r="AI500" s="214"/>
      <c r="AJ500" s="214"/>
      <c r="AK500" s="214"/>
      <c r="AL500" s="214"/>
      <c r="AM500" s="214"/>
      <c r="AN500" s="214"/>
      <c r="AO500" s="214"/>
      <c r="AP500" s="214"/>
      <c r="AQ500" s="214"/>
      <c r="AR500" s="214"/>
      <c r="AS500" s="214"/>
      <c r="AT500" s="214"/>
      <c r="AU500" s="214"/>
      <c r="AV500" s="214"/>
      <c r="AW500" s="214"/>
      <c r="AX500" s="214"/>
      <c r="AY500" s="214"/>
      <c r="AZ500" s="214"/>
      <c r="BA500" s="214"/>
      <c r="BB500" s="214"/>
      <c r="BC500" s="214"/>
      <c r="BD500" s="214"/>
      <c r="BE500" s="214"/>
      <c r="BF500" s="214"/>
      <c r="BG500" s="214"/>
      <c r="BH500" s="214"/>
      <c r="BI500" s="214"/>
      <c r="BJ500" s="220"/>
      <c r="BK500" s="220"/>
    </row>
    <row r="501" spans="1:63" ht="12.75" customHeight="1" outlineLevel="1">
      <c r="A501" s="9"/>
      <c r="B501" s="46"/>
      <c r="C501" s="129" t="s">
        <v>128</v>
      </c>
      <c r="D501" s="9"/>
      <c r="E501" s="9"/>
      <c r="F501" s="28"/>
      <c r="G501" s="196">
        <v>0</v>
      </c>
      <c r="H501" s="120"/>
      <c r="I501" s="120"/>
      <c r="J501" s="120"/>
      <c r="K501" s="120"/>
      <c r="L501" s="120"/>
      <c r="M501" s="106"/>
      <c r="N501" s="106"/>
      <c r="O501" s="106"/>
      <c r="P501" s="106"/>
      <c r="Q501" s="106"/>
      <c r="R501" s="106"/>
      <c r="S501" s="106"/>
      <c r="T501" s="106"/>
      <c r="U501" s="106"/>
      <c r="V501" s="106"/>
      <c r="W501" s="106"/>
      <c r="X501" s="106"/>
      <c r="Y501" s="106"/>
      <c r="Z501" s="106"/>
      <c r="AA501" s="214"/>
      <c r="AB501" s="214"/>
      <c r="AC501" s="214"/>
      <c r="AD501" s="214"/>
      <c r="AE501" s="214"/>
      <c r="AF501" s="214"/>
      <c r="AG501" s="214"/>
      <c r="AH501" s="214"/>
      <c r="AI501" s="214"/>
      <c r="AJ501" s="214"/>
      <c r="AK501" s="214"/>
      <c r="AL501" s="214"/>
      <c r="AM501" s="214"/>
      <c r="AN501" s="214"/>
      <c r="AO501" s="214"/>
      <c r="AP501" s="214"/>
      <c r="AQ501" s="214"/>
      <c r="AR501" s="214"/>
      <c r="AS501" s="214"/>
      <c r="AT501" s="214"/>
      <c r="AU501" s="214"/>
      <c r="AV501" s="214"/>
      <c r="AW501" s="214"/>
      <c r="AX501" s="214"/>
      <c r="AY501" s="214"/>
      <c r="AZ501" s="214"/>
      <c r="BA501" s="214"/>
      <c r="BB501" s="214"/>
      <c r="BC501" s="214"/>
      <c r="BD501" s="214"/>
      <c r="BE501" s="214"/>
      <c r="BF501" s="214"/>
      <c r="BG501" s="214"/>
      <c r="BH501" s="214"/>
      <c r="BI501" s="214"/>
      <c r="BJ501" s="220"/>
      <c r="BK501" s="220"/>
    </row>
    <row r="502" spans="1:63" ht="12.75" customHeight="1" outlineLevel="1">
      <c r="A502" s="9"/>
      <c r="B502" s="46"/>
      <c r="C502" s="129">
        <v>0</v>
      </c>
      <c r="D502" s="9"/>
      <c r="E502" s="9"/>
      <c r="F502" s="28"/>
      <c r="G502" s="196">
        <v>0</v>
      </c>
      <c r="H502" s="120"/>
      <c r="I502" s="120"/>
      <c r="J502" s="120"/>
      <c r="K502" s="120"/>
      <c r="L502" s="120"/>
      <c r="M502" s="106"/>
      <c r="N502" s="106"/>
      <c r="O502" s="106"/>
      <c r="P502" s="106"/>
      <c r="Q502" s="106"/>
      <c r="R502" s="106"/>
      <c r="S502" s="106"/>
      <c r="T502" s="106"/>
      <c r="U502" s="106"/>
      <c r="V502" s="106"/>
      <c r="W502" s="106"/>
      <c r="X502" s="106"/>
      <c r="Y502" s="106"/>
      <c r="Z502" s="106"/>
      <c r="AA502" s="214"/>
      <c r="AB502" s="214"/>
      <c r="AC502" s="214"/>
      <c r="AD502" s="214"/>
      <c r="AE502" s="214"/>
      <c r="AF502" s="214"/>
      <c r="AG502" s="214"/>
      <c r="AH502" s="214"/>
      <c r="AI502" s="214"/>
      <c r="AJ502" s="214"/>
      <c r="AK502" s="214"/>
      <c r="AL502" s="214"/>
      <c r="AM502" s="214"/>
      <c r="AN502" s="214"/>
      <c r="AO502" s="214"/>
      <c r="AP502" s="214"/>
      <c r="AQ502" s="214"/>
      <c r="AR502" s="214"/>
      <c r="AS502" s="214"/>
      <c r="AT502" s="214"/>
      <c r="AU502" s="214"/>
      <c r="AV502" s="214"/>
      <c r="AW502" s="214"/>
      <c r="AX502" s="214"/>
      <c r="AY502" s="214"/>
      <c r="AZ502" s="214"/>
      <c r="BA502" s="214"/>
      <c r="BB502" s="214"/>
      <c r="BC502" s="214"/>
      <c r="BD502" s="214"/>
      <c r="BE502" s="214"/>
      <c r="BF502" s="214"/>
      <c r="BG502" s="214"/>
      <c r="BH502" s="214"/>
      <c r="BI502" s="214"/>
      <c r="BJ502" s="220"/>
      <c r="BK502" s="220"/>
    </row>
    <row r="503" spans="1:63" ht="12.75" customHeight="1" outlineLevel="1">
      <c r="A503" s="9"/>
      <c r="B503" s="46"/>
      <c r="C503" s="129">
        <v>0</v>
      </c>
      <c r="D503" s="9"/>
      <c r="E503" s="9"/>
      <c r="F503" s="28"/>
      <c r="G503" s="196">
        <v>0</v>
      </c>
      <c r="H503" s="120"/>
      <c r="I503" s="120"/>
      <c r="J503" s="120"/>
      <c r="K503" s="120"/>
      <c r="L503" s="120"/>
      <c r="M503" s="106"/>
      <c r="N503" s="106"/>
      <c r="O503" s="106"/>
      <c r="P503" s="106"/>
      <c r="Q503" s="106"/>
      <c r="R503" s="106"/>
      <c r="S503" s="106"/>
      <c r="T503" s="106"/>
      <c r="U503" s="106"/>
      <c r="V503" s="106"/>
      <c r="W503" s="106"/>
      <c r="X503" s="106"/>
      <c r="Y503" s="106"/>
      <c r="Z503" s="106"/>
      <c r="AA503" s="214"/>
      <c r="AB503" s="214"/>
      <c r="AC503" s="214"/>
      <c r="AD503" s="214"/>
      <c r="AE503" s="214"/>
      <c r="AF503" s="214"/>
      <c r="AG503" s="214"/>
      <c r="AH503" s="214"/>
      <c r="AI503" s="214"/>
      <c r="AJ503" s="214"/>
      <c r="AK503" s="214"/>
      <c r="AL503" s="214"/>
      <c r="AM503" s="214"/>
      <c r="AN503" s="214"/>
      <c r="AO503" s="214"/>
      <c r="AP503" s="214"/>
      <c r="AQ503" s="214"/>
      <c r="AR503" s="214"/>
      <c r="AS503" s="214"/>
      <c r="AT503" s="214"/>
      <c r="AU503" s="214"/>
      <c r="AV503" s="214"/>
      <c r="AW503" s="214"/>
      <c r="AX503" s="214"/>
      <c r="AY503" s="214"/>
      <c r="AZ503" s="214"/>
      <c r="BA503" s="214"/>
      <c r="BB503" s="214"/>
      <c r="BC503" s="214"/>
      <c r="BD503" s="214"/>
      <c r="BE503" s="214"/>
      <c r="BF503" s="214"/>
      <c r="BG503" s="214"/>
      <c r="BH503" s="214"/>
      <c r="BI503" s="214"/>
      <c r="BJ503" s="220"/>
      <c r="BK503" s="220"/>
    </row>
    <row r="504" spans="1:63" ht="12.75" customHeight="1" outlineLevel="1">
      <c r="A504" s="9"/>
      <c r="B504" s="46"/>
      <c r="C504" s="129">
        <v>0</v>
      </c>
      <c r="D504" s="9"/>
      <c r="E504" s="9"/>
      <c r="F504" s="28"/>
      <c r="G504" s="196">
        <v>0</v>
      </c>
      <c r="H504" s="120"/>
      <c r="I504" s="120"/>
      <c r="J504" s="120"/>
      <c r="K504" s="120"/>
      <c r="L504" s="120"/>
      <c r="M504" s="106"/>
      <c r="N504" s="106"/>
      <c r="O504" s="106"/>
      <c r="P504" s="106"/>
      <c r="Q504" s="106"/>
      <c r="R504" s="106"/>
      <c r="S504" s="106"/>
      <c r="T504" s="106"/>
      <c r="U504" s="106"/>
      <c r="V504" s="106"/>
      <c r="W504" s="106"/>
      <c r="X504" s="106"/>
      <c r="Y504" s="106"/>
      <c r="Z504" s="106"/>
      <c r="AA504" s="214"/>
      <c r="AB504" s="214"/>
      <c r="AC504" s="214"/>
      <c r="AD504" s="214"/>
      <c r="AE504" s="214"/>
      <c r="AF504" s="214"/>
      <c r="AG504" s="214"/>
      <c r="AH504" s="214"/>
      <c r="AI504" s="214"/>
      <c r="AJ504" s="214"/>
      <c r="AK504" s="214"/>
      <c r="AL504" s="214"/>
      <c r="AM504" s="214"/>
      <c r="AN504" s="214"/>
      <c r="AO504" s="214"/>
      <c r="AP504" s="214"/>
      <c r="AQ504" s="214"/>
      <c r="AR504" s="214"/>
      <c r="AS504" s="214"/>
      <c r="AT504" s="214"/>
      <c r="AU504" s="214"/>
      <c r="AV504" s="214"/>
      <c r="AW504" s="214"/>
      <c r="AX504" s="214"/>
      <c r="AY504" s="214"/>
      <c r="AZ504" s="214"/>
      <c r="BA504" s="214"/>
      <c r="BB504" s="214"/>
      <c r="BC504" s="214"/>
      <c r="BD504" s="214"/>
      <c r="BE504" s="214"/>
      <c r="BF504" s="214"/>
      <c r="BG504" s="214"/>
      <c r="BH504" s="214"/>
      <c r="BI504" s="214"/>
      <c r="BJ504" s="220"/>
      <c r="BK504" s="220"/>
    </row>
    <row r="505" spans="1:63" ht="12.75" customHeight="1" outlineLevel="1">
      <c r="A505" s="9"/>
      <c r="B505" s="46"/>
      <c r="C505" s="129">
        <v>0</v>
      </c>
      <c r="D505" s="9"/>
      <c r="E505" s="9"/>
      <c r="F505" s="28"/>
      <c r="G505" s="196">
        <v>0</v>
      </c>
      <c r="H505" s="120"/>
      <c r="I505" s="120"/>
      <c r="J505" s="120"/>
      <c r="K505" s="120"/>
      <c r="L505" s="120"/>
      <c r="M505" s="106"/>
      <c r="N505" s="106"/>
      <c r="O505" s="106"/>
      <c r="P505" s="106"/>
      <c r="Q505" s="106"/>
      <c r="R505" s="106"/>
      <c r="S505" s="106"/>
      <c r="T505" s="106"/>
      <c r="U505" s="106"/>
      <c r="V505" s="106"/>
      <c r="W505" s="106"/>
      <c r="X505" s="106"/>
      <c r="Y505" s="106"/>
      <c r="Z505" s="106"/>
      <c r="AA505" s="214"/>
      <c r="AB505" s="214"/>
      <c r="AC505" s="214"/>
      <c r="AD505" s="214"/>
      <c r="AE505" s="214"/>
      <c r="AF505" s="214"/>
      <c r="AG505" s="214"/>
      <c r="AH505" s="214"/>
      <c r="AI505" s="214"/>
      <c r="AJ505" s="214"/>
      <c r="AK505" s="214"/>
      <c r="AL505" s="214"/>
      <c r="AM505" s="214"/>
      <c r="AN505" s="214"/>
      <c r="AO505" s="214"/>
      <c r="AP505" s="214"/>
      <c r="AQ505" s="214"/>
      <c r="AR505" s="214"/>
      <c r="AS505" s="214"/>
      <c r="AT505" s="214"/>
      <c r="AU505" s="214"/>
      <c r="AV505" s="214"/>
      <c r="AW505" s="214"/>
      <c r="AX505" s="214"/>
      <c r="AY505" s="214"/>
      <c r="AZ505" s="214"/>
      <c r="BA505" s="214"/>
      <c r="BB505" s="214"/>
      <c r="BC505" s="214"/>
      <c r="BD505" s="214"/>
      <c r="BE505" s="214"/>
      <c r="BF505" s="214"/>
      <c r="BG505" s="214"/>
      <c r="BH505" s="214"/>
      <c r="BI505" s="214"/>
      <c r="BJ505" s="220"/>
      <c r="BK505" s="220"/>
    </row>
    <row r="506" spans="1:63" ht="12.75" customHeight="1" outlineLevel="1">
      <c r="A506" s="9"/>
      <c r="B506" s="46"/>
      <c r="C506" s="129">
        <v>0</v>
      </c>
      <c r="D506" s="9"/>
      <c r="E506" s="9"/>
      <c r="F506" s="28"/>
      <c r="G506" s="196">
        <v>0</v>
      </c>
      <c r="H506" s="120"/>
      <c r="I506" s="120"/>
      <c r="J506" s="120"/>
      <c r="K506" s="120"/>
      <c r="L506" s="120"/>
      <c r="M506" s="106"/>
      <c r="N506" s="106"/>
      <c r="O506" s="106"/>
      <c r="P506" s="106"/>
      <c r="Q506" s="106"/>
      <c r="R506" s="106"/>
      <c r="S506" s="106"/>
      <c r="T506" s="106"/>
      <c r="U506" s="106"/>
      <c r="V506" s="106"/>
      <c r="W506" s="106"/>
      <c r="X506" s="106"/>
      <c r="Y506" s="106"/>
      <c r="Z506" s="106"/>
      <c r="AA506" s="214"/>
      <c r="AB506" s="214"/>
      <c r="AC506" s="214"/>
      <c r="AD506" s="214"/>
      <c r="AE506" s="214"/>
      <c r="AF506" s="214"/>
      <c r="AG506" s="214"/>
      <c r="AH506" s="214"/>
      <c r="AI506" s="214"/>
      <c r="AJ506" s="214"/>
      <c r="AK506" s="214"/>
      <c r="AL506" s="214"/>
      <c r="AM506" s="214"/>
      <c r="AN506" s="214"/>
      <c r="AO506" s="214"/>
      <c r="AP506" s="214"/>
      <c r="AQ506" s="214"/>
      <c r="AR506" s="214"/>
      <c r="AS506" s="214"/>
      <c r="AT506" s="214"/>
      <c r="AU506" s="214"/>
      <c r="AV506" s="214"/>
      <c r="AW506" s="214"/>
      <c r="AX506" s="214"/>
      <c r="AY506" s="214"/>
      <c r="AZ506" s="214"/>
      <c r="BA506" s="214"/>
      <c r="BB506" s="214"/>
      <c r="BC506" s="214"/>
      <c r="BD506" s="214"/>
      <c r="BE506" s="214"/>
      <c r="BF506" s="214"/>
      <c r="BG506" s="214"/>
      <c r="BH506" s="214"/>
      <c r="BI506" s="214"/>
      <c r="BJ506" s="220"/>
      <c r="BK506" s="220"/>
    </row>
    <row r="507" spans="1:63" ht="12.75" customHeight="1" outlineLevel="1">
      <c r="A507" s="9"/>
      <c r="B507" s="46"/>
      <c r="C507" s="129">
        <v>0</v>
      </c>
      <c r="D507" s="9"/>
      <c r="E507" s="9"/>
      <c r="F507" s="28"/>
      <c r="G507" s="196">
        <v>0</v>
      </c>
      <c r="H507" s="120"/>
      <c r="I507" s="120"/>
      <c r="J507" s="120"/>
      <c r="K507" s="120"/>
      <c r="L507" s="120"/>
      <c r="M507" s="106"/>
      <c r="N507" s="106"/>
      <c r="O507" s="106"/>
      <c r="P507" s="106"/>
      <c r="Q507" s="106"/>
      <c r="R507" s="106"/>
      <c r="S507" s="106"/>
      <c r="T507" s="106"/>
      <c r="U507" s="106"/>
      <c r="V507" s="106"/>
      <c r="W507" s="106"/>
      <c r="X507" s="106"/>
      <c r="Y507" s="106"/>
      <c r="Z507" s="106"/>
      <c r="AA507" s="214"/>
      <c r="AB507" s="214"/>
      <c r="AC507" s="214"/>
      <c r="AD507" s="214"/>
      <c r="AE507" s="214"/>
      <c r="AF507" s="214"/>
      <c r="AG507" s="214"/>
      <c r="AH507" s="214"/>
      <c r="AI507" s="214"/>
      <c r="AJ507" s="214"/>
      <c r="AK507" s="214"/>
      <c r="AL507" s="214"/>
      <c r="AM507" s="214"/>
      <c r="AN507" s="214"/>
      <c r="AO507" s="214"/>
      <c r="AP507" s="214"/>
      <c r="AQ507" s="214"/>
      <c r="AR507" s="214"/>
      <c r="AS507" s="214"/>
      <c r="AT507" s="214"/>
      <c r="AU507" s="214"/>
      <c r="AV507" s="214"/>
      <c r="AW507" s="214"/>
      <c r="AX507" s="214"/>
      <c r="AY507" s="214"/>
      <c r="AZ507" s="214"/>
      <c r="BA507" s="214"/>
      <c r="BB507" s="214"/>
      <c r="BC507" s="214"/>
      <c r="BD507" s="214"/>
      <c r="BE507" s="214"/>
      <c r="BF507" s="214"/>
      <c r="BG507" s="214"/>
      <c r="BH507" s="214"/>
      <c r="BI507" s="214"/>
      <c r="BJ507" s="220"/>
      <c r="BK507" s="220"/>
    </row>
    <row r="508" spans="1:63" ht="12.75" customHeight="1" outlineLevel="1">
      <c r="A508" s="9"/>
      <c r="B508" s="46"/>
      <c r="C508" s="129">
        <v>0</v>
      </c>
      <c r="D508" s="9"/>
      <c r="E508" s="9"/>
      <c r="F508" s="28"/>
      <c r="G508" s="196">
        <v>0</v>
      </c>
      <c r="H508" s="120"/>
      <c r="I508" s="120"/>
      <c r="J508" s="120"/>
      <c r="K508" s="120"/>
      <c r="L508" s="120"/>
      <c r="M508" s="106"/>
      <c r="N508" s="106"/>
      <c r="O508" s="106"/>
      <c r="P508" s="106"/>
      <c r="Q508" s="106"/>
      <c r="R508" s="106"/>
      <c r="S508" s="106"/>
      <c r="T508" s="106"/>
      <c r="U508" s="106"/>
      <c r="V508" s="106"/>
      <c r="W508" s="106"/>
      <c r="X508" s="106"/>
      <c r="Y508" s="106"/>
      <c r="Z508" s="106"/>
      <c r="AA508" s="214"/>
      <c r="AB508" s="214"/>
      <c r="AC508" s="214"/>
      <c r="AD508" s="214"/>
      <c r="AE508" s="214"/>
      <c r="AF508" s="214"/>
      <c r="AG508" s="214"/>
      <c r="AH508" s="214"/>
      <c r="AI508" s="214"/>
      <c r="AJ508" s="214"/>
      <c r="AK508" s="214"/>
      <c r="AL508" s="214"/>
      <c r="AM508" s="214"/>
      <c r="AN508" s="214"/>
      <c r="AO508" s="214"/>
      <c r="AP508" s="214"/>
      <c r="AQ508" s="214"/>
      <c r="AR508" s="214"/>
      <c r="AS508" s="214"/>
      <c r="AT508" s="214"/>
      <c r="AU508" s="214"/>
      <c r="AV508" s="214"/>
      <c r="AW508" s="214"/>
      <c r="AX508" s="214"/>
      <c r="AY508" s="214"/>
      <c r="AZ508" s="214"/>
      <c r="BA508" s="214"/>
      <c r="BB508" s="214"/>
      <c r="BC508" s="214"/>
      <c r="BD508" s="214"/>
      <c r="BE508" s="214"/>
      <c r="BF508" s="214"/>
      <c r="BG508" s="214"/>
      <c r="BH508" s="214"/>
      <c r="BI508" s="214"/>
      <c r="BJ508" s="220"/>
      <c r="BK508" s="220"/>
    </row>
    <row r="509" spans="1:63" ht="12.75" customHeight="1" outlineLevel="1">
      <c r="A509" s="9"/>
      <c r="B509" s="46"/>
      <c r="C509" s="129">
        <v>0</v>
      </c>
      <c r="D509" s="9"/>
      <c r="E509" s="9"/>
      <c r="F509" s="28"/>
      <c r="G509" s="196">
        <v>0</v>
      </c>
      <c r="H509" s="120"/>
      <c r="I509" s="120"/>
      <c r="J509" s="120"/>
      <c r="K509" s="120"/>
      <c r="L509" s="120"/>
      <c r="M509" s="106"/>
      <c r="N509" s="106"/>
      <c r="O509" s="106"/>
      <c r="P509" s="106"/>
      <c r="Q509" s="106"/>
      <c r="R509" s="106"/>
      <c r="S509" s="106"/>
      <c r="T509" s="106"/>
      <c r="U509" s="106"/>
      <c r="V509" s="106"/>
      <c r="W509" s="106"/>
      <c r="X509" s="106"/>
      <c r="Y509" s="106"/>
      <c r="Z509" s="106"/>
      <c r="AA509" s="214"/>
      <c r="AB509" s="214"/>
      <c r="AC509" s="214"/>
      <c r="AD509" s="214"/>
      <c r="AE509" s="214"/>
      <c r="AF509" s="214"/>
      <c r="AG509" s="214"/>
      <c r="AH509" s="214"/>
      <c r="AI509" s="214"/>
      <c r="AJ509" s="214"/>
      <c r="AK509" s="214"/>
      <c r="AL509" s="214"/>
      <c r="AM509" s="214"/>
      <c r="AN509" s="214"/>
      <c r="AO509" s="214"/>
      <c r="AP509" s="214"/>
      <c r="AQ509" s="214"/>
      <c r="AR509" s="214"/>
      <c r="AS509" s="214"/>
      <c r="AT509" s="214"/>
      <c r="AU509" s="214"/>
      <c r="AV509" s="214"/>
      <c r="AW509" s="214"/>
      <c r="AX509" s="214"/>
      <c r="AY509" s="214"/>
      <c r="AZ509" s="214"/>
      <c r="BA509" s="214"/>
      <c r="BB509" s="214"/>
      <c r="BC509" s="214"/>
      <c r="BD509" s="214"/>
      <c r="BE509" s="214"/>
      <c r="BF509" s="214"/>
      <c r="BG509" s="214"/>
      <c r="BH509" s="214"/>
      <c r="BI509" s="214"/>
      <c r="BJ509" s="220"/>
      <c r="BK509" s="220"/>
    </row>
    <row r="510" spans="1:63" ht="12.75" customHeight="1" outlineLevel="1">
      <c r="A510" s="9"/>
      <c r="B510" s="46"/>
      <c r="C510" s="129">
        <v>0</v>
      </c>
      <c r="D510" s="9"/>
      <c r="E510" s="9"/>
      <c r="F510" s="28"/>
      <c r="G510" s="196">
        <v>0</v>
      </c>
      <c r="H510" s="120"/>
      <c r="I510" s="120"/>
      <c r="J510" s="120"/>
      <c r="K510" s="120"/>
      <c r="L510" s="120"/>
      <c r="M510" s="106"/>
      <c r="N510" s="106"/>
      <c r="O510" s="106"/>
      <c r="P510" s="106"/>
      <c r="Q510" s="106"/>
      <c r="R510" s="106"/>
      <c r="S510" s="106"/>
      <c r="T510" s="106"/>
      <c r="U510" s="106"/>
      <c r="V510" s="106"/>
      <c r="W510" s="106"/>
      <c r="X510" s="106"/>
      <c r="Y510" s="106"/>
      <c r="Z510" s="106"/>
      <c r="AA510" s="214"/>
      <c r="AB510" s="214"/>
      <c r="AC510" s="214"/>
      <c r="AD510" s="214"/>
      <c r="AE510" s="214"/>
      <c r="AF510" s="214"/>
      <c r="AG510" s="214"/>
      <c r="AH510" s="214"/>
      <c r="AI510" s="214"/>
      <c r="AJ510" s="214"/>
      <c r="AK510" s="214"/>
      <c r="AL510" s="214"/>
      <c r="AM510" s="214"/>
      <c r="AN510" s="214"/>
      <c r="AO510" s="214"/>
      <c r="AP510" s="214"/>
      <c r="AQ510" s="214"/>
      <c r="AR510" s="214"/>
      <c r="AS510" s="214"/>
      <c r="AT510" s="214"/>
      <c r="AU510" s="214"/>
      <c r="AV510" s="214"/>
      <c r="AW510" s="214"/>
      <c r="AX510" s="214"/>
      <c r="AY510" s="214"/>
      <c r="AZ510" s="214"/>
      <c r="BA510" s="214"/>
      <c r="BB510" s="214"/>
      <c r="BC510" s="214"/>
      <c r="BD510" s="214"/>
      <c r="BE510" s="214"/>
      <c r="BF510" s="214"/>
      <c r="BG510" s="214"/>
      <c r="BH510" s="214"/>
      <c r="BI510" s="214"/>
      <c r="BJ510" s="220"/>
      <c r="BK510" s="220"/>
    </row>
    <row r="511" spans="1:63" ht="12.75" customHeight="1" outlineLevel="1">
      <c r="A511" s="9"/>
      <c r="B511" s="46"/>
      <c r="C511" s="129">
        <v>0</v>
      </c>
      <c r="D511" s="9"/>
      <c r="E511" s="9"/>
      <c r="F511" s="28"/>
      <c r="G511" s="196">
        <v>0</v>
      </c>
      <c r="H511" s="120"/>
      <c r="I511" s="120"/>
      <c r="J511" s="120"/>
      <c r="K511" s="120"/>
      <c r="L511" s="120"/>
      <c r="M511" s="106"/>
      <c r="N511" s="106"/>
      <c r="O511" s="106"/>
      <c r="P511" s="106"/>
      <c r="Q511" s="106"/>
      <c r="R511" s="106"/>
      <c r="S511" s="106"/>
      <c r="T511" s="106"/>
      <c r="U511" s="106"/>
      <c r="V511" s="106"/>
      <c r="W511" s="106"/>
      <c r="X511" s="106"/>
      <c r="Y511" s="106"/>
      <c r="Z511" s="106"/>
      <c r="AA511" s="214"/>
      <c r="AB511" s="214"/>
      <c r="AC511" s="214"/>
      <c r="AD511" s="214"/>
      <c r="AE511" s="214"/>
      <c r="AF511" s="214"/>
      <c r="AG511" s="214"/>
      <c r="AH511" s="214"/>
      <c r="AI511" s="214"/>
      <c r="AJ511" s="214"/>
      <c r="AK511" s="214"/>
      <c r="AL511" s="214"/>
      <c r="AM511" s="214"/>
      <c r="AN511" s="214"/>
      <c r="AO511" s="214"/>
      <c r="AP511" s="214"/>
      <c r="AQ511" s="214"/>
      <c r="AR511" s="214"/>
      <c r="AS511" s="214"/>
      <c r="AT511" s="214"/>
      <c r="AU511" s="214"/>
      <c r="AV511" s="214"/>
      <c r="AW511" s="214"/>
      <c r="AX511" s="214"/>
      <c r="AY511" s="214"/>
      <c r="AZ511" s="214"/>
      <c r="BA511" s="214"/>
      <c r="BB511" s="214"/>
      <c r="BC511" s="214"/>
      <c r="BD511" s="214"/>
      <c r="BE511" s="214"/>
      <c r="BF511" s="214"/>
      <c r="BG511" s="214"/>
      <c r="BH511" s="214"/>
      <c r="BI511" s="214"/>
      <c r="BJ511" s="220"/>
      <c r="BK511" s="220"/>
    </row>
    <row r="512" spans="1:63" ht="12.75" customHeight="1" outlineLevel="1">
      <c r="A512" s="9"/>
      <c r="B512" s="46"/>
      <c r="C512" s="129">
        <v>0</v>
      </c>
      <c r="D512" s="9"/>
      <c r="E512" s="9"/>
      <c r="F512" s="28"/>
      <c r="G512" s="196">
        <v>0</v>
      </c>
      <c r="H512" s="120"/>
      <c r="I512" s="120"/>
      <c r="J512" s="120"/>
      <c r="K512" s="120"/>
      <c r="L512" s="120"/>
      <c r="M512" s="106"/>
      <c r="N512" s="106"/>
      <c r="O512" s="106"/>
      <c r="P512" s="106"/>
      <c r="Q512" s="106"/>
      <c r="R512" s="106"/>
      <c r="S512" s="106"/>
      <c r="T512" s="106"/>
      <c r="U512" s="106"/>
      <c r="V512" s="106"/>
      <c r="W512" s="106"/>
      <c r="X512" s="106"/>
      <c r="Y512" s="106"/>
      <c r="Z512" s="106"/>
      <c r="AA512" s="214"/>
      <c r="AB512" s="214"/>
      <c r="AC512" s="214"/>
      <c r="AD512" s="214"/>
      <c r="AE512" s="214"/>
      <c r="AF512" s="214"/>
      <c r="AG512" s="214"/>
      <c r="AH512" s="214"/>
      <c r="AI512" s="214"/>
      <c r="AJ512" s="214"/>
      <c r="AK512" s="214"/>
      <c r="AL512" s="214"/>
      <c r="AM512" s="214"/>
      <c r="AN512" s="214"/>
      <c r="AO512" s="214"/>
      <c r="AP512" s="214"/>
      <c r="AQ512" s="214"/>
      <c r="AR512" s="214"/>
      <c r="AS512" s="214"/>
      <c r="AT512" s="214"/>
      <c r="AU512" s="214"/>
      <c r="AV512" s="214"/>
      <c r="AW512" s="214"/>
      <c r="AX512" s="214"/>
      <c r="AY512" s="214"/>
      <c r="AZ512" s="214"/>
      <c r="BA512" s="214"/>
      <c r="BB512" s="214"/>
      <c r="BC512" s="214"/>
      <c r="BD512" s="214"/>
      <c r="BE512" s="214"/>
      <c r="BF512" s="214"/>
      <c r="BG512" s="214"/>
      <c r="BH512" s="214"/>
      <c r="BI512" s="214"/>
      <c r="BJ512" s="220"/>
      <c r="BK512" s="220"/>
    </row>
    <row r="513" spans="1:63" ht="12.75" customHeight="1" outlineLevel="1">
      <c r="A513" s="9"/>
      <c r="B513" s="46"/>
      <c r="C513" s="129">
        <v>0</v>
      </c>
      <c r="D513" s="9"/>
      <c r="E513" s="9"/>
      <c r="F513" s="28"/>
      <c r="G513" s="196">
        <v>0</v>
      </c>
      <c r="H513" s="120"/>
      <c r="I513" s="120"/>
      <c r="J513" s="120"/>
      <c r="K513" s="120"/>
      <c r="L513" s="120"/>
      <c r="M513" s="106"/>
      <c r="N513" s="106"/>
      <c r="O513" s="106"/>
      <c r="P513" s="106"/>
      <c r="Q513" s="106"/>
      <c r="R513" s="106"/>
      <c r="S513" s="106"/>
      <c r="T513" s="106"/>
      <c r="U513" s="106"/>
      <c r="V513" s="106"/>
      <c r="W513" s="106"/>
      <c r="X513" s="106"/>
      <c r="Y513" s="106"/>
      <c r="Z513" s="106"/>
      <c r="AA513" s="214"/>
      <c r="AB513" s="214"/>
      <c r="AC513" s="214"/>
      <c r="AD513" s="214"/>
      <c r="AE513" s="214"/>
      <c r="AF513" s="214"/>
      <c r="AG513" s="214"/>
      <c r="AH513" s="214"/>
      <c r="AI513" s="214"/>
      <c r="AJ513" s="214"/>
      <c r="AK513" s="214"/>
      <c r="AL513" s="214"/>
      <c r="AM513" s="214"/>
      <c r="AN513" s="214"/>
      <c r="AO513" s="214"/>
      <c r="AP513" s="214"/>
      <c r="AQ513" s="214"/>
      <c r="AR513" s="214"/>
      <c r="AS513" s="214"/>
      <c r="AT513" s="214"/>
      <c r="AU513" s="214"/>
      <c r="AV513" s="214"/>
      <c r="AW513" s="214"/>
      <c r="AX513" s="214"/>
      <c r="AY513" s="214"/>
      <c r="AZ513" s="214"/>
      <c r="BA513" s="214"/>
      <c r="BB513" s="214"/>
      <c r="BC513" s="214"/>
      <c r="BD513" s="214"/>
      <c r="BE513" s="214"/>
      <c r="BF513" s="214"/>
      <c r="BG513" s="214"/>
      <c r="BH513" s="214"/>
      <c r="BI513" s="214"/>
      <c r="BJ513" s="220"/>
      <c r="BK513" s="220"/>
    </row>
    <row r="514" spans="1:63" ht="12.75" customHeight="1" outlineLevel="1">
      <c r="A514" s="9"/>
      <c r="B514" s="46"/>
      <c r="C514" s="129">
        <v>0</v>
      </c>
      <c r="D514" s="9"/>
      <c r="E514" s="9"/>
      <c r="F514" s="28"/>
      <c r="G514" s="196">
        <v>0</v>
      </c>
      <c r="H514" s="120"/>
      <c r="I514" s="120"/>
      <c r="J514" s="120"/>
      <c r="K514" s="120"/>
      <c r="L514" s="120"/>
      <c r="M514" s="106"/>
      <c r="N514" s="106"/>
      <c r="O514" s="106"/>
      <c r="P514" s="106"/>
      <c r="Q514" s="106"/>
      <c r="R514" s="106"/>
      <c r="S514" s="106"/>
      <c r="T514" s="106"/>
      <c r="U514" s="106"/>
      <c r="V514" s="106"/>
      <c r="W514" s="106"/>
      <c r="X514" s="106"/>
      <c r="Y514" s="106"/>
      <c r="Z514" s="106"/>
      <c r="AA514" s="214"/>
      <c r="AB514" s="214"/>
      <c r="AC514" s="214"/>
      <c r="AD514" s="214"/>
      <c r="AE514" s="214"/>
      <c r="AF514" s="214"/>
      <c r="AG514" s="214"/>
      <c r="AH514" s="214"/>
      <c r="AI514" s="214"/>
      <c r="AJ514" s="214"/>
      <c r="AK514" s="214"/>
      <c r="AL514" s="214"/>
      <c r="AM514" s="214"/>
      <c r="AN514" s="214"/>
      <c r="AO514" s="214"/>
      <c r="AP514" s="214"/>
      <c r="AQ514" s="214"/>
      <c r="AR514" s="214"/>
      <c r="AS514" s="214"/>
      <c r="AT514" s="214"/>
      <c r="AU514" s="214"/>
      <c r="AV514" s="214"/>
      <c r="AW514" s="214"/>
      <c r="AX514" s="214"/>
      <c r="AY514" s="214"/>
      <c r="AZ514" s="214"/>
      <c r="BA514" s="214"/>
      <c r="BB514" s="214"/>
      <c r="BC514" s="214"/>
      <c r="BD514" s="214"/>
      <c r="BE514" s="214"/>
      <c r="BF514" s="214"/>
      <c r="BG514" s="214"/>
      <c r="BH514" s="214"/>
      <c r="BI514" s="214"/>
      <c r="BJ514" s="220"/>
      <c r="BK514" s="220"/>
    </row>
    <row r="515" spans="1:63" ht="12.75" customHeight="1" outlineLevel="1">
      <c r="A515" s="9"/>
      <c r="B515" s="46"/>
      <c r="C515" s="129">
        <v>0</v>
      </c>
      <c r="D515" s="9"/>
      <c r="E515" s="9"/>
      <c r="F515" s="28"/>
      <c r="G515" s="196">
        <v>0</v>
      </c>
      <c r="H515" s="120"/>
      <c r="I515" s="120"/>
      <c r="J515" s="120"/>
      <c r="K515" s="120"/>
      <c r="L515" s="120"/>
      <c r="M515" s="106"/>
      <c r="N515" s="106"/>
      <c r="O515" s="106"/>
      <c r="P515" s="106"/>
      <c r="Q515" s="106"/>
      <c r="R515" s="106"/>
      <c r="S515" s="106"/>
      <c r="T515" s="106"/>
      <c r="U515" s="106"/>
      <c r="V515" s="106"/>
      <c r="W515" s="106"/>
      <c r="X515" s="106"/>
      <c r="Y515" s="106"/>
      <c r="Z515" s="106"/>
      <c r="AA515" s="214"/>
      <c r="AB515" s="214"/>
      <c r="AC515" s="214"/>
      <c r="AD515" s="214"/>
      <c r="AE515" s="214"/>
      <c r="AF515" s="214"/>
      <c r="AG515" s="214"/>
      <c r="AH515" s="214"/>
      <c r="AI515" s="214"/>
      <c r="AJ515" s="214"/>
      <c r="AK515" s="214"/>
      <c r="AL515" s="214"/>
      <c r="AM515" s="214"/>
      <c r="AN515" s="214"/>
      <c r="AO515" s="214"/>
      <c r="AP515" s="214"/>
      <c r="AQ515" s="214"/>
      <c r="AR515" s="214"/>
      <c r="AS515" s="214"/>
      <c r="AT515" s="214"/>
      <c r="AU515" s="214"/>
      <c r="AV515" s="214"/>
      <c r="AW515" s="214"/>
      <c r="AX515" s="214"/>
      <c r="AY515" s="214"/>
      <c r="AZ515" s="214"/>
      <c r="BA515" s="214"/>
      <c r="BB515" s="214"/>
      <c r="BC515" s="214"/>
      <c r="BD515" s="214"/>
      <c r="BE515" s="214"/>
      <c r="BF515" s="214"/>
      <c r="BG515" s="214"/>
      <c r="BH515" s="214"/>
      <c r="BI515" s="214"/>
      <c r="BJ515" s="220"/>
      <c r="BK515" s="220"/>
    </row>
    <row r="516" spans="1:63" ht="12.75" customHeight="1" outlineLevel="1">
      <c r="A516" s="9"/>
      <c r="B516" s="46"/>
      <c r="C516" s="129">
        <v>0</v>
      </c>
      <c r="D516" s="9"/>
      <c r="E516" s="9"/>
      <c r="F516" s="28"/>
      <c r="G516" s="196">
        <v>0</v>
      </c>
      <c r="H516" s="120"/>
      <c r="I516" s="120"/>
      <c r="J516" s="120"/>
      <c r="K516" s="120"/>
      <c r="L516" s="120"/>
      <c r="M516" s="106"/>
      <c r="N516" s="106"/>
      <c r="O516" s="106"/>
      <c r="P516" s="106"/>
      <c r="Q516" s="106"/>
      <c r="R516" s="106"/>
      <c r="S516" s="106"/>
      <c r="T516" s="106"/>
      <c r="U516" s="106"/>
      <c r="V516" s="106"/>
      <c r="W516" s="106"/>
      <c r="X516" s="106"/>
      <c r="Y516" s="106"/>
      <c r="Z516" s="106"/>
      <c r="AA516" s="214"/>
      <c r="AB516" s="214"/>
      <c r="AC516" s="214"/>
      <c r="AD516" s="214"/>
      <c r="AE516" s="214"/>
      <c r="AF516" s="214"/>
      <c r="AG516" s="214"/>
      <c r="AH516" s="214"/>
      <c r="AI516" s="214"/>
      <c r="AJ516" s="214"/>
      <c r="AK516" s="214"/>
      <c r="AL516" s="214"/>
      <c r="AM516" s="214"/>
      <c r="AN516" s="214"/>
      <c r="AO516" s="214"/>
      <c r="AP516" s="214"/>
      <c r="AQ516" s="214"/>
      <c r="AR516" s="214"/>
      <c r="AS516" s="214"/>
      <c r="AT516" s="214"/>
      <c r="AU516" s="214"/>
      <c r="AV516" s="214"/>
      <c r="AW516" s="214"/>
      <c r="AX516" s="214"/>
      <c r="AY516" s="214"/>
      <c r="AZ516" s="214"/>
      <c r="BA516" s="214"/>
      <c r="BB516" s="214"/>
      <c r="BC516" s="214"/>
      <c r="BD516" s="214"/>
      <c r="BE516" s="214"/>
      <c r="BF516" s="214"/>
      <c r="BG516" s="214"/>
      <c r="BH516" s="214"/>
      <c r="BI516" s="214"/>
      <c r="BJ516" s="220"/>
      <c r="BK516" s="220"/>
    </row>
    <row r="517" spans="1:63" ht="12.75" customHeight="1" outlineLevel="1">
      <c r="A517" s="9"/>
      <c r="B517" s="46"/>
      <c r="C517" s="129">
        <v>0</v>
      </c>
      <c r="D517" s="9"/>
      <c r="E517" s="9"/>
      <c r="F517" s="28"/>
      <c r="G517" s="196">
        <v>0</v>
      </c>
      <c r="H517" s="120"/>
      <c r="I517" s="120"/>
      <c r="J517" s="120"/>
      <c r="K517" s="120"/>
      <c r="L517" s="120"/>
      <c r="M517" s="106"/>
      <c r="N517" s="106"/>
      <c r="O517" s="106"/>
      <c r="P517" s="106"/>
      <c r="Q517" s="106"/>
      <c r="R517" s="106"/>
      <c r="S517" s="106"/>
      <c r="T517" s="106"/>
      <c r="U517" s="106"/>
      <c r="V517" s="106"/>
      <c r="W517" s="106"/>
      <c r="X517" s="106"/>
      <c r="Y517" s="106"/>
      <c r="Z517" s="106"/>
      <c r="AA517" s="214"/>
      <c r="AB517" s="214"/>
      <c r="AC517" s="214"/>
      <c r="AD517" s="214"/>
      <c r="AE517" s="214"/>
      <c r="AF517" s="214"/>
      <c r="AG517" s="214"/>
      <c r="AH517" s="214"/>
      <c r="AI517" s="214"/>
      <c r="AJ517" s="214"/>
      <c r="AK517" s="214"/>
      <c r="AL517" s="214"/>
      <c r="AM517" s="214"/>
      <c r="AN517" s="214"/>
      <c r="AO517" s="214"/>
      <c r="AP517" s="214"/>
      <c r="AQ517" s="214"/>
      <c r="AR517" s="214"/>
      <c r="AS517" s="214"/>
      <c r="AT517" s="214"/>
      <c r="AU517" s="214"/>
      <c r="AV517" s="214"/>
      <c r="AW517" s="214"/>
      <c r="AX517" s="214"/>
      <c r="AY517" s="214"/>
      <c r="AZ517" s="214"/>
      <c r="BA517" s="214"/>
      <c r="BB517" s="214"/>
      <c r="BC517" s="214"/>
      <c r="BD517" s="214"/>
      <c r="BE517" s="214"/>
      <c r="BF517" s="214"/>
      <c r="BG517" s="214"/>
      <c r="BH517" s="214"/>
      <c r="BI517" s="214"/>
      <c r="BJ517" s="220"/>
      <c r="BK517" s="220"/>
    </row>
    <row r="518" spans="1:63" ht="12.75" customHeight="1" outlineLevel="1">
      <c r="A518" s="9"/>
      <c r="B518" s="46"/>
      <c r="C518" s="129">
        <v>0</v>
      </c>
      <c r="D518" s="9"/>
      <c r="E518" s="9"/>
      <c r="F518" s="28"/>
      <c r="G518" s="196">
        <v>0</v>
      </c>
      <c r="H518" s="120"/>
      <c r="I518" s="120"/>
      <c r="J518" s="120"/>
      <c r="K518" s="120"/>
      <c r="L518" s="120"/>
      <c r="M518" s="106"/>
      <c r="N518" s="106"/>
      <c r="O518" s="106"/>
      <c r="P518" s="106"/>
      <c r="Q518" s="106"/>
      <c r="R518" s="106"/>
      <c r="S518" s="106"/>
      <c r="T518" s="106"/>
      <c r="U518" s="106"/>
      <c r="V518" s="106"/>
      <c r="W518" s="106"/>
      <c r="X518" s="106"/>
      <c r="Y518" s="106"/>
      <c r="Z518" s="106"/>
      <c r="AA518" s="214"/>
      <c r="AB518" s="214"/>
      <c r="AC518" s="214"/>
      <c r="AD518" s="214"/>
      <c r="AE518" s="214"/>
      <c r="AF518" s="214"/>
      <c r="AG518" s="214"/>
      <c r="AH518" s="214"/>
      <c r="AI518" s="214"/>
      <c r="AJ518" s="214"/>
      <c r="AK518" s="214"/>
      <c r="AL518" s="214"/>
      <c r="AM518" s="214"/>
      <c r="AN518" s="214"/>
      <c r="AO518" s="214"/>
      <c r="AP518" s="214"/>
      <c r="AQ518" s="214"/>
      <c r="AR518" s="214"/>
      <c r="AS518" s="214"/>
      <c r="AT518" s="214"/>
      <c r="AU518" s="214"/>
      <c r="AV518" s="214"/>
      <c r="AW518" s="214"/>
      <c r="AX518" s="214"/>
      <c r="AY518" s="214"/>
      <c r="AZ518" s="214"/>
      <c r="BA518" s="214"/>
      <c r="BB518" s="214"/>
      <c r="BC518" s="214"/>
      <c r="BD518" s="214"/>
      <c r="BE518" s="214"/>
      <c r="BF518" s="214"/>
      <c r="BG518" s="214"/>
      <c r="BH518" s="214"/>
      <c r="BI518" s="214"/>
      <c r="BJ518" s="220"/>
      <c r="BK518" s="220"/>
    </row>
    <row r="519" spans="1:63" ht="12.75" customHeight="1" outlineLevel="1">
      <c r="A519" s="9"/>
      <c r="B519" s="46"/>
      <c r="C519" s="129">
        <v>0</v>
      </c>
      <c r="D519" s="9"/>
      <c r="E519" s="9"/>
      <c r="F519" s="28"/>
      <c r="G519" s="196">
        <v>0</v>
      </c>
      <c r="H519" s="120"/>
      <c r="I519" s="120"/>
      <c r="J519" s="120"/>
      <c r="K519" s="120"/>
      <c r="L519" s="120"/>
      <c r="M519" s="106"/>
      <c r="N519" s="106"/>
      <c r="O519" s="106"/>
      <c r="P519" s="106"/>
      <c r="Q519" s="106"/>
      <c r="R519" s="106"/>
      <c r="S519" s="106"/>
      <c r="T519" s="106"/>
      <c r="U519" s="106"/>
      <c r="V519" s="106"/>
      <c r="W519" s="106"/>
      <c r="X519" s="106"/>
      <c r="Y519" s="106"/>
      <c r="Z519" s="106"/>
      <c r="AA519" s="214"/>
      <c r="AB519" s="214"/>
      <c r="AC519" s="214"/>
      <c r="AD519" s="214"/>
      <c r="AE519" s="214"/>
      <c r="AF519" s="214"/>
      <c r="AG519" s="214"/>
      <c r="AH519" s="214"/>
      <c r="AI519" s="214"/>
      <c r="AJ519" s="214"/>
      <c r="AK519" s="214"/>
      <c r="AL519" s="214"/>
      <c r="AM519" s="214"/>
      <c r="AN519" s="214"/>
      <c r="AO519" s="214"/>
      <c r="AP519" s="214"/>
      <c r="AQ519" s="214"/>
      <c r="AR519" s="214"/>
      <c r="AS519" s="214"/>
      <c r="AT519" s="214"/>
      <c r="AU519" s="214"/>
      <c r="AV519" s="214"/>
      <c r="AW519" s="214"/>
      <c r="AX519" s="214"/>
      <c r="AY519" s="214"/>
      <c r="AZ519" s="214"/>
      <c r="BA519" s="214"/>
      <c r="BB519" s="214"/>
      <c r="BC519" s="214"/>
      <c r="BD519" s="214"/>
      <c r="BE519" s="214"/>
      <c r="BF519" s="214"/>
      <c r="BG519" s="214"/>
      <c r="BH519" s="214"/>
      <c r="BI519" s="214"/>
      <c r="BJ519" s="220"/>
      <c r="BK519" s="220"/>
    </row>
    <row r="520" spans="1:63" ht="12.75" customHeight="1" outlineLevel="1">
      <c r="A520" s="9"/>
      <c r="B520" s="46"/>
      <c r="C520" s="129">
        <v>0</v>
      </c>
      <c r="D520" s="9"/>
      <c r="E520" s="9"/>
      <c r="F520" s="28"/>
      <c r="G520" s="196">
        <v>0</v>
      </c>
      <c r="H520" s="120"/>
      <c r="I520" s="120"/>
      <c r="J520" s="120"/>
      <c r="K520" s="120"/>
      <c r="L520" s="120"/>
      <c r="M520" s="106"/>
      <c r="N520" s="106"/>
      <c r="O520" s="106"/>
      <c r="P520" s="106"/>
      <c r="Q520" s="106"/>
      <c r="R520" s="106"/>
      <c r="S520" s="106"/>
      <c r="T520" s="106"/>
      <c r="U520" s="106"/>
      <c r="V520" s="106"/>
      <c r="W520" s="106"/>
      <c r="X520" s="106"/>
      <c r="Y520" s="106"/>
      <c r="Z520" s="106"/>
      <c r="AA520" s="214"/>
      <c r="AB520" s="214"/>
      <c r="AC520" s="214"/>
      <c r="AD520" s="214"/>
      <c r="AE520" s="214"/>
      <c r="AF520" s="214"/>
      <c r="AG520" s="214"/>
      <c r="AH520" s="214"/>
      <c r="AI520" s="214"/>
      <c r="AJ520" s="214"/>
      <c r="AK520" s="214"/>
      <c r="AL520" s="214"/>
      <c r="AM520" s="214"/>
      <c r="AN520" s="214"/>
      <c r="AO520" s="214"/>
      <c r="AP520" s="214"/>
      <c r="AQ520" s="214"/>
      <c r="AR520" s="214"/>
      <c r="AS520" s="214"/>
      <c r="AT520" s="214"/>
      <c r="AU520" s="214"/>
      <c r="AV520" s="214"/>
      <c r="AW520" s="214"/>
      <c r="AX520" s="214"/>
      <c r="AY520" s="214"/>
      <c r="AZ520" s="214"/>
      <c r="BA520" s="214"/>
      <c r="BB520" s="214"/>
      <c r="BC520" s="214"/>
      <c r="BD520" s="214"/>
      <c r="BE520" s="214"/>
      <c r="BF520" s="214"/>
      <c r="BG520" s="214"/>
      <c r="BH520" s="214"/>
      <c r="BI520" s="214"/>
      <c r="BJ520" s="220"/>
      <c r="BK520" s="220"/>
    </row>
    <row r="521" spans="1:63" ht="12.75" customHeight="1" outlineLevel="1">
      <c r="A521" s="9"/>
      <c r="B521" s="46"/>
      <c r="C521" s="129">
        <v>0</v>
      </c>
      <c r="D521" s="9"/>
      <c r="E521" s="9"/>
      <c r="F521" s="28"/>
      <c r="G521" s="196">
        <v>0</v>
      </c>
      <c r="H521" s="120"/>
      <c r="I521" s="120"/>
      <c r="J521" s="120"/>
      <c r="K521" s="120"/>
      <c r="L521" s="120"/>
      <c r="M521" s="106"/>
      <c r="N521" s="106"/>
      <c r="O521" s="106"/>
      <c r="P521" s="106"/>
      <c r="Q521" s="106"/>
      <c r="R521" s="106"/>
      <c r="S521" s="106"/>
      <c r="T521" s="106"/>
      <c r="U521" s="106"/>
      <c r="V521" s="106"/>
      <c r="W521" s="106"/>
      <c r="X521" s="106"/>
      <c r="Y521" s="106"/>
      <c r="Z521" s="106"/>
      <c r="AA521" s="214"/>
      <c r="AB521" s="214"/>
      <c r="AC521" s="214"/>
      <c r="AD521" s="214"/>
      <c r="AE521" s="214"/>
      <c r="AF521" s="214"/>
      <c r="AG521" s="214"/>
      <c r="AH521" s="214"/>
      <c r="AI521" s="214"/>
      <c r="AJ521" s="214"/>
      <c r="AK521" s="214"/>
      <c r="AL521" s="214"/>
      <c r="AM521" s="214"/>
      <c r="AN521" s="214"/>
      <c r="AO521" s="214"/>
      <c r="AP521" s="214"/>
      <c r="AQ521" s="214"/>
      <c r="AR521" s="214"/>
      <c r="AS521" s="214"/>
      <c r="AT521" s="214"/>
      <c r="AU521" s="214"/>
      <c r="AV521" s="214"/>
      <c r="AW521" s="214"/>
      <c r="AX521" s="214"/>
      <c r="AY521" s="214"/>
      <c r="AZ521" s="214"/>
      <c r="BA521" s="214"/>
      <c r="BB521" s="214"/>
      <c r="BC521" s="214"/>
      <c r="BD521" s="214"/>
      <c r="BE521" s="214"/>
      <c r="BF521" s="214"/>
      <c r="BG521" s="214"/>
      <c r="BH521" s="214"/>
      <c r="BI521" s="214"/>
      <c r="BJ521" s="220"/>
      <c r="BK521" s="220"/>
    </row>
    <row r="522" spans="1:63" ht="12.75" customHeight="1" outlineLevel="1">
      <c r="A522" s="9"/>
      <c r="B522" s="46"/>
      <c r="C522" s="129">
        <v>0</v>
      </c>
      <c r="D522" s="9"/>
      <c r="E522" s="9"/>
      <c r="F522" s="28"/>
      <c r="G522" s="196">
        <v>0</v>
      </c>
      <c r="H522" s="120"/>
      <c r="I522" s="120"/>
      <c r="J522" s="120"/>
      <c r="K522" s="120"/>
      <c r="L522" s="120"/>
      <c r="M522" s="106"/>
      <c r="N522" s="106"/>
      <c r="O522" s="106"/>
      <c r="P522" s="106"/>
      <c r="Q522" s="106"/>
      <c r="R522" s="106"/>
      <c r="S522" s="106"/>
      <c r="T522" s="106"/>
      <c r="U522" s="106"/>
      <c r="V522" s="106"/>
      <c r="W522" s="106"/>
      <c r="X522" s="106"/>
      <c r="Y522" s="106"/>
      <c r="Z522" s="106"/>
      <c r="AA522" s="214"/>
      <c r="AB522" s="214"/>
      <c r="AC522" s="214"/>
      <c r="AD522" s="214"/>
      <c r="AE522" s="214"/>
      <c r="AF522" s="214"/>
      <c r="AG522" s="214"/>
      <c r="AH522" s="214"/>
      <c r="AI522" s="214"/>
      <c r="AJ522" s="214"/>
      <c r="AK522" s="214"/>
      <c r="AL522" s="214"/>
      <c r="AM522" s="214"/>
      <c r="AN522" s="214"/>
      <c r="AO522" s="214"/>
      <c r="AP522" s="214"/>
      <c r="AQ522" s="214"/>
      <c r="AR522" s="214"/>
      <c r="AS522" s="214"/>
      <c r="AT522" s="214"/>
      <c r="AU522" s="214"/>
      <c r="AV522" s="214"/>
      <c r="AW522" s="214"/>
      <c r="AX522" s="214"/>
      <c r="AY522" s="214"/>
      <c r="AZ522" s="214"/>
      <c r="BA522" s="214"/>
      <c r="BB522" s="214"/>
      <c r="BC522" s="214"/>
      <c r="BD522" s="214"/>
      <c r="BE522" s="214"/>
      <c r="BF522" s="214"/>
      <c r="BG522" s="214"/>
      <c r="BH522" s="214"/>
      <c r="BI522" s="214"/>
      <c r="BJ522" s="220"/>
      <c r="BK522" s="220"/>
    </row>
    <row r="523" spans="1:63" ht="12.75" customHeight="1" outlineLevel="1">
      <c r="A523" s="9"/>
      <c r="B523" s="46"/>
      <c r="C523" s="129">
        <v>0</v>
      </c>
      <c r="D523" s="9"/>
      <c r="E523" s="9"/>
      <c r="F523" s="28"/>
      <c r="G523" s="196">
        <v>0</v>
      </c>
      <c r="H523" s="120"/>
      <c r="I523" s="120"/>
      <c r="J523" s="120"/>
      <c r="K523" s="120"/>
      <c r="L523" s="120"/>
      <c r="M523" s="106"/>
      <c r="N523" s="106"/>
      <c r="O523" s="106"/>
      <c r="P523" s="106"/>
      <c r="Q523" s="106"/>
      <c r="R523" s="106"/>
      <c r="S523" s="106"/>
      <c r="T523" s="106"/>
      <c r="U523" s="106"/>
      <c r="V523" s="106"/>
      <c r="W523" s="106"/>
      <c r="X523" s="106"/>
      <c r="Y523" s="106"/>
      <c r="Z523" s="106"/>
      <c r="AA523" s="214"/>
      <c r="AB523" s="214"/>
      <c r="AC523" s="214"/>
      <c r="AD523" s="214"/>
      <c r="AE523" s="214"/>
      <c r="AF523" s="214"/>
      <c r="AG523" s="214"/>
      <c r="AH523" s="214"/>
      <c r="AI523" s="214"/>
      <c r="AJ523" s="214"/>
      <c r="AK523" s="214"/>
      <c r="AL523" s="214"/>
      <c r="AM523" s="214"/>
      <c r="AN523" s="214"/>
      <c r="AO523" s="214"/>
      <c r="AP523" s="214"/>
      <c r="AQ523" s="214"/>
      <c r="AR523" s="214"/>
      <c r="AS523" s="214"/>
      <c r="AT523" s="214"/>
      <c r="AU523" s="214"/>
      <c r="AV523" s="214"/>
      <c r="AW523" s="214"/>
      <c r="AX523" s="214"/>
      <c r="AY523" s="214"/>
      <c r="AZ523" s="214"/>
      <c r="BA523" s="214"/>
      <c r="BB523" s="214"/>
      <c r="BC523" s="214"/>
      <c r="BD523" s="214"/>
      <c r="BE523" s="214"/>
      <c r="BF523" s="214"/>
      <c r="BG523" s="214"/>
      <c r="BH523" s="214"/>
      <c r="BI523" s="214"/>
      <c r="BJ523" s="220"/>
      <c r="BK523" s="220"/>
    </row>
    <row r="524" spans="1:63">
      <c r="A524" s="9"/>
      <c r="B524" s="46"/>
      <c r="C524" s="129"/>
      <c r="D524" s="9"/>
      <c r="E524" s="9"/>
      <c r="F524" s="28"/>
      <c r="G524" s="120"/>
      <c r="H524" s="120"/>
      <c r="I524" s="120"/>
      <c r="J524" s="120"/>
      <c r="K524" s="120"/>
      <c r="L524" s="120"/>
      <c r="M524" s="106"/>
      <c r="N524" s="106"/>
      <c r="O524" s="106"/>
      <c r="P524" s="106"/>
      <c r="Q524" s="106"/>
      <c r="R524" s="106"/>
      <c r="S524" s="106"/>
      <c r="T524" s="106"/>
      <c r="U524" s="106"/>
      <c r="V524" s="106"/>
      <c r="W524" s="106"/>
      <c r="X524" s="106"/>
      <c r="Y524" s="106"/>
      <c r="Z524" s="106"/>
      <c r="AA524" s="214"/>
      <c r="AB524" s="214"/>
      <c r="AC524" s="214"/>
      <c r="AD524" s="214"/>
      <c r="AE524" s="214"/>
      <c r="AF524" s="214"/>
      <c r="AG524" s="214"/>
      <c r="AH524" s="214"/>
      <c r="AI524" s="214"/>
      <c r="AJ524" s="214"/>
      <c r="AK524" s="214"/>
      <c r="AL524" s="214"/>
      <c r="AM524" s="214"/>
      <c r="AN524" s="214"/>
      <c r="AO524" s="214"/>
      <c r="AP524" s="214"/>
      <c r="AQ524" s="214"/>
      <c r="AR524" s="214"/>
      <c r="AS524" s="214"/>
      <c r="AT524" s="214"/>
      <c r="AU524" s="214"/>
      <c r="AV524" s="214"/>
      <c r="AW524" s="214"/>
      <c r="AX524" s="214"/>
      <c r="AY524" s="214"/>
      <c r="AZ524" s="214"/>
      <c r="BA524" s="214"/>
      <c r="BB524" s="214"/>
      <c r="BC524" s="214"/>
      <c r="BD524" s="214"/>
      <c r="BE524" s="214"/>
      <c r="BF524" s="214"/>
      <c r="BG524" s="214"/>
      <c r="BH524" s="214"/>
      <c r="BI524" s="214"/>
      <c r="BJ524" s="220"/>
      <c r="BK524" s="220"/>
    </row>
    <row r="525" spans="1:63">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c r="AA525" s="187"/>
      <c r="AB525" s="187"/>
      <c r="AC525" s="187"/>
      <c r="AD525" s="187"/>
      <c r="AE525" s="187"/>
      <c r="AF525" s="187"/>
      <c r="AG525" s="187"/>
      <c r="AH525" s="187"/>
      <c r="AI525" s="187"/>
      <c r="AJ525" s="187"/>
      <c r="AK525" s="187"/>
      <c r="AL525" s="187"/>
      <c r="AM525" s="187"/>
      <c r="AN525" s="187"/>
      <c r="AO525" s="187"/>
      <c r="AP525" s="187"/>
      <c r="AQ525" s="187"/>
      <c r="AR525" s="187"/>
      <c r="AS525" s="187"/>
      <c r="AT525" s="187"/>
      <c r="AU525" s="187"/>
      <c r="AV525" s="187"/>
      <c r="AW525" s="187"/>
      <c r="AX525" s="187"/>
      <c r="AY525" s="187"/>
      <c r="AZ525" s="187"/>
      <c r="BA525" s="187"/>
      <c r="BB525" s="187"/>
      <c r="BC525" s="187"/>
      <c r="BD525" s="187"/>
      <c r="BE525" s="187"/>
      <c r="BF525" s="187"/>
      <c r="BG525" s="187"/>
      <c r="BH525" s="187"/>
      <c r="BI525" s="187"/>
      <c r="BJ525" s="187"/>
      <c r="BK525" s="187"/>
    </row>
    <row r="526" spans="1:63">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c r="AA526" s="187"/>
      <c r="AB526" s="187"/>
      <c r="AC526" s="187"/>
      <c r="AD526" s="187"/>
      <c r="AE526" s="187"/>
      <c r="AF526" s="187"/>
      <c r="AG526" s="187"/>
      <c r="AH526" s="187"/>
      <c r="AI526" s="187"/>
      <c r="AJ526" s="187"/>
      <c r="AK526" s="187"/>
      <c r="AL526" s="187"/>
      <c r="AM526" s="187"/>
      <c r="AN526" s="187"/>
      <c r="AO526" s="187"/>
      <c r="AP526" s="187"/>
      <c r="AQ526" s="187"/>
      <c r="AR526" s="187"/>
      <c r="AS526" s="187"/>
      <c r="AT526" s="187"/>
      <c r="AU526" s="187"/>
      <c r="AV526" s="187"/>
      <c r="AW526" s="187"/>
      <c r="AX526" s="187"/>
      <c r="AY526" s="187"/>
      <c r="AZ526" s="187"/>
      <c r="BA526" s="187"/>
      <c r="BB526" s="187"/>
      <c r="BC526" s="187"/>
      <c r="BD526" s="187"/>
      <c r="BE526" s="187"/>
      <c r="BF526" s="187"/>
      <c r="BG526" s="187"/>
      <c r="BH526" s="187"/>
      <c r="BI526" s="187"/>
      <c r="BJ526" s="187"/>
      <c r="BK526" s="187"/>
    </row>
    <row r="527" spans="1:63">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c r="AA527" s="187"/>
      <c r="AB527" s="187"/>
      <c r="AC527" s="187"/>
      <c r="AD527" s="187"/>
      <c r="AE527" s="187"/>
      <c r="AF527" s="187"/>
      <c r="AG527" s="187"/>
      <c r="AH527" s="187"/>
      <c r="AI527" s="187"/>
      <c r="AJ527" s="187"/>
      <c r="AK527" s="187"/>
      <c r="AL527" s="187"/>
      <c r="AM527" s="187"/>
      <c r="AN527" s="187"/>
      <c r="AO527" s="187"/>
      <c r="AP527" s="187"/>
      <c r="AQ527" s="187"/>
      <c r="AR527" s="187"/>
      <c r="AS527" s="187"/>
      <c r="AT527" s="187"/>
      <c r="AU527" s="187"/>
      <c r="AV527" s="187"/>
      <c r="AW527" s="187"/>
      <c r="AX527" s="187"/>
      <c r="AY527" s="187"/>
      <c r="AZ527" s="187"/>
      <c r="BA527" s="187"/>
      <c r="BB527" s="187"/>
      <c r="BC527" s="187"/>
      <c r="BD527" s="187"/>
      <c r="BE527" s="187"/>
      <c r="BF527" s="187"/>
      <c r="BG527" s="187"/>
      <c r="BH527" s="187"/>
      <c r="BI527" s="187"/>
      <c r="BJ527" s="187"/>
      <c r="BK527" s="187"/>
    </row>
    <row r="528" spans="1:63">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c r="AA528" s="187"/>
      <c r="AB528" s="187"/>
      <c r="AC528" s="187"/>
      <c r="AD528" s="187"/>
      <c r="AE528" s="187"/>
      <c r="AF528" s="187"/>
      <c r="AG528" s="187"/>
      <c r="AH528" s="187"/>
      <c r="AI528" s="187"/>
      <c r="AJ528" s="187"/>
      <c r="AK528" s="187"/>
      <c r="AL528" s="187"/>
      <c r="AM528" s="187"/>
      <c r="AN528" s="187"/>
      <c r="AO528" s="187"/>
      <c r="AP528" s="187"/>
      <c r="AQ528" s="187"/>
      <c r="AR528" s="187"/>
      <c r="AS528" s="187"/>
      <c r="AT528" s="187"/>
      <c r="AU528" s="187"/>
      <c r="AV528" s="187"/>
      <c r="AW528" s="187"/>
      <c r="AX528" s="187"/>
      <c r="AY528" s="187"/>
      <c r="AZ528" s="187"/>
      <c r="BA528" s="187"/>
      <c r="BB528" s="187"/>
      <c r="BC528" s="187"/>
      <c r="BD528" s="187"/>
      <c r="BE528" s="187"/>
      <c r="BF528" s="187"/>
      <c r="BG528" s="187"/>
      <c r="BH528" s="187"/>
      <c r="BI528" s="187"/>
      <c r="BJ528" s="187"/>
      <c r="BK528" s="187"/>
    </row>
    <row r="529" spans="1:63">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c r="AA529" s="187"/>
      <c r="AB529" s="187"/>
      <c r="AC529" s="187"/>
      <c r="AD529" s="187"/>
      <c r="AE529" s="187"/>
      <c r="AF529" s="187"/>
      <c r="AG529" s="187"/>
      <c r="AH529" s="187"/>
      <c r="AI529" s="187"/>
      <c r="AJ529" s="187"/>
      <c r="AK529" s="187"/>
      <c r="AL529" s="187"/>
      <c r="AM529" s="187"/>
      <c r="AN529" s="187"/>
      <c r="AO529" s="187"/>
      <c r="AP529" s="187"/>
      <c r="AQ529" s="187"/>
      <c r="AR529" s="187"/>
      <c r="AS529" s="187"/>
      <c r="AT529" s="187"/>
      <c r="AU529" s="187"/>
      <c r="AV529" s="187"/>
      <c r="AW529" s="187"/>
      <c r="AX529" s="187"/>
      <c r="AY529" s="187"/>
      <c r="AZ529" s="187"/>
      <c r="BA529" s="187"/>
      <c r="BB529" s="187"/>
      <c r="BC529" s="187"/>
      <c r="BD529" s="187"/>
      <c r="BE529" s="187"/>
      <c r="BF529" s="187"/>
      <c r="BG529" s="187"/>
      <c r="BH529" s="187"/>
      <c r="BI529" s="187"/>
      <c r="BJ529" s="187"/>
      <c r="BK529" s="187"/>
    </row>
    <row r="530" spans="1:63">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c r="AA530" s="187"/>
      <c r="AB530" s="187"/>
      <c r="AC530" s="187"/>
      <c r="AD530" s="187"/>
      <c r="AE530" s="187"/>
      <c r="AF530" s="187"/>
      <c r="AG530" s="187"/>
      <c r="AH530" s="187"/>
      <c r="AI530" s="187"/>
      <c r="AJ530" s="187"/>
      <c r="AK530" s="187"/>
      <c r="AL530" s="187"/>
      <c r="AM530" s="187"/>
      <c r="AN530" s="187"/>
      <c r="AO530" s="187"/>
      <c r="AP530" s="187"/>
      <c r="AQ530" s="187"/>
      <c r="AR530" s="187"/>
      <c r="AS530" s="187"/>
      <c r="AT530" s="187"/>
      <c r="AU530" s="187"/>
      <c r="AV530" s="187"/>
      <c r="AW530" s="187"/>
      <c r="AX530" s="187"/>
      <c r="AY530" s="187"/>
      <c r="AZ530" s="187"/>
      <c r="BA530" s="187"/>
      <c r="BB530" s="187"/>
      <c r="BC530" s="187"/>
      <c r="BD530" s="187"/>
      <c r="BE530" s="187"/>
      <c r="BF530" s="187"/>
      <c r="BG530" s="187"/>
      <c r="BH530" s="187"/>
      <c r="BI530" s="187"/>
      <c r="BJ530" s="187"/>
      <c r="BK530" s="187"/>
    </row>
    <row r="531" spans="1:63">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c r="AA531" s="187"/>
      <c r="AB531" s="187"/>
      <c r="AC531" s="187"/>
      <c r="AD531" s="187"/>
      <c r="AE531" s="187"/>
      <c r="AF531" s="187"/>
      <c r="AG531" s="187"/>
      <c r="AH531" s="187"/>
      <c r="AI531" s="187"/>
      <c r="AJ531" s="187"/>
      <c r="AK531" s="187"/>
      <c r="AL531" s="187"/>
      <c r="AM531" s="187"/>
      <c r="AN531" s="187"/>
      <c r="AO531" s="187"/>
      <c r="AP531" s="187"/>
      <c r="AQ531" s="187"/>
      <c r="AR531" s="187"/>
      <c r="AS531" s="187"/>
      <c r="AT531" s="187"/>
      <c r="AU531" s="187"/>
      <c r="AV531" s="187"/>
      <c r="AW531" s="187"/>
      <c r="AX531" s="187"/>
      <c r="AY531" s="187"/>
      <c r="AZ531" s="187"/>
      <c r="BA531" s="187"/>
      <c r="BB531" s="187"/>
      <c r="BC531" s="187"/>
      <c r="BD531" s="187"/>
      <c r="BE531" s="187"/>
      <c r="BF531" s="187"/>
      <c r="BG531" s="187"/>
      <c r="BH531" s="187"/>
      <c r="BI531" s="187"/>
      <c r="BJ531" s="187"/>
      <c r="BK531" s="187"/>
    </row>
    <row r="532" spans="1:63">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c r="AA532" s="187"/>
      <c r="AB532" s="187"/>
      <c r="AC532" s="187"/>
      <c r="AD532" s="187"/>
      <c r="AE532" s="187"/>
      <c r="AF532" s="187"/>
      <c r="AG532" s="187"/>
      <c r="AH532" s="187"/>
      <c r="AI532" s="187"/>
      <c r="AJ532" s="187"/>
      <c r="AK532" s="187"/>
      <c r="AL532" s="187"/>
      <c r="AM532" s="187"/>
      <c r="AN532" s="187"/>
      <c r="AO532" s="187"/>
      <c r="AP532" s="187"/>
      <c r="AQ532" s="187"/>
      <c r="AR532" s="187"/>
      <c r="AS532" s="187"/>
      <c r="AT532" s="187"/>
      <c r="AU532" s="187"/>
      <c r="AV532" s="187"/>
      <c r="AW532" s="187"/>
      <c r="AX532" s="187"/>
      <c r="AY532" s="187"/>
      <c r="AZ532" s="187"/>
      <c r="BA532" s="187"/>
      <c r="BB532" s="187"/>
      <c r="BC532" s="187"/>
      <c r="BD532" s="187"/>
      <c r="BE532" s="187"/>
      <c r="BF532" s="187"/>
      <c r="BG532" s="187"/>
      <c r="BH532" s="187"/>
      <c r="BI532" s="187"/>
      <c r="BJ532" s="187"/>
      <c r="BK532" s="187"/>
    </row>
    <row r="533" spans="1:63">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c r="AA533" s="187"/>
      <c r="AB533" s="187"/>
      <c r="AC533" s="187"/>
      <c r="AD533" s="187"/>
      <c r="AE533" s="187"/>
      <c r="AF533" s="187"/>
      <c r="AG533" s="187"/>
      <c r="AH533" s="187"/>
      <c r="AI533" s="187"/>
      <c r="AJ533" s="187"/>
      <c r="AK533" s="187"/>
      <c r="AL533" s="187"/>
      <c r="AM533" s="187"/>
      <c r="AN533" s="187"/>
      <c r="AO533" s="187"/>
      <c r="AP533" s="187"/>
      <c r="AQ533" s="187"/>
      <c r="AR533" s="187"/>
      <c r="AS533" s="187"/>
      <c r="AT533" s="187"/>
      <c r="AU533" s="187"/>
      <c r="AV533" s="187"/>
      <c r="AW533" s="187"/>
      <c r="AX533" s="187"/>
      <c r="AY533" s="187"/>
      <c r="AZ533" s="187"/>
      <c r="BA533" s="187"/>
      <c r="BB533" s="187"/>
      <c r="BC533" s="187"/>
      <c r="BD533" s="187"/>
      <c r="BE533" s="187"/>
      <c r="BF533" s="187"/>
      <c r="BG533" s="187"/>
      <c r="BH533" s="187"/>
      <c r="BI533" s="187"/>
      <c r="BJ533" s="187"/>
      <c r="BK533" s="187"/>
    </row>
    <row r="534" spans="1:63">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c r="AA534" s="187"/>
      <c r="AB534" s="187"/>
      <c r="AC534" s="187"/>
      <c r="AD534" s="187"/>
      <c r="AE534" s="187"/>
      <c r="AF534" s="187"/>
      <c r="AG534" s="187"/>
      <c r="AH534" s="187"/>
      <c r="AI534" s="187"/>
      <c r="AJ534" s="187"/>
      <c r="AK534" s="187"/>
      <c r="AL534" s="187"/>
      <c r="AM534" s="187"/>
      <c r="AN534" s="187"/>
      <c r="AO534" s="187"/>
      <c r="AP534" s="187"/>
      <c r="AQ534" s="187"/>
      <c r="AR534" s="187"/>
      <c r="AS534" s="187"/>
      <c r="AT534" s="187"/>
      <c r="AU534" s="187"/>
      <c r="AV534" s="187"/>
      <c r="AW534" s="187"/>
      <c r="AX534" s="187"/>
      <c r="AY534" s="187"/>
      <c r="AZ534" s="187"/>
      <c r="BA534" s="187"/>
      <c r="BB534" s="187"/>
      <c r="BC534" s="187"/>
      <c r="BD534" s="187"/>
      <c r="BE534" s="187"/>
      <c r="BF534" s="187"/>
      <c r="BG534" s="187"/>
      <c r="BH534" s="187"/>
      <c r="BI534" s="187"/>
      <c r="BJ534" s="187"/>
      <c r="BK534" s="187"/>
    </row>
    <row r="535" spans="1:63">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c r="AA535" s="187"/>
      <c r="AB535" s="187"/>
      <c r="AC535" s="187"/>
      <c r="AD535" s="187"/>
      <c r="AE535" s="187"/>
      <c r="AF535" s="187"/>
      <c r="AG535" s="187"/>
      <c r="AH535" s="187"/>
      <c r="AI535" s="187"/>
      <c r="AJ535" s="187"/>
      <c r="AK535" s="187"/>
      <c r="AL535" s="187"/>
      <c r="AM535" s="187"/>
      <c r="AN535" s="187"/>
      <c r="AO535" s="187"/>
      <c r="AP535" s="187"/>
      <c r="AQ535" s="187"/>
      <c r="AR535" s="187"/>
      <c r="AS535" s="187"/>
      <c r="AT535" s="187"/>
      <c r="AU535" s="187"/>
      <c r="AV535" s="187"/>
      <c r="AW535" s="187"/>
      <c r="AX535" s="187"/>
      <c r="AY535" s="187"/>
      <c r="AZ535" s="187"/>
      <c r="BA535" s="187"/>
      <c r="BB535" s="187"/>
      <c r="BC535" s="187"/>
      <c r="BD535" s="187"/>
      <c r="BE535" s="187"/>
      <c r="BF535" s="187"/>
      <c r="BG535" s="187"/>
      <c r="BH535" s="187"/>
      <c r="BI535" s="187"/>
      <c r="BJ535" s="187"/>
      <c r="BK535" s="187"/>
    </row>
    <row r="536" spans="1:63">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c r="AA536" s="187"/>
      <c r="AB536" s="187"/>
      <c r="AC536" s="187"/>
      <c r="AD536" s="187"/>
      <c r="AE536" s="187"/>
      <c r="AF536" s="187"/>
      <c r="AG536" s="187"/>
      <c r="AH536" s="187"/>
      <c r="AI536" s="187"/>
      <c r="AJ536" s="187"/>
      <c r="AK536" s="187"/>
      <c r="AL536" s="187"/>
      <c r="AM536" s="187"/>
      <c r="AN536" s="187"/>
      <c r="AO536" s="187"/>
      <c r="AP536" s="187"/>
      <c r="AQ536" s="187"/>
      <c r="AR536" s="187"/>
      <c r="AS536" s="187"/>
      <c r="AT536" s="187"/>
      <c r="AU536" s="187"/>
      <c r="AV536" s="187"/>
      <c r="AW536" s="187"/>
      <c r="AX536" s="187"/>
      <c r="AY536" s="187"/>
      <c r="AZ536" s="187"/>
      <c r="BA536" s="187"/>
      <c r="BB536" s="187"/>
      <c r="BC536" s="187"/>
      <c r="BD536" s="187"/>
      <c r="BE536" s="187"/>
      <c r="BF536" s="187"/>
      <c r="BG536" s="187"/>
      <c r="BH536" s="187"/>
      <c r="BI536" s="187"/>
      <c r="BJ536" s="187"/>
      <c r="BK536" s="187"/>
    </row>
    <row r="537" spans="1:63">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c r="AA537" s="187"/>
      <c r="AB537" s="187"/>
      <c r="AC537" s="187"/>
      <c r="AD537" s="187"/>
      <c r="AE537" s="187"/>
      <c r="AF537" s="187"/>
      <c r="AG537" s="187"/>
      <c r="AH537" s="187"/>
      <c r="AI537" s="187"/>
      <c r="AJ537" s="187"/>
      <c r="AK537" s="187"/>
      <c r="AL537" s="187"/>
      <c r="AM537" s="187"/>
      <c r="AN537" s="187"/>
      <c r="AO537" s="187"/>
      <c r="AP537" s="187"/>
      <c r="AQ537" s="187"/>
      <c r="AR537" s="187"/>
      <c r="AS537" s="187"/>
      <c r="AT537" s="187"/>
      <c r="AU537" s="187"/>
      <c r="AV537" s="187"/>
      <c r="AW537" s="187"/>
      <c r="AX537" s="187"/>
      <c r="AY537" s="187"/>
      <c r="AZ537" s="187"/>
      <c r="BA537" s="187"/>
      <c r="BB537" s="187"/>
      <c r="BC537" s="187"/>
      <c r="BD537" s="187"/>
      <c r="BE537" s="187"/>
      <c r="BF537" s="187"/>
      <c r="BG537" s="187"/>
      <c r="BH537" s="187"/>
      <c r="BI537" s="187"/>
      <c r="BJ537" s="187"/>
      <c r="BK537" s="187"/>
    </row>
    <row r="538" spans="1:63">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c r="AA538" s="187"/>
      <c r="AB538" s="187"/>
      <c r="AC538" s="187"/>
      <c r="AD538" s="187"/>
      <c r="AE538" s="187"/>
      <c r="AF538" s="187"/>
      <c r="AG538" s="187"/>
      <c r="AH538" s="187"/>
      <c r="AI538" s="187"/>
      <c r="AJ538" s="187"/>
      <c r="AK538" s="187"/>
      <c r="AL538" s="187"/>
      <c r="AM538" s="187"/>
      <c r="AN538" s="187"/>
      <c r="AO538" s="187"/>
      <c r="AP538" s="187"/>
      <c r="AQ538" s="187"/>
      <c r="AR538" s="187"/>
      <c r="AS538" s="187"/>
      <c r="AT538" s="187"/>
      <c r="AU538" s="187"/>
      <c r="AV538" s="187"/>
      <c r="AW538" s="187"/>
      <c r="AX538" s="187"/>
      <c r="AY538" s="187"/>
      <c r="AZ538" s="187"/>
      <c r="BA538" s="187"/>
      <c r="BB538" s="187"/>
      <c r="BC538" s="187"/>
      <c r="BD538" s="187"/>
      <c r="BE538" s="187"/>
      <c r="BF538" s="187"/>
      <c r="BG538" s="187"/>
      <c r="BH538" s="187"/>
      <c r="BI538" s="187"/>
      <c r="BJ538" s="187"/>
      <c r="BK538" s="187"/>
    </row>
    <row r="539" spans="1:63">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c r="AA539" s="187"/>
      <c r="AB539" s="187"/>
      <c r="AC539" s="187"/>
      <c r="AD539" s="187"/>
      <c r="AE539" s="187"/>
      <c r="AF539" s="187"/>
      <c r="AG539" s="187"/>
      <c r="AH539" s="187"/>
      <c r="AI539" s="187"/>
      <c r="AJ539" s="187"/>
      <c r="AK539" s="187"/>
      <c r="AL539" s="187"/>
      <c r="AM539" s="187"/>
      <c r="AN539" s="187"/>
      <c r="AO539" s="187"/>
      <c r="AP539" s="187"/>
      <c r="AQ539" s="187"/>
      <c r="AR539" s="187"/>
      <c r="AS539" s="187"/>
      <c r="AT539" s="187"/>
      <c r="AU539" s="187"/>
      <c r="AV539" s="187"/>
      <c r="AW539" s="187"/>
      <c r="AX539" s="187"/>
      <c r="AY539" s="187"/>
      <c r="AZ539" s="187"/>
      <c r="BA539" s="187"/>
      <c r="BB539" s="187"/>
      <c r="BC539" s="187"/>
      <c r="BD539" s="187"/>
      <c r="BE539" s="187"/>
      <c r="BF539" s="187"/>
      <c r="BG539" s="187"/>
      <c r="BH539" s="187"/>
      <c r="BI539" s="187"/>
      <c r="BJ539" s="187"/>
      <c r="BK539" s="187"/>
    </row>
    <row r="540" spans="1:63">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c r="AA540" s="187"/>
      <c r="AB540" s="187"/>
      <c r="AC540" s="187"/>
      <c r="AD540" s="187"/>
      <c r="AE540" s="187"/>
      <c r="AF540" s="187"/>
      <c r="AG540" s="187"/>
      <c r="AH540" s="187"/>
      <c r="AI540" s="187"/>
      <c r="AJ540" s="187"/>
      <c r="AK540" s="187"/>
      <c r="AL540" s="187"/>
      <c r="AM540" s="187"/>
      <c r="AN540" s="187"/>
      <c r="AO540" s="187"/>
      <c r="AP540" s="187"/>
      <c r="AQ540" s="187"/>
      <c r="AR540" s="187"/>
      <c r="AS540" s="187"/>
      <c r="AT540" s="187"/>
      <c r="AU540" s="187"/>
      <c r="AV540" s="187"/>
      <c r="AW540" s="187"/>
      <c r="AX540" s="187"/>
      <c r="AY540" s="187"/>
      <c r="AZ540" s="187"/>
      <c r="BA540" s="187"/>
      <c r="BB540" s="187"/>
      <c r="BC540" s="187"/>
      <c r="BD540" s="187"/>
      <c r="BE540" s="187"/>
      <c r="BF540" s="187"/>
      <c r="BG540" s="187"/>
      <c r="BH540" s="187"/>
      <c r="BI540" s="187"/>
      <c r="BJ540" s="187"/>
      <c r="BK540" s="187"/>
    </row>
    <row r="541" spans="1:63">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c r="AA541" s="187"/>
      <c r="AB541" s="187"/>
      <c r="AC541" s="187"/>
      <c r="AD541" s="187"/>
      <c r="AE541" s="187"/>
      <c r="AF541" s="187"/>
      <c r="AG541" s="187"/>
      <c r="AH541" s="187"/>
      <c r="AI541" s="187"/>
      <c r="AJ541" s="187"/>
      <c r="AK541" s="187"/>
      <c r="AL541" s="187"/>
      <c r="AM541" s="187"/>
      <c r="AN541" s="187"/>
      <c r="AO541" s="187"/>
      <c r="AP541" s="187"/>
      <c r="AQ541" s="187"/>
      <c r="AR541" s="187"/>
      <c r="AS541" s="187"/>
      <c r="AT541" s="187"/>
      <c r="AU541" s="187"/>
      <c r="AV541" s="187"/>
      <c r="AW541" s="187"/>
      <c r="AX541" s="187"/>
      <c r="AY541" s="187"/>
      <c r="AZ541" s="187"/>
      <c r="BA541" s="187"/>
      <c r="BB541" s="187"/>
      <c r="BC541" s="187"/>
      <c r="BD541" s="187"/>
      <c r="BE541" s="187"/>
      <c r="BF541" s="187"/>
      <c r="BG541" s="187"/>
      <c r="BH541" s="187"/>
      <c r="BI541" s="187"/>
      <c r="BJ541" s="187"/>
      <c r="BK541" s="187"/>
    </row>
    <row r="542" spans="1:63">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c r="AA542" s="187"/>
      <c r="AB542" s="187"/>
      <c r="AC542" s="187"/>
      <c r="AD542" s="187"/>
      <c r="AE542" s="187"/>
      <c r="AF542" s="187"/>
      <c r="AG542" s="187"/>
      <c r="AH542" s="187"/>
      <c r="AI542" s="187"/>
      <c r="AJ542" s="187"/>
      <c r="AK542" s="187"/>
      <c r="AL542" s="187"/>
      <c r="AM542" s="187"/>
      <c r="AN542" s="187"/>
      <c r="AO542" s="187"/>
      <c r="AP542" s="187"/>
      <c r="AQ542" s="187"/>
      <c r="AR542" s="187"/>
      <c r="AS542" s="187"/>
      <c r="AT542" s="187"/>
      <c r="AU542" s="187"/>
      <c r="AV542" s="187"/>
      <c r="AW542" s="187"/>
      <c r="AX542" s="187"/>
      <c r="AY542" s="187"/>
      <c r="AZ542" s="187"/>
      <c r="BA542" s="187"/>
      <c r="BB542" s="187"/>
      <c r="BC542" s="187"/>
      <c r="BD542" s="187"/>
      <c r="BE542" s="187"/>
      <c r="BF542" s="187"/>
      <c r="BG542" s="187"/>
      <c r="BH542" s="187"/>
      <c r="BI542" s="187"/>
      <c r="BJ542" s="187"/>
      <c r="BK542" s="187"/>
    </row>
    <row r="543" spans="1:63">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c r="AA543" s="187"/>
      <c r="AB543" s="187"/>
      <c r="AC543" s="187"/>
      <c r="AD543" s="187"/>
      <c r="AE543" s="187"/>
      <c r="AF543" s="187"/>
      <c r="AG543" s="187"/>
      <c r="AH543" s="187"/>
      <c r="AI543" s="187"/>
      <c r="AJ543" s="187"/>
      <c r="AK543" s="187"/>
      <c r="AL543" s="187"/>
      <c r="AM543" s="187"/>
      <c r="AN543" s="187"/>
      <c r="AO543" s="187"/>
      <c r="AP543" s="187"/>
      <c r="AQ543" s="187"/>
      <c r="AR543" s="187"/>
      <c r="AS543" s="187"/>
      <c r="AT543" s="187"/>
      <c r="AU543" s="187"/>
      <c r="AV543" s="187"/>
      <c r="AW543" s="187"/>
      <c r="AX543" s="187"/>
      <c r="AY543" s="187"/>
      <c r="AZ543" s="187"/>
      <c r="BA543" s="187"/>
      <c r="BB543" s="187"/>
      <c r="BC543" s="187"/>
      <c r="BD543" s="187"/>
      <c r="BE543" s="187"/>
      <c r="BF543" s="187"/>
      <c r="BG543" s="187"/>
      <c r="BH543" s="187"/>
      <c r="BI543" s="187"/>
      <c r="BJ543" s="187"/>
      <c r="BK543" s="187"/>
    </row>
    <row r="544" spans="1:63">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c r="AA544" s="187"/>
      <c r="AB544" s="187"/>
      <c r="AC544" s="187"/>
      <c r="AD544" s="187"/>
      <c r="AE544" s="187"/>
      <c r="AF544" s="187"/>
      <c r="AG544" s="187"/>
      <c r="AH544" s="187"/>
      <c r="AI544" s="187"/>
      <c r="AJ544" s="187"/>
      <c r="AK544" s="187"/>
      <c r="AL544" s="187"/>
      <c r="AM544" s="187"/>
      <c r="AN544" s="187"/>
      <c r="AO544" s="187"/>
      <c r="AP544" s="187"/>
      <c r="AQ544" s="187"/>
      <c r="AR544" s="187"/>
      <c r="AS544" s="187"/>
      <c r="AT544" s="187"/>
      <c r="AU544" s="187"/>
      <c r="AV544" s="187"/>
      <c r="AW544" s="187"/>
      <c r="AX544" s="187"/>
      <c r="AY544" s="187"/>
      <c r="AZ544" s="187"/>
      <c r="BA544" s="187"/>
      <c r="BB544" s="187"/>
      <c r="BC544" s="187"/>
      <c r="BD544" s="187"/>
      <c r="BE544" s="187"/>
      <c r="BF544" s="187"/>
      <c r="BG544" s="187"/>
      <c r="BH544" s="187"/>
      <c r="BI544" s="187"/>
      <c r="BJ544" s="187"/>
      <c r="BK544" s="187"/>
    </row>
    <row r="545" spans="1:63">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c r="AA545" s="187"/>
      <c r="AB545" s="187"/>
      <c r="AC545" s="187"/>
      <c r="AD545" s="187"/>
      <c r="AE545" s="187"/>
      <c r="AF545" s="187"/>
      <c r="AG545" s="187"/>
      <c r="AH545" s="187"/>
      <c r="AI545" s="187"/>
      <c r="AJ545" s="187"/>
      <c r="AK545" s="187"/>
      <c r="AL545" s="187"/>
      <c r="AM545" s="187"/>
      <c r="AN545" s="187"/>
      <c r="AO545" s="187"/>
      <c r="AP545" s="187"/>
      <c r="AQ545" s="187"/>
      <c r="AR545" s="187"/>
      <c r="AS545" s="187"/>
      <c r="AT545" s="187"/>
      <c r="AU545" s="187"/>
      <c r="AV545" s="187"/>
      <c r="AW545" s="187"/>
      <c r="AX545" s="187"/>
      <c r="AY545" s="187"/>
      <c r="AZ545" s="187"/>
      <c r="BA545" s="187"/>
      <c r="BB545" s="187"/>
      <c r="BC545" s="187"/>
      <c r="BD545" s="187"/>
      <c r="BE545" s="187"/>
      <c r="BF545" s="187"/>
      <c r="BG545" s="187"/>
      <c r="BH545" s="187"/>
      <c r="BI545" s="187"/>
      <c r="BJ545" s="187"/>
      <c r="BK545" s="187"/>
    </row>
    <row r="546" spans="1:63">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c r="AA546" s="187"/>
      <c r="AB546" s="187"/>
      <c r="AC546" s="187"/>
      <c r="AD546" s="187"/>
      <c r="AE546" s="187"/>
      <c r="AF546" s="187"/>
      <c r="AG546" s="187"/>
      <c r="AH546" s="187"/>
      <c r="AI546" s="187"/>
      <c r="AJ546" s="187"/>
      <c r="AK546" s="187"/>
      <c r="AL546" s="187"/>
      <c r="AM546" s="187"/>
      <c r="AN546" s="187"/>
      <c r="AO546" s="187"/>
      <c r="AP546" s="187"/>
      <c r="AQ546" s="187"/>
      <c r="AR546" s="187"/>
      <c r="AS546" s="187"/>
      <c r="AT546" s="187"/>
      <c r="AU546" s="187"/>
      <c r="AV546" s="187"/>
      <c r="AW546" s="187"/>
      <c r="AX546" s="187"/>
      <c r="AY546" s="187"/>
      <c r="AZ546" s="187"/>
      <c r="BA546" s="187"/>
      <c r="BB546" s="187"/>
      <c r="BC546" s="187"/>
      <c r="BD546" s="187"/>
      <c r="BE546" s="187"/>
      <c r="BF546" s="187"/>
      <c r="BG546" s="187"/>
      <c r="BH546" s="187"/>
      <c r="BI546" s="187"/>
      <c r="BJ546" s="187"/>
      <c r="BK546" s="187"/>
    </row>
    <row r="547" spans="1:63">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c r="AA547" s="187"/>
      <c r="AB547" s="187"/>
      <c r="AC547" s="187"/>
      <c r="AD547" s="187"/>
      <c r="AE547" s="187"/>
      <c r="AF547" s="187"/>
      <c r="AG547" s="187"/>
      <c r="AH547" s="187"/>
      <c r="AI547" s="187"/>
      <c r="AJ547" s="187"/>
      <c r="AK547" s="187"/>
      <c r="AL547" s="187"/>
      <c r="AM547" s="187"/>
      <c r="AN547" s="187"/>
      <c r="AO547" s="187"/>
      <c r="AP547" s="187"/>
      <c r="AQ547" s="187"/>
      <c r="AR547" s="187"/>
      <c r="AS547" s="187"/>
      <c r="AT547" s="187"/>
      <c r="AU547" s="187"/>
      <c r="AV547" s="187"/>
      <c r="AW547" s="187"/>
      <c r="AX547" s="187"/>
      <c r="AY547" s="187"/>
      <c r="AZ547" s="187"/>
      <c r="BA547" s="187"/>
      <c r="BB547" s="187"/>
      <c r="BC547" s="187"/>
      <c r="BD547" s="187"/>
      <c r="BE547" s="187"/>
      <c r="BF547" s="187"/>
      <c r="BG547" s="187"/>
      <c r="BH547" s="187"/>
      <c r="BI547" s="187"/>
      <c r="BJ547" s="187"/>
      <c r="BK547" s="187"/>
    </row>
    <row r="548" spans="1:63">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c r="AA548" s="187"/>
      <c r="AB548" s="187"/>
      <c r="AC548" s="187"/>
      <c r="AD548" s="187"/>
      <c r="AE548" s="187"/>
      <c r="AF548" s="187"/>
      <c r="AG548" s="187"/>
      <c r="AH548" s="187"/>
      <c r="AI548" s="187"/>
      <c r="AJ548" s="187"/>
      <c r="AK548" s="187"/>
      <c r="AL548" s="187"/>
      <c r="AM548" s="187"/>
      <c r="AN548" s="187"/>
      <c r="AO548" s="187"/>
      <c r="AP548" s="187"/>
      <c r="AQ548" s="187"/>
      <c r="AR548" s="187"/>
      <c r="AS548" s="187"/>
      <c r="AT548" s="187"/>
      <c r="AU548" s="187"/>
      <c r="AV548" s="187"/>
      <c r="AW548" s="187"/>
      <c r="AX548" s="187"/>
      <c r="AY548" s="187"/>
      <c r="AZ548" s="187"/>
      <c r="BA548" s="187"/>
      <c r="BB548" s="187"/>
      <c r="BC548" s="187"/>
      <c r="BD548" s="187"/>
      <c r="BE548" s="187"/>
      <c r="BF548" s="187"/>
      <c r="BG548" s="187"/>
      <c r="BH548" s="187"/>
      <c r="BI548" s="187"/>
      <c r="BJ548" s="187"/>
      <c r="BK548" s="187"/>
    </row>
    <row r="549" spans="1:63">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c r="AA549" s="187"/>
      <c r="AB549" s="187"/>
      <c r="AC549" s="187"/>
      <c r="AD549" s="187"/>
      <c r="AE549" s="187"/>
      <c r="AF549" s="187"/>
      <c r="AG549" s="187"/>
      <c r="AH549" s="187"/>
      <c r="AI549" s="187"/>
      <c r="AJ549" s="187"/>
      <c r="AK549" s="187"/>
      <c r="AL549" s="187"/>
      <c r="AM549" s="187"/>
      <c r="AN549" s="187"/>
      <c r="AO549" s="187"/>
      <c r="AP549" s="187"/>
      <c r="AQ549" s="187"/>
      <c r="AR549" s="187"/>
      <c r="AS549" s="187"/>
      <c r="AT549" s="187"/>
      <c r="AU549" s="187"/>
      <c r="AV549" s="187"/>
      <c r="AW549" s="187"/>
      <c r="AX549" s="187"/>
      <c r="AY549" s="187"/>
      <c r="AZ549" s="187"/>
      <c r="BA549" s="187"/>
      <c r="BB549" s="187"/>
      <c r="BC549" s="187"/>
      <c r="BD549" s="187"/>
      <c r="BE549" s="187"/>
      <c r="BF549" s="187"/>
      <c r="BG549" s="187"/>
      <c r="BH549" s="187"/>
      <c r="BI549" s="187"/>
      <c r="BJ549" s="187"/>
      <c r="BK549" s="187"/>
    </row>
    <row r="550" spans="1:63">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c r="AA550" s="187"/>
      <c r="AB550" s="187"/>
      <c r="AC550" s="187"/>
      <c r="AD550" s="187"/>
      <c r="AE550" s="187"/>
      <c r="AF550" s="187"/>
      <c r="AG550" s="187"/>
      <c r="AH550" s="187"/>
      <c r="AI550" s="187"/>
      <c r="AJ550" s="187"/>
      <c r="AK550" s="187"/>
      <c r="AL550" s="187"/>
      <c r="AM550" s="187"/>
      <c r="AN550" s="187"/>
      <c r="AO550" s="187"/>
      <c r="AP550" s="187"/>
      <c r="AQ550" s="187"/>
      <c r="AR550" s="187"/>
      <c r="AS550" s="187"/>
      <c r="AT550" s="187"/>
      <c r="AU550" s="187"/>
      <c r="AV550" s="187"/>
      <c r="AW550" s="187"/>
      <c r="AX550" s="187"/>
      <c r="AY550" s="187"/>
      <c r="AZ550" s="187"/>
      <c r="BA550" s="187"/>
      <c r="BB550" s="187"/>
      <c r="BC550" s="187"/>
      <c r="BD550" s="187"/>
      <c r="BE550" s="187"/>
      <c r="BF550" s="187"/>
      <c r="BG550" s="187"/>
      <c r="BH550" s="187"/>
      <c r="BI550" s="187"/>
      <c r="BJ550" s="187"/>
      <c r="BK550" s="187"/>
    </row>
    <row r="551" spans="1:63">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c r="AA551" s="187"/>
      <c r="AB551" s="187"/>
      <c r="AC551" s="187"/>
      <c r="AD551" s="187"/>
      <c r="AE551" s="187"/>
      <c r="AF551" s="187"/>
      <c r="AG551" s="187"/>
      <c r="AH551" s="187"/>
      <c r="AI551" s="187"/>
      <c r="AJ551" s="187"/>
      <c r="AK551" s="187"/>
      <c r="AL551" s="187"/>
      <c r="AM551" s="187"/>
      <c r="AN551" s="187"/>
      <c r="AO551" s="187"/>
      <c r="AP551" s="187"/>
      <c r="AQ551" s="187"/>
      <c r="AR551" s="187"/>
      <c r="AS551" s="187"/>
      <c r="AT551" s="187"/>
      <c r="AU551" s="187"/>
      <c r="AV551" s="187"/>
      <c r="AW551" s="187"/>
      <c r="AX551" s="187"/>
      <c r="AY551" s="187"/>
      <c r="AZ551" s="187"/>
      <c r="BA551" s="187"/>
      <c r="BB551" s="187"/>
      <c r="BC551" s="187"/>
      <c r="BD551" s="187"/>
      <c r="BE551" s="187"/>
      <c r="BF551" s="187"/>
      <c r="BG551" s="187"/>
      <c r="BH551" s="187"/>
      <c r="BI551" s="187"/>
      <c r="BJ551" s="187"/>
      <c r="BK551" s="187"/>
    </row>
    <row r="552" spans="1:63">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c r="AA552" s="187"/>
      <c r="AB552" s="187"/>
      <c r="AC552" s="187"/>
      <c r="AD552" s="187"/>
      <c r="AE552" s="187"/>
      <c r="AF552" s="187"/>
      <c r="AG552" s="187"/>
      <c r="AH552" s="187"/>
      <c r="AI552" s="187"/>
      <c r="AJ552" s="187"/>
      <c r="AK552" s="187"/>
      <c r="AL552" s="187"/>
      <c r="AM552" s="187"/>
      <c r="AN552" s="187"/>
      <c r="AO552" s="187"/>
      <c r="AP552" s="187"/>
      <c r="AQ552" s="187"/>
      <c r="AR552" s="187"/>
      <c r="AS552" s="187"/>
      <c r="AT552" s="187"/>
      <c r="AU552" s="187"/>
      <c r="AV552" s="187"/>
      <c r="AW552" s="187"/>
      <c r="AX552" s="187"/>
      <c r="AY552" s="187"/>
      <c r="AZ552" s="187"/>
      <c r="BA552" s="187"/>
      <c r="BB552" s="187"/>
      <c r="BC552" s="187"/>
      <c r="BD552" s="187"/>
      <c r="BE552" s="187"/>
      <c r="BF552" s="187"/>
      <c r="BG552" s="187"/>
      <c r="BH552" s="187"/>
      <c r="BI552" s="187"/>
      <c r="BJ552" s="187"/>
      <c r="BK552" s="187"/>
    </row>
    <row r="553" spans="1:63">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c r="AA553" s="187"/>
      <c r="AB553" s="187"/>
      <c r="AC553" s="187"/>
      <c r="AD553" s="187"/>
      <c r="AE553" s="187"/>
      <c r="AF553" s="187"/>
      <c r="AG553" s="187"/>
      <c r="AH553" s="187"/>
      <c r="AI553" s="187"/>
      <c r="AJ553" s="187"/>
      <c r="AK553" s="187"/>
      <c r="AL553" s="187"/>
      <c r="AM553" s="187"/>
      <c r="AN553" s="187"/>
      <c r="AO553" s="187"/>
      <c r="AP553" s="187"/>
      <c r="AQ553" s="187"/>
      <c r="AR553" s="187"/>
      <c r="AS553" s="187"/>
      <c r="AT553" s="187"/>
      <c r="AU553" s="187"/>
      <c r="AV553" s="187"/>
      <c r="AW553" s="187"/>
      <c r="AX553" s="187"/>
      <c r="AY553" s="187"/>
      <c r="AZ553" s="187"/>
      <c r="BA553" s="187"/>
      <c r="BB553" s="187"/>
      <c r="BC553" s="187"/>
      <c r="BD553" s="187"/>
      <c r="BE553" s="187"/>
      <c r="BF553" s="187"/>
      <c r="BG553" s="187"/>
      <c r="BH553" s="187"/>
      <c r="BI553" s="187"/>
      <c r="BJ553" s="187"/>
      <c r="BK553" s="187"/>
    </row>
    <row r="554" spans="1:63">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c r="AA554" s="187"/>
      <c r="AB554" s="187"/>
      <c r="AC554" s="187"/>
      <c r="AD554" s="187"/>
      <c r="AE554" s="187"/>
      <c r="AF554" s="187"/>
      <c r="AG554" s="187"/>
      <c r="AH554" s="187"/>
      <c r="AI554" s="187"/>
      <c r="AJ554" s="187"/>
      <c r="AK554" s="187"/>
      <c r="AL554" s="187"/>
      <c r="AM554" s="187"/>
      <c r="AN554" s="187"/>
      <c r="AO554" s="187"/>
      <c r="AP554" s="187"/>
      <c r="AQ554" s="187"/>
      <c r="AR554" s="187"/>
      <c r="AS554" s="187"/>
      <c r="AT554" s="187"/>
      <c r="AU554" s="187"/>
      <c r="AV554" s="187"/>
      <c r="AW554" s="187"/>
      <c r="AX554" s="187"/>
      <c r="AY554" s="187"/>
      <c r="AZ554" s="187"/>
      <c r="BA554" s="187"/>
      <c r="BB554" s="187"/>
      <c r="BC554" s="187"/>
      <c r="BD554" s="187"/>
      <c r="BE554" s="187"/>
      <c r="BF554" s="187"/>
      <c r="BG554" s="187"/>
      <c r="BH554" s="187"/>
      <c r="BI554" s="187"/>
      <c r="BJ554" s="187"/>
      <c r="BK554" s="187"/>
    </row>
    <row r="555" spans="1:63">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c r="AA555" s="187"/>
      <c r="AB555" s="187"/>
      <c r="AC555" s="187"/>
      <c r="AD555" s="187"/>
      <c r="AE555" s="187"/>
      <c r="AF555" s="187"/>
      <c r="AG555" s="187"/>
      <c r="AH555" s="187"/>
      <c r="AI555" s="187"/>
      <c r="AJ555" s="187"/>
      <c r="AK555" s="187"/>
      <c r="AL555" s="187"/>
      <c r="AM555" s="187"/>
      <c r="AN555" s="187"/>
      <c r="AO555" s="187"/>
      <c r="AP555" s="187"/>
      <c r="AQ555" s="187"/>
      <c r="AR555" s="187"/>
      <c r="AS555" s="187"/>
      <c r="AT555" s="187"/>
      <c r="AU555" s="187"/>
      <c r="AV555" s="187"/>
      <c r="AW555" s="187"/>
      <c r="AX555" s="187"/>
      <c r="AY555" s="187"/>
      <c r="AZ555" s="187"/>
      <c r="BA555" s="187"/>
      <c r="BB555" s="187"/>
      <c r="BC555" s="187"/>
      <c r="BD555" s="187"/>
      <c r="BE555" s="187"/>
      <c r="BF555" s="187"/>
      <c r="BG555" s="187"/>
      <c r="BH555" s="187"/>
      <c r="BI555" s="187"/>
      <c r="BJ555" s="187"/>
      <c r="BK555" s="187"/>
    </row>
    <row r="556" spans="1:63">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c r="AA556" s="187"/>
      <c r="AB556" s="187"/>
      <c r="AC556" s="187"/>
      <c r="AD556" s="187"/>
      <c r="AE556" s="187"/>
      <c r="AF556" s="187"/>
      <c r="AG556" s="187"/>
      <c r="AH556" s="187"/>
      <c r="AI556" s="187"/>
      <c r="AJ556" s="187"/>
      <c r="AK556" s="187"/>
      <c r="AL556" s="187"/>
      <c r="AM556" s="187"/>
      <c r="AN556" s="187"/>
      <c r="AO556" s="187"/>
      <c r="AP556" s="187"/>
      <c r="AQ556" s="187"/>
      <c r="AR556" s="187"/>
      <c r="AS556" s="187"/>
      <c r="AT556" s="187"/>
      <c r="AU556" s="187"/>
      <c r="AV556" s="187"/>
      <c r="AW556" s="187"/>
      <c r="AX556" s="187"/>
      <c r="AY556" s="187"/>
      <c r="AZ556" s="187"/>
      <c r="BA556" s="187"/>
      <c r="BB556" s="187"/>
      <c r="BC556" s="187"/>
      <c r="BD556" s="187"/>
      <c r="BE556" s="187"/>
      <c r="BF556" s="187"/>
      <c r="BG556" s="187"/>
      <c r="BH556" s="187"/>
      <c r="BI556" s="187"/>
      <c r="BJ556" s="187"/>
      <c r="BK556" s="187"/>
    </row>
    <row r="557" spans="1:63">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c r="AA557" s="187"/>
      <c r="AB557" s="187"/>
      <c r="AC557" s="187"/>
      <c r="AD557" s="187"/>
      <c r="AE557" s="187"/>
      <c r="AF557" s="187"/>
      <c r="AG557" s="187"/>
      <c r="AH557" s="187"/>
      <c r="AI557" s="187"/>
      <c r="AJ557" s="187"/>
      <c r="AK557" s="187"/>
      <c r="AL557" s="187"/>
      <c r="AM557" s="187"/>
      <c r="AN557" s="187"/>
      <c r="AO557" s="187"/>
      <c r="AP557" s="187"/>
      <c r="AQ557" s="187"/>
      <c r="AR557" s="187"/>
      <c r="AS557" s="187"/>
      <c r="AT557" s="187"/>
      <c r="AU557" s="187"/>
      <c r="AV557" s="187"/>
      <c r="AW557" s="187"/>
      <c r="AX557" s="187"/>
      <c r="AY557" s="187"/>
      <c r="AZ557" s="187"/>
      <c r="BA557" s="187"/>
      <c r="BB557" s="187"/>
      <c r="BC557" s="187"/>
      <c r="BD557" s="187"/>
      <c r="BE557" s="187"/>
      <c r="BF557" s="187"/>
      <c r="BG557" s="187"/>
      <c r="BH557" s="187"/>
      <c r="BI557" s="187"/>
      <c r="BJ557" s="187"/>
      <c r="BK557" s="187"/>
    </row>
    <row r="558" spans="1:63">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c r="AA558" s="187"/>
      <c r="AB558" s="187"/>
      <c r="AC558" s="187"/>
      <c r="AD558" s="187"/>
      <c r="AE558" s="187"/>
      <c r="AF558" s="187"/>
      <c r="AG558" s="187"/>
      <c r="AH558" s="187"/>
      <c r="AI558" s="187"/>
      <c r="AJ558" s="187"/>
      <c r="AK558" s="187"/>
      <c r="AL558" s="187"/>
      <c r="AM558" s="187"/>
      <c r="AN558" s="187"/>
      <c r="AO558" s="187"/>
      <c r="AP558" s="187"/>
      <c r="AQ558" s="187"/>
      <c r="AR558" s="187"/>
      <c r="AS558" s="187"/>
      <c r="AT558" s="187"/>
      <c r="AU558" s="187"/>
      <c r="AV558" s="187"/>
      <c r="AW558" s="187"/>
      <c r="AX558" s="187"/>
      <c r="AY558" s="187"/>
      <c r="AZ558" s="187"/>
      <c r="BA558" s="187"/>
      <c r="BB558" s="187"/>
      <c r="BC558" s="187"/>
      <c r="BD558" s="187"/>
      <c r="BE558" s="187"/>
      <c r="BF558" s="187"/>
      <c r="BG558" s="187"/>
      <c r="BH558" s="187"/>
      <c r="BI558" s="187"/>
      <c r="BJ558" s="187"/>
      <c r="BK558" s="187"/>
    </row>
    <row r="559" spans="1:63">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c r="AA559" s="187"/>
      <c r="AB559" s="187"/>
      <c r="AC559" s="187"/>
      <c r="AD559" s="187"/>
      <c r="AE559" s="187"/>
      <c r="AF559" s="187"/>
      <c r="AG559" s="187"/>
      <c r="AH559" s="187"/>
      <c r="AI559" s="187"/>
      <c r="AJ559" s="187"/>
      <c r="AK559" s="187"/>
      <c r="AL559" s="187"/>
      <c r="AM559" s="187"/>
      <c r="AN559" s="187"/>
      <c r="AO559" s="187"/>
      <c r="AP559" s="187"/>
      <c r="AQ559" s="187"/>
      <c r="AR559" s="187"/>
      <c r="AS559" s="187"/>
      <c r="AT559" s="187"/>
      <c r="AU559" s="187"/>
      <c r="AV559" s="187"/>
      <c r="AW559" s="187"/>
      <c r="AX559" s="187"/>
      <c r="AY559" s="187"/>
      <c r="AZ559" s="187"/>
      <c r="BA559" s="187"/>
      <c r="BB559" s="187"/>
      <c r="BC559" s="187"/>
      <c r="BD559" s="187"/>
      <c r="BE559" s="187"/>
      <c r="BF559" s="187"/>
      <c r="BG559" s="187"/>
      <c r="BH559" s="187"/>
      <c r="BI559" s="187"/>
      <c r="BJ559" s="187"/>
      <c r="BK559" s="187"/>
    </row>
    <row r="560" spans="1:63">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c r="AA560" s="187"/>
      <c r="AB560" s="187"/>
      <c r="AC560" s="187"/>
      <c r="AD560" s="187"/>
      <c r="AE560" s="187"/>
      <c r="AF560" s="187"/>
      <c r="AG560" s="187"/>
      <c r="AH560" s="187"/>
      <c r="AI560" s="187"/>
      <c r="AJ560" s="187"/>
      <c r="AK560" s="187"/>
      <c r="AL560" s="187"/>
      <c r="AM560" s="187"/>
      <c r="AN560" s="187"/>
      <c r="AO560" s="187"/>
      <c r="AP560" s="187"/>
      <c r="AQ560" s="187"/>
      <c r="AR560" s="187"/>
      <c r="AS560" s="187"/>
      <c r="AT560" s="187"/>
      <c r="AU560" s="187"/>
      <c r="AV560" s="187"/>
      <c r="AW560" s="187"/>
      <c r="AX560" s="187"/>
      <c r="AY560" s="187"/>
      <c r="AZ560" s="187"/>
      <c r="BA560" s="187"/>
      <c r="BB560" s="187"/>
      <c r="BC560" s="187"/>
      <c r="BD560" s="187"/>
      <c r="BE560" s="187"/>
      <c r="BF560" s="187"/>
      <c r="BG560" s="187"/>
      <c r="BH560" s="187"/>
      <c r="BI560" s="187"/>
      <c r="BJ560" s="187"/>
      <c r="BK560" s="187"/>
    </row>
    <row r="561" spans="1:63">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c r="AA561" s="187"/>
      <c r="AB561" s="187"/>
      <c r="AC561" s="187"/>
      <c r="AD561" s="187"/>
      <c r="AE561" s="187"/>
      <c r="AF561" s="187"/>
      <c r="AG561" s="187"/>
      <c r="AH561" s="187"/>
      <c r="AI561" s="187"/>
      <c r="AJ561" s="187"/>
      <c r="AK561" s="187"/>
      <c r="AL561" s="187"/>
      <c r="AM561" s="187"/>
      <c r="AN561" s="187"/>
      <c r="AO561" s="187"/>
      <c r="AP561" s="187"/>
      <c r="AQ561" s="187"/>
      <c r="AR561" s="187"/>
      <c r="AS561" s="187"/>
      <c r="AT561" s="187"/>
      <c r="AU561" s="187"/>
      <c r="AV561" s="187"/>
      <c r="AW561" s="187"/>
      <c r="AX561" s="187"/>
      <c r="AY561" s="187"/>
      <c r="AZ561" s="187"/>
      <c r="BA561" s="187"/>
      <c r="BB561" s="187"/>
      <c r="BC561" s="187"/>
      <c r="BD561" s="187"/>
      <c r="BE561" s="187"/>
      <c r="BF561" s="187"/>
      <c r="BG561" s="187"/>
      <c r="BH561" s="187"/>
      <c r="BI561" s="187"/>
      <c r="BJ561" s="187"/>
      <c r="BK561" s="187"/>
    </row>
    <row r="562" spans="1:63">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c r="AA562" s="187"/>
      <c r="AB562" s="187"/>
      <c r="AC562" s="187"/>
      <c r="AD562" s="187"/>
      <c r="AE562" s="187"/>
      <c r="AF562" s="187"/>
      <c r="AG562" s="187"/>
      <c r="AH562" s="187"/>
      <c r="AI562" s="187"/>
      <c r="AJ562" s="187"/>
      <c r="AK562" s="187"/>
      <c r="AL562" s="187"/>
      <c r="AM562" s="187"/>
      <c r="AN562" s="187"/>
      <c r="AO562" s="187"/>
      <c r="AP562" s="187"/>
      <c r="AQ562" s="187"/>
      <c r="AR562" s="187"/>
      <c r="AS562" s="187"/>
      <c r="AT562" s="187"/>
      <c r="AU562" s="187"/>
      <c r="AV562" s="187"/>
      <c r="AW562" s="187"/>
      <c r="AX562" s="187"/>
      <c r="AY562" s="187"/>
      <c r="AZ562" s="187"/>
      <c r="BA562" s="187"/>
      <c r="BB562" s="187"/>
      <c r="BC562" s="187"/>
      <c r="BD562" s="187"/>
      <c r="BE562" s="187"/>
      <c r="BF562" s="187"/>
      <c r="BG562" s="187"/>
      <c r="BH562" s="187"/>
      <c r="BI562" s="187"/>
      <c r="BJ562" s="187"/>
      <c r="BK562" s="187"/>
    </row>
    <row r="563" spans="1:63">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c r="AA563" s="187"/>
      <c r="AB563" s="187"/>
      <c r="AC563" s="187"/>
      <c r="AD563" s="187"/>
      <c r="AE563" s="187"/>
      <c r="AF563" s="187"/>
      <c r="AG563" s="187"/>
      <c r="AH563" s="187"/>
      <c r="AI563" s="187"/>
      <c r="AJ563" s="187"/>
      <c r="AK563" s="187"/>
      <c r="AL563" s="187"/>
      <c r="AM563" s="187"/>
      <c r="AN563" s="187"/>
      <c r="AO563" s="187"/>
      <c r="AP563" s="187"/>
      <c r="AQ563" s="187"/>
      <c r="AR563" s="187"/>
      <c r="AS563" s="187"/>
      <c r="AT563" s="187"/>
      <c r="AU563" s="187"/>
      <c r="AV563" s="187"/>
      <c r="AW563" s="187"/>
      <c r="AX563" s="187"/>
      <c r="AY563" s="187"/>
      <c r="AZ563" s="187"/>
      <c r="BA563" s="187"/>
      <c r="BB563" s="187"/>
      <c r="BC563" s="187"/>
      <c r="BD563" s="187"/>
      <c r="BE563" s="187"/>
      <c r="BF563" s="187"/>
      <c r="BG563" s="187"/>
      <c r="BH563" s="187"/>
      <c r="BI563" s="187"/>
      <c r="BJ563" s="187"/>
      <c r="BK563" s="187"/>
    </row>
    <row r="564" spans="1:63">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c r="AA564" s="187"/>
      <c r="AB564" s="187"/>
      <c r="AC564" s="187"/>
      <c r="AD564" s="187"/>
      <c r="AE564" s="187"/>
      <c r="AF564" s="187"/>
      <c r="AG564" s="187"/>
      <c r="AH564" s="187"/>
      <c r="AI564" s="187"/>
      <c r="AJ564" s="187"/>
      <c r="AK564" s="187"/>
      <c r="AL564" s="187"/>
      <c r="AM564" s="187"/>
      <c r="AN564" s="187"/>
      <c r="AO564" s="187"/>
      <c r="AP564" s="187"/>
      <c r="AQ564" s="187"/>
      <c r="AR564" s="187"/>
      <c r="AS564" s="187"/>
      <c r="AT564" s="187"/>
      <c r="AU564" s="187"/>
      <c r="AV564" s="187"/>
      <c r="AW564" s="187"/>
      <c r="AX564" s="187"/>
      <c r="AY564" s="187"/>
      <c r="AZ564" s="187"/>
      <c r="BA564" s="187"/>
      <c r="BB564" s="187"/>
      <c r="BC564" s="187"/>
      <c r="BD564" s="187"/>
      <c r="BE564" s="187"/>
      <c r="BF564" s="187"/>
      <c r="BG564" s="187"/>
      <c r="BH564" s="187"/>
      <c r="BI564" s="187"/>
      <c r="BJ564" s="187"/>
      <c r="BK564" s="187"/>
    </row>
    <row r="565" spans="1:63">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c r="AA565" s="187"/>
      <c r="AB565" s="187"/>
      <c r="AC565" s="187"/>
      <c r="AD565" s="187"/>
      <c r="AE565" s="187"/>
      <c r="AF565" s="187"/>
      <c r="AG565" s="187"/>
      <c r="AH565" s="187"/>
      <c r="AI565" s="187"/>
      <c r="AJ565" s="187"/>
      <c r="AK565" s="187"/>
      <c r="AL565" s="187"/>
      <c r="AM565" s="187"/>
      <c r="AN565" s="187"/>
      <c r="AO565" s="187"/>
      <c r="AP565" s="187"/>
      <c r="AQ565" s="187"/>
      <c r="AR565" s="187"/>
      <c r="AS565" s="187"/>
      <c r="AT565" s="187"/>
      <c r="AU565" s="187"/>
      <c r="AV565" s="187"/>
      <c r="AW565" s="187"/>
      <c r="AX565" s="187"/>
      <c r="AY565" s="187"/>
      <c r="AZ565" s="187"/>
      <c r="BA565" s="187"/>
      <c r="BB565" s="187"/>
      <c r="BC565" s="187"/>
      <c r="BD565" s="187"/>
      <c r="BE565" s="187"/>
      <c r="BF565" s="187"/>
      <c r="BG565" s="187"/>
      <c r="BH565" s="187"/>
      <c r="BI565" s="187"/>
      <c r="BJ565" s="187"/>
      <c r="BK565" s="187"/>
    </row>
    <row r="566" spans="1:63">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c r="AA566" s="187"/>
      <c r="AB566" s="187"/>
      <c r="AC566" s="187"/>
      <c r="AD566" s="187"/>
      <c r="AE566" s="187"/>
      <c r="AF566" s="187"/>
      <c r="AG566" s="187"/>
      <c r="AH566" s="187"/>
      <c r="AI566" s="187"/>
      <c r="AJ566" s="187"/>
      <c r="AK566" s="187"/>
      <c r="AL566" s="187"/>
      <c r="AM566" s="187"/>
      <c r="AN566" s="187"/>
      <c r="AO566" s="187"/>
      <c r="AP566" s="187"/>
      <c r="AQ566" s="187"/>
      <c r="AR566" s="187"/>
      <c r="AS566" s="187"/>
      <c r="AT566" s="187"/>
      <c r="AU566" s="187"/>
      <c r="AV566" s="187"/>
      <c r="AW566" s="187"/>
      <c r="AX566" s="187"/>
      <c r="AY566" s="187"/>
      <c r="AZ566" s="187"/>
      <c r="BA566" s="187"/>
      <c r="BB566" s="187"/>
      <c r="BC566" s="187"/>
      <c r="BD566" s="187"/>
      <c r="BE566" s="187"/>
      <c r="BF566" s="187"/>
      <c r="BG566" s="187"/>
      <c r="BH566" s="187"/>
      <c r="BI566" s="187"/>
      <c r="BJ566" s="187"/>
      <c r="BK566" s="187"/>
    </row>
    <row r="567" spans="1:63">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c r="AA567" s="187"/>
      <c r="AB567" s="187"/>
      <c r="AC567" s="187"/>
      <c r="AD567" s="187"/>
      <c r="AE567" s="187"/>
      <c r="AF567" s="187"/>
      <c r="AG567" s="187"/>
      <c r="AH567" s="187"/>
      <c r="AI567" s="187"/>
      <c r="AJ567" s="187"/>
      <c r="AK567" s="187"/>
      <c r="AL567" s="187"/>
      <c r="AM567" s="187"/>
      <c r="AN567" s="187"/>
      <c r="AO567" s="187"/>
      <c r="AP567" s="187"/>
      <c r="AQ567" s="187"/>
      <c r="AR567" s="187"/>
      <c r="AS567" s="187"/>
      <c r="AT567" s="187"/>
      <c r="AU567" s="187"/>
      <c r="AV567" s="187"/>
      <c r="AW567" s="187"/>
      <c r="AX567" s="187"/>
      <c r="AY567" s="187"/>
      <c r="AZ567" s="187"/>
      <c r="BA567" s="187"/>
      <c r="BB567" s="187"/>
      <c r="BC567" s="187"/>
      <c r="BD567" s="187"/>
      <c r="BE567" s="187"/>
      <c r="BF567" s="187"/>
      <c r="BG567" s="187"/>
      <c r="BH567" s="187"/>
      <c r="BI567" s="187"/>
      <c r="BJ567" s="187"/>
      <c r="BK567" s="187"/>
    </row>
    <row r="568" spans="1:63">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c r="AA568" s="187"/>
      <c r="AB568" s="187"/>
      <c r="AC568" s="187"/>
      <c r="AD568" s="187"/>
      <c r="AE568" s="187"/>
      <c r="AF568" s="187"/>
      <c r="AG568" s="187"/>
      <c r="AH568" s="187"/>
      <c r="AI568" s="187"/>
      <c r="AJ568" s="187"/>
      <c r="AK568" s="187"/>
      <c r="AL568" s="187"/>
      <c r="AM568" s="187"/>
      <c r="AN568" s="187"/>
      <c r="AO568" s="187"/>
      <c r="AP568" s="187"/>
      <c r="AQ568" s="187"/>
      <c r="AR568" s="187"/>
      <c r="AS568" s="187"/>
      <c r="AT568" s="187"/>
      <c r="AU568" s="187"/>
      <c r="AV568" s="187"/>
      <c r="AW568" s="187"/>
      <c r="AX568" s="187"/>
      <c r="AY568" s="187"/>
      <c r="AZ568" s="187"/>
      <c r="BA568" s="187"/>
      <c r="BB568" s="187"/>
      <c r="BC568" s="187"/>
      <c r="BD568" s="187"/>
      <c r="BE568" s="187"/>
      <c r="BF568" s="187"/>
      <c r="BG568" s="187"/>
      <c r="BH568" s="187"/>
      <c r="BI568" s="187"/>
      <c r="BJ568" s="187"/>
      <c r="BK568" s="187"/>
    </row>
    <row r="569" spans="1:63">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c r="AA569" s="187"/>
      <c r="AB569" s="187"/>
      <c r="AC569" s="187"/>
      <c r="AD569" s="187"/>
      <c r="AE569" s="187"/>
      <c r="AF569" s="187"/>
      <c r="AG569" s="187"/>
      <c r="AH569" s="187"/>
      <c r="AI569" s="187"/>
      <c r="AJ569" s="187"/>
      <c r="AK569" s="187"/>
      <c r="AL569" s="187"/>
      <c r="AM569" s="187"/>
      <c r="AN569" s="187"/>
      <c r="AO569" s="187"/>
      <c r="AP569" s="187"/>
      <c r="AQ569" s="187"/>
      <c r="AR569" s="187"/>
      <c r="AS569" s="187"/>
      <c r="AT569" s="187"/>
      <c r="AU569" s="187"/>
      <c r="AV569" s="187"/>
      <c r="AW569" s="187"/>
      <c r="AX569" s="187"/>
      <c r="AY569" s="187"/>
      <c r="AZ569" s="187"/>
      <c r="BA569" s="187"/>
      <c r="BB569" s="187"/>
      <c r="BC569" s="187"/>
      <c r="BD569" s="187"/>
      <c r="BE569" s="187"/>
      <c r="BF569" s="187"/>
      <c r="BG569" s="187"/>
      <c r="BH569" s="187"/>
      <c r="BI569" s="187"/>
      <c r="BJ569" s="187"/>
      <c r="BK569" s="187"/>
    </row>
    <row r="570" spans="1:63">
      <c r="A570" s="187"/>
      <c r="B570" s="187"/>
      <c r="C570" s="187"/>
      <c r="D570" s="187"/>
      <c r="E570" s="187"/>
      <c r="F570" s="187"/>
      <c r="G570" s="187"/>
      <c r="H570" s="187"/>
      <c r="I570" s="187"/>
      <c r="J570" s="187"/>
      <c r="K570" s="187"/>
      <c r="L570" s="187"/>
      <c r="M570" s="187"/>
      <c r="N570" s="187"/>
      <c r="O570" s="187"/>
      <c r="P570" s="187"/>
      <c r="Q570" s="187"/>
      <c r="R570" s="187"/>
      <c r="S570" s="187"/>
      <c r="T570" s="187"/>
      <c r="U570" s="187"/>
      <c r="V570" s="187"/>
      <c r="W570" s="187"/>
      <c r="X570" s="187"/>
      <c r="Y570" s="187"/>
      <c r="Z570" s="187"/>
      <c r="AA570" s="187"/>
      <c r="AB570" s="187"/>
      <c r="AC570" s="187"/>
      <c r="AD570" s="187"/>
      <c r="AE570" s="187"/>
      <c r="AF570" s="187"/>
      <c r="AG570" s="187"/>
      <c r="AH570" s="187"/>
      <c r="AI570" s="187"/>
      <c r="AJ570" s="187"/>
      <c r="AK570" s="187"/>
      <c r="AL570" s="187"/>
      <c r="AM570" s="187"/>
      <c r="AN570" s="187"/>
      <c r="AO570" s="187"/>
      <c r="AP570" s="187"/>
      <c r="AQ570" s="187"/>
      <c r="AR570" s="187"/>
      <c r="AS570" s="187"/>
      <c r="AT570" s="187"/>
      <c r="AU570" s="187"/>
      <c r="AV570" s="187"/>
      <c r="AW570" s="187"/>
      <c r="AX570" s="187"/>
      <c r="AY570" s="187"/>
      <c r="AZ570" s="187"/>
      <c r="BA570" s="187"/>
      <c r="BB570" s="187"/>
      <c r="BC570" s="187"/>
      <c r="BD570" s="187"/>
      <c r="BE570" s="187"/>
      <c r="BF570" s="187"/>
      <c r="BG570" s="187"/>
      <c r="BH570" s="187"/>
      <c r="BI570" s="187"/>
      <c r="BJ570" s="187"/>
      <c r="BK570" s="187"/>
    </row>
    <row r="571" spans="1:63">
      <c r="A571" s="187"/>
      <c r="B571" s="187"/>
      <c r="C571" s="187"/>
      <c r="D571" s="187"/>
      <c r="E571" s="187"/>
      <c r="F571" s="187"/>
      <c r="G571" s="187"/>
      <c r="H571" s="187"/>
      <c r="I571" s="187"/>
      <c r="J571" s="187"/>
      <c r="K571" s="187"/>
      <c r="L571" s="187"/>
      <c r="M571" s="187"/>
      <c r="N571" s="187"/>
      <c r="O571" s="187"/>
      <c r="P571" s="187"/>
      <c r="Q571" s="187"/>
      <c r="R571" s="187"/>
      <c r="S571" s="187"/>
      <c r="T571" s="187"/>
      <c r="U571" s="187"/>
      <c r="V571" s="187"/>
      <c r="W571" s="187"/>
      <c r="X571" s="187"/>
      <c r="Y571" s="187"/>
      <c r="Z571" s="187"/>
      <c r="AA571" s="187"/>
      <c r="AB571" s="187"/>
      <c r="AC571" s="187"/>
      <c r="AD571" s="187"/>
      <c r="AE571" s="187"/>
      <c r="AF571" s="187"/>
      <c r="AG571" s="187"/>
      <c r="AH571" s="187"/>
      <c r="AI571" s="187"/>
      <c r="AJ571" s="187"/>
      <c r="AK571" s="187"/>
      <c r="AL571" s="187"/>
      <c r="AM571" s="187"/>
      <c r="AN571" s="187"/>
      <c r="AO571" s="187"/>
      <c r="AP571" s="187"/>
      <c r="AQ571" s="187"/>
      <c r="AR571" s="187"/>
      <c r="AS571" s="187"/>
      <c r="AT571" s="187"/>
      <c r="AU571" s="187"/>
      <c r="AV571" s="187"/>
      <c r="AW571" s="187"/>
      <c r="AX571" s="187"/>
      <c r="AY571" s="187"/>
      <c r="AZ571" s="187"/>
      <c r="BA571" s="187"/>
      <c r="BB571" s="187"/>
      <c r="BC571" s="187"/>
      <c r="BD571" s="187"/>
      <c r="BE571" s="187"/>
      <c r="BF571" s="187"/>
      <c r="BG571" s="187"/>
      <c r="BH571" s="187"/>
      <c r="BI571" s="187"/>
      <c r="BJ571" s="187"/>
      <c r="BK571" s="187"/>
    </row>
    <row r="572" spans="1:63">
      <c r="A572" s="187"/>
      <c r="B572" s="187"/>
      <c r="C572" s="187"/>
      <c r="D572" s="187"/>
      <c r="E572" s="187"/>
      <c r="F572" s="187"/>
      <c r="G572" s="187"/>
      <c r="H572" s="187"/>
      <c r="I572" s="187"/>
      <c r="J572" s="187"/>
      <c r="K572" s="187"/>
      <c r="L572" s="187"/>
      <c r="M572" s="187"/>
      <c r="N572" s="187"/>
      <c r="O572" s="187"/>
      <c r="P572" s="187"/>
      <c r="Q572" s="187"/>
      <c r="R572" s="187"/>
      <c r="S572" s="187"/>
      <c r="T572" s="187"/>
      <c r="U572" s="187"/>
      <c r="V572" s="187"/>
      <c r="W572" s="187"/>
      <c r="X572" s="187"/>
      <c r="Y572" s="187"/>
      <c r="Z572" s="187"/>
      <c r="AA572" s="187"/>
      <c r="AB572" s="187"/>
      <c r="AC572" s="187"/>
      <c r="AD572" s="187"/>
      <c r="AE572" s="187"/>
      <c r="AF572" s="187"/>
      <c r="AG572" s="187"/>
      <c r="AH572" s="187"/>
      <c r="AI572" s="187"/>
      <c r="AJ572" s="187"/>
      <c r="AK572" s="187"/>
      <c r="AL572" s="187"/>
      <c r="AM572" s="187"/>
      <c r="AN572" s="187"/>
      <c r="AO572" s="187"/>
      <c r="AP572" s="187"/>
      <c r="AQ572" s="187"/>
      <c r="AR572" s="187"/>
      <c r="AS572" s="187"/>
      <c r="AT572" s="187"/>
      <c r="AU572" s="187"/>
      <c r="AV572" s="187"/>
      <c r="AW572" s="187"/>
      <c r="AX572" s="187"/>
      <c r="AY572" s="187"/>
      <c r="AZ572" s="187"/>
      <c r="BA572" s="187"/>
      <c r="BB572" s="187"/>
      <c r="BC572" s="187"/>
      <c r="BD572" s="187"/>
      <c r="BE572" s="187"/>
      <c r="BF572" s="187"/>
      <c r="BG572" s="187"/>
      <c r="BH572" s="187"/>
      <c r="BI572" s="187"/>
      <c r="BJ572" s="187"/>
      <c r="BK572" s="187"/>
    </row>
    <row r="573" spans="1:63">
      <c r="A573" s="187"/>
      <c r="B573" s="187"/>
      <c r="C573" s="187"/>
      <c r="D573" s="187"/>
      <c r="E573" s="187"/>
      <c r="F573" s="187"/>
      <c r="G573" s="187"/>
      <c r="H573" s="187"/>
      <c r="I573" s="187"/>
      <c r="J573" s="187"/>
      <c r="K573" s="187"/>
      <c r="L573" s="187"/>
      <c r="M573" s="187"/>
      <c r="N573" s="187"/>
      <c r="O573" s="187"/>
      <c r="P573" s="187"/>
      <c r="Q573" s="187"/>
      <c r="R573" s="187"/>
      <c r="S573" s="187"/>
      <c r="T573" s="187"/>
      <c r="U573" s="187"/>
      <c r="V573" s="187"/>
      <c r="W573" s="187"/>
      <c r="X573" s="187"/>
      <c r="Y573" s="187"/>
      <c r="Z573" s="187"/>
      <c r="AA573" s="187"/>
      <c r="AB573" s="187"/>
      <c r="AC573" s="187"/>
      <c r="AD573" s="187"/>
      <c r="AE573" s="187"/>
      <c r="AF573" s="187"/>
      <c r="AG573" s="187"/>
      <c r="AH573" s="187"/>
      <c r="AI573" s="187"/>
      <c r="AJ573" s="187"/>
      <c r="AK573" s="187"/>
      <c r="AL573" s="187"/>
      <c r="AM573" s="187"/>
      <c r="AN573" s="187"/>
      <c r="AO573" s="187"/>
      <c r="AP573" s="187"/>
      <c r="AQ573" s="187"/>
      <c r="AR573" s="187"/>
      <c r="AS573" s="187"/>
      <c r="AT573" s="187"/>
      <c r="AU573" s="187"/>
      <c r="AV573" s="187"/>
      <c r="AW573" s="187"/>
      <c r="AX573" s="187"/>
      <c r="AY573" s="187"/>
      <c r="AZ573" s="187"/>
      <c r="BA573" s="187"/>
      <c r="BB573" s="187"/>
      <c r="BC573" s="187"/>
      <c r="BD573" s="187"/>
      <c r="BE573" s="187"/>
      <c r="BF573" s="187"/>
      <c r="BG573" s="187"/>
      <c r="BH573" s="187"/>
      <c r="BI573" s="187"/>
      <c r="BJ573" s="187"/>
      <c r="BK573" s="187"/>
    </row>
    <row r="574" spans="1:63">
      <c r="A574" s="187"/>
      <c r="B574" s="187"/>
      <c r="C574" s="187"/>
      <c r="D574" s="187"/>
      <c r="E574" s="187"/>
      <c r="F574" s="187"/>
      <c r="G574" s="187"/>
      <c r="H574" s="187"/>
      <c r="I574" s="187"/>
      <c r="J574" s="187"/>
      <c r="K574" s="187"/>
      <c r="L574" s="187"/>
      <c r="M574" s="187"/>
      <c r="N574" s="187"/>
      <c r="O574" s="187"/>
      <c r="P574" s="187"/>
      <c r="Q574" s="187"/>
      <c r="R574" s="187"/>
      <c r="S574" s="187"/>
      <c r="T574" s="187"/>
      <c r="U574" s="187"/>
      <c r="V574" s="187"/>
      <c r="W574" s="187"/>
      <c r="X574" s="187"/>
      <c r="Y574" s="187"/>
      <c r="Z574" s="187"/>
      <c r="AA574" s="187"/>
      <c r="AB574" s="187"/>
      <c r="AC574" s="187"/>
      <c r="AD574" s="187"/>
      <c r="AE574" s="187"/>
      <c r="AF574" s="187"/>
      <c r="AG574" s="187"/>
      <c r="AH574" s="187"/>
      <c r="AI574" s="187"/>
      <c r="AJ574" s="187"/>
      <c r="AK574" s="187"/>
      <c r="AL574" s="187"/>
      <c r="AM574" s="187"/>
      <c r="AN574" s="187"/>
      <c r="AO574" s="187"/>
      <c r="AP574" s="187"/>
      <c r="AQ574" s="187"/>
      <c r="AR574" s="187"/>
      <c r="AS574" s="187"/>
      <c r="AT574" s="187"/>
      <c r="AU574" s="187"/>
      <c r="AV574" s="187"/>
      <c r="AW574" s="187"/>
      <c r="AX574" s="187"/>
      <c r="AY574" s="187"/>
      <c r="AZ574" s="187"/>
      <c r="BA574" s="187"/>
      <c r="BB574" s="187"/>
      <c r="BC574" s="187"/>
      <c r="BD574" s="187"/>
      <c r="BE574" s="187"/>
      <c r="BF574" s="187"/>
      <c r="BG574" s="187"/>
      <c r="BH574" s="187"/>
      <c r="BI574" s="187"/>
      <c r="BJ574" s="187"/>
      <c r="BK574" s="187"/>
    </row>
    <row r="575" spans="1:63">
      <c r="A575" s="187"/>
      <c r="B575" s="187"/>
      <c r="C575" s="187"/>
      <c r="D575" s="187"/>
      <c r="E575" s="187"/>
      <c r="F575" s="187"/>
      <c r="G575" s="187"/>
      <c r="H575" s="187"/>
      <c r="I575" s="187"/>
      <c r="J575" s="187"/>
      <c r="K575" s="187"/>
      <c r="L575" s="187"/>
      <c r="M575" s="187"/>
      <c r="N575" s="187"/>
      <c r="O575" s="187"/>
      <c r="P575" s="187"/>
      <c r="Q575" s="187"/>
      <c r="R575" s="187"/>
      <c r="S575" s="187"/>
      <c r="T575" s="187"/>
      <c r="U575" s="187"/>
      <c r="V575" s="187"/>
      <c r="W575" s="187"/>
      <c r="X575" s="187"/>
      <c r="Y575" s="187"/>
      <c r="Z575" s="187"/>
      <c r="AA575" s="187"/>
      <c r="AB575" s="187"/>
      <c r="AC575" s="187"/>
      <c r="AD575" s="187"/>
      <c r="AE575" s="187"/>
      <c r="AF575" s="187"/>
      <c r="AG575" s="187"/>
      <c r="AH575" s="187"/>
      <c r="AI575" s="187"/>
      <c r="AJ575" s="187"/>
      <c r="AK575" s="187"/>
      <c r="AL575" s="187"/>
      <c r="AM575" s="187"/>
      <c r="AN575" s="187"/>
      <c r="AO575" s="187"/>
      <c r="AP575" s="187"/>
      <c r="AQ575" s="187"/>
      <c r="AR575" s="187"/>
      <c r="AS575" s="187"/>
      <c r="AT575" s="187"/>
      <c r="AU575" s="187"/>
      <c r="AV575" s="187"/>
      <c r="AW575" s="187"/>
      <c r="AX575" s="187"/>
      <c r="AY575" s="187"/>
      <c r="AZ575" s="187"/>
      <c r="BA575" s="187"/>
      <c r="BB575" s="187"/>
      <c r="BC575" s="187"/>
      <c r="BD575" s="187"/>
      <c r="BE575" s="187"/>
      <c r="BF575" s="187"/>
      <c r="BG575" s="187"/>
      <c r="BH575" s="187"/>
      <c r="BI575" s="187"/>
      <c r="BJ575" s="187"/>
      <c r="BK575" s="187"/>
    </row>
    <row r="576" spans="1:63">
      <c r="A576" s="187"/>
      <c r="B576" s="187"/>
      <c r="C576" s="187"/>
      <c r="D576" s="187"/>
      <c r="E576" s="187"/>
      <c r="F576" s="187"/>
      <c r="G576" s="187"/>
      <c r="H576" s="187"/>
      <c r="I576" s="187"/>
      <c r="J576" s="187"/>
      <c r="K576" s="187"/>
      <c r="L576" s="187"/>
      <c r="M576" s="187"/>
      <c r="N576" s="187"/>
      <c r="O576" s="187"/>
      <c r="P576" s="187"/>
      <c r="Q576" s="187"/>
      <c r="R576" s="187"/>
      <c r="S576" s="187"/>
      <c r="T576" s="187"/>
      <c r="U576" s="187"/>
      <c r="V576" s="187"/>
      <c r="W576" s="187"/>
      <c r="X576" s="187"/>
      <c r="Y576" s="187"/>
      <c r="Z576" s="187"/>
      <c r="AA576" s="187"/>
      <c r="AB576" s="187"/>
      <c r="AC576" s="187"/>
      <c r="AD576" s="187"/>
      <c r="AE576" s="187"/>
      <c r="AF576" s="187"/>
      <c r="AG576" s="187"/>
      <c r="AH576" s="187"/>
      <c r="AI576" s="187"/>
      <c r="AJ576" s="187"/>
      <c r="AK576" s="187"/>
      <c r="AL576" s="187"/>
      <c r="AM576" s="187"/>
      <c r="AN576" s="187"/>
      <c r="AO576" s="187"/>
      <c r="AP576" s="187"/>
      <c r="AQ576" s="187"/>
      <c r="AR576" s="187"/>
      <c r="AS576" s="187"/>
      <c r="AT576" s="187"/>
      <c r="AU576" s="187"/>
      <c r="AV576" s="187"/>
      <c r="AW576" s="187"/>
      <c r="AX576" s="187"/>
      <c r="AY576" s="187"/>
      <c r="AZ576" s="187"/>
      <c r="BA576" s="187"/>
      <c r="BB576" s="187"/>
      <c r="BC576" s="187"/>
      <c r="BD576" s="187"/>
      <c r="BE576" s="187"/>
      <c r="BF576" s="187"/>
      <c r="BG576" s="187"/>
      <c r="BH576" s="187"/>
      <c r="BI576" s="187"/>
      <c r="BJ576" s="187"/>
      <c r="BK576" s="187"/>
    </row>
    <row r="577" spans="1:72">
      <c r="A577" s="187"/>
      <c r="B577" s="187"/>
      <c r="C577" s="187"/>
      <c r="D577" s="187"/>
      <c r="E577" s="187"/>
      <c r="F577" s="187"/>
      <c r="G577" s="187"/>
      <c r="H577" s="187"/>
      <c r="I577" s="187"/>
      <c r="J577" s="187"/>
      <c r="K577" s="187"/>
      <c r="L577" s="187"/>
      <c r="M577" s="187"/>
      <c r="N577" s="187"/>
      <c r="O577" s="187"/>
      <c r="P577" s="187"/>
      <c r="Q577" s="187"/>
      <c r="R577" s="187"/>
      <c r="S577" s="187"/>
      <c r="T577" s="187"/>
      <c r="U577" s="187"/>
      <c r="V577" s="187"/>
      <c r="W577" s="187"/>
      <c r="X577" s="187"/>
      <c r="Y577" s="187"/>
      <c r="Z577" s="187"/>
      <c r="AA577" s="187"/>
      <c r="AB577" s="187"/>
      <c r="AC577" s="187"/>
      <c r="AD577" s="187"/>
      <c r="AE577" s="187"/>
      <c r="AF577" s="187"/>
      <c r="AG577" s="187"/>
      <c r="AH577" s="187"/>
      <c r="AI577" s="187"/>
      <c r="AJ577" s="187"/>
      <c r="AK577" s="187"/>
      <c r="AL577" s="187"/>
      <c r="AM577" s="187"/>
      <c r="AN577" s="187"/>
      <c r="AO577" s="187"/>
      <c r="AP577" s="187"/>
      <c r="AQ577" s="187"/>
      <c r="AR577" s="187"/>
      <c r="AS577" s="187"/>
      <c r="AT577" s="187"/>
      <c r="AU577" s="187"/>
      <c r="AV577" s="187"/>
      <c r="AW577" s="187"/>
      <c r="AX577" s="187"/>
      <c r="AY577" s="187"/>
      <c r="AZ577" s="187"/>
      <c r="BA577" s="187"/>
      <c r="BB577" s="187"/>
      <c r="BC577" s="187"/>
      <c r="BD577" s="187"/>
      <c r="BE577" s="187"/>
      <c r="BF577" s="187"/>
      <c r="BG577" s="187"/>
      <c r="BH577" s="187"/>
      <c r="BI577" s="187"/>
      <c r="BJ577" s="187"/>
      <c r="BK577" s="187"/>
    </row>
    <row r="578" spans="1:72">
      <c r="A578" s="187"/>
      <c r="B578" s="187"/>
      <c r="C578" s="187"/>
      <c r="D578" s="187"/>
      <c r="E578" s="187"/>
      <c r="F578" s="187"/>
      <c r="G578" s="187"/>
      <c r="H578" s="187"/>
      <c r="I578" s="187"/>
      <c r="J578" s="187"/>
      <c r="K578" s="187"/>
      <c r="L578" s="187"/>
      <c r="M578" s="187"/>
      <c r="N578" s="187"/>
      <c r="O578" s="187"/>
      <c r="P578" s="187"/>
      <c r="Q578" s="187"/>
      <c r="R578" s="187"/>
      <c r="S578" s="187"/>
      <c r="T578" s="187"/>
      <c r="U578" s="187"/>
      <c r="V578" s="187"/>
      <c r="W578" s="187"/>
      <c r="X578" s="187"/>
      <c r="Y578" s="187"/>
      <c r="Z578" s="187"/>
      <c r="AA578" s="187"/>
      <c r="AB578" s="187"/>
      <c r="AC578" s="187"/>
      <c r="AD578" s="187"/>
      <c r="AE578" s="187"/>
      <c r="AF578" s="187"/>
      <c r="AG578" s="187"/>
      <c r="AH578" s="187"/>
      <c r="AI578" s="187"/>
      <c r="AJ578" s="187"/>
      <c r="AK578" s="187"/>
      <c r="AL578" s="187"/>
      <c r="AM578" s="187"/>
      <c r="AN578" s="187"/>
      <c r="AO578" s="187"/>
      <c r="AP578" s="187"/>
      <c r="AQ578" s="187"/>
      <c r="AR578" s="187"/>
      <c r="AS578" s="187"/>
      <c r="AT578" s="187"/>
      <c r="AU578" s="187"/>
      <c r="AV578" s="187"/>
      <c r="AW578" s="187"/>
      <c r="AX578" s="187"/>
      <c r="AY578" s="187"/>
      <c r="AZ578" s="187"/>
      <c r="BA578" s="187"/>
      <c r="BB578" s="187"/>
      <c r="BC578" s="187"/>
      <c r="BD578" s="187"/>
      <c r="BE578" s="187"/>
      <c r="BF578" s="187"/>
      <c r="BG578" s="187"/>
      <c r="BH578" s="187"/>
      <c r="BI578" s="187"/>
      <c r="BJ578" s="187"/>
      <c r="BK578" s="187"/>
    </row>
    <row r="579" spans="1:72">
      <c r="A579" s="187"/>
      <c r="B579" s="187"/>
      <c r="C579" s="187"/>
      <c r="D579" s="187"/>
      <c r="E579" s="187"/>
      <c r="F579" s="187"/>
      <c r="G579" s="187"/>
      <c r="H579" s="187"/>
      <c r="I579" s="187"/>
      <c r="J579" s="187"/>
      <c r="K579" s="187"/>
      <c r="L579" s="187"/>
      <c r="M579" s="187"/>
      <c r="N579" s="187"/>
      <c r="O579" s="187"/>
      <c r="P579" s="187"/>
      <c r="Q579" s="187"/>
      <c r="R579" s="187"/>
      <c r="S579" s="187"/>
      <c r="T579" s="187"/>
      <c r="U579" s="187"/>
      <c r="V579" s="187"/>
      <c r="W579" s="187"/>
      <c r="X579" s="187"/>
      <c r="Y579" s="187"/>
      <c r="Z579" s="187"/>
      <c r="AA579" s="187"/>
      <c r="AB579" s="187"/>
      <c r="AC579" s="187"/>
      <c r="AD579" s="187"/>
      <c r="AE579" s="187"/>
      <c r="AF579" s="187"/>
      <c r="AG579" s="187"/>
      <c r="AH579" s="187"/>
      <c r="AI579" s="187"/>
      <c r="AJ579" s="187"/>
      <c r="AK579" s="187"/>
      <c r="AL579" s="187"/>
      <c r="AM579" s="187"/>
      <c r="AN579" s="187"/>
      <c r="AO579" s="187"/>
      <c r="AP579" s="187"/>
      <c r="AQ579" s="187"/>
      <c r="AR579" s="187"/>
      <c r="AS579" s="187"/>
      <c r="AT579" s="187"/>
      <c r="AU579" s="187"/>
      <c r="AV579" s="187"/>
      <c r="AW579" s="187"/>
      <c r="AX579" s="187"/>
      <c r="AY579" s="187"/>
      <c r="AZ579" s="187"/>
      <c r="BA579" s="187"/>
      <c r="BB579" s="187"/>
      <c r="BC579" s="187"/>
      <c r="BD579" s="187"/>
      <c r="BE579" s="187"/>
      <c r="BF579" s="187"/>
      <c r="BG579" s="187"/>
      <c r="BH579" s="187"/>
      <c r="BI579" s="187"/>
      <c r="BJ579" s="187"/>
      <c r="BK579" s="187"/>
    </row>
    <row r="580" spans="1:72">
      <c r="A580" s="187"/>
      <c r="B580" s="187"/>
      <c r="C580" s="187"/>
      <c r="D580" s="187"/>
      <c r="E580" s="187"/>
      <c r="F580" s="187"/>
      <c r="G580" s="187"/>
      <c r="H580" s="187"/>
      <c r="I580" s="187"/>
      <c r="J580" s="187"/>
      <c r="K580" s="187"/>
      <c r="L580" s="187"/>
      <c r="M580" s="187"/>
      <c r="N580" s="187"/>
      <c r="O580" s="187"/>
      <c r="P580" s="187"/>
      <c r="Q580" s="187"/>
      <c r="R580" s="187"/>
      <c r="S580" s="187"/>
      <c r="T580" s="187"/>
      <c r="U580" s="187"/>
      <c r="V580" s="187"/>
      <c r="W580" s="187"/>
      <c r="X580" s="187"/>
      <c r="Y580" s="187"/>
      <c r="Z580" s="187"/>
      <c r="AA580" s="187"/>
      <c r="AB580" s="187"/>
      <c r="AC580" s="187"/>
      <c r="AD580" s="187"/>
      <c r="AE580" s="187"/>
      <c r="AF580" s="187"/>
      <c r="AG580" s="187"/>
      <c r="AH580" s="187"/>
      <c r="AI580" s="187"/>
      <c r="AJ580" s="187"/>
      <c r="AK580" s="187"/>
      <c r="AL580" s="187"/>
      <c r="AM580" s="187"/>
      <c r="AN580" s="187"/>
      <c r="AO580" s="187"/>
      <c r="AP580" s="187"/>
      <c r="AQ580" s="187"/>
      <c r="AR580" s="187"/>
      <c r="AS580" s="187"/>
      <c r="AT580" s="187"/>
      <c r="AU580" s="187"/>
      <c r="AV580" s="187"/>
      <c r="AW580" s="187"/>
      <c r="AX580" s="187"/>
      <c r="AY580" s="187"/>
      <c r="AZ580" s="187"/>
      <c r="BA580" s="187"/>
      <c r="BB580" s="187"/>
      <c r="BC580" s="187"/>
      <c r="BD580" s="187"/>
      <c r="BE580" s="187"/>
      <c r="BF580" s="187"/>
      <c r="BG580" s="187"/>
      <c r="BH580" s="187"/>
      <c r="BI580" s="187"/>
      <c r="BJ580" s="187"/>
      <c r="BK580" s="187"/>
      <c r="BL580" s="187"/>
      <c r="BM580" s="187"/>
      <c r="BN580" s="187"/>
      <c r="BO580" s="187"/>
      <c r="BP580" s="187"/>
      <c r="BQ580" s="187"/>
      <c r="BR580" s="187"/>
      <c r="BS580" s="187"/>
      <c r="BT580" s="187"/>
    </row>
    <row r="581" spans="1:72">
      <c r="A581" s="187"/>
      <c r="B581" s="187"/>
      <c r="C581" s="187"/>
      <c r="D581" s="187"/>
      <c r="E581" s="187"/>
      <c r="F581" s="187"/>
      <c r="G581" s="187"/>
      <c r="H581" s="187"/>
      <c r="I581" s="187"/>
      <c r="J581" s="187"/>
      <c r="K581" s="187"/>
      <c r="L581" s="187"/>
      <c r="M581" s="187"/>
      <c r="N581" s="187"/>
      <c r="O581" s="187"/>
      <c r="P581" s="187"/>
      <c r="Q581" s="187"/>
      <c r="R581" s="187"/>
      <c r="S581" s="187"/>
      <c r="T581" s="187"/>
      <c r="U581" s="187"/>
      <c r="V581" s="187"/>
      <c r="W581" s="187"/>
      <c r="X581" s="187"/>
      <c r="Y581" s="187"/>
      <c r="Z581" s="187"/>
      <c r="AA581" s="187"/>
      <c r="AB581" s="187"/>
      <c r="AC581" s="187"/>
      <c r="AD581" s="187"/>
      <c r="AE581" s="187"/>
      <c r="AF581" s="187"/>
      <c r="AG581" s="187"/>
      <c r="AH581" s="187"/>
      <c r="AI581" s="187"/>
      <c r="AJ581" s="187"/>
      <c r="AK581" s="187"/>
      <c r="AL581" s="187"/>
      <c r="AM581" s="187"/>
      <c r="AN581" s="187"/>
      <c r="AO581" s="187"/>
      <c r="AP581" s="187"/>
      <c r="AQ581" s="187"/>
      <c r="AR581" s="187"/>
      <c r="AS581" s="187"/>
      <c r="AT581" s="187"/>
      <c r="AU581" s="187"/>
      <c r="AV581" s="187"/>
      <c r="AW581" s="187"/>
      <c r="AX581" s="187"/>
      <c r="AY581" s="187"/>
      <c r="AZ581" s="187"/>
      <c r="BA581" s="187"/>
      <c r="BB581" s="187"/>
      <c r="BC581" s="187"/>
      <c r="BD581" s="187"/>
      <c r="BE581" s="187"/>
      <c r="BF581" s="187"/>
      <c r="BG581" s="187"/>
      <c r="BH581" s="187"/>
      <c r="BI581" s="187"/>
      <c r="BJ581" s="187"/>
      <c r="BK581" s="187"/>
      <c r="BL581" s="187"/>
      <c r="BM581" s="187"/>
      <c r="BN581" s="187"/>
      <c r="BO581" s="187"/>
      <c r="BP581" s="187"/>
      <c r="BQ581" s="187"/>
      <c r="BR581" s="187"/>
      <c r="BS581" s="187"/>
      <c r="BT581" s="187"/>
    </row>
    <row r="582" spans="1:72">
      <c r="A582" s="187"/>
      <c r="B582" s="187"/>
      <c r="C582" s="187"/>
      <c r="D582" s="187"/>
      <c r="E582" s="187"/>
      <c r="F582" s="187"/>
      <c r="G582" s="187"/>
      <c r="H582" s="187"/>
      <c r="I582" s="187"/>
      <c r="J582" s="187"/>
      <c r="K582" s="187"/>
      <c r="L582" s="187"/>
      <c r="M582" s="187"/>
      <c r="N582" s="187"/>
      <c r="O582" s="187"/>
      <c r="P582" s="187"/>
      <c r="Q582" s="187"/>
      <c r="R582" s="187"/>
      <c r="S582" s="187"/>
      <c r="T582" s="187"/>
      <c r="U582" s="187"/>
      <c r="V582" s="187"/>
      <c r="W582" s="187"/>
      <c r="X582" s="187"/>
      <c r="Y582" s="187"/>
      <c r="Z582" s="187"/>
      <c r="AA582" s="187"/>
      <c r="AB582" s="187"/>
      <c r="AC582" s="187"/>
      <c r="AD582" s="187"/>
      <c r="AE582" s="187"/>
      <c r="AF582" s="187"/>
      <c r="AG582" s="187"/>
      <c r="AH582" s="187"/>
      <c r="AI582" s="187"/>
      <c r="AJ582" s="187"/>
      <c r="AK582" s="187"/>
      <c r="AL582" s="187"/>
      <c r="AM582" s="187"/>
      <c r="AN582" s="187"/>
      <c r="AO582" s="187"/>
      <c r="AP582" s="187"/>
      <c r="AQ582" s="187"/>
      <c r="AR582" s="187"/>
      <c r="AS582" s="187"/>
      <c r="AT582" s="187"/>
      <c r="AU582" s="187"/>
      <c r="AV582" s="187"/>
      <c r="AW582" s="187"/>
      <c r="AX582" s="187"/>
      <c r="AY582" s="187"/>
      <c r="AZ582" s="187"/>
      <c r="BA582" s="187"/>
      <c r="BB582" s="187"/>
      <c r="BC582" s="187"/>
      <c r="BD582" s="187"/>
      <c r="BE582" s="187"/>
      <c r="BF582" s="187"/>
      <c r="BG582" s="187"/>
      <c r="BH582" s="187"/>
      <c r="BI582" s="187"/>
      <c r="BJ582" s="187"/>
      <c r="BK582" s="187"/>
      <c r="BL582" s="187"/>
      <c r="BM582" s="187"/>
      <c r="BN582" s="187"/>
      <c r="BO582" s="187"/>
      <c r="BP582" s="187"/>
      <c r="BQ582" s="187"/>
      <c r="BR582" s="187"/>
      <c r="BS582" s="187"/>
      <c r="BT582" s="187"/>
    </row>
    <row r="583" spans="1:72">
      <c r="A583" s="187"/>
      <c r="B583" s="187"/>
      <c r="C583" s="187"/>
      <c r="D583" s="187"/>
      <c r="E583" s="187"/>
      <c r="F583" s="187"/>
      <c r="G583" s="187"/>
      <c r="H583" s="187"/>
      <c r="I583" s="187"/>
      <c r="J583" s="187"/>
      <c r="K583" s="187"/>
      <c r="L583" s="187"/>
      <c r="M583" s="187"/>
      <c r="N583" s="187"/>
      <c r="O583" s="187"/>
      <c r="P583" s="187"/>
      <c r="Q583" s="187"/>
      <c r="R583" s="187"/>
      <c r="S583" s="187"/>
      <c r="T583" s="187"/>
      <c r="U583" s="187"/>
      <c r="V583" s="187"/>
      <c r="W583" s="187"/>
      <c r="X583" s="187"/>
      <c r="Y583" s="187"/>
      <c r="Z583" s="187"/>
      <c r="AA583" s="187"/>
      <c r="AB583" s="187"/>
      <c r="AC583" s="187"/>
      <c r="AD583" s="187"/>
      <c r="AE583" s="187"/>
      <c r="AF583" s="187"/>
      <c r="AG583" s="187"/>
      <c r="AH583" s="187"/>
      <c r="AI583" s="187"/>
      <c r="AJ583" s="187"/>
      <c r="AK583" s="187"/>
      <c r="AL583" s="187"/>
      <c r="AM583" s="187"/>
      <c r="AN583" s="187"/>
      <c r="AO583" s="187"/>
      <c r="AP583" s="187"/>
      <c r="AQ583" s="187"/>
      <c r="AR583" s="187"/>
      <c r="AS583" s="187"/>
      <c r="AT583" s="187"/>
      <c r="AU583" s="187"/>
      <c r="AV583" s="187"/>
      <c r="AW583" s="187"/>
      <c r="AX583" s="187"/>
      <c r="AY583" s="187"/>
      <c r="AZ583" s="187"/>
      <c r="BA583" s="187"/>
      <c r="BB583" s="187"/>
      <c r="BC583" s="187"/>
      <c r="BD583" s="187"/>
      <c r="BE583" s="187"/>
      <c r="BF583" s="187"/>
      <c r="BG583" s="187"/>
      <c r="BH583" s="187"/>
      <c r="BI583" s="187"/>
      <c r="BJ583" s="187"/>
      <c r="BK583" s="187"/>
      <c r="BL583" s="187"/>
      <c r="BM583" s="187"/>
      <c r="BN583" s="187"/>
      <c r="BO583" s="187"/>
      <c r="BP583" s="187"/>
      <c r="BQ583" s="187"/>
      <c r="BR583" s="187"/>
      <c r="BS583" s="187"/>
      <c r="BT583" s="187"/>
    </row>
    <row r="584" spans="1:72">
      <c r="A584" s="187"/>
      <c r="B584" s="187"/>
      <c r="C584" s="187"/>
      <c r="D584" s="187"/>
      <c r="E584" s="187"/>
      <c r="F584" s="187"/>
      <c r="G584" s="187"/>
      <c r="H584" s="187"/>
      <c r="I584" s="187"/>
      <c r="J584" s="187"/>
      <c r="K584" s="187"/>
      <c r="L584" s="187"/>
      <c r="M584" s="187"/>
      <c r="N584" s="187"/>
      <c r="O584" s="187"/>
      <c r="P584" s="187"/>
      <c r="Q584" s="187"/>
      <c r="R584" s="187"/>
      <c r="S584" s="187"/>
      <c r="T584" s="187"/>
      <c r="U584" s="187"/>
      <c r="V584" s="187"/>
      <c r="W584" s="187"/>
      <c r="X584" s="187"/>
      <c r="Y584" s="187"/>
      <c r="Z584" s="187"/>
      <c r="AA584" s="187"/>
      <c r="AB584" s="187"/>
      <c r="AC584" s="187"/>
      <c r="AD584" s="187"/>
      <c r="AE584" s="187"/>
      <c r="AF584" s="187"/>
      <c r="AG584" s="187"/>
      <c r="AH584" s="187"/>
      <c r="AI584" s="187"/>
      <c r="AJ584" s="187"/>
      <c r="AK584" s="187"/>
      <c r="AL584" s="187"/>
      <c r="AM584" s="187"/>
      <c r="AN584" s="187"/>
      <c r="AO584" s="187"/>
      <c r="AP584" s="187"/>
      <c r="AQ584" s="187"/>
      <c r="AR584" s="187"/>
      <c r="AS584" s="187"/>
      <c r="AT584" s="187"/>
      <c r="AU584" s="187"/>
      <c r="AV584" s="187"/>
      <c r="AW584" s="187"/>
      <c r="AX584" s="187"/>
      <c r="AY584" s="187"/>
      <c r="AZ584" s="187"/>
      <c r="BA584" s="187"/>
      <c r="BB584" s="187"/>
      <c r="BC584" s="187"/>
      <c r="BD584" s="187"/>
      <c r="BE584" s="187"/>
      <c r="BF584" s="187"/>
      <c r="BG584" s="187"/>
      <c r="BH584" s="187"/>
      <c r="BI584" s="187"/>
      <c r="BJ584" s="187"/>
      <c r="BK584" s="187"/>
      <c r="BL584" s="187"/>
      <c r="BM584" s="187"/>
      <c r="BN584" s="187"/>
      <c r="BO584" s="187"/>
      <c r="BP584" s="187"/>
      <c r="BQ584" s="187"/>
      <c r="BR584" s="187"/>
      <c r="BS584" s="187"/>
      <c r="BT584" s="187"/>
    </row>
    <row r="585" spans="1:72">
      <c r="A585" s="187"/>
      <c r="B585" s="187"/>
      <c r="C585" s="187"/>
      <c r="D585" s="187"/>
      <c r="E585" s="187"/>
      <c r="F585" s="187"/>
      <c r="G585" s="187"/>
      <c r="H585" s="187"/>
      <c r="I585" s="187"/>
      <c r="J585" s="187"/>
      <c r="K585" s="187"/>
      <c r="L585" s="187"/>
      <c r="M585" s="187"/>
      <c r="N585" s="187"/>
      <c r="O585" s="187"/>
      <c r="P585" s="187"/>
      <c r="Q585" s="187"/>
      <c r="R585" s="187"/>
      <c r="S585" s="187"/>
      <c r="T585" s="187"/>
      <c r="U585" s="187"/>
      <c r="V585" s="187"/>
      <c r="W585" s="187"/>
      <c r="X585" s="187"/>
      <c r="Y585" s="187"/>
      <c r="Z585" s="187"/>
      <c r="AA585" s="187"/>
      <c r="AB585" s="187"/>
      <c r="AC585" s="187"/>
      <c r="AD585" s="187"/>
      <c r="AE585" s="187"/>
      <c r="AF585" s="187"/>
      <c r="AG585" s="187"/>
      <c r="AH585" s="187"/>
      <c r="AI585" s="187"/>
      <c r="AJ585" s="187"/>
      <c r="AK585" s="187"/>
      <c r="AL585" s="187"/>
      <c r="AM585" s="187"/>
      <c r="AN585" s="187"/>
      <c r="AO585" s="187"/>
      <c r="AP585" s="187"/>
      <c r="AQ585" s="187"/>
      <c r="AR585" s="187"/>
      <c r="AS585" s="187"/>
      <c r="AT585" s="187"/>
      <c r="AU585" s="187"/>
      <c r="AV585" s="187"/>
      <c r="AW585" s="187"/>
      <c r="AX585" s="187"/>
      <c r="AY585" s="187"/>
      <c r="AZ585" s="187"/>
      <c r="BA585" s="187"/>
      <c r="BB585" s="187"/>
      <c r="BC585" s="187"/>
      <c r="BD585" s="187"/>
      <c r="BE585" s="187"/>
      <c r="BF585" s="187"/>
      <c r="BG585" s="187"/>
      <c r="BH585" s="187"/>
      <c r="BI585" s="187"/>
      <c r="BJ585" s="187"/>
      <c r="BK585" s="187"/>
      <c r="BL585" s="187"/>
      <c r="BM585" s="187"/>
      <c r="BN585" s="187"/>
      <c r="BO585" s="187"/>
      <c r="BP585" s="187"/>
      <c r="BQ585" s="187"/>
      <c r="BR585" s="187"/>
      <c r="BS585" s="187"/>
      <c r="BT585" s="187"/>
    </row>
    <row r="586" spans="1:72">
      <c r="A586" s="187"/>
      <c r="B586" s="187"/>
      <c r="C586" s="187"/>
      <c r="D586" s="187"/>
      <c r="E586" s="187"/>
      <c r="F586" s="187"/>
      <c r="G586" s="187"/>
      <c r="H586" s="187"/>
      <c r="I586" s="187"/>
      <c r="J586" s="187"/>
      <c r="K586" s="187"/>
      <c r="L586" s="187"/>
      <c r="M586" s="187"/>
      <c r="N586" s="187"/>
      <c r="O586" s="187"/>
      <c r="P586" s="187"/>
      <c r="Q586" s="187"/>
      <c r="R586" s="187"/>
      <c r="S586" s="187"/>
      <c r="T586" s="187"/>
      <c r="U586" s="187"/>
      <c r="V586" s="187"/>
      <c r="W586" s="187"/>
      <c r="X586" s="187"/>
      <c r="Y586" s="187"/>
      <c r="Z586" s="187"/>
      <c r="AA586" s="187"/>
      <c r="AB586" s="187"/>
      <c r="AC586" s="187"/>
      <c r="AD586" s="187"/>
      <c r="AE586" s="187"/>
      <c r="AF586" s="187"/>
      <c r="AG586" s="187"/>
      <c r="AH586" s="187"/>
      <c r="AI586" s="187"/>
      <c r="AJ586" s="187"/>
      <c r="AK586" s="187"/>
      <c r="AL586" s="187"/>
      <c r="AM586" s="187"/>
      <c r="AN586" s="187"/>
      <c r="AO586" s="187"/>
      <c r="AP586" s="187"/>
      <c r="AQ586" s="187"/>
      <c r="AR586" s="187"/>
      <c r="AS586" s="187"/>
      <c r="AT586" s="187"/>
      <c r="AU586" s="187"/>
      <c r="AV586" s="187"/>
      <c r="AW586" s="187"/>
      <c r="AX586" s="187"/>
      <c r="AY586" s="187"/>
      <c r="AZ586" s="187"/>
      <c r="BA586" s="187"/>
      <c r="BB586" s="187"/>
      <c r="BC586" s="187"/>
      <c r="BD586" s="187"/>
      <c r="BE586" s="187"/>
      <c r="BF586" s="187"/>
      <c r="BG586" s="187"/>
      <c r="BH586" s="187"/>
      <c r="BI586" s="187"/>
      <c r="BJ586" s="187"/>
      <c r="BK586" s="187"/>
      <c r="BL586" s="187"/>
      <c r="BM586" s="187"/>
      <c r="BN586" s="187"/>
      <c r="BO586" s="187"/>
      <c r="BP586" s="187"/>
      <c r="BQ586" s="187"/>
      <c r="BR586" s="187"/>
      <c r="BS586" s="187"/>
      <c r="BT586" s="187"/>
    </row>
    <row r="587" spans="1:72">
      <c r="A587" s="187"/>
      <c r="B587" s="187"/>
      <c r="C587" s="187"/>
      <c r="D587" s="187"/>
      <c r="E587" s="187"/>
      <c r="F587" s="187"/>
      <c r="G587" s="187"/>
      <c r="H587" s="187"/>
      <c r="I587" s="187"/>
      <c r="J587" s="187"/>
      <c r="K587" s="187"/>
      <c r="L587" s="187"/>
      <c r="M587" s="187"/>
      <c r="N587" s="187"/>
      <c r="O587" s="187"/>
      <c r="P587" s="187"/>
      <c r="Q587" s="187"/>
      <c r="R587" s="187"/>
      <c r="S587" s="187"/>
      <c r="T587" s="187"/>
      <c r="U587" s="187"/>
      <c r="V587" s="187"/>
      <c r="W587" s="187"/>
      <c r="X587" s="187"/>
      <c r="Y587" s="187"/>
      <c r="Z587" s="187"/>
      <c r="AA587" s="187"/>
      <c r="AB587" s="187"/>
      <c r="AC587" s="187"/>
      <c r="AD587" s="187"/>
      <c r="AE587" s="187"/>
      <c r="AF587" s="187"/>
      <c r="AG587" s="187"/>
      <c r="AH587" s="187"/>
      <c r="AI587" s="187"/>
      <c r="AJ587" s="187"/>
      <c r="AK587" s="187"/>
      <c r="AL587" s="187"/>
      <c r="AM587" s="187"/>
      <c r="AN587" s="187"/>
      <c r="AO587" s="187"/>
      <c r="AP587" s="187"/>
      <c r="AQ587" s="187"/>
      <c r="AR587" s="187"/>
      <c r="AS587" s="187"/>
      <c r="AT587" s="187"/>
      <c r="AU587" s="187"/>
      <c r="AV587" s="187"/>
      <c r="AW587" s="187"/>
      <c r="AX587" s="187"/>
      <c r="AY587" s="187"/>
      <c r="AZ587" s="187"/>
      <c r="BA587" s="187"/>
      <c r="BB587" s="187"/>
      <c r="BC587" s="187"/>
      <c r="BD587" s="187"/>
      <c r="BE587" s="187"/>
      <c r="BF587" s="187"/>
      <c r="BG587" s="187"/>
      <c r="BH587" s="187"/>
      <c r="BI587" s="187"/>
      <c r="BJ587" s="187"/>
      <c r="BK587" s="187"/>
      <c r="BL587" s="187"/>
      <c r="BM587" s="187"/>
      <c r="BN587" s="187"/>
      <c r="BO587" s="187"/>
      <c r="BP587" s="187"/>
      <c r="BQ587" s="187"/>
      <c r="BR587" s="187"/>
      <c r="BS587" s="187"/>
      <c r="BT587" s="187"/>
    </row>
    <row r="588" spans="1:72">
      <c r="A588" s="187"/>
      <c r="B588" s="187"/>
      <c r="C588" s="187"/>
      <c r="D588" s="187"/>
      <c r="E588" s="187"/>
      <c r="F588" s="187"/>
      <c r="G588" s="187"/>
      <c r="H588" s="187"/>
      <c r="I588" s="187"/>
      <c r="J588" s="187"/>
      <c r="K588" s="187"/>
      <c r="L588" s="187"/>
      <c r="M588" s="187"/>
      <c r="N588" s="187"/>
      <c r="O588" s="187"/>
      <c r="P588" s="187"/>
      <c r="Q588" s="187"/>
      <c r="R588" s="187"/>
      <c r="S588" s="187"/>
      <c r="T588" s="187"/>
      <c r="U588" s="187"/>
      <c r="V588" s="187"/>
      <c r="W588" s="187"/>
      <c r="X588" s="187"/>
      <c r="Y588" s="187"/>
      <c r="Z588" s="187"/>
      <c r="AA588" s="187"/>
      <c r="AB588" s="187"/>
      <c r="AC588" s="187"/>
      <c r="AD588" s="187"/>
      <c r="AE588" s="187"/>
      <c r="AF588" s="187"/>
      <c r="AG588" s="187"/>
      <c r="AH588" s="187"/>
      <c r="AI588" s="187"/>
      <c r="AJ588" s="187"/>
      <c r="AK588" s="187"/>
      <c r="AL588" s="187"/>
      <c r="AM588" s="187"/>
      <c r="AN588" s="187"/>
      <c r="AO588" s="187"/>
      <c r="AP588" s="187"/>
      <c r="AQ588" s="187"/>
      <c r="AR588" s="187"/>
      <c r="AS588" s="187"/>
      <c r="AT588" s="187"/>
      <c r="AU588" s="187"/>
      <c r="AV588" s="187"/>
      <c r="AW588" s="187"/>
      <c r="AX588" s="187"/>
      <c r="AY588" s="187"/>
      <c r="AZ588" s="187"/>
      <c r="BA588" s="187"/>
      <c r="BB588" s="187"/>
      <c r="BC588" s="187"/>
      <c r="BD588" s="187"/>
      <c r="BE588" s="187"/>
      <c r="BF588" s="187"/>
      <c r="BG588" s="187"/>
      <c r="BH588" s="187"/>
      <c r="BI588" s="187"/>
      <c r="BJ588" s="187"/>
      <c r="BK588" s="187"/>
      <c r="BL588" s="187"/>
      <c r="BM588" s="187"/>
      <c r="BN588" s="187"/>
      <c r="BO588" s="187"/>
      <c r="BP588" s="187"/>
      <c r="BQ588" s="187"/>
      <c r="BR588" s="187"/>
      <c r="BS588" s="187"/>
      <c r="BT588" s="187"/>
    </row>
    <row r="589" spans="1:72">
      <c r="A589" s="187"/>
      <c r="B589" s="187"/>
      <c r="C589" s="187"/>
      <c r="D589" s="187"/>
      <c r="E589" s="187"/>
      <c r="F589" s="187"/>
      <c r="G589" s="187"/>
      <c r="H589" s="187"/>
      <c r="I589" s="187"/>
      <c r="J589" s="187"/>
      <c r="K589" s="187"/>
      <c r="L589" s="187"/>
      <c r="M589" s="187"/>
      <c r="N589" s="187"/>
      <c r="O589" s="187"/>
      <c r="P589" s="187"/>
      <c r="Q589" s="187"/>
      <c r="R589" s="187"/>
      <c r="S589" s="187"/>
      <c r="T589" s="187"/>
      <c r="U589" s="187"/>
      <c r="V589" s="187"/>
      <c r="W589" s="187"/>
      <c r="X589" s="187"/>
      <c r="Y589" s="187"/>
      <c r="Z589" s="187"/>
      <c r="AA589" s="187"/>
      <c r="AB589" s="187"/>
      <c r="AC589" s="187"/>
      <c r="AD589" s="187"/>
      <c r="AE589" s="187"/>
      <c r="AF589" s="187"/>
      <c r="AG589" s="187"/>
      <c r="AH589" s="187"/>
      <c r="AI589" s="187"/>
      <c r="AJ589" s="187"/>
      <c r="AK589" s="187"/>
      <c r="AL589" s="187"/>
      <c r="AM589" s="187"/>
      <c r="AN589" s="187"/>
      <c r="AO589" s="187"/>
      <c r="AP589" s="187"/>
      <c r="AQ589" s="187"/>
      <c r="AR589" s="187"/>
      <c r="AS589" s="187"/>
      <c r="AT589" s="187"/>
      <c r="AU589" s="187"/>
      <c r="AV589" s="187"/>
      <c r="AW589" s="187"/>
      <c r="AX589" s="187"/>
      <c r="AY589" s="187"/>
      <c r="AZ589" s="187"/>
      <c r="BA589" s="187"/>
      <c r="BB589" s="187"/>
      <c r="BC589" s="187"/>
      <c r="BD589" s="187"/>
      <c r="BE589" s="187"/>
      <c r="BF589" s="187"/>
      <c r="BG589" s="187"/>
      <c r="BH589" s="187"/>
      <c r="BI589" s="187"/>
      <c r="BJ589" s="187"/>
      <c r="BK589" s="187"/>
      <c r="BL589" s="187"/>
      <c r="BM589" s="187"/>
      <c r="BN589" s="187"/>
      <c r="BO589" s="187"/>
      <c r="BP589" s="187"/>
      <c r="BQ589" s="187"/>
      <c r="BR589" s="187"/>
      <c r="BS589" s="187"/>
      <c r="BT589" s="187"/>
    </row>
    <row r="590" spans="1:72">
      <c r="A590" s="187"/>
      <c r="B590" s="187"/>
      <c r="C590" s="187"/>
      <c r="D590" s="187"/>
      <c r="E590" s="187"/>
      <c r="F590" s="187"/>
      <c r="G590" s="187"/>
      <c r="H590" s="187"/>
      <c r="I590" s="187"/>
      <c r="J590" s="187"/>
      <c r="K590" s="187"/>
      <c r="L590" s="187"/>
      <c r="M590" s="187"/>
      <c r="N590" s="187"/>
      <c r="O590" s="187"/>
      <c r="P590" s="187"/>
      <c r="Q590" s="187"/>
      <c r="R590" s="187"/>
      <c r="S590" s="187"/>
      <c r="T590" s="187"/>
      <c r="U590" s="187"/>
      <c r="V590" s="187"/>
      <c r="W590" s="187"/>
      <c r="X590" s="187"/>
      <c r="Y590" s="187"/>
      <c r="Z590" s="187"/>
      <c r="AA590" s="187"/>
      <c r="AB590" s="187"/>
      <c r="AC590" s="187"/>
      <c r="AD590" s="187"/>
      <c r="AE590" s="187"/>
      <c r="AF590" s="187"/>
      <c r="AG590" s="187"/>
      <c r="AH590" s="187"/>
      <c r="AI590" s="187"/>
      <c r="AJ590" s="187"/>
      <c r="AK590" s="187"/>
      <c r="AL590" s="187"/>
      <c r="AM590" s="187"/>
      <c r="AN590" s="187"/>
      <c r="AO590" s="187"/>
      <c r="AP590" s="187"/>
      <c r="AQ590" s="187"/>
      <c r="AR590" s="187"/>
      <c r="AS590" s="187"/>
      <c r="AT590" s="187"/>
      <c r="AU590" s="187"/>
      <c r="AV590" s="187"/>
      <c r="AW590" s="187"/>
      <c r="AX590" s="187"/>
      <c r="AY590" s="187"/>
      <c r="AZ590" s="187"/>
      <c r="BA590" s="187"/>
      <c r="BB590" s="187"/>
      <c r="BC590" s="187"/>
      <c r="BD590" s="187"/>
      <c r="BE590" s="187"/>
      <c r="BF590" s="187"/>
      <c r="BG590" s="187"/>
      <c r="BH590" s="187"/>
      <c r="BI590" s="187"/>
      <c r="BJ590" s="187"/>
      <c r="BK590" s="187"/>
      <c r="BL590" s="187"/>
      <c r="BM590" s="187"/>
      <c r="BN590" s="187"/>
      <c r="BO590" s="187"/>
      <c r="BP590" s="187"/>
      <c r="BQ590" s="187"/>
      <c r="BR590" s="187"/>
      <c r="BS590" s="187"/>
      <c r="BT590" s="187"/>
    </row>
    <row r="591" spans="1:72">
      <c r="A591" s="187"/>
      <c r="B591" s="187"/>
      <c r="C591" s="187"/>
      <c r="D591" s="187"/>
      <c r="E591" s="187"/>
      <c r="F591" s="187"/>
      <c r="G591" s="187"/>
      <c r="H591" s="187"/>
      <c r="I591" s="187"/>
      <c r="J591" s="187"/>
      <c r="K591" s="187"/>
      <c r="L591" s="187"/>
      <c r="M591" s="187"/>
      <c r="N591" s="187"/>
      <c r="O591" s="187"/>
      <c r="P591" s="187"/>
      <c r="Q591" s="187"/>
      <c r="R591" s="187"/>
      <c r="S591" s="187"/>
      <c r="T591" s="187"/>
      <c r="U591" s="187"/>
      <c r="V591" s="187"/>
      <c r="W591" s="187"/>
      <c r="X591" s="187"/>
      <c r="Y591" s="187"/>
      <c r="Z591" s="187"/>
      <c r="AA591" s="187"/>
      <c r="AB591" s="187"/>
      <c r="AC591" s="187"/>
      <c r="AD591" s="187"/>
      <c r="AE591" s="187"/>
      <c r="AF591" s="187"/>
      <c r="AG591" s="187"/>
      <c r="AH591" s="187"/>
      <c r="AI591" s="187"/>
      <c r="AJ591" s="187"/>
      <c r="AK591" s="187"/>
      <c r="AL591" s="187"/>
      <c r="AM591" s="187"/>
      <c r="AN591" s="187"/>
      <c r="AO591" s="187"/>
      <c r="AP591" s="187"/>
      <c r="AQ591" s="187"/>
      <c r="AR591" s="187"/>
      <c r="AS591" s="187"/>
      <c r="AT591" s="187"/>
      <c r="AU591" s="187"/>
      <c r="AV591" s="187"/>
      <c r="AW591" s="187"/>
      <c r="AX591" s="187"/>
      <c r="AY591" s="187"/>
      <c r="AZ591" s="187"/>
      <c r="BA591" s="187"/>
      <c r="BB591" s="187"/>
      <c r="BC591" s="187"/>
      <c r="BD591" s="187"/>
      <c r="BE591" s="187"/>
      <c r="BF591" s="187"/>
      <c r="BG591" s="187"/>
      <c r="BH591" s="187"/>
      <c r="BI591" s="187"/>
      <c r="BJ591" s="187"/>
      <c r="BK591" s="187"/>
      <c r="BL591" s="187"/>
      <c r="BM591" s="187"/>
      <c r="BN591" s="187"/>
      <c r="BO591" s="187"/>
      <c r="BP591" s="187"/>
      <c r="BQ591" s="187"/>
      <c r="BR591" s="187"/>
      <c r="BS591" s="187"/>
      <c r="BT591" s="187"/>
    </row>
    <row r="592" spans="1:72">
      <c r="A592" s="187"/>
      <c r="B592" s="187"/>
      <c r="C592" s="187"/>
      <c r="D592" s="187"/>
      <c r="E592" s="187"/>
      <c r="F592" s="187"/>
      <c r="G592" s="187"/>
      <c r="H592" s="187"/>
      <c r="I592" s="187"/>
      <c r="J592" s="187"/>
      <c r="K592" s="187"/>
      <c r="L592" s="187"/>
      <c r="M592" s="187"/>
      <c r="N592" s="187"/>
      <c r="O592" s="187"/>
      <c r="P592" s="187"/>
      <c r="Q592" s="187"/>
      <c r="R592" s="187"/>
      <c r="S592" s="187"/>
      <c r="T592" s="187"/>
      <c r="U592" s="187"/>
      <c r="V592" s="187"/>
      <c r="W592" s="187"/>
      <c r="X592" s="187"/>
      <c r="Y592" s="187"/>
      <c r="Z592" s="187"/>
      <c r="AA592" s="187"/>
      <c r="AB592" s="187"/>
      <c r="AC592" s="187"/>
      <c r="AD592" s="187"/>
      <c r="AE592" s="187"/>
      <c r="AF592" s="187"/>
      <c r="AG592" s="187"/>
      <c r="AH592" s="187"/>
      <c r="AI592" s="187"/>
      <c r="AJ592" s="187"/>
      <c r="AK592" s="187"/>
      <c r="AL592" s="187"/>
      <c r="AM592" s="187"/>
      <c r="AN592" s="187"/>
      <c r="AO592" s="187"/>
      <c r="AP592" s="187"/>
      <c r="AQ592" s="187"/>
      <c r="AR592" s="187"/>
      <c r="AS592" s="187"/>
      <c r="AT592" s="187"/>
      <c r="AU592" s="187"/>
      <c r="AV592" s="187"/>
      <c r="AW592" s="187"/>
      <c r="AX592" s="187"/>
      <c r="AY592" s="187"/>
      <c r="AZ592" s="187"/>
      <c r="BA592" s="187"/>
      <c r="BB592" s="187"/>
      <c r="BC592" s="187"/>
      <c r="BD592" s="187"/>
      <c r="BE592" s="187"/>
      <c r="BF592" s="187"/>
      <c r="BG592" s="187"/>
      <c r="BH592" s="187"/>
      <c r="BI592" s="187"/>
      <c r="BJ592" s="187"/>
      <c r="BK592" s="187"/>
      <c r="BL592" s="187"/>
      <c r="BM592" s="187"/>
      <c r="BN592" s="187"/>
      <c r="BO592" s="187"/>
      <c r="BP592" s="187"/>
      <c r="BQ592" s="187"/>
      <c r="BR592" s="187"/>
      <c r="BS592" s="187"/>
      <c r="BT592" s="187"/>
    </row>
    <row r="593" spans="1:72">
      <c r="A593" s="187"/>
      <c r="B593" s="187"/>
      <c r="C593" s="187"/>
      <c r="D593" s="187"/>
      <c r="E593" s="187"/>
      <c r="F593" s="187"/>
      <c r="G593" s="187"/>
      <c r="H593" s="187"/>
      <c r="I593" s="187"/>
      <c r="J593" s="187"/>
      <c r="K593" s="187"/>
      <c r="L593" s="187"/>
      <c r="M593" s="187"/>
      <c r="N593" s="187"/>
      <c r="O593" s="187"/>
      <c r="P593" s="187"/>
      <c r="Q593" s="187"/>
      <c r="R593" s="187"/>
      <c r="S593" s="187"/>
      <c r="T593" s="187"/>
      <c r="U593" s="187"/>
      <c r="V593" s="187"/>
      <c r="W593" s="187"/>
      <c r="X593" s="187"/>
      <c r="Y593" s="187"/>
      <c r="Z593" s="187"/>
      <c r="AA593" s="187"/>
      <c r="AB593" s="187"/>
      <c r="AC593" s="187"/>
      <c r="AD593" s="187"/>
      <c r="AE593" s="187"/>
      <c r="AF593" s="187"/>
      <c r="AG593" s="187"/>
      <c r="AH593" s="187"/>
      <c r="AI593" s="187"/>
      <c r="AJ593" s="187"/>
      <c r="AK593" s="187"/>
      <c r="AL593" s="187"/>
      <c r="AM593" s="187"/>
      <c r="AN593" s="187"/>
      <c r="AO593" s="187"/>
      <c r="AP593" s="187"/>
      <c r="AQ593" s="187"/>
      <c r="AR593" s="187"/>
      <c r="AS593" s="187"/>
      <c r="AT593" s="187"/>
      <c r="AU593" s="187"/>
      <c r="AV593" s="187"/>
      <c r="AW593" s="187"/>
      <c r="AX593" s="187"/>
      <c r="AY593" s="187"/>
      <c r="AZ593" s="187"/>
      <c r="BA593" s="187"/>
      <c r="BB593" s="187"/>
      <c r="BC593" s="187"/>
      <c r="BD593" s="187"/>
      <c r="BE593" s="187"/>
      <c r="BF593" s="187"/>
      <c r="BG593" s="187"/>
      <c r="BH593" s="187"/>
      <c r="BI593" s="187"/>
      <c r="BJ593" s="187"/>
      <c r="BK593" s="187"/>
      <c r="BL593" s="187"/>
      <c r="BM593" s="187"/>
      <c r="BN593" s="187"/>
      <c r="BO593" s="187"/>
      <c r="BP593" s="187"/>
      <c r="BQ593" s="187"/>
      <c r="BR593" s="187"/>
      <c r="BS593" s="187"/>
      <c r="BT593" s="187"/>
    </row>
    <row r="594" spans="1:72">
      <c r="A594" s="187"/>
      <c r="B594" s="187"/>
      <c r="C594" s="187"/>
      <c r="D594" s="187"/>
      <c r="E594" s="187"/>
      <c r="F594" s="187"/>
      <c r="G594" s="187"/>
      <c r="H594" s="187"/>
      <c r="I594" s="187"/>
      <c r="J594" s="187"/>
      <c r="K594" s="187"/>
      <c r="L594" s="187"/>
      <c r="M594" s="187"/>
      <c r="N594" s="187"/>
      <c r="O594" s="187"/>
      <c r="P594" s="187"/>
      <c r="Q594" s="187"/>
      <c r="R594" s="187"/>
      <c r="S594" s="187"/>
      <c r="T594" s="187"/>
      <c r="U594" s="187"/>
      <c r="V594" s="187"/>
      <c r="W594" s="187"/>
      <c r="X594" s="187"/>
      <c r="Y594" s="187"/>
      <c r="Z594" s="187"/>
      <c r="AA594" s="187"/>
      <c r="AB594" s="187"/>
      <c r="AC594" s="187"/>
      <c r="AD594" s="187"/>
      <c r="AE594" s="187"/>
      <c r="AF594" s="187"/>
      <c r="AG594" s="187"/>
      <c r="AH594" s="187"/>
      <c r="AI594" s="187"/>
      <c r="AJ594" s="187"/>
      <c r="AK594" s="187"/>
      <c r="AL594" s="187"/>
      <c r="AM594" s="187"/>
      <c r="AN594" s="187"/>
      <c r="AO594" s="187"/>
      <c r="AP594" s="187"/>
      <c r="AQ594" s="187"/>
      <c r="AR594" s="187"/>
      <c r="AS594" s="187"/>
      <c r="AT594" s="187"/>
      <c r="AU594" s="187"/>
      <c r="AV594" s="187"/>
      <c r="AW594" s="187"/>
      <c r="AX594" s="187"/>
      <c r="AY594" s="187"/>
      <c r="AZ594" s="187"/>
      <c r="BA594" s="187"/>
      <c r="BB594" s="187"/>
      <c r="BC594" s="187"/>
      <c r="BD594" s="187"/>
      <c r="BE594" s="187"/>
      <c r="BF594" s="187"/>
      <c r="BG594" s="187"/>
      <c r="BH594" s="187"/>
      <c r="BI594" s="187"/>
      <c r="BJ594" s="187"/>
      <c r="BK594" s="187"/>
      <c r="BL594" s="187"/>
      <c r="BM594" s="187"/>
      <c r="BN594" s="187"/>
      <c r="BO594" s="187"/>
      <c r="BP594" s="187"/>
      <c r="BQ594" s="187"/>
      <c r="BR594" s="187"/>
      <c r="BS594" s="187"/>
      <c r="BT594" s="187"/>
    </row>
    <row r="595" spans="1:72">
      <c r="A595" s="187"/>
      <c r="B595" s="187"/>
      <c r="C595" s="187"/>
      <c r="D595" s="187"/>
      <c r="E595" s="187"/>
      <c r="F595" s="187"/>
      <c r="G595" s="187"/>
      <c r="H595" s="187"/>
      <c r="I595" s="187"/>
      <c r="J595" s="187"/>
      <c r="K595" s="187"/>
      <c r="L595" s="187"/>
      <c r="M595" s="187"/>
      <c r="N595" s="187"/>
      <c r="O595" s="187"/>
      <c r="P595" s="187"/>
      <c r="Q595" s="187"/>
      <c r="R595" s="187"/>
      <c r="S595" s="187"/>
      <c r="T595" s="187"/>
      <c r="U595" s="187"/>
      <c r="V595" s="187"/>
      <c r="W595" s="187"/>
      <c r="X595" s="187"/>
      <c r="Y595" s="187"/>
      <c r="Z595" s="187"/>
      <c r="AA595" s="187"/>
      <c r="AB595" s="187"/>
      <c r="AC595" s="187"/>
      <c r="AD595" s="187"/>
      <c r="AE595" s="187"/>
      <c r="AF595" s="187"/>
      <c r="AG595" s="187"/>
      <c r="AH595" s="187"/>
      <c r="AI595" s="187"/>
      <c r="AJ595" s="187"/>
      <c r="AK595" s="187"/>
      <c r="AL595" s="187"/>
      <c r="AM595" s="187"/>
      <c r="AN595" s="187"/>
      <c r="AO595" s="187"/>
      <c r="AP595" s="187"/>
      <c r="AQ595" s="187"/>
      <c r="AR595" s="187"/>
      <c r="AS595" s="187"/>
      <c r="AT595" s="187"/>
      <c r="AU595" s="187"/>
      <c r="AV595" s="187"/>
      <c r="AW595" s="187"/>
      <c r="AX595" s="187"/>
      <c r="AY595" s="187"/>
      <c r="AZ595" s="187"/>
      <c r="BA595" s="187"/>
      <c r="BB595" s="187"/>
      <c r="BC595" s="187"/>
      <c r="BD595" s="187"/>
      <c r="BE595" s="187"/>
      <c r="BF595" s="187"/>
      <c r="BG595" s="187"/>
      <c r="BH595" s="187"/>
      <c r="BI595" s="187"/>
      <c r="BJ595" s="187"/>
      <c r="BK595" s="187"/>
      <c r="BL595" s="187"/>
      <c r="BM595" s="187"/>
      <c r="BN595" s="187"/>
      <c r="BO595" s="187"/>
      <c r="BP595" s="187"/>
      <c r="BQ595" s="187"/>
      <c r="BR595" s="187"/>
      <c r="BS595" s="187"/>
      <c r="BT595" s="187"/>
    </row>
    <row r="596" spans="1:72">
      <c r="A596" s="187"/>
      <c r="B596" s="187"/>
      <c r="C596" s="187"/>
      <c r="D596" s="187"/>
      <c r="E596" s="187"/>
      <c r="F596" s="187"/>
      <c r="G596" s="187"/>
      <c r="H596" s="187"/>
      <c r="I596" s="187"/>
      <c r="J596" s="187"/>
      <c r="K596" s="187"/>
      <c r="L596" s="187"/>
      <c r="M596" s="187"/>
      <c r="N596" s="187"/>
      <c r="O596" s="187"/>
      <c r="P596" s="187"/>
      <c r="Q596" s="187"/>
      <c r="R596" s="187"/>
      <c r="S596" s="187"/>
      <c r="T596" s="187"/>
      <c r="U596" s="187"/>
      <c r="V596" s="187"/>
      <c r="W596" s="187"/>
      <c r="X596" s="187"/>
      <c r="Y596" s="187"/>
      <c r="Z596" s="187"/>
      <c r="AA596" s="187"/>
      <c r="AB596" s="187"/>
      <c r="AC596" s="187"/>
      <c r="AD596" s="187"/>
      <c r="AE596" s="187"/>
      <c r="AF596" s="187"/>
      <c r="AG596" s="187"/>
      <c r="AH596" s="187"/>
      <c r="AI596" s="187"/>
      <c r="AJ596" s="187"/>
      <c r="AK596" s="187"/>
      <c r="AL596" s="187"/>
      <c r="AM596" s="187"/>
      <c r="AN596" s="187"/>
      <c r="AO596" s="187"/>
      <c r="AP596" s="187"/>
      <c r="AQ596" s="187"/>
      <c r="AR596" s="187"/>
      <c r="AS596" s="187"/>
      <c r="AT596" s="187"/>
      <c r="AU596" s="187"/>
      <c r="AV596" s="187"/>
      <c r="AW596" s="187"/>
      <c r="AX596" s="187"/>
      <c r="AY596" s="187"/>
      <c r="AZ596" s="187"/>
      <c r="BA596" s="187"/>
      <c r="BB596" s="187"/>
      <c r="BC596" s="187"/>
      <c r="BD596" s="187"/>
      <c r="BE596" s="187"/>
      <c r="BF596" s="187"/>
      <c r="BG596" s="187"/>
      <c r="BH596" s="187"/>
      <c r="BI596" s="187"/>
      <c r="BJ596" s="187"/>
      <c r="BK596" s="187"/>
      <c r="BL596" s="187"/>
      <c r="BM596" s="187"/>
      <c r="BN596" s="187"/>
      <c r="BO596" s="187"/>
      <c r="BP596" s="187"/>
      <c r="BQ596" s="187"/>
      <c r="BR596" s="187"/>
      <c r="BS596" s="187"/>
      <c r="BT596" s="187"/>
    </row>
    <row r="597" spans="1:72">
      <c r="A597" s="187"/>
      <c r="B597" s="187"/>
      <c r="C597" s="187"/>
      <c r="D597" s="187"/>
      <c r="E597" s="187"/>
      <c r="F597" s="187"/>
      <c r="G597" s="187"/>
      <c r="H597" s="187"/>
      <c r="I597" s="187"/>
      <c r="J597" s="187"/>
      <c r="K597" s="187"/>
      <c r="L597" s="187"/>
      <c r="M597" s="187"/>
      <c r="N597" s="187"/>
      <c r="O597" s="187"/>
      <c r="P597" s="187"/>
      <c r="Q597" s="187"/>
      <c r="R597" s="187"/>
      <c r="S597" s="187"/>
      <c r="T597" s="187"/>
      <c r="U597" s="187"/>
      <c r="V597" s="187"/>
      <c r="W597" s="187"/>
      <c r="X597" s="187"/>
      <c r="Y597" s="187"/>
      <c r="Z597" s="187"/>
      <c r="AA597" s="187"/>
      <c r="AB597" s="187"/>
      <c r="AC597" s="187"/>
      <c r="AD597" s="187"/>
      <c r="AE597" s="187"/>
      <c r="AF597" s="187"/>
      <c r="AG597" s="187"/>
      <c r="AH597" s="187"/>
      <c r="AI597" s="187"/>
      <c r="AJ597" s="187"/>
      <c r="AK597" s="187"/>
      <c r="AL597" s="187"/>
      <c r="AM597" s="187"/>
      <c r="AN597" s="187"/>
      <c r="AO597" s="187"/>
      <c r="AP597" s="187"/>
      <c r="AQ597" s="187"/>
      <c r="AR597" s="187"/>
      <c r="AS597" s="187"/>
      <c r="AT597" s="187"/>
      <c r="AU597" s="187"/>
      <c r="AV597" s="187"/>
      <c r="AW597" s="187"/>
      <c r="AX597" s="187"/>
      <c r="AY597" s="187"/>
      <c r="AZ597" s="187"/>
      <c r="BA597" s="187"/>
      <c r="BB597" s="187"/>
      <c r="BC597" s="187"/>
      <c r="BD597" s="187"/>
      <c r="BE597" s="187"/>
      <c r="BF597" s="187"/>
      <c r="BG597" s="187"/>
      <c r="BH597" s="187"/>
      <c r="BI597" s="187"/>
      <c r="BJ597" s="187"/>
      <c r="BK597" s="187"/>
      <c r="BL597" s="187"/>
      <c r="BM597" s="187"/>
      <c r="BN597" s="187"/>
      <c r="BO597" s="187"/>
      <c r="BP597" s="187"/>
      <c r="BQ597" s="187"/>
      <c r="BR597" s="187"/>
      <c r="BS597" s="187"/>
      <c r="BT597" s="187"/>
    </row>
    <row r="598" spans="1:72">
      <c r="A598" s="187"/>
      <c r="B598" s="187"/>
      <c r="C598" s="187"/>
      <c r="D598" s="187"/>
      <c r="E598" s="187"/>
      <c r="F598" s="187"/>
      <c r="G598" s="187"/>
      <c r="H598" s="187"/>
      <c r="I598" s="187"/>
      <c r="J598" s="187"/>
      <c r="K598" s="187"/>
      <c r="L598" s="187"/>
      <c r="M598" s="187"/>
      <c r="N598" s="187"/>
      <c r="O598" s="187"/>
      <c r="P598" s="187"/>
      <c r="Q598" s="187"/>
      <c r="R598" s="187"/>
      <c r="S598" s="187"/>
      <c r="T598" s="187"/>
      <c r="U598" s="187"/>
      <c r="V598" s="187"/>
      <c r="W598" s="187"/>
      <c r="X598" s="187"/>
      <c r="Y598" s="187"/>
      <c r="Z598" s="187"/>
      <c r="AA598" s="187"/>
      <c r="AB598" s="187"/>
      <c r="AC598" s="187"/>
      <c r="AD598" s="187"/>
      <c r="AE598" s="187"/>
      <c r="AF598" s="187"/>
      <c r="AG598" s="187"/>
      <c r="AH598" s="187"/>
      <c r="AI598" s="187"/>
      <c r="AJ598" s="187"/>
      <c r="AK598" s="187"/>
      <c r="AL598" s="187"/>
      <c r="AM598" s="187"/>
      <c r="AN598" s="187"/>
      <c r="AO598" s="187"/>
      <c r="AP598" s="187"/>
      <c r="AQ598" s="187"/>
      <c r="AR598" s="187"/>
      <c r="AS598" s="187"/>
      <c r="AT598" s="187"/>
      <c r="AU598" s="187"/>
      <c r="AV598" s="187"/>
      <c r="AW598" s="187"/>
      <c r="AX598" s="187"/>
      <c r="AY598" s="187"/>
      <c r="AZ598" s="187"/>
      <c r="BA598" s="187"/>
      <c r="BB598" s="187"/>
      <c r="BC598" s="187"/>
      <c r="BD598" s="187"/>
      <c r="BE598" s="187"/>
      <c r="BF598" s="187"/>
      <c r="BG598" s="187"/>
      <c r="BH598" s="187"/>
      <c r="BI598" s="187"/>
      <c r="BJ598" s="187"/>
      <c r="BK598" s="187"/>
      <c r="BL598" s="187"/>
      <c r="BM598" s="187"/>
      <c r="BN598" s="187"/>
      <c r="BO598" s="187"/>
      <c r="BP598" s="187"/>
      <c r="BQ598" s="187"/>
      <c r="BR598" s="187"/>
      <c r="BS598" s="187"/>
      <c r="BT598" s="187"/>
    </row>
    <row r="599" spans="1:72">
      <c r="A599" s="187"/>
      <c r="B599" s="187"/>
      <c r="C599" s="187"/>
      <c r="D599" s="187"/>
      <c r="E599" s="187"/>
      <c r="F599" s="187"/>
      <c r="G599" s="187"/>
      <c r="H599" s="187"/>
      <c r="I599" s="187"/>
      <c r="J599" s="187"/>
      <c r="K599" s="187"/>
      <c r="L599" s="187"/>
      <c r="M599" s="187"/>
      <c r="N599" s="187"/>
      <c r="O599" s="187"/>
      <c r="P599" s="187"/>
      <c r="Q599" s="187"/>
      <c r="R599" s="187"/>
      <c r="S599" s="187"/>
      <c r="T599" s="187"/>
      <c r="U599" s="187"/>
      <c r="V599" s="187"/>
      <c r="W599" s="187"/>
      <c r="X599" s="187"/>
      <c r="Y599" s="187"/>
      <c r="Z599" s="187"/>
      <c r="AA599" s="187"/>
      <c r="AB599" s="187"/>
      <c r="AC599" s="187"/>
      <c r="AD599" s="187"/>
      <c r="AE599" s="187"/>
      <c r="AF599" s="187"/>
      <c r="AG599" s="187"/>
      <c r="AH599" s="187"/>
      <c r="AI599" s="187"/>
      <c r="AJ599" s="187"/>
      <c r="AK599" s="187"/>
      <c r="AL599" s="187"/>
      <c r="AM599" s="187"/>
      <c r="AN599" s="187"/>
      <c r="AO599" s="187"/>
      <c r="AP599" s="187"/>
      <c r="AQ599" s="187"/>
      <c r="AR599" s="187"/>
      <c r="AS599" s="187"/>
      <c r="AT599" s="187"/>
      <c r="AU599" s="187"/>
      <c r="AV599" s="187"/>
      <c r="AW599" s="187"/>
      <c r="AX599" s="187"/>
      <c r="AY599" s="187"/>
      <c r="AZ599" s="187"/>
      <c r="BA599" s="187"/>
      <c r="BB599" s="187"/>
      <c r="BC599" s="187"/>
      <c r="BD599" s="187"/>
      <c r="BE599" s="187"/>
      <c r="BF599" s="187"/>
      <c r="BG599" s="187"/>
      <c r="BH599" s="187"/>
      <c r="BI599" s="187"/>
      <c r="BJ599" s="187"/>
      <c r="BK599" s="187"/>
      <c r="BL599" s="187"/>
      <c r="BM599" s="187"/>
      <c r="BN599" s="187"/>
      <c r="BO599" s="187"/>
      <c r="BP599" s="187"/>
      <c r="BQ599" s="187"/>
      <c r="BR599" s="187"/>
      <c r="BS599" s="187"/>
      <c r="BT599" s="187"/>
    </row>
    <row r="600" spans="1:72">
      <c r="A600" s="187"/>
      <c r="B600" s="187"/>
      <c r="C600" s="187"/>
      <c r="D600" s="187"/>
      <c r="E600" s="187"/>
      <c r="F600" s="187"/>
      <c r="G600" s="187"/>
      <c r="H600" s="187"/>
      <c r="I600" s="187"/>
      <c r="J600" s="187"/>
      <c r="K600" s="187"/>
      <c r="L600" s="187"/>
      <c r="M600" s="187"/>
      <c r="N600" s="187"/>
      <c r="O600" s="187"/>
      <c r="P600" s="187"/>
      <c r="Q600" s="187"/>
      <c r="R600" s="187"/>
      <c r="S600" s="187"/>
      <c r="T600" s="187"/>
      <c r="U600" s="187"/>
      <c r="V600" s="187"/>
      <c r="W600" s="187"/>
      <c r="X600" s="187"/>
      <c r="Y600" s="187"/>
      <c r="Z600" s="187"/>
      <c r="AA600" s="187"/>
      <c r="AB600" s="187"/>
      <c r="AC600" s="187"/>
      <c r="AD600" s="187"/>
      <c r="AE600" s="187"/>
      <c r="AF600" s="187"/>
      <c r="AG600" s="187"/>
      <c r="AH600" s="187"/>
      <c r="AI600" s="187"/>
      <c r="AJ600" s="187"/>
      <c r="AK600" s="187"/>
      <c r="AL600" s="187"/>
      <c r="AM600" s="187"/>
      <c r="AN600" s="187"/>
      <c r="AO600" s="187"/>
      <c r="AP600" s="187"/>
      <c r="AQ600" s="187"/>
      <c r="AR600" s="187"/>
      <c r="AS600" s="187"/>
      <c r="AT600" s="187"/>
      <c r="AU600" s="187"/>
      <c r="AV600" s="187"/>
      <c r="AW600" s="187"/>
      <c r="AX600" s="187"/>
      <c r="AY600" s="187"/>
      <c r="AZ600" s="187"/>
      <c r="BA600" s="187"/>
      <c r="BB600" s="187"/>
      <c r="BC600" s="187"/>
      <c r="BD600" s="187"/>
      <c r="BE600" s="187"/>
      <c r="BF600" s="187"/>
      <c r="BG600" s="187"/>
      <c r="BH600" s="187"/>
      <c r="BI600" s="187"/>
      <c r="BJ600" s="187"/>
      <c r="BK600" s="187"/>
      <c r="BL600" s="187"/>
      <c r="BM600" s="187"/>
      <c r="BN600" s="187"/>
      <c r="BO600" s="187"/>
      <c r="BP600" s="187"/>
      <c r="BQ600" s="187"/>
      <c r="BR600" s="187"/>
      <c r="BS600" s="187"/>
      <c r="BT600" s="187"/>
    </row>
    <row r="601" spans="1:72">
      <c r="A601" s="187"/>
      <c r="B601" s="187"/>
      <c r="C601" s="187"/>
      <c r="D601" s="187"/>
      <c r="E601" s="187"/>
      <c r="F601" s="187"/>
      <c r="G601" s="187"/>
      <c r="H601" s="187"/>
      <c r="I601" s="187"/>
      <c r="J601" s="187"/>
      <c r="K601" s="187"/>
      <c r="L601" s="187"/>
      <c r="M601" s="187"/>
      <c r="N601" s="187"/>
      <c r="O601" s="187"/>
      <c r="P601" s="187"/>
      <c r="Q601" s="187"/>
      <c r="R601" s="187"/>
      <c r="S601" s="187"/>
      <c r="T601" s="187"/>
      <c r="U601" s="187"/>
      <c r="V601" s="187"/>
      <c r="W601" s="187"/>
      <c r="X601" s="187"/>
      <c r="Y601" s="187"/>
      <c r="Z601" s="187"/>
      <c r="AA601" s="187"/>
      <c r="AB601" s="187"/>
      <c r="AC601" s="187"/>
      <c r="AD601" s="187"/>
      <c r="AE601" s="187"/>
      <c r="AF601" s="187"/>
      <c r="AG601" s="187"/>
      <c r="AH601" s="187"/>
      <c r="AI601" s="187"/>
      <c r="AJ601" s="187"/>
      <c r="AK601" s="187"/>
      <c r="AL601" s="187"/>
      <c r="AM601" s="187"/>
      <c r="AN601" s="187"/>
      <c r="AO601" s="187"/>
      <c r="AP601" s="187"/>
      <c r="AQ601" s="187"/>
      <c r="AR601" s="187"/>
      <c r="AS601" s="187"/>
      <c r="AT601" s="187"/>
      <c r="AU601" s="187"/>
      <c r="AV601" s="187"/>
      <c r="AW601" s="187"/>
      <c r="AX601" s="187"/>
      <c r="AY601" s="187"/>
      <c r="AZ601" s="187"/>
      <c r="BA601" s="187"/>
      <c r="BB601" s="187"/>
      <c r="BC601" s="187"/>
      <c r="BD601" s="187"/>
      <c r="BE601" s="187"/>
      <c r="BF601" s="187"/>
      <c r="BG601" s="187"/>
      <c r="BH601" s="187"/>
      <c r="BI601" s="187"/>
      <c r="BJ601" s="187"/>
      <c r="BK601" s="187"/>
      <c r="BL601" s="187"/>
      <c r="BM601" s="187"/>
      <c r="BN601" s="187"/>
      <c r="BO601" s="187"/>
      <c r="BP601" s="187"/>
      <c r="BQ601" s="187"/>
      <c r="BR601" s="187"/>
      <c r="BS601" s="187"/>
      <c r="BT601" s="187"/>
    </row>
    <row r="602" spans="1:72">
      <c r="A602" s="187"/>
      <c r="B602" s="187"/>
      <c r="C602" s="187"/>
      <c r="D602" s="187"/>
      <c r="E602" s="187"/>
      <c r="F602" s="187"/>
      <c r="G602" s="187"/>
      <c r="H602" s="187"/>
      <c r="I602" s="187"/>
      <c r="J602" s="187"/>
      <c r="K602" s="187"/>
      <c r="L602" s="187"/>
      <c r="M602" s="187"/>
      <c r="N602" s="187"/>
      <c r="O602" s="187"/>
      <c r="P602" s="187"/>
      <c r="Q602" s="187"/>
      <c r="R602" s="187"/>
      <c r="S602" s="187"/>
      <c r="T602" s="187"/>
      <c r="U602" s="187"/>
      <c r="V602" s="187"/>
      <c r="W602" s="187"/>
      <c r="X602" s="187"/>
      <c r="Y602" s="187"/>
      <c r="Z602" s="187"/>
      <c r="AA602" s="187"/>
      <c r="AB602" s="187"/>
      <c r="AC602" s="187"/>
      <c r="AD602" s="187"/>
      <c r="AE602" s="187"/>
      <c r="AF602" s="187"/>
      <c r="AG602" s="187"/>
      <c r="AH602" s="187"/>
      <c r="AI602" s="187"/>
      <c r="AJ602" s="187"/>
      <c r="AK602" s="187"/>
      <c r="AL602" s="187"/>
      <c r="AM602" s="187"/>
      <c r="AN602" s="187"/>
      <c r="AO602" s="187"/>
      <c r="AP602" s="187"/>
      <c r="AQ602" s="187"/>
      <c r="AR602" s="187"/>
      <c r="AS602" s="187"/>
      <c r="AT602" s="187"/>
      <c r="AU602" s="187"/>
      <c r="AV602" s="187"/>
      <c r="AW602" s="187"/>
      <c r="AX602" s="187"/>
      <c r="AY602" s="187"/>
      <c r="AZ602" s="187"/>
      <c r="BA602" s="187"/>
      <c r="BB602" s="187"/>
      <c r="BC602" s="187"/>
      <c r="BD602" s="187"/>
      <c r="BE602" s="187"/>
      <c r="BF602" s="187"/>
      <c r="BG602" s="187"/>
      <c r="BH602" s="187"/>
      <c r="BI602" s="187"/>
      <c r="BJ602" s="187"/>
      <c r="BK602" s="187"/>
      <c r="BL602" s="187"/>
      <c r="BM602" s="187"/>
      <c r="BN602" s="187"/>
      <c r="BO602" s="187"/>
      <c r="BP602" s="187"/>
      <c r="BQ602" s="187"/>
      <c r="BR602" s="187"/>
      <c r="BS602" s="187"/>
      <c r="BT602" s="187"/>
    </row>
    <row r="603" spans="1:72">
      <c r="A603" s="187"/>
      <c r="B603" s="187"/>
      <c r="C603" s="187"/>
      <c r="D603" s="187"/>
      <c r="E603" s="187"/>
      <c r="F603" s="187"/>
      <c r="G603" s="187"/>
      <c r="H603" s="187"/>
      <c r="I603" s="187"/>
      <c r="J603" s="187"/>
      <c r="K603" s="187"/>
      <c r="L603" s="187"/>
      <c r="M603" s="187"/>
      <c r="N603" s="187"/>
      <c r="O603" s="187"/>
      <c r="P603" s="187"/>
      <c r="Q603" s="187"/>
      <c r="R603" s="187"/>
      <c r="S603" s="187"/>
      <c r="T603" s="187"/>
      <c r="U603" s="187"/>
      <c r="V603" s="187"/>
      <c r="W603" s="187"/>
      <c r="X603" s="187"/>
      <c r="Y603" s="187"/>
      <c r="Z603" s="187"/>
      <c r="AA603" s="187"/>
      <c r="AB603" s="187"/>
      <c r="AC603" s="187"/>
      <c r="AD603" s="187"/>
      <c r="AE603" s="187"/>
      <c r="AF603" s="187"/>
      <c r="AG603" s="187"/>
      <c r="AH603" s="187"/>
      <c r="AI603" s="187"/>
      <c r="AJ603" s="187"/>
      <c r="AK603" s="187"/>
      <c r="AL603" s="187"/>
      <c r="AM603" s="187"/>
      <c r="AN603" s="187"/>
      <c r="AO603" s="187"/>
      <c r="AP603" s="187"/>
      <c r="AQ603" s="187"/>
      <c r="AR603" s="187"/>
      <c r="AS603" s="187"/>
      <c r="AT603" s="187"/>
      <c r="AU603" s="187"/>
      <c r="AV603" s="187"/>
      <c r="AW603" s="187"/>
      <c r="AX603" s="187"/>
      <c r="AY603" s="187"/>
      <c r="AZ603" s="187"/>
      <c r="BA603" s="187"/>
      <c r="BB603" s="187"/>
      <c r="BC603" s="187"/>
      <c r="BD603" s="187"/>
      <c r="BE603" s="187"/>
      <c r="BF603" s="187"/>
      <c r="BG603" s="187"/>
      <c r="BH603" s="187"/>
      <c r="BI603" s="187"/>
      <c r="BJ603" s="187"/>
      <c r="BK603" s="187"/>
      <c r="BL603" s="187"/>
      <c r="BM603" s="187"/>
      <c r="BN603" s="187"/>
      <c r="BO603" s="187"/>
      <c r="BP603" s="187"/>
      <c r="BQ603" s="187"/>
      <c r="BR603" s="187"/>
      <c r="BS603" s="187"/>
      <c r="BT603" s="187"/>
    </row>
    <row r="604" spans="1:72">
      <c r="A604" s="187"/>
      <c r="B604" s="187"/>
      <c r="C604" s="187"/>
      <c r="D604" s="187"/>
      <c r="E604" s="187"/>
      <c r="F604" s="187"/>
      <c r="G604" s="187"/>
      <c r="H604" s="187"/>
      <c r="I604" s="187"/>
      <c r="J604" s="187"/>
      <c r="K604" s="187"/>
      <c r="L604" s="187"/>
      <c r="M604" s="187"/>
      <c r="N604" s="187"/>
      <c r="O604" s="187"/>
      <c r="P604" s="187"/>
      <c r="Q604" s="187"/>
      <c r="R604" s="187"/>
      <c r="S604" s="187"/>
      <c r="T604" s="187"/>
      <c r="U604" s="187"/>
      <c r="V604" s="187"/>
      <c r="W604" s="187"/>
      <c r="X604" s="187"/>
      <c r="Y604" s="187"/>
      <c r="Z604" s="187"/>
      <c r="AA604" s="187"/>
      <c r="AB604" s="187"/>
      <c r="AC604" s="187"/>
      <c r="AD604" s="187"/>
      <c r="AE604" s="187"/>
      <c r="AF604" s="187"/>
      <c r="AG604" s="187"/>
      <c r="AH604" s="187"/>
      <c r="AI604" s="187"/>
      <c r="AJ604" s="187"/>
      <c r="AK604" s="187"/>
      <c r="AL604" s="187"/>
      <c r="AM604" s="187"/>
      <c r="AN604" s="187"/>
      <c r="AO604" s="187"/>
      <c r="AP604" s="187"/>
      <c r="AQ604" s="187"/>
      <c r="AR604" s="187"/>
      <c r="AS604" s="187"/>
      <c r="AT604" s="187"/>
      <c r="AU604" s="187"/>
      <c r="AV604" s="187"/>
      <c r="AW604" s="187"/>
      <c r="AX604" s="187"/>
      <c r="AY604" s="187"/>
      <c r="AZ604" s="187"/>
      <c r="BA604" s="187"/>
      <c r="BB604" s="187"/>
      <c r="BC604" s="187"/>
      <c r="BD604" s="187"/>
      <c r="BE604" s="187"/>
      <c r="BF604" s="187"/>
      <c r="BG604" s="187"/>
      <c r="BH604" s="187"/>
      <c r="BI604" s="187"/>
      <c r="BJ604" s="187"/>
      <c r="BK604" s="187"/>
      <c r="BL604" s="187"/>
      <c r="BM604" s="187"/>
      <c r="BN604" s="187"/>
      <c r="BO604" s="187"/>
      <c r="BP604" s="187"/>
      <c r="BQ604" s="187"/>
      <c r="BR604" s="187"/>
      <c r="BS604" s="187"/>
      <c r="BT604" s="187"/>
    </row>
    <row r="605" spans="1:72">
      <c r="A605" s="187"/>
      <c r="B605" s="187"/>
      <c r="C605" s="187"/>
      <c r="D605" s="187"/>
      <c r="E605" s="187"/>
      <c r="F605" s="187"/>
      <c r="G605" s="187"/>
      <c r="H605" s="187"/>
      <c r="I605" s="187"/>
      <c r="J605" s="187"/>
      <c r="K605" s="187"/>
      <c r="L605" s="187"/>
      <c r="M605" s="187"/>
      <c r="N605" s="187"/>
      <c r="O605" s="187"/>
      <c r="P605" s="187"/>
      <c r="Q605" s="187"/>
      <c r="R605" s="187"/>
      <c r="S605" s="187"/>
      <c r="T605" s="187"/>
      <c r="U605" s="187"/>
      <c r="V605" s="187"/>
      <c r="W605" s="187"/>
      <c r="X605" s="187"/>
      <c r="Y605" s="187"/>
      <c r="Z605" s="187"/>
      <c r="AA605" s="187"/>
      <c r="AB605" s="187"/>
      <c r="AC605" s="187"/>
      <c r="AD605" s="187"/>
      <c r="AE605" s="187"/>
      <c r="AF605" s="187"/>
      <c r="AG605" s="187"/>
      <c r="AH605" s="187"/>
      <c r="AI605" s="187"/>
      <c r="AJ605" s="187"/>
      <c r="AK605" s="187"/>
      <c r="AL605" s="187"/>
      <c r="AM605" s="187"/>
      <c r="AN605" s="187"/>
      <c r="AO605" s="187"/>
      <c r="AP605" s="187"/>
      <c r="AQ605" s="187"/>
      <c r="AR605" s="187"/>
      <c r="AS605" s="187"/>
      <c r="AT605" s="187"/>
      <c r="AU605" s="187"/>
      <c r="AV605" s="187"/>
      <c r="AW605" s="187"/>
      <c r="AX605" s="187"/>
      <c r="AY605" s="187"/>
      <c r="AZ605" s="187"/>
      <c r="BA605" s="187"/>
      <c r="BB605" s="187"/>
      <c r="BC605" s="187"/>
      <c r="BD605" s="187"/>
      <c r="BE605" s="187"/>
      <c r="BF605" s="187"/>
      <c r="BG605" s="187"/>
      <c r="BH605" s="187"/>
      <c r="BI605" s="187"/>
      <c r="BJ605" s="187"/>
      <c r="BK605" s="187"/>
      <c r="BL605" s="187"/>
      <c r="BM605" s="187"/>
      <c r="BN605" s="187"/>
      <c r="BO605" s="187"/>
      <c r="BP605" s="187"/>
      <c r="BQ605" s="187"/>
      <c r="BR605" s="187"/>
      <c r="BS605" s="187"/>
      <c r="BT605" s="187"/>
    </row>
    <row r="606" spans="1:72">
      <c r="A606" s="187"/>
      <c r="B606" s="187"/>
      <c r="C606" s="187"/>
      <c r="D606" s="187"/>
      <c r="E606" s="187"/>
      <c r="F606" s="187"/>
      <c r="G606" s="187"/>
      <c r="H606" s="187"/>
      <c r="I606" s="187"/>
      <c r="J606" s="187"/>
      <c r="K606" s="187"/>
      <c r="L606" s="187"/>
      <c r="M606" s="187"/>
      <c r="N606" s="187"/>
      <c r="O606" s="187"/>
      <c r="P606" s="187"/>
      <c r="Q606" s="187"/>
      <c r="R606" s="187"/>
      <c r="S606" s="187"/>
      <c r="T606" s="187"/>
      <c r="U606" s="187"/>
      <c r="V606" s="187"/>
      <c r="W606" s="187"/>
      <c r="X606" s="187"/>
      <c r="Y606" s="187"/>
      <c r="Z606" s="187"/>
      <c r="AA606" s="187"/>
      <c r="AB606" s="187"/>
      <c r="AC606" s="187"/>
      <c r="AD606" s="187"/>
      <c r="AE606" s="187"/>
      <c r="AF606" s="187"/>
      <c r="AG606" s="187"/>
      <c r="AH606" s="187"/>
      <c r="AI606" s="187"/>
      <c r="AJ606" s="187"/>
      <c r="AK606" s="187"/>
      <c r="AL606" s="187"/>
      <c r="AM606" s="187"/>
      <c r="AN606" s="187"/>
      <c r="AO606" s="187"/>
      <c r="AP606" s="187"/>
      <c r="AQ606" s="187"/>
      <c r="AR606" s="187"/>
      <c r="AS606" s="187"/>
      <c r="AT606" s="187"/>
      <c r="AU606" s="187"/>
      <c r="AV606" s="187"/>
      <c r="AW606" s="187"/>
      <c r="AX606" s="187"/>
      <c r="AY606" s="187"/>
      <c r="AZ606" s="187"/>
      <c r="BA606" s="187"/>
      <c r="BB606" s="187"/>
      <c r="BC606" s="187"/>
      <c r="BD606" s="187"/>
      <c r="BE606" s="187"/>
      <c r="BF606" s="187"/>
      <c r="BG606" s="187"/>
      <c r="BH606" s="187"/>
      <c r="BI606" s="187"/>
      <c r="BJ606" s="187"/>
      <c r="BK606" s="187"/>
      <c r="BL606" s="187"/>
      <c r="BM606" s="187"/>
      <c r="BN606" s="187"/>
      <c r="BO606" s="187"/>
      <c r="BP606" s="187"/>
      <c r="BQ606" s="187"/>
      <c r="BR606" s="187"/>
      <c r="BS606" s="187"/>
      <c r="BT606" s="187"/>
    </row>
    <row r="607" spans="1:72">
      <c r="A607" s="187"/>
      <c r="B607" s="187"/>
      <c r="C607" s="187"/>
      <c r="D607" s="187"/>
      <c r="E607" s="187"/>
      <c r="F607" s="187"/>
      <c r="G607" s="187"/>
      <c r="H607" s="187"/>
      <c r="I607" s="187"/>
      <c r="J607" s="187"/>
      <c r="K607" s="187"/>
      <c r="L607" s="187"/>
      <c r="M607" s="187"/>
      <c r="N607" s="187"/>
      <c r="O607" s="187"/>
      <c r="P607" s="187"/>
      <c r="Q607" s="187"/>
      <c r="R607" s="187"/>
      <c r="S607" s="187"/>
      <c r="T607" s="187"/>
      <c r="U607" s="187"/>
      <c r="V607" s="187"/>
      <c r="W607" s="187"/>
      <c r="X607" s="187"/>
      <c r="Y607" s="187"/>
      <c r="Z607" s="187"/>
      <c r="AA607" s="187"/>
      <c r="AB607" s="187"/>
      <c r="AC607" s="187"/>
      <c r="AD607" s="187"/>
      <c r="AE607" s="187"/>
      <c r="AF607" s="187"/>
      <c r="AG607" s="187"/>
      <c r="AH607" s="187"/>
      <c r="AI607" s="187"/>
      <c r="AJ607" s="187"/>
      <c r="AK607" s="187"/>
      <c r="AL607" s="187"/>
      <c r="AM607" s="187"/>
      <c r="AN607" s="187"/>
      <c r="AO607" s="187"/>
      <c r="AP607" s="187"/>
      <c r="AQ607" s="187"/>
      <c r="AR607" s="187"/>
      <c r="AS607" s="187"/>
      <c r="AT607" s="187"/>
      <c r="AU607" s="187"/>
      <c r="AV607" s="187"/>
      <c r="AW607" s="187"/>
      <c r="AX607" s="187"/>
      <c r="AY607" s="187"/>
      <c r="AZ607" s="187"/>
      <c r="BA607" s="187"/>
      <c r="BB607" s="187"/>
      <c r="BC607" s="187"/>
      <c r="BD607" s="187"/>
      <c r="BE607" s="187"/>
      <c r="BF607" s="187"/>
      <c r="BG607" s="187"/>
      <c r="BH607" s="187"/>
      <c r="BI607" s="187"/>
      <c r="BJ607" s="187"/>
      <c r="BK607" s="187"/>
      <c r="BL607" s="187"/>
      <c r="BM607" s="187"/>
      <c r="BN607" s="187"/>
      <c r="BO607" s="187"/>
      <c r="BP607" s="187"/>
      <c r="BQ607" s="187"/>
      <c r="BR607" s="187"/>
      <c r="BS607" s="187"/>
      <c r="BT607" s="187"/>
    </row>
    <row r="608" spans="1:72">
      <c r="A608" s="187"/>
      <c r="B608" s="187"/>
      <c r="C608" s="187"/>
      <c r="D608" s="187"/>
      <c r="E608" s="187"/>
      <c r="F608" s="187"/>
      <c r="G608" s="187"/>
      <c r="H608" s="187"/>
      <c r="I608" s="187"/>
      <c r="J608" s="187"/>
      <c r="K608" s="187"/>
      <c r="L608" s="187"/>
      <c r="M608" s="187"/>
      <c r="N608" s="187"/>
      <c r="O608" s="187"/>
      <c r="P608" s="187"/>
      <c r="Q608" s="187"/>
      <c r="R608" s="187"/>
      <c r="S608" s="187"/>
      <c r="T608" s="187"/>
      <c r="U608" s="187"/>
      <c r="V608" s="187"/>
      <c r="W608" s="187"/>
      <c r="X608" s="187"/>
      <c r="Y608" s="187"/>
      <c r="Z608" s="187"/>
      <c r="AA608" s="187"/>
      <c r="AB608" s="187"/>
      <c r="AC608" s="187"/>
      <c r="AD608" s="187"/>
      <c r="AE608" s="187"/>
      <c r="AF608" s="187"/>
      <c r="AG608" s="187"/>
      <c r="AH608" s="187"/>
      <c r="AI608" s="187"/>
      <c r="AJ608" s="187"/>
      <c r="AK608" s="187"/>
      <c r="AL608" s="187"/>
      <c r="AM608" s="187"/>
      <c r="AN608" s="187"/>
      <c r="AO608" s="187"/>
      <c r="AP608" s="187"/>
      <c r="AQ608" s="187"/>
      <c r="AR608" s="187"/>
      <c r="AS608" s="187"/>
      <c r="AT608" s="187"/>
      <c r="AU608" s="187"/>
      <c r="AV608" s="187"/>
      <c r="AW608" s="187"/>
      <c r="AX608" s="187"/>
      <c r="AY608" s="187"/>
      <c r="AZ608" s="187"/>
      <c r="BA608" s="187"/>
      <c r="BB608" s="187"/>
      <c r="BC608" s="187"/>
      <c r="BD608" s="187"/>
      <c r="BE608" s="187"/>
      <c r="BF608" s="187"/>
      <c r="BG608" s="187"/>
      <c r="BH608" s="187"/>
      <c r="BI608" s="187"/>
      <c r="BJ608" s="187"/>
      <c r="BK608" s="187"/>
      <c r="BL608" s="187"/>
      <c r="BM608" s="187"/>
      <c r="BN608" s="187"/>
      <c r="BO608" s="187"/>
      <c r="BP608" s="187"/>
      <c r="BQ608" s="187"/>
      <c r="BR608" s="187"/>
      <c r="BS608" s="187"/>
      <c r="BT608" s="187"/>
    </row>
    <row r="609" spans="1:72">
      <c r="A609" s="187"/>
      <c r="B609" s="187"/>
      <c r="C609" s="187"/>
      <c r="D609" s="187"/>
      <c r="E609" s="187"/>
      <c r="F609" s="187"/>
      <c r="G609" s="187"/>
      <c r="H609" s="187"/>
      <c r="I609" s="187"/>
      <c r="J609" s="187"/>
      <c r="K609" s="187"/>
      <c r="L609" s="187"/>
      <c r="M609" s="187"/>
      <c r="N609" s="187"/>
      <c r="O609" s="187"/>
      <c r="P609" s="187"/>
      <c r="Q609" s="187"/>
      <c r="R609" s="187"/>
      <c r="S609" s="187"/>
      <c r="T609" s="187"/>
      <c r="U609" s="187"/>
      <c r="V609" s="187"/>
      <c r="W609" s="187"/>
      <c r="X609" s="187"/>
      <c r="Y609" s="187"/>
      <c r="Z609" s="187"/>
      <c r="AA609" s="187"/>
      <c r="AB609" s="187"/>
      <c r="AC609" s="187"/>
      <c r="AD609" s="187"/>
      <c r="AE609" s="187"/>
      <c r="AF609" s="187"/>
      <c r="AG609" s="187"/>
      <c r="AH609" s="187"/>
      <c r="AI609" s="187"/>
      <c r="AJ609" s="187"/>
      <c r="AK609" s="187"/>
      <c r="AL609" s="187"/>
      <c r="AM609" s="187"/>
      <c r="AN609" s="187"/>
      <c r="AO609" s="187"/>
      <c r="AP609" s="187"/>
      <c r="AQ609" s="187"/>
      <c r="AR609" s="187"/>
      <c r="AS609" s="187"/>
      <c r="AT609" s="187"/>
      <c r="AU609" s="187"/>
      <c r="AV609" s="187"/>
      <c r="AW609" s="187"/>
      <c r="AX609" s="187"/>
      <c r="AY609" s="187"/>
      <c r="AZ609" s="187"/>
      <c r="BA609" s="187"/>
      <c r="BB609" s="187"/>
      <c r="BC609" s="187"/>
      <c r="BD609" s="187"/>
      <c r="BE609" s="187"/>
      <c r="BF609" s="187"/>
      <c r="BG609" s="187"/>
      <c r="BH609" s="187"/>
      <c r="BI609" s="187"/>
      <c r="BJ609" s="187"/>
      <c r="BK609" s="187"/>
      <c r="BL609" s="187"/>
      <c r="BM609" s="187"/>
      <c r="BN609" s="187"/>
      <c r="BO609" s="187"/>
      <c r="BP609" s="187"/>
      <c r="BQ609" s="187"/>
      <c r="BR609" s="187"/>
      <c r="BS609" s="187"/>
      <c r="BT609" s="187"/>
    </row>
    <row r="610" spans="1:72">
      <c r="A610" s="187"/>
      <c r="B610" s="187"/>
      <c r="C610" s="187"/>
      <c r="D610" s="187"/>
      <c r="E610" s="187"/>
      <c r="F610" s="187"/>
      <c r="G610" s="187"/>
      <c r="H610" s="187"/>
      <c r="I610" s="187"/>
      <c r="J610" s="187"/>
      <c r="K610" s="187"/>
      <c r="L610" s="187"/>
      <c r="M610" s="187"/>
      <c r="N610" s="187"/>
      <c r="O610" s="187"/>
      <c r="P610" s="187"/>
      <c r="Q610" s="187"/>
      <c r="R610" s="187"/>
      <c r="S610" s="187"/>
      <c r="T610" s="187"/>
      <c r="U610" s="187"/>
      <c r="V610" s="187"/>
      <c r="W610" s="187"/>
      <c r="X610" s="187"/>
      <c r="Y610" s="187"/>
      <c r="Z610" s="187"/>
      <c r="AA610" s="187"/>
      <c r="AB610" s="187"/>
      <c r="AC610" s="187"/>
      <c r="AD610" s="187"/>
      <c r="AE610" s="187"/>
      <c r="AF610" s="187"/>
      <c r="AG610" s="187"/>
      <c r="AH610" s="187"/>
      <c r="AI610" s="187"/>
      <c r="AJ610" s="187"/>
      <c r="AK610" s="187"/>
      <c r="AL610" s="187"/>
      <c r="AM610" s="187"/>
      <c r="AN610" s="187"/>
      <c r="AO610" s="187"/>
      <c r="AP610" s="187"/>
      <c r="AQ610" s="187"/>
      <c r="AR610" s="187"/>
      <c r="AS610" s="187"/>
      <c r="AT610" s="187"/>
      <c r="AU610" s="187"/>
      <c r="AV610" s="187"/>
      <c r="AW610" s="187"/>
      <c r="AX610" s="187"/>
      <c r="AY610" s="187"/>
      <c r="AZ610" s="187"/>
      <c r="BA610" s="187"/>
      <c r="BB610" s="187"/>
      <c r="BC610" s="187"/>
      <c r="BD610" s="187"/>
      <c r="BE610" s="187"/>
      <c r="BF610" s="187"/>
      <c r="BG610" s="187"/>
      <c r="BH610" s="187"/>
      <c r="BI610" s="187"/>
      <c r="BJ610" s="187"/>
      <c r="BK610" s="187"/>
      <c r="BL610" s="187"/>
      <c r="BM610" s="187"/>
      <c r="BN610" s="187"/>
      <c r="BO610" s="187"/>
      <c r="BP610" s="187"/>
      <c r="BQ610" s="187"/>
      <c r="BR610" s="187"/>
      <c r="BS610" s="187"/>
      <c r="BT610" s="187"/>
    </row>
    <row r="611" spans="1:72">
      <c r="A611" s="187"/>
      <c r="B611" s="187"/>
      <c r="C611" s="187"/>
      <c r="D611" s="187"/>
      <c r="E611" s="187"/>
      <c r="F611" s="187"/>
      <c r="G611" s="187"/>
      <c r="H611" s="187"/>
      <c r="I611" s="187"/>
      <c r="J611" s="187"/>
      <c r="K611" s="187"/>
      <c r="L611" s="187"/>
      <c r="M611" s="187"/>
      <c r="N611" s="187"/>
      <c r="O611" s="187"/>
      <c r="P611" s="187"/>
      <c r="Q611" s="187"/>
      <c r="R611" s="187"/>
      <c r="S611" s="187"/>
      <c r="T611" s="187"/>
      <c r="U611" s="187"/>
      <c r="V611" s="187"/>
      <c r="W611" s="187"/>
      <c r="X611" s="187"/>
      <c r="Y611" s="187"/>
      <c r="Z611" s="187"/>
      <c r="AA611" s="187"/>
      <c r="AB611" s="187"/>
      <c r="AC611" s="187"/>
      <c r="AD611" s="187"/>
      <c r="AE611" s="187"/>
      <c r="AF611" s="187"/>
      <c r="AG611" s="187"/>
      <c r="AH611" s="187"/>
      <c r="AI611" s="187"/>
      <c r="AJ611" s="187"/>
      <c r="AK611" s="187"/>
      <c r="AL611" s="187"/>
      <c r="AM611" s="187"/>
      <c r="AN611" s="187"/>
      <c r="AO611" s="187"/>
      <c r="AP611" s="187"/>
      <c r="AQ611" s="187"/>
      <c r="AR611" s="187"/>
      <c r="AS611" s="187"/>
      <c r="AT611" s="187"/>
      <c r="AU611" s="187"/>
      <c r="AV611" s="187"/>
      <c r="AW611" s="187"/>
      <c r="AX611" s="187"/>
      <c r="AY611" s="187"/>
      <c r="AZ611" s="187"/>
      <c r="BA611" s="187"/>
      <c r="BB611" s="187"/>
      <c r="BC611" s="187"/>
      <c r="BD611" s="187"/>
      <c r="BE611" s="187"/>
      <c r="BF611" s="187"/>
      <c r="BG611" s="187"/>
      <c r="BH611" s="187"/>
      <c r="BI611" s="187"/>
      <c r="BJ611" s="187"/>
      <c r="BK611" s="187"/>
      <c r="BL611" s="187"/>
      <c r="BM611" s="187"/>
      <c r="BN611" s="187"/>
      <c r="BO611" s="187"/>
      <c r="BP611" s="187"/>
      <c r="BQ611" s="187"/>
      <c r="BR611" s="187"/>
      <c r="BS611" s="187"/>
      <c r="BT611" s="187"/>
    </row>
    <row r="612" spans="1:72">
      <c r="A612" s="187"/>
      <c r="B612" s="187"/>
      <c r="C612" s="187"/>
      <c r="D612" s="187"/>
      <c r="E612" s="187"/>
      <c r="F612" s="187"/>
      <c r="G612" s="187"/>
      <c r="H612" s="187"/>
      <c r="I612" s="187"/>
      <c r="J612" s="187"/>
      <c r="K612" s="187"/>
      <c r="L612" s="187"/>
      <c r="M612" s="187"/>
      <c r="N612" s="187"/>
      <c r="O612" s="187"/>
      <c r="P612" s="187"/>
      <c r="Q612" s="187"/>
      <c r="R612" s="187"/>
      <c r="S612" s="187"/>
      <c r="T612" s="187"/>
      <c r="U612" s="187"/>
      <c r="V612" s="187"/>
      <c r="W612" s="187"/>
      <c r="X612" s="187"/>
      <c r="Y612" s="187"/>
      <c r="Z612" s="187"/>
      <c r="AA612" s="187"/>
      <c r="AB612" s="187"/>
      <c r="AC612" s="187"/>
      <c r="AD612" s="187"/>
      <c r="AE612" s="187"/>
      <c r="AF612" s="187"/>
      <c r="AG612" s="187"/>
      <c r="AH612" s="187"/>
      <c r="AI612" s="187"/>
      <c r="AJ612" s="187"/>
      <c r="AK612" s="187"/>
      <c r="AL612" s="187"/>
      <c r="AM612" s="187"/>
      <c r="AN612" s="187"/>
      <c r="AO612" s="187"/>
      <c r="AP612" s="187"/>
      <c r="AQ612" s="187"/>
      <c r="AR612" s="187"/>
      <c r="AS612" s="187"/>
      <c r="AT612" s="187"/>
      <c r="AU612" s="187"/>
      <c r="AV612" s="187"/>
      <c r="AW612" s="187"/>
      <c r="AX612" s="187"/>
      <c r="AY612" s="187"/>
      <c r="AZ612" s="187"/>
      <c r="BA612" s="187"/>
      <c r="BB612" s="187"/>
      <c r="BC612" s="187"/>
      <c r="BD612" s="187"/>
      <c r="BE612" s="187"/>
      <c r="BF612" s="187"/>
      <c r="BG612" s="187"/>
      <c r="BH612" s="187"/>
      <c r="BI612" s="187"/>
      <c r="BJ612" s="187"/>
      <c r="BK612" s="187"/>
      <c r="BL612" s="187"/>
      <c r="BM612" s="187"/>
      <c r="BN612" s="187"/>
      <c r="BO612" s="187"/>
      <c r="BP612" s="187"/>
      <c r="BQ612" s="187"/>
      <c r="BR612" s="187"/>
      <c r="BS612" s="187"/>
      <c r="BT612" s="187"/>
    </row>
    <row r="613" spans="1:72">
      <c r="A613" s="187"/>
      <c r="B613" s="187"/>
      <c r="C613" s="187"/>
      <c r="D613" s="187"/>
      <c r="E613" s="187"/>
      <c r="F613" s="187"/>
      <c r="G613" s="187"/>
      <c r="H613" s="187"/>
      <c r="I613" s="187"/>
      <c r="J613" s="187"/>
      <c r="K613" s="187"/>
      <c r="L613" s="187"/>
      <c r="M613" s="187"/>
      <c r="N613" s="187"/>
      <c r="O613" s="187"/>
      <c r="P613" s="187"/>
      <c r="Q613" s="187"/>
      <c r="R613" s="187"/>
      <c r="S613" s="187"/>
      <c r="T613" s="187"/>
      <c r="U613" s="187"/>
      <c r="V613" s="187"/>
      <c r="W613" s="187"/>
      <c r="X613" s="187"/>
      <c r="Y613" s="187"/>
      <c r="Z613" s="187"/>
      <c r="AA613" s="187"/>
      <c r="AB613" s="187"/>
      <c r="AC613" s="187"/>
      <c r="AD613" s="187"/>
      <c r="AE613" s="187"/>
      <c r="AF613" s="187"/>
      <c r="AG613" s="187"/>
      <c r="AH613" s="187"/>
      <c r="AI613" s="187"/>
      <c r="AJ613" s="187"/>
      <c r="AK613" s="187"/>
      <c r="AL613" s="187"/>
      <c r="AM613" s="187"/>
      <c r="AN613" s="187"/>
      <c r="AO613" s="187"/>
      <c r="AP613" s="187"/>
      <c r="AQ613" s="187"/>
      <c r="AR613" s="187"/>
      <c r="AS613" s="187"/>
      <c r="AT613" s="187"/>
      <c r="AU613" s="187"/>
      <c r="AV613" s="187"/>
      <c r="AW613" s="187"/>
      <c r="AX613" s="187"/>
      <c r="AY613" s="187"/>
      <c r="AZ613" s="187"/>
      <c r="BA613" s="187"/>
      <c r="BB613" s="187"/>
      <c r="BC613" s="187"/>
      <c r="BD613" s="187"/>
      <c r="BE613" s="187"/>
      <c r="BF613" s="187"/>
      <c r="BG613" s="187"/>
      <c r="BH613" s="187"/>
      <c r="BI613" s="187"/>
      <c r="BJ613" s="187"/>
      <c r="BK613" s="187"/>
      <c r="BL613" s="187"/>
      <c r="BM613" s="187"/>
      <c r="BN613" s="187"/>
      <c r="BO613" s="187"/>
      <c r="BP613" s="187"/>
      <c r="BQ613" s="187"/>
      <c r="BR613" s="187"/>
      <c r="BS613" s="187"/>
      <c r="BT613" s="187"/>
    </row>
    <row r="614" spans="1:72">
      <c r="A614" s="187"/>
      <c r="B614" s="187"/>
      <c r="C614" s="187"/>
      <c r="D614" s="187"/>
      <c r="E614" s="187"/>
      <c r="F614" s="187"/>
      <c r="G614" s="187"/>
      <c r="H614" s="187"/>
      <c r="I614" s="187"/>
      <c r="J614" s="187"/>
      <c r="K614" s="187"/>
      <c r="L614" s="187"/>
      <c r="M614" s="187"/>
      <c r="N614" s="187"/>
      <c r="O614" s="187"/>
      <c r="P614" s="187"/>
      <c r="Q614" s="187"/>
      <c r="R614" s="187"/>
      <c r="S614" s="187"/>
      <c r="T614" s="187"/>
      <c r="U614" s="187"/>
      <c r="V614" s="187"/>
      <c r="W614" s="187"/>
      <c r="X614" s="187"/>
      <c r="Y614" s="187"/>
      <c r="Z614" s="187"/>
      <c r="AA614" s="187"/>
      <c r="AB614" s="187"/>
      <c r="AC614" s="187"/>
      <c r="AD614" s="187"/>
      <c r="AE614" s="187"/>
      <c r="AF614" s="187"/>
      <c r="AG614" s="187"/>
      <c r="AH614" s="187"/>
      <c r="AI614" s="187"/>
      <c r="AJ614" s="187"/>
      <c r="AK614" s="187"/>
      <c r="AL614" s="187"/>
      <c r="AM614" s="187"/>
      <c r="AN614" s="187"/>
      <c r="AO614" s="187"/>
      <c r="AP614" s="187"/>
      <c r="AQ614" s="187"/>
      <c r="AR614" s="187"/>
      <c r="AS614" s="187"/>
      <c r="AT614" s="187"/>
      <c r="AU614" s="187"/>
      <c r="AV614" s="187"/>
      <c r="AW614" s="187"/>
      <c r="AX614" s="187"/>
      <c r="AY614" s="187"/>
      <c r="AZ614" s="187"/>
      <c r="BA614" s="187"/>
      <c r="BB614" s="187"/>
      <c r="BC614" s="187"/>
      <c r="BD614" s="187"/>
      <c r="BE614" s="187"/>
      <c r="BF614" s="187"/>
      <c r="BG614" s="187"/>
      <c r="BH614" s="187"/>
      <c r="BI614" s="187"/>
      <c r="BJ614" s="187"/>
      <c r="BK614" s="187"/>
      <c r="BL614" s="187"/>
      <c r="BM614" s="187"/>
      <c r="BN614" s="187"/>
      <c r="BO614" s="187"/>
      <c r="BP614" s="187"/>
      <c r="BQ614" s="187"/>
      <c r="BR614" s="187"/>
      <c r="BS614" s="187"/>
      <c r="BT614" s="187"/>
    </row>
    <row r="615" spans="1:72">
      <c r="A615" s="187"/>
      <c r="B615" s="187"/>
      <c r="C615" s="187"/>
      <c r="D615" s="187"/>
      <c r="E615" s="187"/>
      <c r="F615" s="187"/>
      <c r="G615" s="187"/>
      <c r="H615" s="187"/>
      <c r="I615" s="187"/>
      <c r="J615" s="187"/>
      <c r="K615" s="187"/>
      <c r="L615" s="187"/>
      <c r="M615" s="187"/>
      <c r="N615" s="187"/>
      <c r="O615" s="187"/>
      <c r="P615" s="187"/>
      <c r="Q615" s="187"/>
      <c r="R615" s="187"/>
      <c r="S615" s="187"/>
      <c r="T615" s="187"/>
      <c r="U615" s="187"/>
      <c r="V615" s="187"/>
      <c r="W615" s="187"/>
      <c r="X615" s="187"/>
      <c r="Y615" s="187"/>
      <c r="Z615" s="187"/>
      <c r="AA615" s="187"/>
      <c r="AB615" s="187"/>
      <c r="AC615" s="187"/>
      <c r="AD615" s="187"/>
      <c r="AE615" s="187"/>
      <c r="AF615" s="187"/>
      <c r="AG615" s="187"/>
      <c r="AH615" s="187"/>
      <c r="AI615" s="187"/>
      <c r="AJ615" s="187"/>
      <c r="AK615" s="187"/>
      <c r="AL615" s="187"/>
      <c r="AM615" s="187"/>
      <c r="AN615" s="187"/>
      <c r="AO615" s="187"/>
      <c r="AP615" s="187"/>
      <c r="AQ615" s="187"/>
      <c r="AR615" s="187"/>
      <c r="AS615" s="187"/>
      <c r="AT615" s="187"/>
      <c r="AU615" s="187"/>
      <c r="AV615" s="187"/>
      <c r="AW615" s="187"/>
      <c r="AX615" s="187"/>
      <c r="AY615" s="187"/>
      <c r="AZ615" s="187"/>
      <c r="BA615" s="187"/>
      <c r="BB615" s="187"/>
      <c r="BC615" s="187"/>
      <c r="BD615" s="187"/>
      <c r="BE615" s="187"/>
      <c r="BF615" s="187"/>
      <c r="BG615" s="187"/>
      <c r="BH615" s="187"/>
      <c r="BI615" s="187"/>
      <c r="BJ615" s="187"/>
      <c r="BK615" s="187"/>
      <c r="BL615" s="187"/>
      <c r="BM615" s="187"/>
      <c r="BN615" s="187"/>
      <c r="BO615" s="187"/>
      <c r="BP615" s="187"/>
      <c r="BQ615" s="187"/>
      <c r="BR615" s="187"/>
      <c r="BS615" s="187"/>
      <c r="BT615" s="187"/>
    </row>
    <row r="616" spans="1:72">
      <c r="A616" s="187"/>
      <c r="B616" s="187"/>
      <c r="C616" s="187"/>
      <c r="D616" s="187"/>
      <c r="E616" s="187"/>
      <c r="F616" s="187"/>
      <c r="G616" s="187"/>
      <c r="H616" s="187"/>
      <c r="I616" s="187"/>
      <c r="J616" s="187"/>
      <c r="K616" s="187"/>
      <c r="L616" s="187"/>
      <c r="M616" s="187"/>
      <c r="N616" s="187"/>
      <c r="O616" s="187"/>
      <c r="P616" s="187"/>
      <c r="Q616" s="187"/>
      <c r="R616" s="187"/>
      <c r="S616" s="187"/>
      <c r="T616" s="187"/>
      <c r="U616" s="187"/>
      <c r="V616" s="187"/>
      <c r="W616" s="187"/>
      <c r="X616" s="187"/>
      <c r="Y616" s="187"/>
      <c r="Z616" s="187"/>
      <c r="AA616" s="187"/>
      <c r="AB616" s="187"/>
      <c r="AC616" s="187"/>
      <c r="AD616" s="187"/>
      <c r="AE616" s="187"/>
      <c r="AF616" s="187"/>
      <c r="AG616" s="187"/>
      <c r="AH616" s="187"/>
      <c r="AI616" s="187"/>
      <c r="AJ616" s="187"/>
      <c r="AK616" s="187"/>
      <c r="AL616" s="187"/>
      <c r="AM616" s="187"/>
      <c r="AN616" s="187"/>
      <c r="AO616" s="187"/>
      <c r="AP616" s="187"/>
      <c r="AQ616" s="187"/>
      <c r="AR616" s="187"/>
      <c r="AS616" s="187"/>
      <c r="AT616" s="187"/>
      <c r="AU616" s="187"/>
      <c r="AV616" s="187"/>
      <c r="AW616" s="187"/>
      <c r="AX616" s="187"/>
      <c r="AY616" s="187"/>
      <c r="AZ616" s="187"/>
      <c r="BA616" s="187"/>
      <c r="BB616" s="187"/>
      <c r="BC616" s="187"/>
      <c r="BD616" s="187"/>
      <c r="BE616" s="187"/>
      <c r="BF616" s="187"/>
      <c r="BG616" s="187"/>
      <c r="BH616" s="187"/>
      <c r="BI616" s="187"/>
      <c r="BJ616" s="187"/>
      <c r="BK616" s="187"/>
      <c r="BL616" s="187"/>
      <c r="BM616" s="187"/>
      <c r="BN616" s="187"/>
      <c r="BO616" s="187"/>
      <c r="BP616" s="187"/>
      <c r="BQ616" s="187"/>
      <c r="BR616" s="187"/>
      <c r="BS616" s="187"/>
      <c r="BT616" s="187"/>
    </row>
    <row r="617" spans="1:72">
      <c r="A617" s="187"/>
      <c r="B617" s="187"/>
      <c r="C617" s="187"/>
      <c r="D617" s="187"/>
      <c r="E617" s="187"/>
      <c r="F617" s="187"/>
      <c r="G617" s="187"/>
      <c r="H617" s="187"/>
      <c r="I617" s="187"/>
      <c r="J617" s="187"/>
      <c r="K617" s="187"/>
      <c r="L617" s="187"/>
      <c r="M617" s="187"/>
      <c r="N617" s="187"/>
      <c r="O617" s="187"/>
      <c r="P617" s="187"/>
      <c r="Q617" s="187"/>
      <c r="R617" s="187"/>
      <c r="S617" s="187"/>
      <c r="T617" s="187"/>
      <c r="U617" s="187"/>
      <c r="V617" s="187"/>
      <c r="W617" s="187"/>
      <c r="X617" s="187"/>
      <c r="Y617" s="187"/>
      <c r="Z617" s="187"/>
      <c r="AA617" s="187"/>
      <c r="AB617" s="187"/>
      <c r="AC617" s="187"/>
      <c r="AD617" s="187"/>
      <c r="AE617" s="187"/>
      <c r="AF617" s="187"/>
      <c r="AG617" s="187"/>
      <c r="AH617" s="187"/>
      <c r="AI617" s="187"/>
      <c r="AJ617" s="187"/>
      <c r="AK617" s="187"/>
      <c r="AL617" s="187"/>
      <c r="AM617" s="187"/>
      <c r="AN617" s="187"/>
      <c r="AO617" s="187"/>
      <c r="AP617" s="187"/>
      <c r="AQ617" s="187"/>
      <c r="AR617" s="187"/>
      <c r="AS617" s="187"/>
      <c r="AT617" s="187"/>
      <c r="AU617" s="187"/>
      <c r="AV617" s="187"/>
      <c r="AW617" s="187"/>
      <c r="AX617" s="187"/>
      <c r="AY617" s="187"/>
      <c r="AZ617" s="187"/>
      <c r="BA617" s="187"/>
      <c r="BB617" s="187"/>
      <c r="BC617" s="187"/>
      <c r="BD617" s="187"/>
      <c r="BE617" s="187"/>
      <c r="BF617" s="187"/>
      <c r="BG617" s="187"/>
      <c r="BH617" s="187"/>
      <c r="BI617" s="187"/>
      <c r="BJ617" s="187"/>
      <c r="BK617" s="187"/>
      <c r="BL617" s="187"/>
      <c r="BM617" s="187"/>
      <c r="BN617" s="187"/>
      <c r="BO617" s="187"/>
      <c r="BP617" s="187"/>
      <c r="BQ617" s="187"/>
      <c r="BR617" s="187"/>
      <c r="BS617" s="187"/>
      <c r="BT617" s="187"/>
    </row>
    <row r="618" spans="1:72">
      <c r="A618" s="187"/>
      <c r="B618" s="187"/>
      <c r="C618" s="187"/>
      <c r="D618" s="187"/>
      <c r="E618" s="187"/>
      <c r="F618" s="187"/>
      <c r="G618" s="187"/>
      <c r="H618" s="187"/>
      <c r="I618" s="187"/>
      <c r="J618" s="187"/>
      <c r="K618" s="187"/>
      <c r="L618" s="187"/>
      <c r="M618" s="187"/>
      <c r="N618" s="187"/>
      <c r="O618" s="187"/>
      <c r="P618" s="187"/>
      <c r="Q618" s="187"/>
      <c r="R618" s="187"/>
      <c r="S618" s="187"/>
      <c r="T618" s="187"/>
      <c r="U618" s="187"/>
      <c r="V618" s="187"/>
      <c r="W618" s="187"/>
      <c r="X618" s="187"/>
      <c r="Y618" s="187"/>
      <c r="Z618" s="187"/>
      <c r="AA618" s="187"/>
      <c r="AB618" s="187"/>
      <c r="AC618" s="187"/>
      <c r="AD618" s="187"/>
      <c r="AE618" s="187"/>
      <c r="AF618" s="187"/>
      <c r="AG618" s="187"/>
      <c r="AH618" s="187"/>
      <c r="AI618" s="187"/>
      <c r="AJ618" s="187"/>
      <c r="AK618" s="187"/>
      <c r="AL618" s="187"/>
      <c r="AM618" s="187"/>
      <c r="AN618" s="187"/>
      <c r="AO618" s="187"/>
      <c r="AP618" s="187"/>
      <c r="AQ618" s="187"/>
      <c r="AR618" s="187"/>
      <c r="AS618" s="187"/>
      <c r="AT618" s="187"/>
      <c r="AU618" s="187"/>
      <c r="AV618" s="187"/>
      <c r="AW618" s="187"/>
      <c r="AX618" s="187"/>
      <c r="AY618" s="187"/>
      <c r="AZ618" s="187"/>
      <c r="BA618" s="187"/>
      <c r="BB618" s="187"/>
      <c r="BC618" s="187"/>
      <c r="BD618" s="187"/>
      <c r="BE618" s="187"/>
      <c r="BF618" s="187"/>
      <c r="BG618" s="187"/>
      <c r="BH618" s="187"/>
      <c r="BI618" s="187"/>
      <c r="BJ618" s="187"/>
      <c r="BK618" s="187"/>
      <c r="BL618" s="187"/>
      <c r="BM618" s="187"/>
      <c r="BN618" s="187"/>
      <c r="BO618" s="187"/>
      <c r="BP618" s="187"/>
      <c r="BQ618" s="187"/>
      <c r="BR618" s="187"/>
      <c r="BS618" s="187"/>
      <c r="BT618" s="187"/>
    </row>
    <row r="619" spans="1:72">
      <c r="A619" s="187"/>
      <c r="B619" s="187"/>
      <c r="C619" s="187"/>
      <c r="D619" s="187"/>
      <c r="E619" s="187"/>
      <c r="F619" s="187"/>
      <c r="G619" s="187"/>
      <c r="H619" s="187"/>
      <c r="I619" s="187"/>
      <c r="J619" s="187"/>
      <c r="K619" s="187"/>
      <c r="L619" s="187"/>
      <c r="M619" s="187"/>
      <c r="N619" s="187"/>
      <c r="O619" s="187"/>
      <c r="P619" s="187"/>
      <c r="Q619" s="187"/>
      <c r="R619" s="187"/>
      <c r="S619" s="187"/>
      <c r="T619" s="187"/>
      <c r="U619" s="187"/>
      <c r="V619" s="187"/>
      <c r="W619" s="187"/>
      <c r="X619" s="187"/>
      <c r="Y619" s="187"/>
      <c r="Z619" s="187"/>
      <c r="AA619" s="187"/>
      <c r="AB619" s="187"/>
      <c r="AC619" s="187"/>
      <c r="AD619" s="187"/>
      <c r="AE619" s="187"/>
      <c r="AF619" s="187"/>
      <c r="AG619" s="187"/>
      <c r="AH619" s="187"/>
      <c r="AI619" s="187"/>
      <c r="AJ619" s="187"/>
      <c r="AK619" s="187"/>
      <c r="AL619" s="187"/>
      <c r="AM619" s="187"/>
      <c r="AN619" s="187"/>
      <c r="AO619" s="187"/>
      <c r="AP619" s="187"/>
      <c r="AQ619" s="187"/>
      <c r="AR619" s="187"/>
      <c r="AS619" s="187"/>
      <c r="AT619" s="187"/>
      <c r="AU619" s="187"/>
      <c r="AV619" s="187"/>
      <c r="AW619" s="187"/>
      <c r="AX619" s="187"/>
      <c r="AY619" s="187"/>
      <c r="AZ619" s="187"/>
      <c r="BA619" s="187"/>
      <c r="BB619" s="187"/>
      <c r="BC619" s="187"/>
      <c r="BD619" s="187"/>
      <c r="BE619" s="187"/>
      <c r="BF619" s="187"/>
      <c r="BG619" s="187"/>
      <c r="BH619" s="187"/>
      <c r="BI619" s="187"/>
      <c r="BJ619" s="187"/>
      <c r="BK619" s="187"/>
      <c r="BL619" s="187"/>
      <c r="BM619" s="187"/>
      <c r="BN619" s="187"/>
      <c r="BO619" s="187"/>
      <c r="BP619" s="187"/>
      <c r="BQ619" s="187"/>
      <c r="BR619" s="187"/>
      <c r="BS619" s="187"/>
      <c r="BT619" s="187"/>
    </row>
    <row r="620" spans="1:72">
      <c r="A620" s="187"/>
      <c r="B620" s="187"/>
      <c r="C620" s="187"/>
      <c r="D620" s="187"/>
      <c r="E620" s="187"/>
      <c r="F620" s="187"/>
      <c r="G620" s="187"/>
      <c r="H620" s="187"/>
      <c r="I620" s="187"/>
      <c r="J620" s="187"/>
      <c r="K620" s="187"/>
      <c r="L620" s="187"/>
      <c r="M620" s="187"/>
      <c r="N620" s="187"/>
      <c r="O620" s="187"/>
      <c r="P620" s="187"/>
      <c r="Q620" s="187"/>
      <c r="R620" s="187"/>
      <c r="S620" s="187"/>
      <c r="T620" s="187"/>
      <c r="U620" s="187"/>
      <c r="V620" s="187"/>
      <c r="W620" s="187"/>
      <c r="X620" s="187"/>
      <c r="Y620" s="187"/>
      <c r="Z620" s="187"/>
      <c r="AA620" s="187"/>
      <c r="AB620" s="187"/>
      <c r="AC620" s="187"/>
      <c r="AD620" s="187"/>
      <c r="AE620" s="187"/>
      <c r="AF620" s="187"/>
      <c r="AG620" s="187"/>
      <c r="AH620" s="187"/>
      <c r="AI620" s="187"/>
      <c r="AJ620" s="187"/>
      <c r="AK620" s="187"/>
      <c r="AL620" s="187"/>
      <c r="AM620" s="187"/>
      <c r="AN620" s="187"/>
      <c r="AO620" s="187"/>
      <c r="AP620" s="187"/>
      <c r="AQ620" s="187"/>
      <c r="AR620" s="187"/>
      <c r="AS620" s="187"/>
      <c r="AT620" s="187"/>
      <c r="AU620" s="187"/>
      <c r="AV620" s="187"/>
      <c r="AW620" s="187"/>
      <c r="AX620" s="187"/>
      <c r="AY620" s="187"/>
      <c r="AZ620" s="187"/>
      <c r="BA620" s="187"/>
      <c r="BB620" s="187"/>
      <c r="BC620" s="187"/>
      <c r="BD620" s="187"/>
      <c r="BE620" s="187"/>
      <c r="BF620" s="187"/>
      <c r="BG620" s="187"/>
      <c r="BH620" s="187"/>
      <c r="BI620" s="187"/>
      <c r="BJ620" s="187"/>
      <c r="BK620" s="187"/>
      <c r="BL620" s="187"/>
      <c r="BM620" s="187"/>
      <c r="BN620" s="187"/>
      <c r="BO620" s="187"/>
      <c r="BP620" s="187"/>
      <c r="BQ620" s="187"/>
      <c r="BR620" s="187"/>
      <c r="BS620" s="187"/>
      <c r="BT620" s="187"/>
    </row>
    <row r="621" spans="1:72">
      <c r="A621" s="187"/>
      <c r="B621" s="187"/>
      <c r="C621" s="187"/>
      <c r="D621" s="187"/>
      <c r="E621" s="187"/>
      <c r="F621" s="187"/>
      <c r="G621" s="187"/>
      <c r="H621" s="187"/>
      <c r="I621" s="187"/>
      <c r="J621" s="187"/>
      <c r="K621" s="187"/>
      <c r="L621" s="187"/>
      <c r="M621" s="187"/>
      <c r="N621" s="187"/>
      <c r="O621" s="187"/>
      <c r="P621" s="187"/>
      <c r="Q621" s="187"/>
      <c r="R621" s="187"/>
      <c r="S621" s="187"/>
      <c r="T621" s="187"/>
      <c r="U621" s="187"/>
      <c r="V621" s="187"/>
      <c r="W621" s="187"/>
      <c r="X621" s="187"/>
      <c r="Y621" s="187"/>
      <c r="Z621" s="187"/>
      <c r="AA621" s="187"/>
      <c r="AB621" s="187"/>
      <c r="AC621" s="187"/>
      <c r="AD621" s="187"/>
      <c r="AE621" s="187"/>
      <c r="AF621" s="187"/>
      <c r="AG621" s="187"/>
      <c r="AH621" s="187"/>
      <c r="AI621" s="187"/>
      <c r="AJ621" s="187"/>
      <c r="AK621" s="187"/>
      <c r="AL621" s="187"/>
      <c r="AM621" s="187"/>
      <c r="AN621" s="187"/>
      <c r="AO621" s="187"/>
      <c r="AP621" s="187"/>
      <c r="AQ621" s="187"/>
      <c r="AR621" s="187"/>
      <c r="AS621" s="187"/>
      <c r="AT621" s="187"/>
      <c r="AU621" s="187"/>
      <c r="AV621" s="187"/>
      <c r="AW621" s="187"/>
      <c r="AX621" s="187"/>
      <c r="AY621" s="187"/>
      <c r="AZ621" s="187"/>
      <c r="BA621" s="187"/>
      <c r="BB621" s="187"/>
      <c r="BC621" s="187"/>
      <c r="BD621" s="187"/>
      <c r="BE621" s="187"/>
      <c r="BF621" s="187"/>
      <c r="BG621" s="187"/>
      <c r="BH621" s="187"/>
      <c r="BI621" s="187"/>
      <c r="BJ621" s="187"/>
      <c r="BK621" s="187"/>
      <c r="BL621" s="187"/>
      <c r="BM621" s="187"/>
      <c r="BN621" s="187"/>
      <c r="BO621" s="187"/>
      <c r="BP621" s="187"/>
      <c r="BQ621" s="187"/>
      <c r="BR621" s="187"/>
      <c r="BS621" s="187"/>
      <c r="BT621" s="187"/>
    </row>
    <row r="622" spans="1:72">
      <c r="A622" s="187"/>
      <c r="B622" s="187"/>
      <c r="C622" s="187"/>
      <c r="D622" s="187"/>
      <c r="E622" s="187"/>
      <c r="F622" s="187"/>
      <c r="G622" s="187"/>
      <c r="H622" s="187"/>
      <c r="I622" s="187"/>
      <c r="J622" s="187"/>
      <c r="K622" s="187"/>
      <c r="L622" s="187"/>
      <c r="M622" s="187"/>
      <c r="N622" s="187"/>
      <c r="O622" s="187"/>
      <c r="P622" s="187"/>
      <c r="Q622" s="187"/>
      <c r="R622" s="187"/>
      <c r="S622" s="187"/>
      <c r="T622" s="187"/>
      <c r="U622" s="187"/>
      <c r="V622" s="187"/>
      <c r="W622" s="187"/>
      <c r="X622" s="187"/>
      <c r="Y622" s="187"/>
      <c r="Z622" s="187"/>
      <c r="AA622" s="187"/>
      <c r="AB622" s="187"/>
      <c r="AC622" s="187"/>
      <c r="AD622" s="187"/>
      <c r="AE622" s="187"/>
      <c r="AF622" s="187"/>
      <c r="AG622" s="187"/>
      <c r="AH622" s="187"/>
      <c r="AI622" s="187"/>
      <c r="AJ622" s="187"/>
      <c r="AK622" s="187"/>
      <c r="AL622" s="187"/>
      <c r="AM622" s="187"/>
      <c r="AN622" s="187"/>
      <c r="AO622" s="187"/>
      <c r="AP622" s="187"/>
      <c r="AQ622" s="187"/>
      <c r="AR622" s="187"/>
      <c r="AS622" s="187"/>
      <c r="AT622" s="187"/>
      <c r="AU622" s="187"/>
      <c r="AV622" s="187"/>
      <c r="AW622" s="187"/>
      <c r="AX622" s="187"/>
      <c r="AY622" s="187"/>
      <c r="AZ622" s="187"/>
      <c r="BA622" s="187"/>
      <c r="BB622" s="187"/>
      <c r="BC622" s="187"/>
      <c r="BD622" s="187"/>
      <c r="BE622" s="187"/>
      <c r="BF622" s="187"/>
      <c r="BG622" s="187"/>
      <c r="BH622" s="187"/>
      <c r="BI622" s="187"/>
      <c r="BJ622" s="187"/>
      <c r="BK622" s="187"/>
      <c r="BL622" s="187"/>
      <c r="BM622" s="187"/>
      <c r="BN622" s="187"/>
      <c r="BO622" s="187"/>
      <c r="BP622" s="187"/>
      <c r="BQ622" s="187"/>
      <c r="BR622" s="187"/>
      <c r="BS622" s="187"/>
      <c r="BT622" s="187"/>
    </row>
    <row r="623" spans="1:72">
      <c r="A623" s="187"/>
      <c r="B623" s="187"/>
      <c r="C623" s="187"/>
      <c r="D623" s="187"/>
      <c r="E623" s="187"/>
      <c r="F623" s="187"/>
      <c r="G623" s="187"/>
      <c r="H623" s="187"/>
      <c r="I623" s="187"/>
      <c r="J623" s="187"/>
      <c r="K623" s="187"/>
      <c r="L623" s="187"/>
      <c r="M623" s="187"/>
      <c r="N623" s="187"/>
      <c r="O623" s="187"/>
      <c r="P623" s="187"/>
      <c r="Q623" s="187"/>
      <c r="R623" s="187"/>
      <c r="S623" s="187"/>
      <c r="T623" s="187"/>
      <c r="U623" s="187"/>
      <c r="V623" s="187"/>
      <c r="W623" s="187"/>
      <c r="X623" s="187"/>
      <c r="Y623" s="187"/>
      <c r="Z623" s="187"/>
      <c r="AA623" s="187"/>
      <c r="AB623" s="187"/>
      <c r="AC623" s="187"/>
      <c r="AD623" s="187"/>
      <c r="AE623" s="187"/>
      <c r="AF623" s="187"/>
      <c r="AG623" s="187"/>
      <c r="AH623" s="187"/>
      <c r="AI623" s="187"/>
      <c r="AJ623" s="187"/>
      <c r="AK623" s="187"/>
      <c r="AL623" s="187"/>
      <c r="AM623" s="187"/>
      <c r="AN623" s="187"/>
      <c r="AO623" s="187"/>
      <c r="AP623" s="187"/>
      <c r="AQ623" s="187"/>
      <c r="AR623" s="187"/>
      <c r="AS623" s="187"/>
      <c r="AT623" s="187"/>
      <c r="AU623" s="187"/>
      <c r="AV623" s="187"/>
      <c r="AW623" s="187"/>
      <c r="AX623" s="187"/>
      <c r="AY623" s="187"/>
      <c r="AZ623" s="187"/>
      <c r="BA623" s="187"/>
      <c r="BB623" s="187"/>
      <c r="BC623" s="187"/>
      <c r="BD623" s="187"/>
      <c r="BE623" s="187"/>
      <c r="BF623" s="187"/>
      <c r="BG623" s="187"/>
      <c r="BH623" s="187"/>
      <c r="BI623" s="187"/>
      <c r="BJ623" s="187"/>
      <c r="BK623" s="187"/>
      <c r="BL623" s="187"/>
      <c r="BM623" s="187"/>
      <c r="BN623" s="187"/>
      <c r="BO623" s="187"/>
      <c r="BP623" s="187"/>
      <c r="BQ623" s="187"/>
      <c r="BR623" s="187"/>
      <c r="BS623" s="187"/>
      <c r="BT623" s="187"/>
    </row>
    <row r="624" spans="1:72">
      <c r="A624" s="187"/>
      <c r="B624" s="187"/>
      <c r="C624" s="187"/>
      <c r="D624" s="187"/>
      <c r="E624" s="187"/>
      <c r="F624" s="187"/>
      <c r="G624" s="187"/>
      <c r="H624" s="187"/>
      <c r="I624" s="187"/>
      <c r="J624" s="187"/>
      <c r="K624" s="187"/>
      <c r="L624" s="187"/>
      <c r="M624" s="187"/>
      <c r="N624" s="187"/>
      <c r="O624" s="187"/>
      <c r="P624" s="187"/>
      <c r="Q624" s="187"/>
      <c r="R624" s="187"/>
      <c r="S624" s="187"/>
      <c r="T624" s="187"/>
      <c r="U624" s="187"/>
      <c r="V624" s="187"/>
      <c r="W624" s="187"/>
      <c r="X624" s="187"/>
      <c r="Y624" s="187"/>
      <c r="Z624" s="187"/>
      <c r="AA624" s="187"/>
      <c r="AB624" s="187"/>
      <c r="AC624" s="187"/>
      <c r="AD624" s="187"/>
      <c r="AE624" s="187"/>
      <c r="AF624" s="187"/>
      <c r="AG624" s="187"/>
      <c r="AH624" s="187"/>
      <c r="AI624" s="187"/>
      <c r="AJ624" s="187"/>
      <c r="AK624" s="187"/>
      <c r="AL624" s="187"/>
      <c r="AM624" s="187"/>
      <c r="AN624" s="187"/>
      <c r="AO624" s="187"/>
      <c r="AP624" s="187"/>
      <c r="AQ624" s="187"/>
      <c r="AR624" s="187"/>
      <c r="AS624" s="187"/>
      <c r="AT624" s="187"/>
      <c r="AU624" s="187"/>
      <c r="AV624" s="187"/>
      <c r="AW624" s="187"/>
      <c r="AX624" s="187"/>
      <c r="AY624" s="187"/>
      <c r="AZ624" s="187"/>
      <c r="BA624" s="187"/>
      <c r="BB624" s="187"/>
      <c r="BC624" s="187"/>
      <c r="BD624" s="187"/>
      <c r="BE624" s="187"/>
      <c r="BF624" s="187"/>
      <c r="BG624" s="187"/>
      <c r="BH624" s="187"/>
      <c r="BI624" s="187"/>
      <c r="BJ624" s="187"/>
      <c r="BK624" s="187"/>
      <c r="BL624" s="187"/>
      <c r="BM624" s="187"/>
      <c r="BN624" s="187"/>
      <c r="BO624" s="187"/>
      <c r="BP624" s="187"/>
      <c r="BQ624" s="187"/>
      <c r="BR624" s="187"/>
      <c r="BS624" s="187"/>
      <c r="BT624" s="187"/>
    </row>
    <row r="625" spans="1:72">
      <c r="A625" s="187"/>
      <c r="B625" s="187"/>
      <c r="C625" s="187"/>
      <c r="D625" s="187"/>
      <c r="E625" s="187"/>
      <c r="F625" s="187"/>
      <c r="G625" s="187"/>
      <c r="H625" s="187"/>
      <c r="I625" s="187"/>
      <c r="J625" s="187"/>
      <c r="K625" s="187"/>
      <c r="L625" s="187"/>
      <c r="M625" s="187"/>
      <c r="N625" s="187"/>
      <c r="O625" s="187"/>
      <c r="P625" s="187"/>
      <c r="Q625" s="187"/>
      <c r="R625" s="187"/>
      <c r="S625" s="187"/>
      <c r="T625" s="187"/>
      <c r="U625" s="187"/>
      <c r="V625" s="187"/>
      <c r="W625" s="187"/>
      <c r="X625" s="187"/>
      <c r="Y625" s="187"/>
      <c r="Z625" s="187"/>
      <c r="AA625" s="187"/>
      <c r="AB625" s="187"/>
      <c r="AC625" s="187"/>
      <c r="AD625" s="187"/>
      <c r="AE625" s="187"/>
      <c r="AF625" s="187"/>
      <c r="AG625" s="187"/>
      <c r="AH625" s="187"/>
      <c r="AI625" s="187"/>
      <c r="AJ625" s="187"/>
      <c r="AK625" s="187"/>
      <c r="AL625" s="187"/>
      <c r="AM625" s="187"/>
      <c r="AN625" s="187"/>
      <c r="AO625" s="187"/>
      <c r="AP625" s="187"/>
      <c r="AQ625" s="187"/>
      <c r="AR625" s="187"/>
      <c r="AS625" s="187"/>
      <c r="AT625" s="187"/>
      <c r="AU625" s="187"/>
      <c r="AV625" s="187"/>
      <c r="AW625" s="187"/>
      <c r="AX625" s="187"/>
      <c r="AY625" s="187"/>
      <c r="AZ625" s="187"/>
      <c r="BA625" s="187"/>
      <c r="BB625" s="187"/>
      <c r="BC625" s="187"/>
      <c r="BD625" s="187"/>
      <c r="BE625" s="187"/>
      <c r="BF625" s="187"/>
      <c r="BG625" s="187"/>
      <c r="BH625" s="187"/>
      <c r="BI625" s="187"/>
      <c r="BJ625" s="187"/>
      <c r="BK625" s="187"/>
      <c r="BL625" s="187"/>
      <c r="BM625" s="187"/>
      <c r="BN625" s="187"/>
      <c r="BO625" s="187"/>
      <c r="BP625" s="187"/>
      <c r="BQ625" s="187"/>
      <c r="BR625" s="187"/>
      <c r="BS625" s="187"/>
      <c r="BT625" s="187"/>
    </row>
    <row r="626" spans="1:72">
      <c r="A626" s="187"/>
      <c r="B626" s="187"/>
      <c r="C626" s="187"/>
      <c r="D626" s="187"/>
      <c r="E626" s="187"/>
      <c r="F626" s="187"/>
      <c r="G626" s="187"/>
      <c r="H626" s="187"/>
      <c r="I626" s="187"/>
      <c r="J626" s="187"/>
      <c r="K626" s="187"/>
      <c r="L626" s="187"/>
      <c r="M626" s="187"/>
      <c r="N626" s="187"/>
      <c r="O626" s="187"/>
      <c r="P626" s="187"/>
      <c r="Q626" s="187"/>
      <c r="R626" s="187"/>
      <c r="S626" s="187"/>
      <c r="T626" s="187"/>
      <c r="U626" s="187"/>
      <c r="V626" s="187"/>
      <c r="W626" s="187"/>
      <c r="X626" s="187"/>
      <c r="Y626" s="187"/>
      <c r="Z626" s="187"/>
      <c r="AA626" s="187"/>
      <c r="AB626" s="187"/>
      <c r="AC626" s="187"/>
      <c r="AD626" s="187"/>
      <c r="AE626" s="187"/>
      <c r="AF626" s="187"/>
      <c r="AG626" s="187"/>
      <c r="AH626" s="187"/>
      <c r="AI626" s="187"/>
      <c r="AJ626" s="187"/>
      <c r="AK626" s="187"/>
      <c r="AL626" s="187"/>
      <c r="AM626" s="187"/>
      <c r="AN626" s="187"/>
      <c r="AO626" s="187"/>
      <c r="AP626" s="187"/>
      <c r="AQ626" s="187"/>
      <c r="AR626" s="187"/>
      <c r="AS626" s="187"/>
      <c r="AT626" s="187"/>
      <c r="AU626" s="187"/>
      <c r="AV626" s="187"/>
      <c r="AW626" s="187"/>
      <c r="AX626" s="187"/>
      <c r="AY626" s="187"/>
      <c r="AZ626" s="187"/>
      <c r="BA626" s="187"/>
      <c r="BB626" s="187"/>
      <c r="BC626" s="187"/>
      <c r="BD626" s="187"/>
      <c r="BE626" s="187"/>
      <c r="BF626" s="187"/>
      <c r="BG626" s="187"/>
      <c r="BH626" s="187"/>
      <c r="BI626" s="187"/>
      <c r="BJ626" s="187"/>
      <c r="BK626" s="187"/>
      <c r="BL626" s="187"/>
      <c r="BM626" s="187"/>
      <c r="BN626" s="187"/>
      <c r="BO626" s="187"/>
      <c r="BP626" s="187"/>
      <c r="BQ626" s="187"/>
      <c r="BR626" s="187"/>
      <c r="BS626" s="187"/>
      <c r="BT626" s="187"/>
    </row>
    <row r="627" spans="1:72">
      <c r="A627" s="187"/>
      <c r="B627" s="187"/>
      <c r="C627" s="187"/>
      <c r="D627" s="187"/>
      <c r="E627" s="187"/>
      <c r="F627" s="187"/>
      <c r="G627" s="187"/>
      <c r="H627" s="187"/>
      <c r="I627" s="187"/>
      <c r="J627" s="187"/>
      <c r="K627" s="187"/>
      <c r="L627" s="187"/>
      <c r="M627" s="187"/>
      <c r="N627" s="187"/>
      <c r="O627" s="187"/>
      <c r="P627" s="187"/>
      <c r="Q627" s="187"/>
      <c r="R627" s="187"/>
      <c r="S627" s="187"/>
      <c r="T627" s="187"/>
      <c r="U627" s="187"/>
      <c r="V627" s="187"/>
      <c r="W627" s="187"/>
      <c r="X627" s="187"/>
      <c r="Y627" s="187"/>
      <c r="Z627" s="187"/>
      <c r="AA627" s="187"/>
      <c r="AB627" s="187"/>
      <c r="AC627" s="187"/>
      <c r="AD627" s="187"/>
      <c r="AE627" s="187"/>
      <c r="AF627" s="187"/>
      <c r="AG627" s="187"/>
      <c r="AH627" s="187"/>
      <c r="AI627" s="187"/>
      <c r="AJ627" s="187"/>
      <c r="AK627" s="187"/>
      <c r="AL627" s="187"/>
      <c r="AM627" s="187"/>
      <c r="AN627" s="187"/>
      <c r="AO627" s="187"/>
      <c r="AP627" s="187"/>
      <c r="AQ627" s="187"/>
      <c r="AR627" s="187"/>
      <c r="AS627" s="187"/>
      <c r="AT627" s="187"/>
      <c r="AU627" s="187"/>
      <c r="AV627" s="187"/>
      <c r="AW627" s="187"/>
      <c r="AX627" s="187"/>
      <c r="AY627" s="187"/>
      <c r="AZ627" s="187"/>
      <c r="BA627" s="187"/>
      <c r="BB627" s="187"/>
      <c r="BC627" s="187"/>
      <c r="BD627" s="187"/>
      <c r="BE627" s="187"/>
      <c r="BF627" s="187"/>
      <c r="BG627" s="187"/>
      <c r="BH627" s="187"/>
      <c r="BI627" s="187"/>
      <c r="BJ627" s="187"/>
      <c r="BK627" s="187"/>
      <c r="BL627" s="187"/>
      <c r="BM627" s="187"/>
      <c r="BN627" s="187"/>
      <c r="BO627" s="187"/>
      <c r="BP627" s="187"/>
      <c r="BQ627" s="187"/>
      <c r="BR627" s="187"/>
      <c r="BS627" s="187"/>
      <c r="BT627" s="187"/>
    </row>
    <row r="628" spans="1:72">
      <c r="A628" s="187"/>
      <c r="B628" s="187"/>
      <c r="C628" s="187"/>
      <c r="D628" s="187"/>
      <c r="E628" s="187"/>
      <c r="F628" s="187"/>
      <c r="G628" s="187"/>
      <c r="H628" s="187"/>
      <c r="I628" s="187"/>
      <c r="J628" s="187"/>
      <c r="K628" s="187"/>
      <c r="L628" s="187"/>
      <c r="M628" s="187"/>
      <c r="N628" s="187"/>
      <c r="O628" s="187"/>
      <c r="P628" s="187"/>
      <c r="Q628" s="187"/>
      <c r="R628" s="187"/>
      <c r="S628" s="187"/>
      <c r="T628" s="187"/>
      <c r="U628" s="187"/>
      <c r="V628" s="187"/>
      <c r="W628" s="187"/>
      <c r="X628" s="187"/>
      <c r="Y628" s="187"/>
      <c r="Z628" s="187"/>
      <c r="AA628" s="187"/>
      <c r="AB628" s="187"/>
      <c r="AC628" s="187"/>
      <c r="AD628" s="187"/>
      <c r="AE628" s="187"/>
      <c r="AF628" s="187"/>
      <c r="AG628" s="187"/>
      <c r="AH628" s="187"/>
      <c r="AI628" s="187"/>
      <c r="AJ628" s="187"/>
      <c r="AK628" s="187"/>
      <c r="AL628" s="187"/>
      <c r="AM628" s="187"/>
      <c r="AN628" s="187"/>
      <c r="AO628" s="187"/>
      <c r="AP628" s="187"/>
      <c r="AQ628" s="187"/>
      <c r="AR628" s="187"/>
      <c r="AS628" s="187"/>
      <c r="AT628" s="187"/>
      <c r="AU628" s="187"/>
      <c r="AV628" s="187"/>
      <c r="AW628" s="187"/>
      <c r="AX628" s="187"/>
      <c r="AY628" s="187"/>
      <c r="AZ628" s="187"/>
      <c r="BA628" s="187"/>
      <c r="BB628" s="187"/>
      <c r="BC628" s="187"/>
      <c r="BD628" s="187"/>
      <c r="BE628" s="187"/>
      <c r="BF628" s="187"/>
      <c r="BG628" s="187"/>
      <c r="BH628" s="187"/>
      <c r="BI628" s="187"/>
      <c r="BJ628" s="187"/>
      <c r="BK628" s="187"/>
      <c r="BL628" s="187"/>
      <c r="BM628" s="187"/>
      <c r="BN628" s="187"/>
      <c r="BO628" s="187"/>
      <c r="BP628" s="187"/>
      <c r="BQ628" s="187"/>
      <c r="BR628" s="187"/>
      <c r="BS628" s="187"/>
      <c r="BT628" s="187"/>
    </row>
    <row r="629" spans="1:72">
      <c r="A629" s="187"/>
      <c r="B629" s="187"/>
      <c r="C629" s="187"/>
      <c r="D629" s="187"/>
      <c r="E629" s="187"/>
      <c r="F629" s="187"/>
      <c r="G629" s="187"/>
      <c r="H629" s="187"/>
      <c r="I629" s="187"/>
      <c r="J629" s="187"/>
      <c r="K629" s="187"/>
      <c r="L629" s="187"/>
      <c r="M629" s="187"/>
      <c r="N629" s="187"/>
      <c r="O629" s="187"/>
      <c r="P629" s="187"/>
      <c r="Q629" s="187"/>
      <c r="R629" s="187"/>
      <c r="S629" s="187"/>
      <c r="T629" s="187"/>
      <c r="U629" s="187"/>
      <c r="V629" s="187"/>
      <c r="W629" s="187"/>
      <c r="X629" s="187"/>
      <c r="Y629" s="187"/>
      <c r="Z629" s="187"/>
      <c r="AA629" s="187"/>
      <c r="AB629" s="187"/>
      <c r="AC629" s="187"/>
      <c r="AD629" s="187"/>
      <c r="AE629" s="187"/>
      <c r="AF629" s="187"/>
      <c r="AG629" s="187"/>
      <c r="AH629" s="187"/>
      <c r="AI629" s="187"/>
      <c r="AJ629" s="187"/>
      <c r="AK629" s="187"/>
      <c r="AL629" s="187"/>
      <c r="AM629" s="187"/>
      <c r="AN629" s="187"/>
      <c r="AO629" s="187"/>
      <c r="AP629" s="187"/>
      <c r="AQ629" s="187"/>
      <c r="AR629" s="187"/>
      <c r="AS629" s="187"/>
      <c r="AT629" s="187"/>
      <c r="AU629" s="187"/>
      <c r="AV629" s="187"/>
      <c r="AW629" s="187"/>
      <c r="AX629" s="187"/>
      <c r="AY629" s="187"/>
      <c r="AZ629" s="187"/>
      <c r="BA629" s="187"/>
      <c r="BB629" s="187"/>
      <c r="BC629" s="187"/>
      <c r="BD629" s="187"/>
      <c r="BE629" s="187"/>
      <c r="BF629" s="187"/>
      <c r="BG629" s="187"/>
      <c r="BH629" s="187"/>
      <c r="BI629" s="187"/>
      <c r="BJ629" s="187"/>
      <c r="BK629" s="187"/>
      <c r="BL629" s="187"/>
      <c r="BM629" s="187"/>
      <c r="BN629" s="187"/>
      <c r="BO629" s="187"/>
      <c r="BP629" s="187"/>
      <c r="BQ629" s="187"/>
      <c r="BR629" s="187"/>
      <c r="BS629" s="187"/>
      <c r="BT629" s="187"/>
    </row>
    <row r="630" spans="1:72">
      <c r="A630" s="187"/>
      <c r="B630" s="187"/>
      <c r="C630" s="187"/>
      <c r="D630" s="187"/>
      <c r="E630" s="187"/>
      <c r="F630" s="187"/>
      <c r="G630" s="187"/>
      <c r="H630" s="187"/>
      <c r="I630" s="187"/>
      <c r="J630" s="187"/>
      <c r="K630" s="187"/>
      <c r="L630" s="187"/>
      <c r="M630" s="187"/>
      <c r="N630" s="187"/>
      <c r="O630" s="187"/>
      <c r="P630" s="187"/>
      <c r="Q630" s="187"/>
      <c r="R630" s="187"/>
      <c r="S630" s="187"/>
      <c r="T630" s="187"/>
      <c r="U630" s="187"/>
      <c r="V630" s="187"/>
      <c r="W630" s="187"/>
      <c r="X630" s="187"/>
      <c r="Y630" s="187"/>
      <c r="Z630" s="187"/>
      <c r="AA630" s="187"/>
      <c r="AB630" s="187"/>
      <c r="AC630" s="187"/>
      <c r="AD630" s="187"/>
      <c r="AE630" s="187"/>
      <c r="AF630" s="187"/>
      <c r="AG630" s="187"/>
      <c r="AH630" s="187"/>
      <c r="AI630" s="187"/>
      <c r="AJ630" s="187"/>
      <c r="AK630" s="187"/>
      <c r="AL630" s="187"/>
      <c r="AM630" s="187"/>
      <c r="AN630" s="187"/>
      <c r="AO630" s="187"/>
      <c r="AP630" s="187"/>
      <c r="AQ630" s="187"/>
      <c r="AR630" s="187"/>
      <c r="AS630" s="187"/>
      <c r="AT630" s="187"/>
      <c r="AU630" s="187"/>
      <c r="AV630" s="187"/>
      <c r="AW630" s="187"/>
      <c r="AX630" s="187"/>
      <c r="AY630" s="187"/>
      <c r="AZ630" s="187"/>
      <c r="BA630" s="187"/>
      <c r="BB630" s="187"/>
      <c r="BC630" s="187"/>
      <c r="BD630" s="187"/>
      <c r="BE630" s="187"/>
      <c r="BF630" s="187"/>
      <c r="BG630" s="187"/>
      <c r="BH630" s="187"/>
      <c r="BI630" s="187"/>
      <c r="BJ630" s="187"/>
      <c r="BK630" s="187"/>
      <c r="BL630" s="187"/>
      <c r="BM630" s="187"/>
      <c r="BN630" s="187"/>
      <c r="BO630" s="187"/>
      <c r="BP630" s="187"/>
      <c r="BQ630" s="187"/>
      <c r="BR630" s="187"/>
      <c r="BS630" s="187"/>
      <c r="BT630" s="187"/>
    </row>
    <row r="631" spans="1:72">
      <c r="A631" s="187"/>
      <c r="B631" s="187"/>
      <c r="C631" s="187"/>
      <c r="D631" s="187"/>
      <c r="E631" s="187"/>
      <c r="F631" s="187"/>
      <c r="G631" s="187"/>
      <c r="H631" s="187"/>
      <c r="I631" s="187"/>
      <c r="J631" s="187"/>
      <c r="K631" s="187"/>
      <c r="L631" s="187"/>
      <c r="M631" s="187"/>
      <c r="N631" s="187"/>
      <c r="O631" s="187"/>
      <c r="P631" s="187"/>
      <c r="Q631" s="187"/>
      <c r="R631" s="187"/>
      <c r="S631" s="187"/>
      <c r="T631" s="187"/>
      <c r="U631" s="187"/>
      <c r="V631" s="187"/>
      <c r="W631" s="187"/>
      <c r="X631" s="187"/>
      <c r="Y631" s="187"/>
      <c r="Z631" s="187"/>
      <c r="AA631" s="187"/>
      <c r="AB631" s="187"/>
      <c r="AC631" s="187"/>
      <c r="AD631" s="187"/>
      <c r="AE631" s="187"/>
      <c r="AF631" s="187"/>
      <c r="AG631" s="187"/>
      <c r="AH631" s="187"/>
      <c r="AI631" s="187"/>
      <c r="AJ631" s="187"/>
      <c r="AK631" s="187"/>
      <c r="AL631" s="187"/>
      <c r="AM631" s="187"/>
      <c r="AN631" s="187"/>
      <c r="AO631" s="187"/>
      <c r="AP631" s="187"/>
      <c r="AQ631" s="187"/>
      <c r="AR631" s="187"/>
      <c r="AS631" s="187"/>
      <c r="AT631" s="187"/>
      <c r="AU631" s="187"/>
      <c r="AV631" s="187"/>
      <c r="AW631" s="187"/>
      <c r="AX631" s="187"/>
      <c r="AY631" s="187"/>
      <c r="AZ631" s="187"/>
      <c r="BA631" s="187"/>
      <c r="BB631" s="187"/>
      <c r="BC631" s="187"/>
      <c r="BD631" s="187"/>
      <c r="BE631" s="187"/>
      <c r="BF631" s="187"/>
      <c r="BG631" s="187"/>
      <c r="BH631" s="187"/>
      <c r="BI631" s="187"/>
      <c r="BJ631" s="187"/>
      <c r="BK631" s="187"/>
      <c r="BL631" s="187"/>
      <c r="BM631" s="187"/>
      <c r="BN631" s="187"/>
      <c r="BO631" s="187"/>
      <c r="BP631" s="187"/>
      <c r="BQ631" s="187"/>
      <c r="BR631" s="187"/>
      <c r="BS631" s="187"/>
      <c r="BT631" s="187"/>
    </row>
    <row r="632" spans="1:72">
      <c r="A632" s="187"/>
      <c r="B632" s="187"/>
      <c r="C632" s="187"/>
      <c r="D632" s="187"/>
      <c r="E632" s="187"/>
      <c r="F632" s="187"/>
      <c r="G632" s="187"/>
      <c r="H632" s="187"/>
      <c r="I632" s="187"/>
      <c r="J632" s="187"/>
      <c r="K632" s="187"/>
      <c r="L632" s="187"/>
      <c r="M632" s="187"/>
      <c r="N632" s="187"/>
      <c r="O632" s="187"/>
      <c r="P632" s="187"/>
      <c r="Q632" s="187"/>
      <c r="R632" s="187"/>
      <c r="S632" s="187"/>
      <c r="T632" s="187"/>
      <c r="U632" s="187"/>
      <c r="V632" s="187"/>
      <c r="W632" s="187"/>
      <c r="X632" s="187"/>
      <c r="Y632" s="187"/>
      <c r="Z632" s="187"/>
      <c r="AA632" s="187"/>
      <c r="AB632" s="187"/>
      <c r="AC632" s="187"/>
      <c r="AD632" s="187"/>
      <c r="AE632" s="187"/>
      <c r="AF632" s="187"/>
      <c r="AG632" s="187"/>
      <c r="AH632" s="187"/>
      <c r="AI632" s="187"/>
      <c r="AJ632" s="187"/>
      <c r="AK632" s="187"/>
      <c r="AL632" s="187"/>
      <c r="AM632" s="187"/>
      <c r="AN632" s="187"/>
      <c r="AO632" s="187"/>
      <c r="AP632" s="187"/>
      <c r="AQ632" s="187"/>
      <c r="AR632" s="187"/>
      <c r="AS632" s="187"/>
      <c r="AT632" s="187"/>
      <c r="AU632" s="187"/>
      <c r="AV632" s="187"/>
      <c r="AW632" s="187"/>
      <c r="AX632" s="187"/>
      <c r="AY632" s="187"/>
      <c r="AZ632" s="187"/>
      <c r="BA632" s="187"/>
      <c r="BB632" s="187"/>
      <c r="BC632" s="187"/>
      <c r="BD632" s="187"/>
      <c r="BE632" s="187"/>
      <c r="BF632" s="187"/>
      <c r="BG632" s="187"/>
      <c r="BH632" s="187"/>
      <c r="BI632" s="187"/>
      <c r="BJ632" s="187"/>
      <c r="BK632" s="187"/>
      <c r="BL632" s="187"/>
      <c r="BM632" s="187"/>
      <c r="BN632" s="187"/>
      <c r="BO632" s="187"/>
      <c r="BP632" s="187"/>
      <c r="BQ632" s="187"/>
      <c r="BR632" s="187"/>
      <c r="BS632" s="187"/>
      <c r="BT632" s="187"/>
    </row>
    <row r="633" spans="1:72">
      <c r="A633" s="187"/>
      <c r="B633" s="187"/>
      <c r="C633" s="187"/>
      <c r="D633" s="187"/>
      <c r="E633" s="187"/>
      <c r="F633" s="187"/>
      <c r="G633" s="187"/>
      <c r="H633" s="187"/>
      <c r="I633" s="187"/>
      <c r="J633" s="187"/>
      <c r="K633" s="187"/>
      <c r="L633" s="187"/>
      <c r="M633" s="187"/>
      <c r="N633" s="187"/>
      <c r="O633" s="187"/>
      <c r="P633" s="187"/>
      <c r="Q633" s="187"/>
      <c r="R633" s="187"/>
      <c r="S633" s="187"/>
      <c r="T633" s="187"/>
      <c r="U633" s="187"/>
      <c r="V633" s="187"/>
      <c r="W633" s="187"/>
      <c r="X633" s="187"/>
      <c r="Y633" s="187"/>
      <c r="Z633" s="187"/>
      <c r="AA633" s="187"/>
      <c r="AB633" s="187"/>
      <c r="AC633" s="187"/>
      <c r="AD633" s="187"/>
      <c r="AE633" s="187"/>
      <c r="AF633" s="187"/>
      <c r="AG633" s="187"/>
      <c r="AH633" s="187"/>
      <c r="AI633" s="187"/>
      <c r="AJ633" s="187"/>
      <c r="AK633" s="187"/>
      <c r="AL633" s="187"/>
      <c r="AM633" s="187"/>
      <c r="AN633" s="187"/>
      <c r="AO633" s="187"/>
      <c r="AP633" s="187"/>
      <c r="AQ633" s="187"/>
      <c r="AR633" s="187"/>
      <c r="AS633" s="187"/>
      <c r="AT633" s="187"/>
      <c r="AU633" s="187"/>
      <c r="AV633" s="187"/>
      <c r="AW633" s="187"/>
      <c r="AX633" s="187"/>
      <c r="AY633" s="187"/>
      <c r="AZ633" s="187"/>
      <c r="BA633" s="187"/>
      <c r="BB633" s="187"/>
      <c r="BC633" s="187"/>
      <c r="BD633" s="187"/>
      <c r="BE633" s="187"/>
      <c r="BF633" s="187"/>
      <c r="BG633" s="187"/>
      <c r="BH633" s="187"/>
      <c r="BI633" s="187"/>
      <c r="BJ633" s="187"/>
      <c r="BK633" s="187"/>
      <c r="BL633" s="187"/>
      <c r="BM633" s="187"/>
      <c r="BN633" s="187"/>
      <c r="BO633" s="187"/>
      <c r="BP633" s="187"/>
      <c r="BQ633" s="187"/>
      <c r="BR633" s="187"/>
      <c r="BS633" s="187"/>
      <c r="BT633" s="187"/>
    </row>
    <row r="634" spans="1:72">
      <c r="A634" s="187"/>
      <c r="B634" s="187"/>
      <c r="C634" s="187"/>
      <c r="D634" s="187"/>
      <c r="E634" s="187"/>
      <c r="F634" s="187"/>
      <c r="G634" s="187"/>
      <c r="H634" s="187"/>
      <c r="I634" s="187"/>
      <c r="J634" s="187"/>
      <c r="K634" s="187"/>
      <c r="L634" s="187"/>
      <c r="M634" s="187"/>
      <c r="N634" s="187"/>
      <c r="O634" s="187"/>
      <c r="P634" s="187"/>
      <c r="Q634" s="187"/>
      <c r="R634" s="187"/>
      <c r="S634" s="187"/>
      <c r="T634" s="187"/>
      <c r="U634" s="187"/>
      <c r="V634" s="187"/>
      <c r="W634" s="187"/>
      <c r="X634" s="187"/>
      <c r="Y634" s="187"/>
      <c r="Z634" s="187"/>
      <c r="AA634" s="187"/>
      <c r="AB634" s="187"/>
      <c r="AC634" s="187"/>
      <c r="AD634" s="187"/>
      <c r="AE634" s="187"/>
      <c r="AF634" s="187"/>
      <c r="AG634" s="187"/>
      <c r="AH634" s="187"/>
      <c r="AI634" s="187"/>
      <c r="AJ634" s="187"/>
      <c r="AK634" s="187"/>
      <c r="AL634" s="187"/>
      <c r="AM634" s="187"/>
      <c r="AN634" s="187"/>
      <c r="AO634" s="187"/>
      <c r="AP634" s="187"/>
      <c r="AQ634" s="187"/>
      <c r="AR634" s="187"/>
      <c r="AS634" s="187"/>
      <c r="AT634" s="187"/>
      <c r="AU634" s="187"/>
      <c r="AV634" s="187"/>
      <c r="AW634" s="187"/>
      <c r="AX634" s="187"/>
      <c r="AY634" s="187"/>
      <c r="AZ634" s="187"/>
      <c r="BA634" s="187"/>
      <c r="BB634" s="187"/>
      <c r="BC634" s="187"/>
      <c r="BD634" s="187"/>
      <c r="BE634" s="187"/>
      <c r="BF634" s="187"/>
      <c r="BG634" s="187"/>
      <c r="BH634" s="187"/>
      <c r="BI634" s="187"/>
      <c r="BJ634" s="187"/>
      <c r="BK634" s="187"/>
      <c r="BL634" s="187"/>
      <c r="BM634" s="187"/>
      <c r="BN634" s="187"/>
      <c r="BO634" s="187"/>
      <c r="BP634" s="187"/>
      <c r="BQ634" s="187"/>
      <c r="BR634" s="187"/>
      <c r="BS634" s="187"/>
      <c r="BT634" s="187"/>
    </row>
    <row r="635" spans="1:72">
      <c r="A635" s="187"/>
      <c r="B635" s="187"/>
      <c r="C635" s="187"/>
      <c r="D635" s="187"/>
      <c r="E635" s="187"/>
      <c r="F635" s="187"/>
      <c r="G635" s="187"/>
      <c r="H635" s="187"/>
      <c r="I635" s="187"/>
      <c r="J635" s="187"/>
      <c r="K635" s="187"/>
      <c r="L635" s="187"/>
      <c r="M635" s="187"/>
      <c r="N635" s="187"/>
      <c r="O635" s="187"/>
      <c r="P635" s="187"/>
      <c r="Q635" s="187"/>
      <c r="R635" s="187"/>
      <c r="S635" s="187"/>
      <c r="T635" s="187"/>
      <c r="U635" s="187"/>
      <c r="V635" s="187"/>
      <c r="W635" s="187"/>
      <c r="X635" s="187"/>
      <c r="Y635" s="187"/>
      <c r="Z635" s="187"/>
      <c r="AA635" s="187"/>
      <c r="AB635" s="187"/>
      <c r="AC635" s="187"/>
      <c r="AD635" s="187"/>
      <c r="AE635" s="187"/>
      <c r="AF635" s="187"/>
      <c r="AG635" s="187"/>
      <c r="AH635" s="187"/>
      <c r="AI635" s="187"/>
      <c r="AJ635" s="187"/>
      <c r="AK635" s="187"/>
      <c r="AL635" s="187"/>
      <c r="AM635" s="187"/>
      <c r="AN635" s="187"/>
      <c r="AO635" s="187"/>
      <c r="AP635" s="187"/>
      <c r="AQ635" s="187"/>
      <c r="AR635" s="187"/>
      <c r="AS635" s="187"/>
      <c r="AT635" s="187"/>
      <c r="AU635" s="187"/>
      <c r="AV635" s="187"/>
      <c r="AW635" s="187"/>
      <c r="AX635" s="187"/>
      <c r="AY635" s="187"/>
      <c r="AZ635" s="187"/>
      <c r="BA635" s="187"/>
      <c r="BB635" s="187"/>
      <c r="BC635" s="187"/>
      <c r="BD635" s="187"/>
      <c r="BE635" s="187"/>
      <c r="BF635" s="187"/>
      <c r="BG635" s="187"/>
      <c r="BH635" s="187"/>
      <c r="BI635" s="187"/>
      <c r="BJ635" s="187"/>
      <c r="BK635" s="187"/>
      <c r="BL635" s="187"/>
      <c r="BM635" s="187"/>
      <c r="BN635" s="187"/>
      <c r="BO635" s="187"/>
      <c r="BP635" s="187"/>
      <c r="BQ635" s="187"/>
      <c r="BR635" s="187"/>
      <c r="BS635" s="187"/>
      <c r="BT635" s="187"/>
    </row>
    <row r="636" spans="1:72">
      <c r="A636" s="187"/>
      <c r="B636" s="187"/>
      <c r="C636" s="187"/>
      <c r="D636" s="187"/>
      <c r="E636" s="187"/>
      <c r="F636" s="187"/>
      <c r="G636" s="187"/>
      <c r="H636" s="187"/>
      <c r="I636" s="187"/>
      <c r="J636" s="187"/>
      <c r="K636" s="187"/>
      <c r="L636" s="187"/>
      <c r="M636" s="187"/>
      <c r="N636" s="187"/>
      <c r="O636" s="187"/>
      <c r="P636" s="187"/>
      <c r="Q636" s="187"/>
      <c r="R636" s="187"/>
      <c r="S636" s="187"/>
      <c r="T636" s="187"/>
      <c r="U636" s="187"/>
      <c r="V636" s="187"/>
      <c r="W636" s="187"/>
      <c r="X636" s="187"/>
      <c r="Y636" s="187"/>
      <c r="Z636" s="187"/>
      <c r="AA636" s="187"/>
      <c r="AB636" s="187"/>
      <c r="AC636" s="187"/>
      <c r="AD636" s="187"/>
      <c r="AE636" s="187"/>
      <c r="AF636" s="187"/>
      <c r="AG636" s="187"/>
      <c r="AH636" s="187"/>
      <c r="AI636" s="187"/>
      <c r="AJ636" s="187"/>
      <c r="AK636" s="187"/>
      <c r="AL636" s="187"/>
      <c r="AM636" s="187"/>
      <c r="AN636" s="187"/>
      <c r="AO636" s="187"/>
      <c r="AP636" s="187"/>
      <c r="AQ636" s="187"/>
      <c r="AR636" s="187"/>
      <c r="AS636" s="187"/>
      <c r="AT636" s="187"/>
      <c r="AU636" s="187"/>
      <c r="AV636" s="187"/>
      <c r="AW636" s="187"/>
      <c r="AX636" s="187"/>
      <c r="AY636" s="187"/>
      <c r="AZ636" s="187"/>
      <c r="BA636" s="187"/>
      <c r="BB636" s="187"/>
      <c r="BC636" s="187"/>
      <c r="BD636" s="187"/>
      <c r="BE636" s="187"/>
      <c r="BF636" s="187"/>
      <c r="BG636" s="187"/>
      <c r="BH636" s="187"/>
      <c r="BI636" s="187"/>
      <c r="BJ636" s="187"/>
      <c r="BK636" s="187"/>
      <c r="BL636" s="187"/>
      <c r="BM636" s="187"/>
      <c r="BN636" s="187"/>
      <c r="BO636" s="187"/>
      <c r="BP636" s="187"/>
      <c r="BQ636" s="187"/>
      <c r="BR636" s="187"/>
      <c r="BS636" s="187"/>
      <c r="BT636" s="187"/>
    </row>
    <row r="637" spans="1:72">
      <c r="A637" s="187"/>
      <c r="B637" s="187"/>
      <c r="C637" s="187"/>
      <c r="D637" s="187"/>
      <c r="E637" s="187"/>
      <c r="F637" s="187"/>
      <c r="G637" s="187"/>
      <c r="H637" s="187"/>
      <c r="I637" s="187"/>
      <c r="J637" s="187"/>
      <c r="K637" s="187"/>
      <c r="L637" s="187"/>
      <c r="M637" s="187"/>
      <c r="N637" s="187"/>
      <c r="O637" s="187"/>
      <c r="P637" s="187"/>
      <c r="Q637" s="187"/>
      <c r="R637" s="187"/>
      <c r="S637" s="187"/>
      <c r="T637" s="187"/>
      <c r="U637" s="187"/>
      <c r="V637" s="187"/>
      <c r="W637" s="187"/>
      <c r="X637" s="187"/>
      <c r="Y637" s="187"/>
      <c r="Z637" s="187"/>
      <c r="AA637" s="187"/>
      <c r="AB637" s="187"/>
      <c r="AC637" s="187"/>
      <c r="AD637" s="187"/>
      <c r="AE637" s="187"/>
      <c r="AF637" s="187"/>
      <c r="AG637" s="187"/>
      <c r="AH637" s="187"/>
      <c r="AI637" s="187"/>
      <c r="AJ637" s="187"/>
      <c r="AK637" s="187"/>
      <c r="AL637" s="187"/>
      <c r="AM637" s="187"/>
      <c r="AN637" s="187"/>
      <c r="AO637" s="187"/>
      <c r="AP637" s="187"/>
      <c r="AQ637" s="187"/>
      <c r="AR637" s="187"/>
      <c r="AS637" s="187"/>
      <c r="AT637" s="187"/>
      <c r="AU637" s="187"/>
      <c r="AV637" s="187"/>
      <c r="AW637" s="187"/>
      <c r="AX637" s="187"/>
      <c r="AY637" s="187"/>
      <c r="AZ637" s="187"/>
      <c r="BA637" s="187"/>
      <c r="BB637" s="187"/>
      <c r="BC637" s="187"/>
      <c r="BD637" s="187"/>
      <c r="BE637" s="187"/>
      <c r="BF637" s="187"/>
      <c r="BG637" s="187"/>
      <c r="BH637" s="187"/>
      <c r="BI637" s="187"/>
      <c r="BJ637" s="187"/>
      <c r="BK637" s="187"/>
      <c r="BL637" s="187"/>
      <c r="BM637" s="187"/>
      <c r="BN637" s="187"/>
      <c r="BO637" s="187"/>
      <c r="BP637" s="187"/>
      <c r="BQ637" s="187"/>
      <c r="BR637" s="187"/>
      <c r="BS637" s="187"/>
      <c r="BT637" s="187"/>
    </row>
    <row r="638" spans="1:72">
      <c r="A638" s="187"/>
      <c r="B638" s="187"/>
      <c r="C638" s="187"/>
      <c r="D638" s="187"/>
      <c r="E638" s="187"/>
      <c r="F638" s="187"/>
      <c r="G638" s="187"/>
      <c r="H638" s="187"/>
      <c r="I638" s="187"/>
      <c r="J638" s="187"/>
      <c r="K638" s="187"/>
      <c r="L638" s="187"/>
      <c r="M638" s="187"/>
      <c r="N638" s="187"/>
      <c r="O638" s="187"/>
      <c r="P638" s="187"/>
      <c r="Q638" s="187"/>
      <c r="R638" s="187"/>
      <c r="S638" s="187"/>
      <c r="T638" s="187"/>
      <c r="U638" s="187"/>
      <c r="V638" s="187"/>
      <c r="W638" s="187"/>
      <c r="X638" s="187"/>
      <c r="Y638" s="187"/>
      <c r="Z638" s="187"/>
      <c r="AA638" s="187"/>
      <c r="AB638" s="187"/>
      <c r="AC638" s="187"/>
      <c r="AD638" s="187"/>
      <c r="AE638" s="187"/>
      <c r="AF638" s="187"/>
      <c r="AG638" s="187"/>
      <c r="AH638" s="187"/>
      <c r="AI638" s="187"/>
      <c r="AJ638" s="187"/>
      <c r="AK638" s="187"/>
      <c r="AL638" s="187"/>
      <c r="AM638" s="187"/>
      <c r="AN638" s="187"/>
      <c r="AO638" s="187"/>
      <c r="AP638" s="187"/>
      <c r="AQ638" s="187"/>
      <c r="AR638" s="187"/>
      <c r="AS638" s="187"/>
      <c r="AT638" s="187"/>
      <c r="AU638" s="187"/>
      <c r="AV638" s="187"/>
      <c r="AW638" s="187"/>
      <c r="AX638" s="187"/>
      <c r="AY638" s="187"/>
      <c r="AZ638" s="187"/>
      <c r="BA638" s="187"/>
      <c r="BB638" s="187"/>
      <c r="BC638" s="187"/>
      <c r="BD638" s="187"/>
      <c r="BE638" s="187"/>
      <c r="BF638" s="187"/>
      <c r="BG638" s="187"/>
      <c r="BH638" s="187"/>
      <c r="BI638" s="187"/>
      <c r="BJ638" s="187"/>
      <c r="BK638" s="187"/>
      <c r="BL638" s="187"/>
      <c r="BM638" s="187"/>
      <c r="BN638" s="187"/>
      <c r="BO638" s="187"/>
      <c r="BP638" s="187"/>
      <c r="BQ638" s="187"/>
      <c r="BR638" s="187"/>
      <c r="BS638" s="187"/>
      <c r="BT638" s="187"/>
    </row>
    <row r="639" spans="1:72">
      <c r="A639" s="187"/>
      <c r="B639" s="187"/>
      <c r="C639" s="187"/>
      <c r="D639" s="187"/>
      <c r="E639" s="187"/>
      <c r="F639" s="187"/>
      <c r="G639" s="187"/>
      <c r="H639" s="187"/>
      <c r="I639" s="187"/>
      <c r="J639" s="187"/>
      <c r="K639" s="187"/>
      <c r="L639" s="187"/>
      <c r="M639" s="187"/>
      <c r="N639" s="187"/>
      <c r="O639" s="187"/>
      <c r="P639" s="187"/>
      <c r="Q639" s="187"/>
      <c r="R639" s="187"/>
      <c r="S639" s="187"/>
      <c r="T639" s="187"/>
      <c r="U639" s="187"/>
      <c r="V639" s="187"/>
      <c r="W639" s="187"/>
      <c r="X639" s="187"/>
      <c r="Y639" s="187"/>
      <c r="Z639" s="187"/>
      <c r="AA639" s="187"/>
      <c r="AB639" s="187"/>
      <c r="AC639" s="187"/>
      <c r="AD639" s="187"/>
      <c r="AE639" s="187"/>
      <c r="AF639" s="187"/>
      <c r="AG639" s="187"/>
      <c r="AH639" s="187"/>
      <c r="AI639" s="187"/>
      <c r="AJ639" s="187"/>
      <c r="AK639" s="187"/>
      <c r="AL639" s="187"/>
      <c r="AM639" s="187"/>
      <c r="AN639" s="187"/>
      <c r="AO639" s="187"/>
      <c r="AP639" s="187"/>
      <c r="AQ639" s="187"/>
      <c r="AR639" s="187"/>
      <c r="AS639" s="187"/>
      <c r="AT639" s="187"/>
      <c r="AU639" s="187"/>
      <c r="AV639" s="187"/>
      <c r="AW639" s="187"/>
      <c r="AX639" s="187"/>
      <c r="AY639" s="187"/>
      <c r="AZ639" s="187"/>
      <c r="BA639" s="187"/>
      <c r="BB639" s="187"/>
      <c r="BC639" s="187"/>
      <c r="BD639" s="187"/>
      <c r="BE639" s="187"/>
      <c r="BF639" s="187"/>
      <c r="BG639" s="187"/>
      <c r="BH639" s="187"/>
      <c r="BI639" s="187"/>
      <c r="BJ639" s="187"/>
      <c r="BK639" s="187"/>
      <c r="BL639" s="187"/>
      <c r="BM639" s="187"/>
      <c r="BN639" s="187"/>
      <c r="BO639" s="187"/>
      <c r="BP639" s="187"/>
      <c r="BQ639" s="187"/>
      <c r="BR639" s="187"/>
      <c r="BS639" s="187"/>
      <c r="BT639" s="187"/>
    </row>
    <row r="640" spans="1:72">
      <c r="A640" s="187"/>
      <c r="B640" s="187"/>
      <c r="C640" s="187"/>
      <c r="D640" s="187"/>
      <c r="E640" s="187"/>
      <c r="F640" s="187"/>
      <c r="G640" s="187"/>
      <c r="H640" s="187"/>
      <c r="I640" s="187"/>
      <c r="J640" s="187"/>
      <c r="K640" s="187"/>
      <c r="L640" s="187"/>
      <c r="M640" s="187"/>
      <c r="N640" s="187"/>
      <c r="O640" s="187"/>
      <c r="P640" s="187"/>
      <c r="Q640" s="187"/>
      <c r="R640" s="187"/>
      <c r="S640" s="187"/>
      <c r="T640" s="187"/>
      <c r="U640" s="187"/>
      <c r="V640" s="187"/>
      <c r="W640" s="187"/>
      <c r="X640" s="187"/>
      <c r="Y640" s="187"/>
      <c r="Z640" s="187"/>
      <c r="AA640" s="187"/>
      <c r="AB640" s="187"/>
      <c r="AC640" s="187"/>
      <c r="AD640" s="187"/>
      <c r="AE640" s="187"/>
      <c r="AF640" s="187"/>
      <c r="AG640" s="187"/>
      <c r="AH640" s="187"/>
      <c r="AI640" s="187"/>
      <c r="AJ640" s="187"/>
      <c r="AK640" s="187"/>
      <c r="AL640" s="187"/>
      <c r="AM640" s="187"/>
      <c r="AN640" s="187"/>
      <c r="AO640" s="187"/>
      <c r="AP640" s="187"/>
      <c r="AQ640" s="187"/>
      <c r="AR640" s="187"/>
      <c r="AS640" s="187"/>
      <c r="AT640" s="187"/>
      <c r="AU640" s="187"/>
      <c r="AV640" s="187"/>
      <c r="AW640" s="187"/>
      <c r="AX640" s="187"/>
      <c r="AY640" s="187"/>
      <c r="AZ640" s="187"/>
      <c r="BA640" s="187"/>
      <c r="BB640" s="187"/>
      <c r="BC640" s="187"/>
      <c r="BD640" s="187"/>
      <c r="BE640" s="187"/>
      <c r="BF640" s="187"/>
      <c r="BG640" s="187"/>
      <c r="BH640" s="187"/>
      <c r="BI640" s="187"/>
      <c r="BJ640" s="187"/>
      <c r="BK640" s="187"/>
      <c r="BL640" s="187"/>
      <c r="BM640" s="187"/>
      <c r="BN640" s="187"/>
      <c r="BO640" s="187"/>
      <c r="BP640" s="187"/>
      <c r="BQ640" s="187"/>
      <c r="BR640" s="187"/>
      <c r="BS640" s="187"/>
      <c r="BT640" s="187"/>
    </row>
    <row r="641" spans="1:72">
      <c r="A641" s="187"/>
      <c r="B641" s="187"/>
      <c r="C641" s="187"/>
      <c r="D641" s="187"/>
      <c r="E641" s="187"/>
      <c r="F641" s="187"/>
      <c r="G641" s="187"/>
      <c r="H641" s="187"/>
      <c r="I641" s="187"/>
      <c r="J641" s="187"/>
      <c r="K641" s="187"/>
      <c r="L641" s="187"/>
      <c r="M641" s="187"/>
      <c r="N641" s="187"/>
      <c r="O641" s="187"/>
      <c r="P641" s="187"/>
      <c r="Q641" s="187"/>
      <c r="R641" s="187"/>
      <c r="S641" s="187"/>
      <c r="T641" s="187"/>
      <c r="U641" s="187"/>
      <c r="V641" s="187"/>
      <c r="W641" s="187"/>
      <c r="X641" s="187"/>
      <c r="Y641" s="187"/>
      <c r="Z641" s="187"/>
      <c r="AA641" s="187"/>
      <c r="AB641" s="187"/>
      <c r="AC641" s="187"/>
      <c r="AD641" s="187"/>
      <c r="AE641" s="187"/>
      <c r="AF641" s="187"/>
      <c r="AG641" s="187"/>
      <c r="AH641" s="187"/>
      <c r="AI641" s="187"/>
      <c r="AJ641" s="187"/>
      <c r="AK641" s="187"/>
      <c r="AL641" s="187"/>
      <c r="AM641" s="187"/>
      <c r="AN641" s="187"/>
      <c r="AO641" s="187"/>
      <c r="AP641" s="187"/>
      <c r="AQ641" s="187"/>
      <c r="AR641" s="187"/>
      <c r="AS641" s="187"/>
      <c r="AT641" s="187"/>
      <c r="AU641" s="187"/>
      <c r="AV641" s="187"/>
      <c r="AW641" s="187"/>
      <c r="AX641" s="187"/>
      <c r="AY641" s="187"/>
      <c r="AZ641" s="187"/>
      <c r="BA641" s="187"/>
      <c r="BB641" s="187"/>
      <c r="BC641" s="187"/>
      <c r="BD641" s="187"/>
      <c r="BE641" s="187"/>
      <c r="BF641" s="187"/>
      <c r="BG641" s="187"/>
      <c r="BH641" s="187"/>
      <c r="BI641" s="187"/>
      <c r="BJ641" s="187"/>
      <c r="BK641" s="187"/>
      <c r="BL641" s="187"/>
      <c r="BM641" s="187"/>
      <c r="BN641" s="187"/>
      <c r="BO641" s="187"/>
      <c r="BP641" s="187"/>
      <c r="BQ641" s="187"/>
      <c r="BR641" s="187"/>
      <c r="BS641" s="187"/>
      <c r="BT641" s="187"/>
    </row>
    <row r="642" spans="1:72">
      <c r="A642" s="187"/>
      <c r="B642" s="187"/>
      <c r="C642" s="187"/>
      <c r="D642" s="187"/>
      <c r="E642" s="187"/>
      <c r="F642" s="187"/>
      <c r="G642" s="187"/>
      <c r="H642" s="187"/>
      <c r="I642" s="187"/>
      <c r="J642" s="187"/>
      <c r="K642" s="187"/>
      <c r="L642" s="187"/>
      <c r="M642" s="187"/>
      <c r="N642" s="187"/>
      <c r="O642" s="187"/>
      <c r="P642" s="187"/>
      <c r="Q642" s="187"/>
      <c r="R642" s="187"/>
      <c r="S642" s="187"/>
      <c r="T642" s="187"/>
      <c r="U642" s="187"/>
      <c r="V642" s="187"/>
      <c r="W642" s="187"/>
      <c r="X642" s="187"/>
      <c r="Y642" s="187"/>
      <c r="Z642" s="187"/>
      <c r="AA642" s="187"/>
      <c r="AB642" s="187"/>
      <c r="AC642" s="187"/>
      <c r="AD642" s="187"/>
      <c r="AE642" s="187"/>
      <c r="AF642" s="187"/>
      <c r="AG642" s="187"/>
      <c r="AH642" s="187"/>
      <c r="AI642" s="187"/>
      <c r="AJ642" s="187"/>
      <c r="AK642" s="187"/>
      <c r="AL642" s="187"/>
      <c r="AM642" s="187"/>
      <c r="AN642" s="187"/>
      <c r="AO642" s="187"/>
      <c r="AP642" s="187"/>
      <c r="AQ642" s="187"/>
      <c r="AR642" s="187"/>
      <c r="AS642" s="187"/>
      <c r="AT642" s="187"/>
      <c r="AU642" s="187"/>
      <c r="AV642" s="187"/>
      <c r="AW642" s="187"/>
      <c r="AX642" s="187"/>
      <c r="AY642" s="187"/>
      <c r="AZ642" s="187"/>
      <c r="BA642" s="187"/>
      <c r="BB642" s="187"/>
      <c r="BC642" s="187"/>
      <c r="BD642" s="187"/>
      <c r="BE642" s="187"/>
      <c r="BF642" s="187"/>
      <c r="BG642" s="187"/>
      <c r="BH642" s="187"/>
      <c r="BI642" s="187"/>
      <c r="BJ642" s="187"/>
      <c r="BK642" s="187"/>
      <c r="BL642" s="187"/>
      <c r="BM642" s="187"/>
      <c r="BN642" s="187"/>
      <c r="BO642" s="187"/>
      <c r="BP642" s="187"/>
      <c r="BQ642" s="187"/>
      <c r="BR642" s="187"/>
      <c r="BS642" s="187"/>
      <c r="BT642" s="187"/>
    </row>
    <row r="643" spans="1:72">
      <c r="A643" s="187"/>
      <c r="B643" s="187"/>
      <c r="C643" s="187"/>
      <c r="D643" s="187"/>
      <c r="E643" s="187"/>
      <c r="F643" s="187"/>
      <c r="G643" s="187"/>
      <c r="H643" s="187"/>
      <c r="I643" s="187"/>
      <c r="J643" s="187"/>
      <c r="K643" s="187"/>
      <c r="L643" s="187"/>
      <c r="M643" s="187"/>
      <c r="N643" s="187"/>
      <c r="O643" s="187"/>
      <c r="P643" s="187"/>
      <c r="Q643" s="187"/>
      <c r="R643" s="187"/>
      <c r="S643" s="187"/>
      <c r="T643" s="187"/>
      <c r="U643" s="187"/>
      <c r="V643" s="187"/>
      <c r="W643" s="187"/>
      <c r="X643" s="187"/>
      <c r="Y643" s="187"/>
      <c r="Z643" s="187"/>
      <c r="AA643" s="187"/>
      <c r="AB643" s="187"/>
      <c r="AC643" s="187"/>
      <c r="AD643" s="187"/>
      <c r="AE643" s="187"/>
      <c r="AF643" s="187"/>
      <c r="AG643" s="187"/>
      <c r="AH643" s="187"/>
      <c r="AI643" s="187"/>
      <c r="AJ643" s="187"/>
      <c r="AK643" s="187"/>
      <c r="AL643" s="187"/>
      <c r="AM643" s="187"/>
      <c r="AN643" s="187"/>
      <c r="AO643" s="187"/>
      <c r="AP643" s="187"/>
      <c r="AQ643" s="187"/>
      <c r="AR643" s="187"/>
      <c r="AS643" s="187"/>
      <c r="AT643" s="187"/>
      <c r="AU643" s="187"/>
      <c r="AV643" s="187"/>
      <c r="AW643" s="187"/>
      <c r="AX643" s="187"/>
      <c r="AY643" s="187"/>
      <c r="AZ643" s="187"/>
      <c r="BA643" s="187"/>
      <c r="BB643" s="187"/>
      <c r="BC643" s="187"/>
      <c r="BD643" s="187"/>
      <c r="BE643" s="187"/>
      <c r="BF643" s="187"/>
      <c r="BG643" s="187"/>
      <c r="BH643" s="187"/>
      <c r="BI643" s="187"/>
      <c r="BJ643" s="187"/>
      <c r="BK643" s="187"/>
      <c r="BL643" s="187"/>
      <c r="BM643" s="187"/>
      <c r="BN643" s="187"/>
      <c r="BO643" s="187"/>
      <c r="BP643" s="187"/>
      <c r="BQ643" s="187"/>
      <c r="BR643" s="187"/>
      <c r="BS643" s="187"/>
      <c r="BT643" s="187"/>
    </row>
    <row r="644" spans="1:72">
      <c r="A644" s="187"/>
      <c r="B644" s="187"/>
      <c r="C644" s="187"/>
      <c r="D644" s="187"/>
      <c r="E644" s="187"/>
      <c r="F644" s="187"/>
      <c r="G644" s="187"/>
      <c r="H644" s="187"/>
      <c r="I644" s="187"/>
      <c r="J644" s="187"/>
      <c r="K644" s="187"/>
      <c r="L644" s="187"/>
      <c r="M644" s="187"/>
      <c r="N644" s="187"/>
      <c r="O644" s="187"/>
      <c r="P644" s="187"/>
      <c r="Q644" s="187"/>
      <c r="R644" s="187"/>
      <c r="S644" s="187"/>
      <c r="T644" s="187"/>
      <c r="U644" s="187"/>
      <c r="V644" s="187"/>
      <c r="W644" s="187"/>
      <c r="X644" s="187"/>
      <c r="Y644" s="187"/>
      <c r="Z644" s="187"/>
      <c r="AA644" s="187"/>
      <c r="AB644" s="187"/>
      <c r="AC644" s="187"/>
      <c r="AD644" s="187"/>
      <c r="AE644" s="187"/>
      <c r="AF644" s="187"/>
      <c r="AG644" s="187"/>
      <c r="AH644" s="187"/>
      <c r="AI644" s="187"/>
      <c r="AJ644" s="187"/>
      <c r="AK644" s="187"/>
      <c r="AL644" s="187"/>
      <c r="AM644" s="187"/>
      <c r="AN644" s="187"/>
      <c r="AO644" s="187"/>
      <c r="AP644" s="187"/>
      <c r="AQ644" s="187"/>
      <c r="AR644" s="187"/>
      <c r="AS644" s="187"/>
      <c r="AT644" s="187"/>
      <c r="AU644" s="187"/>
      <c r="AV644" s="187"/>
      <c r="AW644" s="187"/>
      <c r="AX644" s="187"/>
      <c r="AY644" s="187"/>
      <c r="AZ644" s="187"/>
      <c r="BA644" s="187"/>
      <c r="BB644" s="187"/>
      <c r="BC644" s="187"/>
      <c r="BD644" s="187"/>
      <c r="BE644" s="187"/>
      <c r="BF644" s="187"/>
      <c r="BG644" s="187"/>
      <c r="BH644" s="187"/>
      <c r="BI644" s="187"/>
      <c r="BJ644" s="187"/>
      <c r="BK644" s="187"/>
      <c r="BL644" s="187"/>
      <c r="BM644" s="187"/>
      <c r="BN644" s="187"/>
      <c r="BO644" s="187"/>
      <c r="BP644" s="187"/>
      <c r="BQ644" s="187"/>
      <c r="BR644" s="187"/>
      <c r="BS644" s="187"/>
      <c r="BT644" s="187"/>
    </row>
    <row r="645" spans="1:72">
      <c r="A645" s="187"/>
      <c r="B645" s="187"/>
      <c r="C645" s="187"/>
      <c r="D645" s="187"/>
      <c r="E645" s="187"/>
      <c r="F645" s="187"/>
      <c r="G645" s="187"/>
      <c r="H645" s="187"/>
      <c r="I645" s="187"/>
      <c r="J645" s="187"/>
      <c r="K645" s="187"/>
      <c r="L645" s="187"/>
      <c r="M645" s="187"/>
      <c r="N645" s="187"/>
      <c r="O645" s="187"/>
      <c r="P645" s="187"/>
      <c r="Q645" s="187"/>
      <c r="R645" s="187"/>
      <c r="S645" s="187"/>
      <c r="T645" s="187"/>
      <c r="U645" s="187"/>
      <c r="V645" s="187"/>
      <c r="W645" s="187"/>
      <c r="X645" s="187"/>
      <c r="Y645" s="187"/>
      <c r="Z645" s="187"/>
      <c r="AA645" s="187"/>
      <c r="AB645" s="187"/>
      <c r="AC645" s="187"/>
      <c r="AD645" s="187"/>
      <c r="AE645" s="187"/>
      <c r="AF645" s="187"/>
      <c r="AG645" s="187"/>
      <c r="AH645" s="187"/>
      <c r="AI645" s="187"/>
      <c r="AJ645" s="187"/>
      <c r="AK645" s="187"/>
      <c r="AL645" s="187"/>
      <c r="AM645" s="187"/>
      <c r="AN645" s="187"/>
      <c r="AO645" s="187"/>
      <c r="AP645" s="187"/>
      <c r="AQ645" s="187"/>
      <c r="AR645" s="187"/>
      <c r="AS645" s="187"/>
      <c r="AT645" s="187"/>
      <c r="AU645" s="187"/>
      <c r="AV645" s="187"/>
      <c r="AW645" s="187"/>
      <c r="AX645" s="187"/>
      <c r="AY645" s="187"/>
      <c r="AZ645" s="187"/>
      <c r="BA645" s="187"/>
      <c r="BB645" s="187"/>
      <c r="BC645" s="187"/>
      <c r="BD645" s="187"/>
      <c r="BE645" s="187"/>
      <c r="BF645" s="187"/>
      <c r="BG645" s="187"/>
      <c r="BH645" s="187"/>
      <c r="BI645" s="187"/>
      <c r="BJ645" s="187"/>
      <c r="BK645" s="187"/>
      <c r="BL645" s="187"/>
      <c r="BM645" s="187"/>
      <c r="BN645" s="187"/>
      <c r="BO645" s="187"/>
      <c r="BP645" s="187"/>
      <c r="BQ645" s="187"/>
      <c r="BR645" s="187"/>
      <c r="BS645" s="187"/>
      <c r="BT645" s="187"/>
    </row>
    <row r="646" spans="1:72">
      <c r="A646" s="187"/>
      <c r="B646" s="187"/>
      <c r="C646" s="187"/>
      <c r="D646" s="187"/>
      <c r="E646" s="187"/>
      <c r="F646" s="187"/>
      <c r="G646" s="187"/>
      <c r="H646" s="187"/>
      <c r="I646" s="187"/>
      <c r="J646" s="187"/>
      <c r="K646" s="187"/>
      <c r="L646" s="187"/>
      <c r="M646" s="187"/>
      <c r="N646" s="187"/>
      <c r="O646" s="187"/>
      <c r="P646" s="187"/>
      <c r="Q646" s="187"/>
      <c r="R646" s="187"/>
      <c r="S646" s="187"/>
      <c r="T646" s="187"/>
      <c r="U646" s="187"/>
      <c r="V646" s="187"/>
      <c r="W646" s="187"/>
      <c r="X646" s="187"/>
      <c r="Y646" s="187"/>
      <c r="Z646" s="187"/>
      <c r="AA646" s="187"/>
      <c r="AB646" s="187"/>
      <c r="AC646" s="187"/>
      <c r="AD646" s="187"/>
      <c r="AE646" s="187"/>
      <c r="AF646" s="187"/>
      <c r="AG646" s="187"/>
      <c r="AH646" s="187"/>
      <c r="AI646" s="187"/>
      <c r="AJ646" s="187"/>
      <c r="AK646" s="187"/>
      <c r="AL646" s="187"/>
      <c r="AM646" s="187"/>
      <c r="AN646" s="187"/>
      <c r="AO646" s="187"/>
      <c r="AP646" s="187"/>
      <c r="AQ646" s="187"/>
      <c r="AR646" s="187"/>
      <c r="AS646" s="187"/>
      <c r="AT646" s="187"/>
      <c r="AU646" s="187"/>
      <c r="AV646" s="187"/>
      <c r="AW646" s="187"/>
      <c r="AX646" s="187"/>
      <c r="AY646" s="187"/>
      <c r="AZ646" s="187"/>
      <c r="BA646" s="187"/>
      <c r="BB646" s="187"/>
      <c r="BC646" s="187"/>
      <c r="BD646" s="187"/>
      <c r="BE646" s="187"/>
      <c r="BF646" s="187"/>
      <c r="BG646" s="187"/>
      <c r="BH646" s="187"/>
      <c r="BI646" s="187"/>
      <c r="BJ646" s="187"/>
      <c r="BK646" s="187"/>
      <c r="BL646" s="187"/>
      <c r="BM646" s="187"/>
      <c r="BN646" s="187"/>
      <c r="BO646" s="187"/>
      <c r="BP646" s="187"/>
      <c r="BQ646" s="187"/>
      <c r="BR646" s="187"/>
      <c r="BS646" s="187"/>
      <c r="BT646" s="187"/>
    </row>
    <row r="647" spans="1:72">
      <c r="A647" s="187"/>
      <c r="B647" s="187"/>
      <c r="C647" s="187"/>
      <c r="D647" s="187"/>
      <c r="E647" s="187"/>
      <c r="F647" s="187"/>
      <c r="G647" s="187"/>
      <c r="H647" s="187"/>
      <c r="I647" s="187"/>
      <c r="J647" s="187"/>
      <c r="K647" s="187"/>
      <c r="L647" s="187"/>
      <c r="M647" s="187"/>
      <c r="N647" s="187"/>
      <c r="O647" s="187"/>
      <c r="P647" s="187"/>
      <c r="Q647" s="187"/>
      <c r="R647" s="187"/>
      <c r="S647" s="187"/>
      <c r="T647" s="187"/>
      <c r="U647" s="187"/>
      <c r="V647" s="187"/>
      <c r="W647" s="187"/>
      <c r="X647" s="187"/>
      <c r="Y647" s="187"/>
      <c r="Z647" s="187"/>
      <c r="AA647" s="187"/>
      <c r="AB647" s="187"/>
      <c r="AC647" s="187"/>
      <c r="AD647" s="187"/>
      <c r="AE647" s="187"/>
      <c r="AF647" s="187"/>
      <c r="AG647" s="187"/>
      <c r="AH647" s="187"/>
      <c r="AI647" s="187"/>
      <c r="AJ647" s="187"/>
      <c r="AK647" s="187"/>
      <c r="AL647" s="187"/>
      <c r="AM647" s="187"/>
      <c r="AN647" s="187"/>
      <c r="AO647" s="187"/>
      <c r="AP647" s="187"/>
      <c r="AQ647" s="187"/>
      <c r="AR647" s="187"/>
      <c r="AS647" s="187"/>
      <c r="AT647" s="187"/>
      <c r="AU647" s="187"/>
      <c r="AV647" s="187"/>
      <c r="AW647" s="187"/>
      <c r="AX647" s="187"/>
      <c r="AY647" s="187"/>
      <c r="AZ647" s="187"/>
      <c r="BA647" s="187"/>
      <c r="BB647" s="187"/>
      <c r="BC647" s="187"/>
      <c r="BD647" s="187"/>
      <c r="BE647" s="187"/>
      <c r="BF647" s="187"/>
      <c r="BG647" s="187"/>
      <c r="BH647" s="187"/>
      <c r="BI647" s="187"/>
      <c r="BJ647" s="187"/>
      <c r="BK647" s="187"/>
      <c r="BL647" s="187"/>
      <c r="BM647" s="187"/>
      <c r="BN647" s="187"/>
      <c r="BO647" s="187"/>
      <c r="BP647" s="187"/>
      <c r="BQ647" s="187"/>
      <c r="BR647" s="187"/>
      <c r="BS647" s="187"/>
      <c r="BT647" s="187"/>
    </row>
    <row r="648" spans="1:72">
      <c r="A648" s="187"/>
      <c r="B648" s="187"/>
      <c r="C648" s="187"/>
      <c r="D648" s="187"/>
      <c r="E648" s="187"/>
      <c r="F648" s="187"/>
      <c r="G648" s="187"/>
      <c r="H648" s="187"/>
      <c r="I648" s="187"/>
      <c r="J648" s="187"/>
      <c r="K648" s="187"/>
      <c r="L648" s="187"/>
      <c r="M648" s="187"/>
      <c r="N648" s="187"/>
      <c r="O648" s="187"/>
      <c r="P648" s="187"/>
      <c r="Q648" s="187"/>
      <c r="R648" s="187"/>
      <c r="S648" s="187"/>
      <c r="T648" s="187"/>
      <c r="U648" s="187"/>
      <c r="V648" s="187"/>
      <c r="W648" s="187"/>
      <c r="X648" s="187"/>
      <c r="Y648" s="187"/>
      <c r="Z648" s="187"/>
      <c r="AA648" s="187"/>
      <c r="AB648" s="187"/>
      <c r="AC648" s="187"/>
      <c r="AD648" s="187"/>
      <c r="AE648" s="187"/>
      <c r="AF648" s="187"/>
      <c r="AG648" s="187"/>
      <c r="AH648" s="187"/>
      <c r="AI648" s="187"/>
      <c r="AJ648" s="187"/>
      <c r="AK648" s="187"/>
      <c r="AL648" s="187"/>
      <c r="AM648" s="187"/>
      <c r="AN648" s="187"/>
      <c r="AO648" s="187"/>
      <c r="AP648" s="187"/>
      <c r="AQ648" s="187"/>
      <c r="AR648" s="187"/>
      <c r="AS648" s="187"/>
      <c r="AT648" s="187"/>
      <c r="AU648" s="187"/>
      <c r="AV648" s="187"/>
      <c r="AW648" s="187"/>
      <c r="AX648" s="187"/>
      <c r="AY648" s="187"/>
      <c r="AZ648" s="187"/>
      <c r="BA648" s="187"/>
      <c r="BB648" s="187"/>
      <c r="BC648" s="187"/>
      <c r="BD648" s="187"/>
      <c r="BE648" s="187"/>
      <c r="BF648" s="187"/>
      <c r="BG648" s="187"/>
      <c r="BH648" s="187"/>
      <c r="BI648" s="187"/>
      <c r="BJ648" s="187"/>
      <c r="BK648" s="187"/>
      <c r="BL648" s="187"/>
      <c r="BM648" s="187"/>
      <c r="BN648" s="187"/>
      <c r="BO648" s="187"/>
      <c r="BP648" s="187"/>
      <c r="BQ648" s="187"/>
      <c r="BR648" s="187"/>
      <c r="BS648" s="187"/>
      <c r="BT648" s="187"/>
    </row>
    <row r="649" spans="1:72">
      <c r="A649" s="187"/>
      <c r="B649" s="187"/>
      <c r="C649" s="187"/>
      <c r="D649" s="187"/>
      <c r="E649" s="187"/>
      <c r="F649" s="187"/>
      <c r="G649" s="187"/>
      <c r="H649" s="187"/>
      <c r="I649" s="187"/>
      <c r="J649" s="187"/>
      <c r="K649" s="187"/>
      <c r="L649" s="187"/>
      <c r="M649" s="187"/>
      <c r="N649" s="187"/>
      <c r="O649" s="187"/>
      <c r="P649" s="187"/>
      <c r="Q649" s="187"/>
      <c r="R649" s="187"/>
      <c r="S649" s="187"/>
      <c r="T649" s="187"/>
      <c r="U649" s="187"/>
      <c r="V649" s="187"/>
      <c r="W649" s="187"/>
      <c r="X649" s="187"/>
      <c r="Y649" s="187"/>
      <c r="Z649" s="187"/>
      <c r="AA649" s="187"/>
      <c r="AB649" s="187"/>
      <c r="AC649" s="187"/>
      <c r="AD649" s="187"/>
      <c r="AE649" s="187"/>
      <c r="AF649" s="187"/>
      <c r="AG649" s="187"/>
      <c r="AH649" s="187"/>
      <c r="AI649" s="187"/>
      <c r="AJ649" s="187"/>
      <c r="AK649" s="187"/>
      <c r="AL649" s="187"/>
      <c r="AM649" s="187"/>
      <c r="AN649" s="187"/>
      <c r="AO649" s="187"/>
      <c r="AP649" s="187"/>
      <c r="AQ649" s="187"/>
      <c r="AR649" s="187"/>
      <c r="AS649" s="187"/>
      <c r="AT649" s="187"/>
      <c r="AU649" s="187"/>
      <c r="AV649" s="187"/>
      <c r="AW649" s="187"/>
      <c r="AX649" s="187"/>
      <c r="AY649" s="187"/>
      <c r="AZ649" s="187"/>
      <c r="BA649" s="187"/>
      <c r="BB649" s="187"/>
      <c r="BC649" s="187"/>
      <c r="BD649" s="187"/>
      <c r="BE649" s="187"/>
      <c r="BF649" s="187"/>
      <c r="BG649" s="187"/>
      <c r="BH649" s="187"/>
      <c r="BI649" s="187"/>
      <c r="BJ649" s="187"/>
      <c r="BK649" s="187"/>
      <c r="BL649" s="187"/>
      <c r="BM649" s="187"/>
      <c r="BN649" s="187"/>
      <c r="BO649" s="187"/>
      <c r="BP649" s="187"/>
      <c r="BQ649" s="187"/>
      <c r="BR649" s="187"/>
      <c r="BS649" s="187"/>
      <c r="BT649" s="187"/>
    </row>
    <row r="650" spans="1:72">
      <c r="A650" s="187"/>
      <c r="B650" s="187"/>
      <c r="C650" s="187"/>
      <c r="D650" s="187"/>
      <c r="E650" s="187"/>
      <c r="F650" s="187"/>
      <c r="G650" s="187"/>
      <c r="H650" s="187"/>
      <c r="I650" s="187"/>
      <c r="J650" s="187"/>
      <c r="K650" s="187"/>
      <c r="L650" s="187"/>
      <c r="M650" s="187"/>
      <c r="N650" s="187"/>
      <c r="O650" s="187"/>
      <c r="P650" s="187"/>
      <c r="Q650" s="187"/>
      <c r="R650" s="187"/>
      <c r="S650" s="187"/>
      <c r="T650" s="187"/>
      <c r="U650" s="187"/>
      <c r="V650" s="187"/>
      <c r="W650" s="187"/>
      <c r="X650" s="187"/>
      <c r="Y650" s="187"/>
      <c r="Z650" s="187"/>
      <c r="AA650" s="187"/>
      <c r="AB650" s="187"/>
      <c r="AC650" s="187"/>
      <c r="AD650" s="187"/>
      <c r="AE650" s="187"/>
      <c r="AF650" s="187"/>
      <c r="AG650" s="187"/>
      <c r="AH650" s="187"/>
      <c r="AI650" s="187"/>
      <c r="AJ650" s="187"/>
      <c r="AK650" s="187"/>
      <c r="AL650" s="187"/>
      <c r="AM650" s="187"/>
      <c r="AN650" s="187"/>
      <c r="AO650" s="187"/>
      <c r="AP650" s="187"/>
      <c r="AQ650" s="187"/>
      <c r="AR650" s="187"/>
      <c r="AS650" s="187"/>
      <c r="AT650" s="187"/>
      <c r="AU650" s="187"/>
      <c r="AV650" s="187"/>
      <c r="AW650" s="187"/>
      <c r="AX650" s="187"/>
      <c r="AY650" s="187"/>
      <c r="AZ650" s="187"/>
      <c r="BA650" s="187"/>
      <c r="BB650" s="187"/>
      <c r="BC650" s="187"/>
      <c r="BD650" s="187"/>
      <c r="BE650" s="187"/>
      <c r="BF650" s="187"/>
      <c r="BG650" s="187"/>
      <c r="BH650" s="187"/>
      <c r="BI650" s="187"/>
      <c r="BJ650" s="187"/>
      <c r="BK650" s="187"/>
      <c r="BL650" s="187"/>
      <c r="BM650" s="187"/>
      <c r="BN650" s="187"/>
      <c r="BO650" s="187"/>
      <c r="BP650" s="187"/>
      <c r="BQ650" s="187"/>
      <c r="BR650" s="187"/>
      <c r="BS650" s="187"/>
      <c r="BT650" s="187"/>
    </row>
    <row r="651" spans="1:72">
      <c r="A651" s="187"/>
      <c r="B651" s="187"/>
      <c r="C651" s="187"/>
      <c r="D651" s="187"/>
      <c r="E651" s="187"/>
      <c r="F651" s="187"/>
      <c r="G651" s="187"/>
      <c r="H651" s="187"/>
      <c r="I651" s="187"/>
      <c r="J651" s="187"/>
      <c r="K651" s="187"/>
      <c r="L651" s="187"/>
      <c r="M651" s="187"/>
      <c r="N651" s="187"/>
      <c r="O651" s="187"/>
      <c r="P651" s="187"/>
      <c r="Q651" s="187"/>
      <c r="R651" s="187"/>
      <c r="S651" s="187"/>
      <c r="T651" s="187"/>
      <c r="U651" s="187"/>
      <c r="V651" s="187"/>
      <c r="W651" s="187"/>
      <c r="X651" s="187"/>
      <c r="Y651" s="187"/>
      <c r="Z651" s="187"/>
      <c r="AA651" s="187"/>
      <c r="AB651" s="187"/>
      <c r="AC651" s="187"/>
      <c r="AD651" s="187"/>
      <c r="AE651" s="187"/>
      <c r="AF651" s="187"/>
      <c r="AG651" s="187"/>
      <c r="AH651" s="187"/>
      <c r="AI651" s="187"/>
      <c r="AJ651" s="187"/>
      <c r="AK651" s="187"/>
      <c r="AL651" s="187"/>
      <c r="AM651" s="187"/>
      <c r="AN651" s="187"/>
      <c r="AO651" s="187"/>
      <c r="AP651" s="187"/>
      <c r="AQ651" s="187"/>
      <c r="AR651" s="187"/>
      <c r="AS651" s="187"/>
      <c r="AT651" s="187"/>
      <c r="AU651" s="187"/>
      <c r="AV651" s="187"/>
      <c r="AW651" s="187"/>
      <c r="AX651" s="187"/>
      <c r="AY651" s="187"/>
      <c r="AZ651" s="187"/>
      <c r="BA651" s="187"/>
      <c r="BB651" s="187"/>
      <c r="BC651" s="187"/>
      <c r="BD651" s="187"/>
      <c r="BE651" s="187"/>
      <c r="BF651" s="187"/>
      <c r="BG651" s="187"/>
      <c r="BH651" s="187"/>
      <c r="BI651" s="187"/>
      <c r="BJ651" s="187"/>
      <c r="BK651" s="187"/>
      <c r="BL651" s="187"/>
      <c r="BM651" s="187"/>
      <c r="BN651" s="187"/>
      <c r="BO651" s="187"/>
      <c r="BP651" s="187"/>
      <c r="BQ651" s="187"/>
      <c r="BR651" s="187"/>
      <c r="BS651" s="187"/>
      <c r="BT651" s="187"/>
    </row>
    <row r="652" spans="1:72">
      <c r="A652" s="187"/>
      <c r="B652" s="187"/>
      <c r="C652" s="187"/>
      <c r="D652" s="187"/>
      <c r="E652" s="187"/>
      <c r="F652" s="187"/>
      <c r="G652" s="187"/>
      <c r="H652" s="187"/>
      <c r="I652" s="187"/>
      <c r="J652" s="187"/>
      <c r="K652" s="187"/>
      <c r="L652" s="187"/>
      <c r="M652" s="187"/>
      <c r="N652" s="187"/>
      <c r="O652" s="187"/>
      <c r="P652" s="187"/>
      <c r="Q652" s="187"/>
      <c r="R652" s="187"/>
      <c r="S652" s="187"/>
      <c r="T652" s="187"/>
      <c r="U652" s="187"/>
      <c r="V652" s="187"/>
      <c r="W652" s="187"/>
      <c r="X652" s="187"/>
      <c r="Y652" s="187"/>
      <c r="Z652" s="187"/>
      <c r="AA652" s="187"/>
      <c r="AB652" s="187"/>
      <c r="AC652" s="187"/>
      <c r="AD652" s="187"/>
      <c r="AE652" s="187"/>
      <c r="AF652" s="187"/>
      <c r="AG652" s="187"/>
      <c r="AH652" s="187"/>
      <c r="AI652" s="187"/>
      <c r="AJ652" s="187"/>
      <c r="AK652" s="187"/>
      <c r="AL652" s="187"/>
      <c r="AM652" s="187"/>
      <c r="AN652" s="187"/>
      <c r="AO652" s="187"/>
      <c r="AP652" s="187"/>
      <c r="AQ652" s="187"/>
      <c r="AR652" s="187"/>
      <c r="AS652" s="187"/>
      <c r="AT652" s="187"/>
      <c r="AU652" s="187"/>
      <c r="AV652" s="187"/>
      <c r="AW652" s="187"/>
      <c r="AX652" s="187"/>
      <c r="AY652" s="187"/>
      <c r="AZ652" s="187"/>
      <c r="BA652" s="187"/>
      <c r="BB652" s="187"/>
      <c r="BC652" s="187"/>
      <c r="BD652" s="187"/>
      <c r="BE652" s="187"/>
      <c r="BF652" s="187"/>
      <c r="BG652" s="187"/>
      <c r="BH652" s="187"/>
      <c r="BI652" s="187"/>
      <c r="BJ652" s="187"/>
      <c r="BK652" s="187"/>
      <c r="BL652" s="187"/>
      <c r="BM652" s="187"/>
      <c r="BN652" s="187"/>
      <c r="BO652" s="187"/>
      <c r="BP652" s="187"/>
      <c r="BQ652" s="187"/>
      <c r="BR652" s="187"/>
      <c r="BS652" s="187"/>
      <c r="BT652" s="187"/>
    </row>
    <row r="653" spans="1:72">
      <c r="A653" s="187"/>
      <c r="B653" s="187"/>
      <c r="C653" s="187"/>
      <c r="D653" s="187"/>
      <c r="E653" s="187"/>
      <c r="F653" s="187"/>
      <c r="G653" s="187"/>
      <c r="H653" s="187"/>
      <c r="I653" s="187"/>
      <c r="J653" s="187"/>
      <c r="K653" s="187"/>
      <c r="L653" s="187"/>
      <c r="M653" s="187"/>
      <c r="N653" s="187"/>
      <c r="O653" s="187"/>
      <c r="P653" s="187"/>
      <c r="Q653" s="187"/>
      <c r="R653" s="187"/>
      <c r="S653" s="187"/>
      <c r="T653" s="187"/>
      <c r="U653" s="187"/>
      <c r="V653" s="187"/>
      <c r="W653" s="187"/>
      <c r="X653" s="187"/>
      <c r="Y653" s="187"/>
      <c r="Z653" s="187"/>
      <c r="AA653" s="187"/>
      <c r="AB653" s="187"/>
      <c r="AC653" s="187"/>
      <c r="AD653" s="187"/>
      <c r="AE653" s="187"/>
      <c r="AF653" s="187"/>
      <c r="AG653" s="187"/>
      <c r="AH653" s="187"/>
      <c r="AI653" s="187"/>
      <c r="AJ653" s="187"/>
      <c r="AK653" s="187"/>
      <c r="AL653" s="187"/>
      <c r="AM653" s="187"/>
      <c r="AN653" s="187"/>
      <c r="AO653" s="187"/>
      <c r="AP653" s="187"/>
      <c r="AQ653" s="187"/>
      <c r="AR653" s="187"/>
      <c r="AS653" s="187"/>
      <c r="AT653" s="187"/>
      <c r="AU653" s="187"/>
      <c r="AV653" s="187"/>
      <c r="AW653" s="187"/>
      <c r="AX653" s="187"/>
      <c r="AY653" s="187"/>
      <c r="AZ653" s="187"/>
      <c r="BA653" s="187"/>
      <c r="BB653" s="187"/>
      <c r="BC653" s="187"/>
      <c r="BD653" s="187"/>
      <c r="BE653" s="187"/>
      <c r="BF653" s="187"/>
      <c r="BG653" s="187"/>
      <c r="BH653" s="187"/>
      <c r="BI653" s="187"/>
      <c r="BJ653" s="187"/>
      <c r="BK653" s="187"/>
      <c r="BL653" s="187"/>
      <c r="BM653" s="187"/>
      <c r="BN653" s="187"/>
      <c r="BO653" s="187"/>
      <c r="BP653" s="187"/>
      <c r="BQ653" s="187"/>
      <c r="BR653" s="187"/>
      <c r="BS653" s="187"/>
      <c r="BT653" s="187"/>
    </row>
    <row r="654" spans="1:72">
      <c r="A654" s="187"/>
      <c r="B654" s="187"/>
      <c r="C654" s="187"/>
      <c r="D654" s="187"/>
      <c r="E654" s="187"/>
      <c r="F654" s="187"/>
      <c r="G654" s="187"/>
      <c r="H654" s="187"/>
      <c r="I654" s="187"/>
      <c r="J654" s="187"/>
      <c r="K654" s="187"/>
      <c r="L654" s="187"/>
      <c r="M654" s="187"/>
      <c r="N654" s="187"/>
      <c r="O654" s="187"/>
      <c r="P654" s="187"/>
      <c r="Q654" s="187"/>
      <c r="R654" s="187"/>
      <c r="S654" s="187"/>
      <c r="T654" s="187"/>
      <c r="U654" s="187"/>
      <c r="V654" s="187"/>
      <c r="W654" s="187"/>
      <c r="X654" s="187"/>
      <c r="Y654" s="187"/>
      <c r="Z654" s="187"/>
      <c r="AA654" s="187"/>
      <c r="AB654" s="187"/>
      <c r="AC654" s="187"/>
      <c r="AD654" s="187"/>
      <c r="AE654" s="187"/>
      <c r="AF654" s="187"/>
      <c r="AG654" s="187"/>
      <c r="AH654" s="187"/>
      <c r="AI654" s="187"/>
      <c r="AJ654" s="187"/>
      <c r="AK654" s="187"/>
      <c r="AL654" s="187"/>
      <c r="AM654" s="187"/>
      <c r="AN654" s="187"/>
      <c r="AO654" s="187"/>
      <c r="AP654" s="187"/>
      <c r="AQ654" s="187"/>
      <c r="AR654" s="187"/>
      <c r="AS654" s="187"/>
      <c r="AT654" s="187"/>
      <c r="AU654" s="187"/>
      <c r="AV654" s="187"/>
      <c r="AW654" s="187"/>
      <c r="AX654" s="187"/>
      <c r="AY654" s="187"/>
      <c r="AZ654" s="187"/>
      <c r="BA654" s="187"/>
      <c r="BB654" s="187"/>
      <c r="BC654" s="187"/>
      <c r="BD654" s="187"/>
      <c r="BE654" s="187"/>
      <c r="BF654" s="187"/>
      <c r="BG654" s="187"/>
      <c r="BH654" s="187"/>
      <c r="BI654" s="187"/>
      <c r="BJ654" s="187"/>
      <c r="BK654" s="187"/>
      <c r="BL654" s="187"/>
      <c r="BM654" s="187"/>
      <c r="BN654" s="187"/>
      <c r="BO654" s="187"/>
      <c r="BP654" s="187"/>
      <c r="BQ654" s="187"/>
      <c r="BR654" s="187"/>
      <c r="BS654" s="187"/>
      <c r="BT654" s="187"/>
    </row>
    <row r="655" spans="1:72">
      <c r="A655" s="187"/>
      <c r="B655" s="187"/>
      <c r="C655" s="187"/>
      <c r="D655" s="187"/>
      <c r="E655" s="187"/>
      <c r="F655" s="187"/>
      <c r="G655" s="187"/>
      <c r="H655" s="187"/>
      <c r="I655" s="187"/>
      <c r="J655" s="187"/>
      <c r="K655" s="187"/>
      <c r="L655" s="187"/>
      <c r="M655" s="187"/>
      <c r="N655" s="187"/>
      <c r="O655" s="187"/>
      <c r="P655" s="187"/>
      <c r="Q655" s="187"/>
      <c r="R655" s="187"/>
      <c r="S655" s="187"/>
      <c r="T655" s="187"/>
      <c r="U655" s="187"/>
      <c r="V655" s="187"/>
      <c r="W655" s="187"/>
      <c r="X655" s="187"/>
      <c r="Y655" s="187"/>
      <c r="Z655" s="187"/>
      <c r="AA655" s="187"/>
      <c r="AB655" s="187"/>
      <c r="AC655" s="187"/>
      <c r="AD655" s="187"/>
      <c r="AE655" s="187"/>
      <c r="AF655" s="187"/>
      <c r="AG655" s="187"/>
      <c r="AH655" s="187"/>
      <c r="AI655" s="187"/>
      <c r="AJ655" s="187"/>
      <c r="AK655" s="187"/>
      <c r="AL655" s="187"/>
      <c r="AM655" s="187"/>
      <c r="AN655" s="187"/>
      <c r="AO655" s="187"/>
      <c r="AP655" s="187"/>
      <c r="AQ655" s="187"/>
      <c r="AR655" s="187"/>
      <c r="AS655" s="187"/>
      <c r="AT655" s="187"/>
      <c r="AU655" s="187"/>
      <c r="AV655" s="187"/>
      <c r="AW655" s="187"/>
      <c r="AX655" s="187"/>
      <c r="AY655" s="187"/>
      <c r="AZ655" s="187"/>
      <c r="BA655" s="187"/>
      <c r="BB655" s="187"/>
      <c r="BC655" s="187"/>
      <c r="BD655" s="187"/>
      <c r="BE655" s="187"/>
      <c r="BF655" s="187"/>
      <c r="BG655" s="187"/>
      <c r="BH655" s="187"/>
      <c r="BI655" s="187"/>
      <c r="BJ655" s="187"/>
      <c r="BK655" s="187"/>
      <c r="BL655" s="187"/>
      <c r="BM655" s="187"/>
      <c r="BN655" s="187"/>
      <c r="BO655" s="187"/>
      <c r="BP655" s="187"/>
      <c r="BQ655" s="187"/>
      <c r="BR655" s="187"/>
      <c r="BS655" s="187"/>
      <c r="BT655" s="187"/>
    </row>
    <row r="656" spans="1:72">
      <c r="A656" s="187"/>
      <c r="B656" s="187"/>
      <c r="C656" s="187"/>
      <c r="D656" s="187"/>
      <c r="E656" s="187"/>
      <c r="F656" s="187"/>
      <c r="G656" s="187"/>
      <c r="H656" s="187"/>
      <c r="I656" s="187"/>
      <c r="J656" s="187"/>
      <c r="K656" s="187"/>
      <c r="L656" s="187"/>
      <c r="M656" s="187"/>
      <c r="N656" s="187"/>
      <c r="O656" s="187"/>
      <c r="P656" s="187"/>
      <c r="Q656" s="187"/>
      <c r="R656" s="187"/>
      <c r="S656" s="187"/>
      <c r="T656" s="187"/>
      <c r="U656" s="187"/>
      <c r="V656" s="187"/>
      <c r="W656" s="187"/>
      <c r="X656" s="187"/>
      <c r="Y656" s="187"/>
      <c r="Z656" s="187"/>
      <c r="AA656" s="187"/>
      <c r="AB656" s="187"/>
      <c r="AC656" s="187"/>
      <c r="AD656" s="187"/>
      <c r="AE656" s="187"/>
      <c r="AF656" s="187"/>
      <c r="AG656" s="187"/>
      <c r="AH656" s="187"/>
      <c r="AI656" s="187"/>
      <c r="AJ656" s="187"/>
      <c r="AK656" s="187"/>
      <c r="AL656" s="187"/>
      <c r="AM656" s="187"/>
      <c r="AN656" s="187"/>
      <c r="AO656" s="187"/>
      <c r="AP656" s="187"/>
      <c r="AQ656" s="187"/>
      <c r="AR656" s="187"/>
      <c r="AS656" s="187"/>
      <c r="AT656" s="187"/>
      <c r="AU656" s="187"/>
      <c r="AV656" s="187"/>
      <c r="AW656" s="187"/>
      <c r="AX656" s="187"/>
      <c r="AY656" s="187"/>
      <c r="AZ656" s="187"/>
      <c r="BA656" s="187"/>
      <c r="BB656" s="187"/>
      <c r="BC656" s="187"/>
      <c r="BD656" s="187"/>
      <c r="BE656" s="187"/>
      <c r="BF656" s="187"/>
      <c r="BG656" s="187"/>
      <c r="BH656" s="187"/>
      <c r="BI656" s="187"/>
      <c r="BJ656" s="187"/>
      <c r="BK656" s="187"/>
      <c r="BL656" s="187"/>
      <c r="BM656" s="187"/>
      <c r="BN656" s="187"/>
      <c r="BO656" s="187"/>
      <c r="BP656" s="187"/>
      <c r="BQ656" s="187"/>
      <c r="BR656" s="187"/>
      <c r="BS656" s="187"/>
      <c r="BT656" s="187"/>
    </row>
    <row r="657" spans="1:72">
      <c r="A657" s="187"/>
      <c r="B657" s="187"/>
      <c r="C657" s="187"/>
      <c r="D657" s="187"/>
      <c r="E657" s="187"/>
      <c r="F657" s="187"/>
      <c r="G657" s="187"/>
      <c r="H657" s="187"/>
      <c r="I657" s="187"/>
      <c r="J657" s="187"/>
      <c r="K657" s="187"/>
      <c r="L657" s="187"/>
      <c r="M657" s="187"/>
      <c r="N657" s="187"/>
      <c r="O657" s="187"/>
      <c r="P657" s="187"/>
      <c r="Q657" s="187"/>
      <c r="R657" s="187"/>
      <c r="S657" s="187"/>
      <c r="T657" s="187"/>
      <c r="U657" s="187"/>
      <c r="V657" s="187"/>
      <c r="W657" s="187"/>
      <c r="X657" s="187"/>
      <c r="Y657" s="187"/>
      <c r="Z657" s="187"/>
      <c r="AA657" s="187"/>
      <c r="AB657" s="187"/>
      <c r="AC657" s="187"/>
      <c r="AD657" s="187"/>
      <c r="AE657" s="187"/>
      <c r="AF657" s="187"/>
      <c r="AG657" s="187"/>
      <c r="AH657" s="187"/>
      <c r="AI657" s="187"/>
      <c r="AJ657" s="187"/>
      <c r="AK657" s="187"/>
      <c r="AL657" s="187"/>
      <c r="AM657" s="187"/>
      <c r="AN657" s="187"/>
      <c r="AO657" s="187"/>
      <c r="AP657" s="187"/>
      <c r="AQ657" s="187"/>
      <c r="AR657" s="187"/>
      <c r="AS657" s="187"/>
      <c r="AT657" s="187"/>
      <c r="AU657" s="187"/>
      <c r="AV657" s="187"/>
      <c r="AW657" s="187"/>
      <c r="AX657" s="187"/>
      <c r="AY657" s="187"/>
      <c r="AZ657" s="187"/>
      <c r="BA657" s="187"/>
      <c r="BB657" s="187"/>
      <c r="BC657" s="187"/>
      <c r="BD657" s="187"/>
      <c r="BE657" s="187"/>
      <c r="BF657" s="187"/>
      <c r="BG657" s="187"/>
      <c r="BH657" s="187"/>
      <c r="BI657" s="187"/>
      <c r="BJ657" s="187"/>
      <c r="BK657" s="187"/>
      <c r="BL657" s="187"/>
      <c r="BM657" s="187"/>
      <c r="BN657" s="187"/>
      <c r="BO657" s="187"/>
      <c r="BP657" s="187"/>
      <c r="BQ657" s="187"/>
      <c r="BR657" s="187"/>
      <c r="BS657" s="187"/>
      <c r="BT657" s="187"/>
    </row>
    <row r="658" spans="1:72">
      <c r="A658" s="187"/>
      <c r="B658" s="187"/>
      <c r="C658" s="187"/>
      <c r="D658" s="187"/>
      <c r="E658" s="187"/>
      <c r="F658" s="187"/>
      <c r="G658" s="187"/>
      <c r="H658" s="187"/>
      <c r="I658" s="187"/>
      <c r="J658" s="187"/>
      <c r="K658" s="187"/>
      <c r="L658" s="187"/>
      <c r="M658" s="187"/>
      <c r="N658" s="187"/>
      <c r="O658" s="187"/>
      <c r="P658" s="187"/>
      <c r="Q658" s="187"/>
      <c r="R658" s="187"/>
      <c r="S658" s="187"/>
      <c r="T658" s="187"/>
      <c r="U658" s="187"/>
      <c r="V658" s="187"/>
      <c r="W658" s="187"/>
      <c r="X658" s="187"/>
      <c r="Y658" s="187"/>
      <c r="Z658" s="187"/>
      <c r="AA658" s="187"/>
      <c r="AB658" s="187"/>
      <c r="AC658" s="187"/>
      <c r="AD658" s="187"/>
      <c r="AE658" s="187"/>
      <c r="AF658" s="187"/>
      <c r="AG658" s="187"/>
      <c r="AH658" s="187"/>
      <c r="AI658" s="187"/>
      <c r="AJ658" s="187"/>
      <c r="AK658" s="187"/>
      <c r="AL658" s="187"/>
      <c r="AM658" s="187"/>
      <c r="AN658" s="187"/>
      <c r="AO658" s="187"/>
      <c r="AP658" s="187"/>
      <c r="AQ658" s="187"/>
      <c r="AR658" s="187"/>
      <c r="AS658" s="187"/>
      <c r="AT658" s="187"/>
      <c r="AU658" s="187"/>
      <c r="AV658" s="187"/>
      <c r="AW658" s="187"/>
      <c r="AX658" s="187"/>
      <c r="AY658" s="187"/>
      <c r="AZ658" s="187"/>
      <c r="BA658" s="187"/>
      <c r="BB658" s="187"/>
      <c r="BC658" s="187"/>
      <c r="BD658" s="187"/>
      <c r="BE658" s="187"/>
      <c r="BF658" s="187"/>
      <c r="BG658" s="187"/>
      <c r="BH658" s="187"/>
      <c r="BI658" s="187"/>
      <c r="BJ658" s="187"/>
      <c r="BK658" s="187"/>
      <c r="BL658" s="187"/>
      <c r="BM658" s="187"/>
      <c r="BN658" s="187"/>
      <c r="BO658" s="187"/>
      <c r="BP658" s="187"/>
      <c r="BQ658" s="187"/>
      <c r="BR658" s="187"/>
      <c r="BS658" s="187"/>
      <c r="BT658" s="187"/>
    </row>
    <row r="659" spans="1:72">
      <c r="A659" s="187"/>
      <c r="B659" s="187"/>
      <c r="C659" s="187"/>
      <c r="D659" s="187"/>
      <c r="E659" s="187"/>
      <c r="F659" s="187"/>
      <c r="G659" s="187"/>
      <c r="H659" s="187"/>
      <c r="I659" s="187"/>
      <c r="J659" s="187"/>
      <c r="K659" s="187"/>
      <c r="L659" s="187"/>
      <c r="M659" s="187"/>
      <c r="N659" s="187"/>
      <c r="O659" s="187"/>
      <c r="P659" s="187"/>
      <c r="Q659" s="187"/>
      <c r="R659" s="187"/>
      <c r="S659" s="187"/>
      <c r="T659" s="187"/>
      <c r="U659" s="187"/>
      <c r="V659" s="187"/>
      <c r="W659" s="187"/>
      <c r="X659" s="187"/>
      <c r="Y659" s="187"/>
      <c r="Z659" s="187"/>
      <c r="AA659" s="187"/>
      <c r="AB659" s="187"/>
      <c r="AC659" s="187"/>
      <c r="AD659" s="187"/>
      <c r="AE659" s="187"/>
      <c r="AF659" s="187"/>
      <c r="AG659" s="187"/>
      <c r="AH659" s="187"/>
      <c r="AI659" s="187"/>
      <c r="AJ659" s="187"/>
      <c r="AK659" s="187"/>
      <c r="AL659" s="187"/>
      <c r="AM659" s="187"/>
      <c r="AN659" s="187"/>
      <c r="AO659" s="187"/>
      <c r="AP659" s="187"/>
      <c r="AQ659" s="187"/>
      <c r="AR659" s="187"/>
      <c r="AS659" s="187"/>
      <c r="AT659" s="187"/>
      <c r="AU659" s="187"/>
      <c r="AV659" s="187"/>
      <c r="AW659" s="187"/>
      <c r="AX659" s="187"/>
      <c r="AY659" s="187"/>
      <c r="AZ659" s="187"/>
      <c r="BA659" s="187"/>
      <c r="BB659" s="187"/>
      <c r="BC659" s="187"/>
      <c r="BD659" s="187"/>
      <c r="BE659" s="187"/>
      <c r="BF659" s="187"/>
      <c r="BG659" s="187"/>
      <c r="BH659" s="187"/>
      <c r="BI659" s="187"/>
      <c r="BJ659" s="187"/>
      <c r="BK659" s="187"/>
      <c r="BL659" s="187"/>
      <c r="BM659" s="187"/>
      <c r="BN659" s="187"/>
      <c r="BO659" s="187"/>
      <c r="BP659" s="187"/>
      <c r="BQ659" s="187"/>
      <c r="BR659" s="187"/>
      <c r="BS659" s="187"/>
      <c r="BT659" s="187"/>
    </row>
    <row r="660" spans="1:72">
      <c r="A660" s="187"/>
      <c r="B660" s="187"/>
      <c r="C660" s="187"/>
      <c r="D660" s="187"/>
      <c r="E660" s="187"/>
      <c r="F660" s="187"/>
      <c r="G660" s="187"/>
      <c r="H660" s="187"/>
      <c r="I660" s="187"/>
      <c r="J660" s="187"/>
      <c r="K660" s="187"/>
      <c r="L660" s="187"/>
      <c r="M660" s="187"/>
      <c r="N660" s="187"/>
      <c r="O660" s="187"/>
      <c r="P660" s="187"/>
      <c r="Q660" s="187"/>
      <c r="R660" s="187"/>
      <c r="S660" s="187"/>
      <c r="T660" s="187"/>
      <c r="U660" s="187"/>
      <c r="V660" s="187"/>
      <c r="W660" s="187"/>
      <c r="X660" s="187"/>
      <c r="Y660" s="187"/>
      <c r="Z660" s="187"/>
      <c r="AA660" s="187"/>
      <c r="AB660" s="187"/>
      <c r="AC660" s="187"/>
      <c r="AD660" s="187"/>
      <c r="AE660" s="187"/>
      <c r="AF660" s="187"/>
      <c r="AG660" s="187"/>
      <c r="AH660" s="187"/>
      <c r="AI660" s="187"/>
      <c r="AJ660" s="187"/>
      <c r="AK660" s="187"/>
      <c r="AL660" s="187"/>
      <c r="AM660" s="187"/>
      <c r="AN660" s="187"/>
      <c r="AO660" s="187"/>
      <c r="AP660" s="187"/>
      <c r="AQ660" s="187"/>
      <c r="AR660" s="187"/>
      <c r="AS660" s="187"/>
      <c r="AT660" s="187"/>
      <c r="AU660" s="187"/>
      <c r="AV660" s="187"/>
      <c r="AW660" s="187"/>
      <c r="AX660" s="187"/>
      <c r="AY660" s="187"/>
      <c r="AZ660" s="187"/>
      <c r="BA660" s="187"/>
      <c r="BB660" s="187"/>
      <c r="BC660" s="187"/>
      <c r="BD660" s="187"/>
      <c r="BE660" s="187"/>
      <c r="BF660" s="187"/>
      <c r="BG660" s="187"/>
      <c r="BH660" s="187"/>
      <c r="BI660" s="187"/>
      <c r="BJ660" s="187"/>
      <c r="BK660" s="187"/>
      <c r="BL660" s="187"/>
      <c r="BM660" s="187"/>
      <c r="BN660" s="187"/>
      <c r="BO660" s="187"/>
      <c r="BP660" s="187"/>
      <c r="BQ660" s="187"/>
      <c r="BR660" s="187"/>
      <c r="BS660" s="187"/>
      <c r="BT660" s="187"/>
    </row>
    <row r="661" spans="1:72">
      <c r="A661" s="187"/>
      <c r="B661" s="187"/>
      <c r="C661" s="187"/>
      <c r="D661" s="187"/>
      <c r="E661" s="187"/>
      <c r="F661" s="187"/>
      <c r="G661" s="187"/>
      <c r="H661" s="187"/>
      <c r="I661" s="187"/>
      <c r="J661" s="187"/>
      <c r="K661" s="187"/>
      <c r="L661" s="187"/>
      <c r="M661" s="187"/>
      <c r="N661" s="187"/>
      <c r="O661" s="187"/>
      <c r="P661" s="187"/>
      <c r="Q661" s="187"/>
      <c r="R661" s="187"/>
      <c r="S661" s="187"/>
      <c r="T661" s="187"/>
      <c r="U661" s="187"/>
      <c r="V661" s="187"/>
      <c r="W661" s="187"/>
      <c r="X661" s="187"/>
      <c r="Y661" s="187"/>
      <c r="Z661" s="187"/>
      <c r="AA661" s="187"/>
      <c r="AB661" s="187"/>
      <c r="AC661" s="187"/>
      <c r="AD661" s="187"/>
      <c r="AE661" s="187"/>
      <c r="AF661" s="187"/>
      <c r="AG661" s="187"/>
      <c r="AH661" s="187"/>
      <c r="AI661" s="187"/>
      <c r="AJ661" s="187"/>
      <c r="AK661" s="187"/>
      <c r="AL661" s="187"/>
      <c r="AM661" s="187"/>
      <c r="AN661" s="187"/>
      <c r="AO661" s="187"/>
      <c r="AP661" s="187"/>
      <c r="AQ661" s="187"/>
      <c r="AR661" s="187"/>
      <c r="AS661" s="187"/>
      <c r="AT661" s="187"/>
      <c r="AU661" s="187"/>
      <c r="AV661" s="187"/>
      <c r="AW661" s="187"/>
      <c r="AX661" s="187"/>
      <c r="AY661" s="187"/>
      <c r="AZ661" s="187"/>
      <c r="BA661" s="187"/>
      <c r="BB661" s="187"/>
      <c r="BC661" s="187"/>
      <c r="BD661" s="187"/>
      <c r="BE661" s="187"/>
      <c r="BF661" s="187"/>
      <c r="BG661" s="187"/>
      <c r="BH661" s="187"/>
      <c r="BI661" s="187"/>
      <c r="BJ661" s="187"/>
      <c r="BK661" s="187"/>
      <c r="BL661" s="187"/>
      <c r="BM661" s="187"/>
      <c r="BN661" s="187"/>
      <c r="BO661" s="187"/>
      <c r="BP661" s="187"/>
      <c r="BQ661" s="187"/>
      <c r="BR661" s="187"/>
      <c r="BS661" s="187"/>
      <c r="BT661" s="187"/>
    </row>
    <row r="662" spans="1:72">
      <c r="A662" s="187"/>
      <c r="B662" s="187"/>
      <c r="C662" s="187"/>
      <c r="D662" s="187"/>
      <c r="E662" s="187"/>
      <c r="F662" s="187"/>
      <c r="G662" s="187"/>
      <c r="H662" s="187"/>
      <c r="I662" s="187"/>
      <c r="J662" s="187"/>
      <c r="K662" s="187"/>
      <c r="L662" s="187"/>
      <c r="M662" s="187"/>
      <c r="N662" s="187"/>
      <c r="O662" s="187"/>
      <c r="P662" s="187"/>
      <c r="Q662" s="187"/>
      <c r="R662" s="187"/>
      <c r="S662" s="187"/>
      <c r="T662" s="187"/>
      <c r="U662" s="187"/>
      <c r="V662" s="187"/>
      <c r="W662" s="187"/>
      <c r="X662" s="187"/>
      <c r="Y662" s="187"/>
      <c r="Z662" s="187"/>
      <c r="AA662" s="187"/>
      <c r="AB662" s="187"/>
      <c r="AC662" s="187"/>
      <c r="AD662" s="187"/>
      <c r="AE662" s="187"/>
      <c r="AF662" s="187"/>
      <c r="AG662" s="187"/>
      <c r="AH662" s="187"/>
      <c r="AI662" s="187"/>
      <c r="AJ662" s="187"/>
      <c r="AK662" s="187"/>
      <c r="AL662" s="187"/>
      <c r="AM662" s="187"/>
      <c r="AN662" s="187"/>
      <c r="AO662" s="187"/>
      <c r="AP662" s="187"/>
      <c r="AQ662" s="187"/>
      <c r="AR662" s="187"/>
      <c r="AS662" s="187"/>
      <c r="AT662" s="187"/>
      <c r="AU662" s="187"/>
      <c r="AV662" s="187"/>
      <c r="AW662" s="187"/>
      <c r="AX662" s="187"/>
      <c r="AY662" s="187"/>
      <c r="AZ662" s="187"/>
      <c r="BA662" s="187"/>
      <c r="BB662" s="187"/>
      <c r="BC662" s="187"/>
      <c r="BD662" s="187"/>
      <c r="BE662" s="187"/>
      <c r="BF662" s="187"/>
      <c r="BG662" s="187"/>
      <c r="BH662" s="187"/>
      <c r="BI662" s="187"/>
      <c r="BJ662" s="187"/>
      <c r="BK662" s="187"/>
      <c r="BL662" s="187"/>
      <c r="BM662" s="187"/>
      <c r="BN662" s="187"/>
      <c r="BO662" s="187"/>
      <c r="BP662" s="187"/>
      <c r="BQ662" s="187"/>
      <c r="BR662" s="187"/>
      <c r="BS662" s="187"/>
      <c r="BT662" s="187"/>
    </row>
    <row r="663" spans="1:72">
      <c r="A663" s="187"/>
      <c r="B663" s="187"/>
      <c r="C663" s="187"/>
      <c r="D663" s="187"/>
      <c r="E663" s="187"/>
      <c r="F663" s="187"/>
      <c r="G663" s="187"/>
      <c r="H663" s="187"/>
      <c r="I663" s="187"/>
      <c r="J663" s="187"/>
      <c r="K663" s="187"/>
      <c r="L663" s="187"/>
      <c r="M663" s="187"/>
      <c r="N663" s="187"/>
      <c r="O663" s="187"/>
      <c r="P663" s="187"/>
      <c r="Q663" s="187"/>
      <c r="R663" s="187"/>
      <c r="S663" s="187"/>
      <c r="T663" s="187"/>
      <c r="U663" s="187"/>
      <c r="V663" s="187"/>
      <c r="W663" s="187"/>
      <c r="X663" s="187"/>
      <c r="Y663" s="187"/>
      <c r="Z663" s="187"/>
      <c r="AA663" s="187"/>
      <c r="AB663" s="187"/>
      <c r="AC663" s="187"/>
      <c r="AD663" s="187"/>
      <c r="AE663" s="187"/>
      <c r="AF663" s="187"/>
      <c r="AG663" s="187"/>
      <c r="AH663" s="187"/>
      <c r="AI663" s="187"/>
      <c r="AJ663" s="187"/>
      <c r="AK663" s="187"/>
      <c r="AL663" s="187"/>
      <c r="AM663" s="187"/>
      <c r="AN663" s="187"/>
      <c r="AO663" s="187"/>
      <c r="AP663" s="187"/>
      <c r="AQ663" s="187"/>
      <c r="AR663" s="187"/>
      <c r="AS663" s="187"/>
      <c r="AT663" s="187"/>
      <c r="AU663" s="187"/>
      <c r="AV663" s="187"/>
      <c r="AW663" s="187"/>
      <c r="AX663" s="187"/>
      <c r="AY663" s="187"/>
      <c r="AZ663" s="187"/>
      <c r="BA663" s="187"/>
      <c r="BB663" s="187"/>
      <c r="BC663" s="187"/>
      <c r="BD663" s="187"/>
      <c r="BE663" s="187"/>
      <c r="BF663" s="187"/>
      <c r="BG663" s="187"/>
      <c r="BH663" s="187"/>
      <c r="BI663" s="187"/>
      <c r="BJ663" s="187"/>
      <c r="BK663" s="187"/>
      <c r="BL663" s="187"/>
      <c r="BM663" s="187"/>
      <c r="BN663" s="187"/>
      <c r="BO663" s="187"/>
      <c r="BP663" s="187"/>
      <c r="BQ663" s="187"/>
      <c r="BR663" s="187"/>
      <c r="BS663" s="187"/>
      <c r="BT663" s="187"/>
    </row>
    <row r="664" spans="1:72">
      <c r="A664" s="187"/>
      <c r="B664" s="187"/>
      <c r="C664" s="187"/>
      <c r="D664" s="187"/>
      <c r="E664" s="187"/>
      <c r="F664" s="187"/>
      <c r="G664" s="187"/>
      <c r="H664" s="187"/>
      <c r="I664" s="187"/>
      <c r="J664" s="187"/>
      <c r="K664" s="187"/>
      <c r="L664" s="187"/>
      <c r="M664" s="187"/>
      <c r="N664" s="187"/>
      <c r="O664" s="187"/>
      <c r="P664" s="187"/>
      <c r="Q664" s="187"/>
      <c r="R664" s="187"/>
      <c r="S664" s="187"/>
      <c r="T664" s="187"/>
      <c r="U664" s="187"/>
      <c r="V664" s="187"/>
      <c r="W664" s="187"/>
      <c r="X664" s="187"/>
      <c r="Y664" s="187"/>
      <c r="Z664" s="187"/>
      <c r="AA664" s="187"/>
      <c r="AB664" s="187"/>
      <c r="AC664" s="187"/>
      <c r="AD664" s="187"/>
      <c r="AE664" s="187"/>
      <c r="AF664" s="187"/>
      <c r="AG664" s="187"/>
      <c r="AH664" s="187"/>
      <c r="AI664" s="187"/>
      <c r="AJ664" s="187"/>
      <c r="AK664" s="187"/>
      <c r="AL664" s="187"/>
      <c r="AM664" s="187"/>
      <c r="AN664" s="187"/>
      <c r="AO664" s="187"/>
      <c r="AP664" s="187"/>
      <c r="AQ664" s="187"/>
      <c r="AR664" s="187"/>
      <c r="AS664" s="187"/>
      <c r="AT664" s="187"/>
      <c r="AU664" s="187"/>
      <c r="AV664" s="187"/>
      <c r="AW664" s="187"/>
      <c r="AX664" s="187"/>
      <c r="AY664" s="187"/>
      <c r="AZ664" s="187"/>
      <c r="BA664" s="187"/>
      <c r="BB664" s="187"/>
      <c r="BC664" s="187"/>
      <c r="BD664" s="187"/>
      <c r="BE664" s="187"/>
      <c r="BF664" s="187"/>
      <c r="BG664" s="187"/>
      <c r="BH664" s="187"/>
      <c r="BI664" s="187"/>
      <c r="BJ664" s="187"/>
      <c r="BK664" s="187"/>
      <c r="BL664" s="187"/>
      <c r="BM664" s="187"/>
      <c r="BN664" s="187"/>
      <c r="BO664" s="187"/>
      <c r="BP664" s="187"/>
      <c r="BQ664" s="187"/>
      <c r="BR664" s="187"/>
      <c r="BS664" s="187"/>
      <c r="BT664" s="187"/>
    </row>
    <row r="665" spans="1:72">
      <c r="A665" s="187"/>
      <c r="B665" s="187"/>
      <c r="C665" s="187"/>
      <c r="D665" s="187"/>
      <c r="E665" s="187"/>
      <c r="F665" s="187"/>
      <c r="G665" s="187"/>
      <c r="H665" s="187"/>
      <c r="I665" s="187"/>
      <c r="J665" s="187"/>
      <c r="K665" s="187"/>
      <c r="L665" s="187"/>
      <c r="M665" s="187"/>
      <c r="N665" s="187"/>
      <c r="O665" s="187"/>
      <c r="P665" s="187"/>
      <c r="Q665" s="187"/>
      <c r="R665" s="187"/>
      <c r="S665" s="187"/>
      <c r="T665" s="187"/>
      <c r="U665" s="187"/>
      <c r="V665" s="187"/>
      <c r="W665" s="187"/>
      <c r="X665" s="187"/>
      <c r="Y665" s="187"/>
      <c r="Z665" s="187"/>
      <c r="AA665" s="187"/>
      <c r="AB665" s="187"/>
      <c r="AC665" s="187"/>
      <c r="AD665" s="187"/>
      <c r="AE665" s="187"/>
      <c r="AF665" s="187"/>
      <c r="AG665" s="187"/>
      <c r="AH665" s="187"/>
      <c r="AI665" s="187"/>
      <c r="AJ665" s="187"/>
      <c r="AK665" s="187"/>
      <c r="AL665" s="187"/>
      <c r="AM665" s="187"/>
      <c r="AN665" s="187"/>
      <c r="AO665" s="187"/>
      <c r="AP665" s="187"/>
      <c r="AQ665" s="187"/>
      <c r="AR665" s="187"/>
      <c r="AS665" s="187"/>
      <c r="AT665" s="187"/>
      <c r="AU665" s="187"/>
      <c r="AV665" s="187"/>
      <c r="AW665" s="187"/>
      <c r="AX665" s="187"/>
      <c r="AY665" s="187"/>
      <c r="AZ665" s="187"/>
      <c r="BA665" s="187"/>
      <c r="BB665" s="187"/>
      <c r="BC665" s="187"/>
      <c r="BD665" s="187"/>
      <c r="BE665" s="187"/>
      <c r="BF665" s="187"/>
      <c r="BG665" s="187"/>
      <c r="BH665" s="187"/>
      <c r="BI665" s="187"/>
      <c r="BJ665" s="187"/>
      <c r="BK665" s="187"/>
      <c r="BL665" s="187"/>
      <c r="BM665" s="187"/>
      <c r="BN665" s="187"/>
      <c r="BO665" s="187"/>
      <c r="BP665" s="187"/>
      <c r="BQ665" s="187"/>
      <c r="BR665" s="187"/>
      <c r="BS665" s="187"/>
      <c r="BT665" s="187"/>
    </row>
    <row r="666" spans="1:72">
      <c r="A666" s="187"/>
      <c r="B666" s="187"/>
      <c r="C666" s="187"/>
      <c r="D666" s="187"/>
      <c r="E666" s="187"/>
      <c r="F666" s="187"/>
      <c r="G666" s="187"/>
      <c r="H666" s="187"/>
      <c r="I666" s="187"/>
      <c r="J666" s="187"/>
      <c r="K666" s="187"/>
      <c r="L666" s="187"/>
      <c r="M666" s="187"/>
      <c r="N666" s="187"/>
      <c r="O666" s="187"/>
      <c r="P666" s="187"/>
      <c r="Q666" s="187"/>
      <c r="R666" s="187"/>
      <c r="S666" s="187"/>
      <c r="T666" s="187"/>
      <c r="U666" s="187"/>
      <c r="V666" s="187"/>
      <c r="W666" s="187"/>
      <c r="X666" s="187"/>
      <c r="Y666" s="187"/>
      <c r="Z666" s="187"/>
      <c r="AA666" s="187"/>
      <c r="AB666" s="187"/>
      <c r="AC666" s="187"/>
      <c r="AD666" s="187"/>
      <c r="AE666" s="187"/>
      <c r="AF666" s="187"/>
      <c r="AG666" s="187"/>
      <c r="AH666" s="187"/>
      <c r="AI666" s="187"/>
      <c r="AJ666" s="187"/>
      <c r="AK666" s="187"/>
      <c r="AL666" s="187"/>
      <c r="AM666" s="187"/>
      <c r="AN666" s="187"/>
      <c r="AO666" s="187"/>
      <c r="AP666" s="187"/>
      <c r="AQ666" s="187"/>
      <c r="AR666" s="187"/>
      <c r="AS666" s="187"/>
      <c r="AT666" s="187"/>
      <c r="AU666" s="187"/>
      <c r="AV666" s="187"/>
      <c r="AW666" s="187"/>
      <c r="AX666" s="187"/>
      <c r="AY666" s="187"/>
      <c r="AZ666" s="187"/>
      <c r="BA666" s="187"/>
      <c r="BB666" s="187"/>
      <c r="BC666" s="187"/>
      <c r="BD666" s="187"/>
      <c r="BE666" s="187"/>
      <c r="BF666" s="187"/>
      <c r="BG666" s="187"/>
      <c r="BH666" s="187"/>
      <c r="BI666" s="187"/>
      <c r="BJ666" s="187"/>
      <c r="BK666" s="187"/>
      <c r="BL666" s="187"/>
      <c r="BM666" s="187"/>
      <c r="BN666" s="187"/>
      <c r="BO666" s="187"/>
      <c r="BP666" s="187"/>
      <c r="BQ666" s="187"/>
      <c r="BR666" s="187"/>
      <c r="BS666" s="187"/>
      <c r="BT666" s="187"/>
    </row>
    <row r="667" spans="1:72">
      <c r="A667" s="187"/>
      <c r="B667" s="187"/>
      <c r="C667" s="187"/>
      <c r="D667" s="187"/>
      <c r="E667" s="187"/>
      <c r="F667" s="187"/>
      <c r="G667" s="187"/>
      <c r="H667" s="187"/>
      <c r="I667" s="187"/>
      <c r="J667" s="187"/>
      <c r="K667" s="187"/>
      <c r="L667" s="187"/>
      <c r="M667" s="187"/>
      <c r="N667" s="187"/>
      <c r="O667" s="187"/>
      <c r="P667" s="187"/>
      <c r="Q667" s="187"/>
      <c r="R667" s="187"/>
      <c r="S667" s="187"/>
      <c r="T667" s="187"/>
      <c r="U667" s="187"/>
      <c r="V667" s="187"/>
      <c r="W667" s="187"/>
      <c r="X667" s="187"/>
      <c r="Y667" s="187"/>
      <c r="Z667" s="187"/>
      <c r="AA667" s="187"/>
      <c r="AB667" s="187"/>
      <c r="AC667" s="187"/>
      <c r="AD667" s="187"/>
      <c r="AE667" s="187"/>
      <c r="AF667" s="187"/>
      <c r="AG667" s="187"/>
      <c r="AH667" s="187"/>
      <c r="AI667" s="187"/>
      <c r="AJ667" s="187"/>
      <c r="AK667" s="187"/>
      <c r="AL667" s="187"/>
      <c r="AM667" s="187"/>
      <c r="AN667" s="187"/>
      <c r="AO667" s="187"/>
      <c r="AP667" s="187"/>
      <c r="AQ667" s="187"/>
      <c r="AR667" s="187"/>
      <c r="AS667" s="187"/>
      <c r="AT667" s="187"/>
      <c r="AU667" s="187"/>
      <c r="AV667" s="187"/>
      <c r="AW667" s="187"/>
      <c r="AX667" s="187"/>
      <c r="AY667" s="187"/>
      <c r="AZ667" s="187"/>
      <c r="BA667" s="187"/>
      <c r="BB667" s="187"/>
      <c r="BC667" s="187"/>
      <c r="BD667" s="187"/>
      <c r="BE667" s="187"/>
      <c r="BF667" s="187"/>
      <c r="BG667" s="187"/>
      <c r="BH667" s="187"/>
      <c r="BI667" s="187"/>
      <c r="BJ667" s="187"/>
      <c r="BK667" s="187"/>
      <c r="BL667" s="187"/>
      <c r="BM667" s="187"/>
      <c r="BN667" s="187"/>
      <c r="BO667" s="187"/>
      <c r="BP667" s="187"/>
      <c r="BQ667" s="187"/>
      <c r="BR667" s="187"/>
      <c r="BS667" s="187"/>
      <c r="BT667" s="187"/>
    </row>
    <row r="668" spans="1:72">
      <c r="A668" s="187"/>
      <c r="B668" s="187"/>
      <c r="C668" s="187"/>
      <c r="D668" s="187"/>
      <c r="E668" s="187"/>
      <c r="F668" s="187"/>
      <c r="G668" s="187"/>
      <c r="H668" s="187"/>
      <c r="I668" s="187"/>
      <c r="J668" s="187"/>
      <c r="K668" s="187"/>
      <c r="L668" s="187"/>
      <c r="M668" s="187"/>
      <c r="N668" s="187"/>
      <c r="O668" s="187"/>
      <c r="P668" s="187"/>
      <c r="Q668" s="187"/>
      <c r="R668" s="187"/>
      <c r="S668" s="187"/>
      <c r="T668" s="187"/>
      <c r="U668" s="187"/>
      <c r="V668" s="187"/>
      <c r="W668" s="187"/>
      <c r="X668" s="187"/>
      <c r="Y668" s="187"/>
      <c r="Z668" s="187"/>
      <c r="AA668" s="187"/>
      <c r="AB668" s="187"/>
      <c r="AC668" s="187"/>
      <c r="AD668" s="187"/>
      <c r="AE668" s="187"/>
      <c r="AF668" s="187"/>
      <c r="AG668" s="187"/>
      <c r="AH668" s="187"/>
      <c r="AI668" s="187"/>
      <c r="AJ668" s="187"/>
      <c r="AK668" s="187"/>
      <c r="AL668" s="187"/>
      <c r="AM668" s="187"/>
      <c r="AN668" s="187"/>
      <c r="AO668" s="187"/>
      <c r="AP668" s="187"/>
      <c r="AQ668" s="187"/>
      <c r="AR668" s="187"/>
      <c r="AS668" s="187"/>
      <c r="AT668" s="187"/>
      <c r="AU668" s="187"/>
      <c r="AV668" s="187"/>
      <c r="AW668" s="187"/>
      <c r="AX668" s="187"/>
      <c r="AY668" s="187"/>
      <c r="AZ668" s="187"/>
      <c r="BA668" s="187"/>
      <c r="BB668" s="187"/>
      <c r="BC668" s="187"/>
      <c r="BD668" s="187"/>
      <c r="BE668" s="187"/>
      <c r="BF668" s="187"/>
      <c r="BG668" s="187"/>
      <c r="BH668" s="187"/>
      <c r="BI668" s="187"/>
      <c r="BJ668" s="187"/>
      <c r="BK668" s="187"/>
      <c r="BL668" s="187"/>
      <c r="BM668" s="187"/>
      <c r="BN668" s="187"/>
      <c r="BO668" s="187"/>
      <c r="BP668" s="187"/>
      <c r="BQ668" s="187"/>
      <c r="BR668" s="187"/>
      <c r="BS668" s="187"/>
      <c r="BT668" s="187"/>
    </row>
    <row r="669" spans="1:72">
      <c r="A669" s="187"/>
      <c r="B669" s="187"/>
      <c r="C669" s="187"/>
      <c r="D669" s="187"/>
      <c r="E669" s="187"/>
      <c r="F669" s="187"/>
      <c r="G669" s="187"/>
      <c r="H669" s="187"/>
      <c r="I669" s="187"/>
      <c r="J669" s="187"/>
      <c r="K669" s="187"/>
      <c r="L669" s="187"/>
      <c r="M669" s="187"/>
      <c r="N669" s="187"/>
      <c r="O669" s="187"/>
      <c r="P669" s="187"/>
      <c r="Q669" s="187"/>
      <c r="R669" s="187"/>
      <c r="S669" s="187"/>
      <c r="T669" s="187"/>
      <c r="U669" s="187"/>
      <c r="V669" s="187"/>
      <c r="W669" s="187"/>
      <c r="X669" s="187"/>
      <c r="Y669" s="187"/>
      <c r="Z669" s="187"/>
      <c r="AA669" s="187"/>
      <c r="AB669" s="187"/>
      <c r="AC669" s="187"/>
      <c r="AD669" s="187"/>
      <c r="AE669" s="187"/>
      <c r="AF669" s="187"/>
      <c r="AG669" s="187"/>
      <c r="AH669" s="187"/>
      <c r="AI669" s="187"/>
      <c r="AJ669" s="187"/>
      <c r="AK669" s="187"/>
      <c r="AL669" s="187"/>
      <c r="AM669" s="187"/>
      <c r="AN669" s="187"/>
      <c r="AO669" s="187"/>
      <c r="AP669" s="187"/>
      <c r="AQ669" s="187"/>
      <c r="AR669" s="187"/>
      <c r="AS669" s="187"/>
      <c r="AT669" s="187"/>
      <c r="AU669" s="187"/>
      <c r="AV669" s="187"/>
      <c r="AW669" s="187"/>
      <c r="AX669" s="187"/>
      <c r="AY669" s="187"/>
      <c r="AZ669" s="187"/>
      <c r="BA669" s="187"/>
      <c r="BB669" s="187"/>
      <c r="BC669" s="187"/>
      <c r="BD669" s="187"/>
      <c r="BE669" s="187"/>
      <c r="BF669" s="187"/>
      <c r="BG669" s="187"/>
      <c r="BH669" s="187"/>
      <c r="BI669" s="187"/>
      <c r="BJ669" s="187"/>
      <c r="BK669" s="187"/>
      <c r="BL669" s="187"/>
      <c r="BM669" s="187"/>
      <c r="BN669" s="187"/>
      <c r="BO669" s="187"/>
      <c r="BP669" s="187"/>
      <c r="BQ669" s="187"/>
      <c r="BR669" s="187"/>
      <c r="BS669" s="187"/>
      <c r="BT669" s="187"/>
    </row>
    <row r="670" spans="1:72">
      <c r="A670" s="187"/>
      <c r="B670" s="187"/>
      <c r="C670" s="187"/>
      <c r="D670" s="187"/>
      <c r="E670" s="187"/>
      <c r="F670" s="187"/>
      <c r="G670" s="187"/>
      <c r="H670" s="187"/>
      <c r="I670" s="187"/>
      <c r="J670" s="187"/>
      <c r="K670" s="187"/>
      <c r="L670" s="187"/>
      <c r="M670" s="187"/>
      <c r="N670" s="187"/>
      <c r="O670" s="187"/>
      <c r="P670" s="187"/>
      <c r="Q670" s="187"/>
      <c r="R670" s="187"/>
      <c r="S670" s="187"/>
      <c r="T670" s="187"/>
      <c r="U670" s="187"/>
      <c r="V670" s="187"/>
      <c r="W670" s="187"/>
      <c r="X670" s="187"/>
      <c r="Y670" s="187"/>
      <c r="Z670" s="187"/>
      <c r="AA670" s="187"/>
      <c r="AB670" s="187"/>
      <c r="AC670" s="187"/>
      <c r="AD670" s="187"/>
      <c r="AE670" s="187"/>
      <c r="AF670" s="187"/>
      <c r="AG670" s="187"/>
      <c r="AH670" s="187"/>
      <c r="AI670" s="187"/>
      <c r="AJ670" s="187"/>
      <c r="AK670" s="187"/>
      <c r="AL670" s="187"/>
      <c r="AM670" s="187"/>
      <c r="AN670" s="187"/>
      <c r="AO670" s="187"/>
      <c r="AP670" s="187"/>
      <c r="AQ670" s="187"/>
      <c r="AR670" s="187"/>
      <c r="AS670" s="187"/>
      <c r="AT670" s="187"/>
      <c r="AU670" s="187"/>
      <c r="AV670" s="187"/>
      <c r="AW670" s="187"/>
      <c r="AX670" s="187"/>
      <c r="AY670" s="187"/>
      <c r="AZ670" s="187"/>
      <c r="BA670" s="187"/>
      <c r="BB670" s="187"/>
      <c r="BC670" s="187"/>
      <c r="BD670" s="187"/>
      <c r="BE670" s="187"/>
      <c r="BF670" s="187"/>
      <c r="BG670" s="187"/>
      <c r="BH670" s="187"/>
      <c r="BI670" s="187"/>
      <c r="BJ670" s="187"/>
      <c r="BK670" s="187"/>
      <c r="BL670" s="187"/>
      <c r="BM670" s="187"/>
      <c r="BN670" s="187"/>
      <c r="BO670" s="187"/>
      <c r="BP670" s="187"/>
      <c r="BQ670" s="187"/>
      <c r="BR670" s="187"/>
      <c r="BS670" s="187"/>
      <c r="BT670" s="187"/>
    </row>
    <row r="671" spans="1:72">
      <c r="A671" s="187"/>
      <c r="B671" s="187"/>
      <c r="C671" s="187"/>
      <c r="D671" s="187"/>
      <c r="E671" s="187"/>
      <c r="F671" s="187"/>
      <c r="G671" s="187"/>
      <c r="H671" s="187"/>
      <c r="I671" s="187"/>
      <c r="J671" s="187"/>
      <c r="K671" s="187"/>
      <c r="L671" s="187"/>
      <c r="M671" s="187"/>
      <c r="N671" s="187"/>
      <c r="O671" s="187"/>
      <c r="P671" s="187"/>
      <c r="Q671" s="187"/>
      <c r="R671" s="187"/>
      <c r="S671" s="187"/>
      <c r="T671" s="187"/>
      <c r="U671" s="187"/>
      <c r="V671" s="187"/>
      <c r="W671" s="187"/>
      <c r="X671" s="187"/>
      <c r="Y671" s="187"/>
      <c r="Z671" s="187"/>
      <c r="AA671" s="187"/>
      <c r="AB671" s="187"/>
      <c r="AC671" s="187"/>
      <c r="AD671" s="187"/>
      <c r="AE671" s="187"/>
      <c r="AF671" s="187"/>
      <c r="AG671" s="187"/>
      <c r="AH671" s="187"/>
      <c r="AI671" s="187"/>
      <c r="AJ671" s="187"/>
      <c r="AK671" s="187"/>
      <c r="AL671" s="187"/>
      <c r="AM671" s="187"/>
      <c r="AN671" s="187"/>
      <c r="AO671" s="187"/>
      <c r="AP671" s="187"/>
      <c r="AQ671" s="187"/>
      <c r="AR671" s="187"/>
      <c r="AS671" s="187"/>
      <c r="AT671" s="187"/>
      <c r="AU671" s="187"/>
      <c r="AV671" s="187"/>
      <c r="AW671" s="187"/>
      <c r="AX671" s="187"/>
      <c r="AY671" s="187"/>
      <c r="AZ671" s="187"/>
      <c r="BA671" s="187"/>
      <c r="BB671" s="187"/>
      <c r="BC671" s="187"/>
      <c r="BD671" s="187"/>
      <c r="BE671" s="187"/>
      <c r="BF671" s="187"/>
      <c r="BG671" s="187"/>
      <c r="BH671" s="187"/>
      <c r="BI671" s="187"/>
      <c r="BJ671" s="187"/>
      <c r="BK671" s="187"/>
      <c r="BL671" s="187"/>
      <c r="BM671" s="187"/>
      <c r="BN671" s="187"/>
      <c r="BO671" s="187"/>
      <c r="BP671" s="187"/>
      <c r="BQ671" s="187"/>
      <c r="BR671" s="187"/>
      <c r="BS671" s="187"/>
      <c r="BT671" s="187"/>
    </row>
    <row r="672" spans="1:72">
      <c r="A672" s="187"/>
      <c r="B672" s="187"/>
      <c r="C672" s="187"/>
      <c r="D672" s="187"/>
      <c r="E672" s="187"/>
      <c r="F672" s="187"/>
      <c r="G672" s="187"/>
      <c r="H672" s="187"/>
      <c r="I672" s="187"/>
      <c r="J672" s="187"/>
      <c r="K672" s="187"/>
      <c r="L672" s="187"/>
      <c r="M672" s="187"/>
      <c r="N672" s="187"/>
      <c r="O672" s="187"/>
      <c r="P672" s="187"/>
      <c r="Q672" s="187"/>
      <c r="R672" s="187"/>
      <c r="S672" s="187"/>
      <c r="T672" s="187"/>
      <c r="U672" s="187"/>
      <c r="V672" s="187"/>
      <c r="W672" s="187"/>
      <c r="X672" s="187"/>
      <c r="Y672" s="187"/>
      <c r="Z672" s="187"/>
      <c r="AA672" s="187"/>
      <c r="AB672" s="187"/>
      <c r="AC672" s="187"/>
      <c r="AD672" s="187"/>
      <c r="BH672" s="187"/>
      <c r="BI672" s="187"/>
      <c r="BJ672" s="187"/>
      <c r="BK672" s="187"/>
      <c r="BL672" s="187"/>
      <c r="BM672" s="187"/>
      <c r="BN672" s="187"/>
      <c r="BO672" s="187"/>
      <c r="BP672" s="187"/>
      <c r="BQ672" s="187"/>
      <c r="BR672" s="187"/>
      <c r="BS672" s="187"/>
      <c r="BT672" s="187"/>
    </row>
    <row r="673" spans="1:72">
      <c r="A673" s="187"/>
      <c r="B673" s="187"/>
      <c r="C673" s="187"/>
      <c r="D673" s="187"/>
      <c r="E673" s="187"/>
      <c r="F673" s="187"/>
      <c r="G673" s="187"/>
      <c r="H673" s="187"/>
      <c r="I673" s="187"/>
      <c r="J673" s="187"/>
      <c r="K673" s="187"/>
      <c r="L673" s="187"/>
      <c r="M673" s="187"/>
      <c r="N673" s="187"/>
      <c r="O673" s="187"/>
      <c r="P673" s="187"/>
      <c r="Q673" s="187"/>
      <c r="R673" s="187"/>
      <c r="S673" s="187"/>
      <c r="T673" s="187"/>
      <c r="U673" s="187"/>
      <c r="V673" s="187"/>
      <c r="W673" s="187"/>
      <c r="X673" s="187"/>
      <c r="Y673" s="187"/>
      <c r="Z673" s="187"/>
      <c r="AA673" s="187"/>
      <c r="AB673" s="187"/>
      <c r="AC673" s="187"/>
      <c r="AD673" s="187"/>
      <c r="BH673" s="187"/>
      <c r="BI673" s="187"/>
      <c r="BJ673" s="187"/>
      <c r="BK673" s="187"/>
      <c r="BL673" s="187"/>
      <c r="BM673" s="187"/>
      <c r="BN673" s="187"/>
      <c r="BO673" s="187"/>
      <c r="BP673" s="187"/>
      <c r="BQ673" s="187"/>
      <c r="BR673" s="187"/>
      <c r="BS673" s="187"/>
      <c r="BT673" s="187"/>
    </row>
    <row r="674" spans="1:72">
      <c r="A674" s="187"/>
      <c r="B674" s="187"/>
      <c r="C674" s="187"/>
      <c r="D674" s="187"/>
      <c r="E674" s="187"/>
      <c r="F674" s="187"/>
      <c r="G674" s="187"/>
      <c r="H674" s="187"/>
      <c r="I674" s="187"/>
      <c r="J674" s="187"/>
      <c r="K674" s="187"/>
      <c r="L674" s="187"/>
      <c r="M674" s="187"/>
      <c r="N674" s="187"/>
      <c r="O674" s="187"/>
      <c r="P674" s="187"/>
      <c r="Q674" s="187"/>
      <c r="R674" s="187"/>
      <c r="S674" s="187"/>
      <c r="T674" s="187"/>
      <c r="U674" s="187"/>
      <c r="V674" s="187"/>
      <c r="W674" s="187"/>
      <c r="X674" s="187"/>
      <c r="Y674" s="187"/>
      <c r="Z674" s="187"/>
      <c r="AA674" s="187"/>
      <c r="AB674" s="187"/>
      <c r="AC674" s="187"/>
      <c r="AD674" s="187"/>
      <c r="BH674" s="187"/>
      <c r="BI674" s="187"/>
      <c r="BJ674" s="187"/>
      <c r="BK674" s="187"/>
      <c r="BL674" s="187"/>
      <c r="BM674" s="187"/>
      <c r="BN674" s="187"/>
      <c r="BO674" s="187"/>
      <c r="BP674" s="187"/>
      <c r="BQ674" s="187"/>
      <c r="BR674" s="187"/>
      <c r="BS674" s="187"/>
      <c r="BT674" s="187"/>
    </row>
    <row r="675" spans="1:72">
      <c r="A675" s="187"/>
      <c r="B675" s="187"/>
      <c r="C675" s="187"/>
      <c r="D675" s="187"/>
      <c r="E675" s="187"/>
      <c r="F675" s="187"/>
      <c r="G675" s="187"/>
      <c r="H675" s="187"/>
      <c r="I675" s="187"/>
      <c r="J675" s="187"/>
      <c r="K675" s="187"/>
      <c r="L675" s="187"/>
      <c r="M675" s="187"/>
      <c r="N675" s="187"/>
      <c r="O675" s="187"/>
      <c r="P675" s="187"/>
      <c r="Q675" s="187"/>
      <c r="R675" s="187"/>
      <c r="S675" s="187"/>
      <c r="T675" s="187"/>
      <c r="U675" s="187"/>
      <c r="V675" s="187"/>
      <c r="W675" s="187"/>
      <c r="X675" s="187"/>
      <c r="Y675" s="187"/>
      <c r="Z675" s="187"/>
      <c r="AA675" s="187"/>
      <c r="AB675" s="187"/>
      <c r="AC675" s="187"/>
      <c r="AD675" s="187"/>
      <c r="BH675" s="187"/>
      <c r="BI675" s="187"/>
      <c r="BJ675" s="187"/>
      <c r="BK675" s="187"/>
      <c r="BL675" s="187"/>
      <c r="BM675" s="187"/>
      <c r="BN675" s="187"/>
      <c r="BO675" s="187"/>
      <c r="BP675" s="187"/>
      <c r="BQ675" s="187"/>
      <c r="BR675" s="187"/>
      <c r="BS675" s="187"/>
      <c r="BT675" s="187"/>
    </row>
    <row r="676" spans="1:72">
      <c r="A676" s="187"/>
      <c r="B676" s="187"/>
      <c r="C676" s="187"/>
      <c r="D676" s="187"/>
      <c r="E676" s="187"/>
      <c r="F676" s="187"/>
      <c r="G676" s="187"/>
      <c r="H676" s="187"/>
      <c r="I676" s="187"/>
      <c r="J676" s="187"/>
      <c r="K676" s="187"/>
      <c r="L676" s="187"/>
      <c r="M676" s="187"/>
      <c r="N676" s="187"/>
      <c r="O676" s="187"/>
      <c r="P676" s="187"/>
      <c r="Q676" s="187"/>
      <c r="R676" s="187"/>
      <c r="S676" s="187"/>
      <c r="T676" s="187"/>
      <c r="U676" s="187"/>
      <c r="V676" s="187"/>
      <c r="W676" s="187"/>
      <c r="X676" s="187"/>
      <c r="Y676" s="187"/>
      <c r="Z676" s="187"/>
      <c r="AA676" s="187"/>
      <c r="AB676" s="187"/>
      <c r="AC676" s="187"/>
      <c r="AD676" s="187"/>
      <c r="BH676" s="187"/>
      <c r="BI676" s="187"/>
      <c r="BJ676" s="187"/>
      <c r="BK676" s="187"/>
      <c r="BL676" s="187"/>
      <c r="BM676" s="187"/>
      <c r="BN676" s="187"/>
      <c r="BO676" s="187"/>
      <c r="BP676" s="187"/>
      <c r="BQ676" s="187"/>
      <c r="BR676" s="187"/>
      <c r="BS676" s="187"/>
      <c r="BT676" s="187"/>
    </row>
    <row r="677" spans="1:72">
      <c r="A677" s="187"/>
      <c r="B677" s="187"/>
      <c r="C677" s="187"/>
      <c r="D677" s="187"/>
      <c r="E677" s="187"/>
      <c r="F677" s="187"/>
      <c r="G677" s="187"/>
      <c r="H677" s="187"/>
      <c r="I677" s="187"/>
      <c r="J677" s="187"/>
      <c r="K677" s="187"/>
      <c r="L677" s="187"/>
      <c r="M677" s="187"/>
      <c r="N677" s="187"/>
      <c r="O677" s="187"/>
      <c r="P677" s="187"/>
      <c r="Q677" s="187"/>
      <c r="R677" s="187"/>
      <c r="S677" s="187"/>
      <c r="T677" s="187"/>
      <c r="U677" s="187"/>
      <c r="V677" s="187"/>
      <c r="W677" s="187"/>
      <c r="X677" s="187"/>
      <c r="Y677" s="187"/>
      <c r="Z677" s="187"/>
      <c r="AA677" s="187"/>
      <c r="AB677" s="187"/>
      <c r="AC677" s="187"/>
      <c r="AD677" s="187"/>
      <c r="BH677" s="187"/>
      <c r="BI677" s="187"/>
      <c r="BJ677" s="187"/>
      <c r="BK677" s="187"/>
      <c r="BL677" s="187"/>
      <c r="BM677" s="187"/>
      <c r="BN677" s="187"/>
      <c r="BO677" s="187"/>
      <c r="BP677" s="187"/>
      <c r="BQ677" s="187"/>
      <c r="BR677" s="187"/>
      <c r="BS677" s="187"/>
      <c r="BT677" s="187"/>
    </row>
    <row r="678" spans="1:72">
      <c r="A678" s="187"/>
      <c r="B678" s="187"/>
      <c r="C678" s="187"/>
      <c r="D678" s="187"/>
      <c r="E678" s="187"/>
      <c r="F678" s="187"/>
      <c r="G678" s="187"/>
      <c r="H678" s="187"/>
      <c r="I678" s="187"/>
      <c r="J678" s="187"/>
      <c r="K678" s="187"/>
      <c r="L678" s="187"/>
      <c r="M678" s="187"/>
      <c r="N678" s="187"/>
      <c r="O678" s="187"/>
      <c r="P678" s="187"/>
      <c r="Q678" s="187"/>
      <c r="R678" s="187"/>
      <c r="S678" s="187"/>
      <c r="T678" s="187"/>
      <c r="U678" s="187"/>
      <c r="V678" s="187"/>
      <c r="W678" s="187"/>
      <c r="X678" s="187"/>
      <c r="Y678" s="187"/>
      <c r="Z678" s="187"/>
      <c r="AA678" s="187"/>
      <c r="AB678" s="187"/>
      <c r="AC678" s="187"/>
      <c r="AD678" s="187"/>
      <c r="BH678" s="187"/>
      <c r="BI678" s="187"/>
      <c r="BJ678" s="187"/>
      <c r="BK678" s="187"/>
      <c r="BL678" s="187"/>
      <c r="BM678" s="187"/>
      <c r="BN678" s="187"/>
      <c r="BO678" s="187"/>
      <c r="BP678" s="187"/>
      <c r="BQ678" s="187"/>
      <c r="BR678" s="187"/>
      <c r="BS678" s="187"/>
      <c r="BT678" s="187"/>
    </row>
    <row r="679" spans="1:72">
      <c r="A679" s="187"/>
      <c r="B679" s="187"/>
      <c r="C679" s="187"/>
      <c r="D679" s="187"/>
      <c r="E679" s="187"/>
      <c r="F679" s="187"/>
      <c r="G679" s="187"/>
      <c r="H679" s="187"/>
      <c r="I679" s="187"/>
      <c r="J679" s="187"/>
      <c r="K679" s="187"/>
      <c r="L679" s="187"/>
      <c r="M679" s="187"/>
      <c r="N679" s="187"/>
      <c r="O679" s="187"/>
      <c r="P679" s="187"/>
      <c r="Q679" s="187"/>
      <c r="R679" s="187"/>
      <c r="S679" s="187"/>
      <c r="T679" s="187"/>
      <c r="U679" s="187"/>
      <c r="V679" s="187"/>
      <c r="W679" s="187"/>
      <c r="X679" s="187"/>
      <c r="Y679" s="187"/>
      <c r="Z679" s="187"/>
      <c r="AA679" s="187"/>
      <c r="AB679" s="187"/>
      <c r="AC679" s="187"/>
      <c r="AD679" s="187"/>
      <c r="BH679" s="187"/>
      <c r="BI679" s="187"/>
      <c r="BJ679" s="187"/>
      <c r="BK679" s="187"/>
      <c r="BL679" s="187"/>
      <c r="BM679" s="187"/>
      <c r="BN679" s="187"/>
      <c r="BO679" s="187"/>
      <c r="BP679" s="187"/>
      <c r="BQ679" s="187"/>
      <c r="BR679" s="187"/>
      <c r="BS679" s="187"/>
      <c r="BT679" s="187"/>
    </row>
    <row r="680" spans="1:72">
      <c r="A680" s="187"/>
      <c r="B680" s="187"/>
      <c r="C680" s="187"/>
      <c r="D680" s="187"/>
      <c r="E680" s="187"/>
      <c r="F680" s="187"/>
      <c r="G680" s="187"/>
      <c r="H680" s="187"/>
      <c r="I680" s="187"/>
      <c r="J680" s="187"/>
      <c r="K680" s="187"/>
      <c r="L680" s="187"/>
      <c r="M680" s="187"/>
      <c r="N680" s="187"/>
      <c r="O680" s="187"/>
      <c r="P680" s="187"/>
      <c r="Q680" s="187"/>
      <c r="R680" s="187"/>
      <c r="S680" s="187"/>
      <c r="T680" s="187"/>
      <c r="U680" s="187"/>
      <c r="V680" s="187"/>
      <c r="W680" s="187"/>
      <c r="X680" s="187"/>
      <c r="Y680" s="187"/>
      <c r="Z680" s="187"/>
      <c r="AA680" s="187"/>
      <c r="AB680" s="187"/>
      <c r="AC680" s="187"/>
      <c r="AD680" s="187"/>
      <c r="BH680" s="187"/>
      <c r="BI680" s="187"/>
      <c r="BJ680" s="187"/>
      <c r="BK680" s="187"/>
      <c r="BL680" s="187"/>
      <c r="BM680" s="187"/>
      <c r="BN680" s="187"/>
      <c r="BO680" s="187"/>
      <c r="BP680" s="187"/>
      <c r="BQ680" s="187"/>
      <c r="BR680" s="187"/>
      <c r="BS680" s="187"/>
      <c r="BT680" s="187"/>
    </row>
    <row r="681" spans="1:72">
      <c r="A681" s="187"/>
      <c r="B681" s="187"/>
      <c r="C681" s="187"/>
      <c r="D681" s="187"/>
      <c r="E681" s="187"/>
      <c r="F681" s="187"/>
      <c r="G681" s="187"/>
      <c r="H681" s="187"/>
      <c r="I681" s="187"/>
      <c r="J681" s="187"/>
      <c r="K681" s="187"/>
      <c r="L681" s="187"/>
      <c r="M681" s="187"/>
      <c r="N681" s="187"/>
      <c r="O681" s="187"/>
      <c r="P681" s="187"/>
      <c r="Q681" s="187"/>
      <c r="R681" s="187"/>
      <c r="S681" s="187"/>
      <c r="T681" s="187"/>
      <c r="U681" s="187"/>
      <c r="V681" s="187"/>
      <c r="W681" s="187"/>
      <c r="X681" s="187"/>
      <c r="Y681" s="187"/>
      <c r="Z681" s="187"/>
      <c r="AA681" s="187"/>
      <c r="AB681" s="187"/>
      <c r="AC681" s="187"/>
      <c r="AD681" s="187"/>
      <c r="BH681" s="187"/>
      <c r="BI681" s="187"/>
      <c r="BJ681" s="187"/>
      <c r="BK681" s="187"/>
      <c r="BL681" s="187"/>
      <c r="BM681" s="187"/>
      <c r="BN681" s="187"/>
      <c r="BO681" s="187"/>
      <c r="BP681" s="187"/>
      <c r="BQ681" s="187"/>
      <c r="BR681" s="187"/>
      <c r="BS681" s="187"/>
      <c r="BT681" s="187"/>
    </row>
    <row r="682" spans="1:72">
      <c r="A682" s="187"/>
      <c r="B682" s="187"/>
      <c r="C682" s="187"/>
      <c r="D682" s="187"/>
      <c r="E682" s="187"/>
      <c r="F682" s="187"/>
      <c r="G682" s="187"/>
      <c r="H682" s="187"/>
      <c r="I682" s="187"/>
      <c r="J682" s="187"/>
      <c r="K682" s="187"/>
      <c r="L682" s="187"/>
      <c r="M682" s="187"/>
      <c r="N682" s="187"/>
      <c r="O682" s="187"/>
      <c r="P682" s="187"/>
      <c r="Q682" s="187"/>
      <c r="R682" s="187"/>
      <c r="S682" s="187"/>
      <c r="T682" s="187"/>
      <c r="U682" s="187"/>
      <c r="V682" s="187"/>
      <c r="W682" s="187"/>
      <c r="X682" s="187"/>
      <c r="Y682" s="187"/>
      <c r="Z682" s="187"/>
      <c r="AA682" s="187"/>
      <c r="AB682" s="187"/>
      <c r="AC682" s="187"/>
      <c r="AD682" s="187"/>
      <c r="BH682" s="187"/>
      <c r="BI682" s="187"/>
      <c r="BJ682" s="187"/>
      <c r="BK682" s="187"/>
      <c r="BL682" s="187"/>
      <c r="BM682" s="187"/>
      <c r="BN682" s="187"/>
      <c r="BO682" s="187"/>
      <c r="BP682" s="187"/>
      <c r="BQ682" s="187"/>
      <c r="BR682" s="187"/>
      <c r="BS682" s="187"/>
      <c r="BT682" s="187"/>
    </row>
    <row r="683" spans="1:72">
      <c r="A683" s="187"/>
      <c r="B683" s="187"/>
      <c r="C683" s="187"/>
      <c r="D683" s="187"/>
      <c r="E683" s="187"/>
      <c r="F683" s="187"/>
      <c r="G683" s="187"/>
      <c r="H683" s="187"/>
      <c r="I683" s="187"/>
      <c r="J683" s="187"/>
      <c r="K683" s="187"/>
      <c r="L683" s="187"/>
      <c r="M683" s="187"/>
      <c r="N683" s="187"/>
      <c r="O683" s="187"/>
      <c r="P683" s="187"/>
      <c r="Q683" s="187"/>
      <c r="R683" s="187"/>
      <c r="S683" s="187"/>
      <c r="T683" s="187"/>
      <c r="U683" s="187"/>
      <c r="V683" s="187"/>
      <c r="W683" s="187"/>
      <c r="X683" s="187"/>
      <c r="Y683" s="187"/>
      <c r="Z683" s="187"/>
      <c r="AA683" s="187"/>
      <c r="AB683" s="187"/>
      <c r="AC683" s="187"/>
      <c r="AD683" s="187"/>
      <c r="BH683" s="187"/>
      <c r="BI683" s="187"/>
      <c r="BJ683" s="187"/>
      <c r="BK683" s="187"/>
      <c r="BL683" s="187"/>
      <c r="BM683" s="187"/>
      <c r="BN683" s="187"/>
      <c r="BO683" s="187"/>
      <c r="BP683" s="187"/>
      <c r="BQ683" s="187"/>
      <c r="BR683" s="187"/>
      <c r="BS683" s="187"/>
      <c r="BT683" s="187"/>
    </row>
    <row r="684" spans="1:72">
      <c r="A684" s="187"/>
      <c r="B684" s="187"/>
      <c r="C684" s="187"/>
      <c r="D684" s="187"/>
      <c r="E684" s="187"/>
      <c r="F684" s="187"/>
      <c r="G684" s="187"/>
      <c r="H684" s="187"/>
      <c r="I684" s="187"/>
      <c r="J684" s="187"/>
      <c r="K684" s="187"/>
      <c r="L684" s="187"/>
      <c r="M684" s="187"/>
      <c r="N684" s="187"/>
      <c r="O684" s="187"/>
      <c r="P684" s="187"/>
      <c r="Q684" s="187"/>
      <c r="R684" s="187"/>
      <c r="S684" s="187"/>
      <c r="T684" s="187"/>
      <c r="U684" s="187"/>
      <c r="V684" s="187"/>
      <c r="W684" s="187"/>
      <c r="X684" s="187"/>
      <c r="Y684" s="187"/>
      <c r="Z684" s="187"/>
      <c r="AA684" s="187"/>
      <c r="AB684" s="187"/>
      <c r="AC684" s="187"/>
      <c r="AD684" s="187"/>
      <c r="BH684" s="187"/>
      <c r="BI684" s="187"/>
      <c r="BJ684" s="187"/>
      <c r="BK684" s="187"/>
      <c r="BL684" s="187"/>
      <c r="BM684" s="187"/>
      <c r="BN684" s="187"/>
      <c r="BO684" s="187"/>
      <c r="BP684" s="187"/>
      <c r="BQ684" s="187"/>
      <c r="BR684" s="187"/>
      <c r="BS684" s="187"/>
      <c r="BT684" s="187"/>
    </row>
    <row r="685" spans="1:72">
      <c r="A685" s="187"/>
      <c r="B685" s="187"/>
      <c r="C685" s="187"/>
      <c r="D685" s="187"/>
      <c r="E685" s="187"/>
      <c r="F685" s="187"/>
      <c r="G685" s="187"/>
      <c r="H685" s="187"/>
      <c r="I685" s="187"/>
      <c r="J685" s="187"/>
      <c r="K685" s="187"/>
      <c r="L685" s="187"/>
      <c r="M685" s="187"/>
      <c r="N685" s="187"/>
      <c r="O685" s="187"/>
      <c r="P685" s="187"/>
      <c r="Q685" s="187"/>
      <c r="R685" s="187"/>
      <c r="S685" s="187"/>
      <c r="T685" s="187"/>
      <c r="U685" s="187"/>
      <c r="V685" s="187"/>
      <c r="W685" s="187"/>
      <c r="X685" s="187"/>
      <c r="Y685" s="187"/>
      <c r="Z685" s="187"/>
      <c r="AA685" s="187"/>
      <c r="AB685" s="187"/>
      <c r="AC685" s="187"/>
      <c r="AD685" s="187"/>
      <c r="BH685" s="187"/>
      <c r="BI685" s="187"/>
      <c r="BJ685" s="187"/>
      <c r="BK685" s="187"/>
      <c r="BL685" s="187"/>
      <c r="BM685" s="187"/>
      <c r="BN685" s="187"/>
      <c r="BO685" s="187"/>
      <c r="BP685" s="187"/>
      <c r="BQ685" s="187"/>
      <c r="BR685" s="187"/>
      <c r="BS685" s="187"/>
      <c r="BT685" s="187"/>
    </row>
    <row r="686" spans="1:72">
      <c r="A686" s="187"/>
      <c r="B686" s="187"/>
      <c r="C686" s="187"/>
      <c r="D686" s="187"/>
      <c r="E686" s="187"/>
      <c r="F686" s="187"/>
      <c r="G686" s="187"/>
      <c r="H686" s="187"/>
      <c r="I686" s="187"/>
      <c r="J686" s="187"/>
      <c r="K686" s="187"/>
      <c r="L686" s="187"/>
      <c r="M686" s="187"/>
      <c r="N686" s="187"/>
      <c r="O686" s="187"/>
      <c r="P686" s="187"/>
      <c r="Q686" s="187"/>
      <c r="R686" s="187"/>
      <c r="S686" s="187"/>
      <c r="T686" s="187"/>
      <c r="U686" s="187"/>
      <c r="V686" s="187"/>
      <c r="W686" s="187"/>
      <c r="X686" s="187"/>
      <c r="Y686" s="187"/>
      <c r="Z686" s="187"/>
      <c r="AA686" s="187"/>
      <c r="AB686" s="187"/>
      <c r="AC686" s="187"/>
      <c r="AD686" s="187"/>
      <c r="BH686" s="187"/>
      <c r="BI686" s="187"/>
      <c r="BJ686" s="187"/>
      <c r="BK686" s="187"/>
      <c r="BL686" s="187"/>
      <c r="BM686" s="187"/>
      <c r="BN686" s="187"/>
      <c r="BO686" s="187"/>
      <c r="BP686" s="187"/>
      <c r="BQ686" s="187"/>
      <c r="BR686" s="187"/>
      <c r="BS686" s="187"/>
      <c r="BT686" s="187"/>
    </row>
    <row r="687" spans="1:72">
      <c r="A687" s="187"/>
      <c r="B687" s="187"/>
      <c r="C687" s="187"/>
      <c r="D687" s="187"/>
      <c r="E687" s="187"/>
      <c r="F687" s="187"/>
      <c r="G687" s="187"/>
      <c r="H687" s="187"/>
      <c r="I687" s="187"/>
      <c r="J687" s="187"/>
      <c r="K687" s="187"/>
      <c r="L687" s="187"/>
      <c r="M687" s="187"/>
      <c r="N687" s="187"/>
      <c r="O687" s="187"/>
      <c r="P687" s="187"/>
      <c r="Q687" s="187"/>
      <c r="R687" s="187"/>
      <c r="S687" s="187"/>
      <c r="T687" s="187"/>
      <c r="U687" s="187"/>
      <c r="V687" s="187"/>
      <c r="W687" s="187"/>
      <c r="X687" s="187"/>
      <c r="Y687" s="187"/>
      <c r="Z687" s="187"/>
      <c r="AA687" s="187"/>
      <c r="AB687" s="187"/>
      <c r="AC687" s="187"/>
      <c r="AD687" s="187"/>
      <c r="BH687" s="187"/>
      <c r="BI687" s="187"/>
      <c r="BJ687" s="187"/>
      <c r="BK687" s="187"/>
      <c r="BL687" s="187"/>
      <c r="BM687" s="187"/>
      <c r="BN687" s="187"/>
      <c r="BO687" s="187"/>
      <c r="BP687" s="187"/>
      <c r="BQ687" s="187"/>
      <c r="BR687" s="187"/>
      <c r="BS687" s="187"/>
      <c r="BT687" s="187"/>
    </row>
    <row r="688" spans="1:72">
      <c r="A688" s="187"/>
      <c r="B688" s="187"/>
      <c r="C688" s="187"/>
      <c r="D688" s="187"/>
      <c r="E688" s="187"/>
      <c r="F688" s="187"/>
      <c r="G688" s="187"/>
      <c r="H688" s="187"/>
      <c r="I688" s="187"/>
      <c r="J688" s="187"/>
      <c r="K688" s="187"/>
      <c r="L688" s="187"/>
      <c r="M688" s="187"/>
      <c r="N688" s="187"/>
      <c r="O688" s="187"/>
      <c r="P688" s="187"/>
      <c r="Q688" s="187"/>
      <c r="R688" s="187"/>
      <c r="S688" s="187"/>
      <c r="T688" s="187"/>
      <c r="U688" s="187"/>
      <c r="V688" s="187"/>
      <c r="W688" s="187"/>
      <c r="X688" s="187"/>
      <c r="Y688" s="187"/>
      <c r="Z688" s="187"/>
      <c r="AA688" s="187"/>
      <c r="AB688" s="187"/>
      <c r="AC688" s="187"/>
      <c r="AD688" s="187"/>
      <c r="BH688" s="187"/>
      <c r="BI688" s="187"/>
      <c r="BJ688" s="187"/>
      <c r="BK688" s="187"/>
      <c r="BL688" s="187"/>
      <c r="BM688" s="187"/>
      <c r="BN688" s="187"/>
      <c r="BO688" s="187"/>
      <c r="BP688" s="187"/>
      <c r="BQ688" s="187"/>
      <c r="BR688" s="187"/>
      <c r="BS688" s="187"/>
      <c r="BT688" s="187"/>
    </row>
    <row r="689" spans="1:72">
      <c r="A689" s="187"/>
      <c r="B689" s="187"/>
      <c r="C689" s="187"/>
      <c r="D689" s="187"/>
      <c r="E689" s="187"/>
      <c r="F689" s="187"/>
      <c r="G689" s="187"/>
      <c r="H689" s="187"/>
      <c r="I689" s="187"/>
      <c r="J689" s="187"/>
      <c r="K689" s="187"/>
      <c r="L689" s="187"/>
      <c r="M689" s="187"/>
      <c r="N689" s="187"/>
      <c r="O689" s="187"/>
      <c r="P689" s="187"/>
      <c r="Q689" s="187"/>
      <c r="R689" s="187"/>
      <c r="S689" s="187"/>
      <c r="T689" s="187"/>
      <c r="U689" s="187"/>
      <c r="V689" s="187"/>
      <c r="W689" s="187"/>
      <c r="X689" s="187"/>
      <c r="Y689" s="187"/>
      <c r="Z689" s="187"/>
      <c r="AA689" s="187"/>
      <c r="AB689" s="187"/>
      <c r="AC689" s="187"/>
      <c r="AD689" s="187"/>
      <c r="BH689" s="187"/>
      <c r="BI689" s="187"/>
      <c r="BJ689" s="187"/>
      <c r="BK689" s="187"/>
      <c r="BL689" s="187"/>
      <c r="BM689" s="187"/>
      <c r="BN689" s="187"/>
      <c r="BO689" s="187"/>
      <c r="BP689" s="187"/>
      <c r="BQ689" s="187"/>
      <c r="BR689" s="187"/>
      <c r="BS689" s="187"/>
      <c r="BT689" s="187"/>
    </row>
    <row r="690" spans="1:72">
      <c r="A690" s="187"/>
      <c r="B690" s="187"/>
      <c r="C690" s="187"/>
      <c r="D690" s="187"/>
      <c r="E690" s="187"/>
      <c r="F690" s="187"/>
      <c r="G690" s="187"/>
      <c r="H690" s="187"/>
      <c r="I690" s="187"/>
      <c r="J690" s="187"/>
      <c r="K690" s="187"/>
      <c r="L690" s="187"/>
      <c r="M690" s="187"/>
      <c r="N690" s="187"/>
      <c r="O690" s="187"/>
      <c r="P690" s="187"/>
      <c r="Q690" s="187"/>
      <c r="R690" s="187"/>
      <c r="S690" s="187"/>
      <c r="T690" s="187"/>
      <c r="U690" s="187"/>
      <c r="V690" s="187"/>
      <c r="W690" s="187"/>
      <c r="X690" s="187"/>
      <c r="Y690" s="187"/>
      <c r="Z690" s="187"/>
      <c r="AA690" s="187"/>
      <c r="AB690" s="187"/>
      <c r="AC690" s="187"/>
      <c r="AD690" s="187"/>
      <c r="BH690" s="187"/>
      <c r="BI690" s="187"/>
      <c r="BJ690" s="187"/>
      <c r="BK690" s="187"/>
      <c r="BL690" s="187"/>
      <c r="BM690" s="187"/>
      <c r="BN690" s="187"/>
      <c r="BO690" s="187"/>
      <c r="BP690" s="187"/>
      <c r="BQ690" s="187"/>
      <c r="BR690" s="187"/>
      <c r="BS690" s="187"/>
      <c r="BT690" s="187"/>
    </row>
    <row r="691" spans="1:72">
      <c r="A691" s="187"/>
      <c r="B691" s="187"/>
      <c r="C691" s="187"/>
      <c r="D691" s="187"/>
      <c r="E691" s="187"/>
      <c r="F691" s="187"/>
      <c r="G691" s="187"/>
      <c r="H691" s="187"/>
      <c r="I691" s="187"/>
      <c r="J691" s="187"/>
      <c r="K691" s="187"/>
      <c r="L691" s="187"/>
      <c r="M691" s="187"/>
      <c r="N691" s="187"/>
      <c r="O691" s="187"/>
      <c r="P691" s="187"/>
      <c r="Q691" s="187"/>
      <c r="R691" s="187"/>
      <c r="S691" s="187"/>
      <c r="T691" s="187"/>
      <c r="U691" s="187"/>
      <c r="V691" s="187"/>
      <c r="W691" s="187"/>
      <c r="X691" s="187"/>
      <c r="Y691" s="187"/>
      <c r="Z691" s="187"/>
      <c r="AA691" s="187"/>
      <c r="AB691" s="187"/>
      <c r="AC691" s="187"/>
      <c r="AD691" s="187"/>
      <c r="BH691" s="187"/>
      <c r="BI691" s="187"/>
      <c r="BJ691" s="187"/>
      <c r="BK691" s="187"/>
      <c r="BL691" s="187"/>
      <c r="BM691" s="187"/>
      <c r="BN691" s="187"/>
      <c r="BO691" s="187"/>
      <c r="BP691" s="187"/>
      <c r="BQ691" s="187"/>
      <c r="BR691" s="187"/>
      <c r="BS691" s="187"/>
      <c r="BT691" s="187"/>
    </row>
    <row r="692" spans="1:72">
      <c r="A692" s="187"/>
      <c r="B692" s="187"/>
      <c r="C692" s="187"/>
      <c r="D692" s="187"/>
      <c r="E692" s="187"/>
      <c r="F692" s="187"/>
      <c r="G692" s="187"/>
      <c r="H692" s="187"/>
      <c r="I692" s="187"/>
      <c r="J692" s="187"/>
      <c r="K692" s="187"/>
      <c r="L692" s="187"/>
      <c r="M692" s="187"/>
      <c r="N692" s="187"/>
      <c r="O692" s="187"/>
      <c r="P692" s="187"/>
      <c r="Q692" s="187"/>
      <c r="R692" s="187"/>
      <c r="S692" s="187"/>
      <c r="T692" s="187"/>
      <c r="U692" s="187"/>
      <c r="V692" s="187"/>
      <c r="W692" s="187"/>
      <c r="X692" s="187"/>
      <c r="Y692" s="187"/>
      <c r="Z692" s="187"/>
      <c r="AA692" s="187"/>
      <c r="AB692" s="187"/>
      <c r="AC692" s="187"/>
      <c r="AD692" s="187"/>
      <c r="BH692" s="187"/>
      <c r="BI692" s="187"/>
      <c r="BJ692" s="187"/>
      <c r="BK692" s="187"/>
      <c r="BL692" s="187"/>
      <c r="BM692" s="187"/>
      <c r="BN692" s="187"/>
      <c r="BO692" s="187"/>
      <c r="BP692" s="187"/>
      <c r="BQ692" s="187"/>
      <c r="BR692" s="187"/>
      <c r="BS692" s="187"/>
      <c r="BT692" s="187"/>
    </row>
    <row r="693" spans="1:72">
      <c r="A693" s="187"/>
      <c r="B693" s="187"/>
      <c r="C693" s="187"/>
      <c r="D693" s="187"/>
      <c r="E693" s="187"/>
      <c r="F693" s="187"/>
      <c r="G693" s="187"/>
      <c r="H693" s="187"/>
      <c r="I693" s="187"/>
      <c r="J693" s="187"/>
      <c r="K693" s="187"/>
      <c r="L693" s="187"/>
      <c r="M693" s="187"/>
      <c r="N693" s="187"/>
      <c r="O693" s="187"/>
      <c r="P693" s="187"/>
      <c r="Q693" s="187"/>
      <c r="R693" s="187"/>
      <c r="S693" s="187"/>
      <c r="T693" s="187"/>
      <c r="U693" s="187"/>
      <c r="V693" s="187"/>
      <c r="W693" s="187"/>
      <c r="X693" s="187"/>
      <c r="Y693" s="187"/>
      <c r="Z693" s="187"/>
      <c r="AA693" s="187"/>
      <c r="AB693" s="187"/>
      <c r="AC693" s="187"/>
      <c r="AD693" s="187"/>
      <c r="BH693" s="187"/>
      <c r="BI693" s="187"/>
      <c r="BJ693" s="187"/>
      <c r="BK693" s="187"/>
      <c r="BL693" s="187"/>
      <c r="BM693" s="187"/>
      <c r="BN693" s="187"/>
      <c r="BO693" s="187"/>
      <c r="BP693" s="187"/>
      <c r="BQ693" s="187"/>
      <c r="BR693" s="187"/>
      <c r="BS693" s="187"/>
      <c r="BT693" s="187"/>
    </row>
    <row r="694" spans="1:72">
      <c r="A694" s="187"/>
      <c r="B694" s="187"/>
      <c r="C694" s="187"/>
      <c r="D694" s="187"/>
      <c r="E694" s="187"/>
      <c r="F694" s="187"/>
      <c r="G694" s="187"/>
      <c r="H694" s="187"/>
      <c r="I694" s="187"/>
      <c r="J694" s="187"/>
      <c r="K694" s="187"/>
      <c r="L694" s="187"/>
      <c r="M694" s="187"/>
      <c r="N694" s="187"/>
      <c r="O694" s="187"/>
      <c r="P694" s="187"/>
      <c r="Q694" s="187"/>
      <c r="R694" s="187"/>
      <c r="S694" s="187"/>
      <c r="T694" s="187"/>
      <c r="U694" s="187"/>
      <c r="V694" s="187"/>
      <c r="W694" s="187"/>
      <c r="X694" s="187"/>
      <c r="Y694" s="187"/>
      <c r="Z694" s="187"/>
      <c r="AA694" s="187"/>
      <c r="AB694" s="187"/>
      <c r="AC694" s="187"/>
      <c r="AD694" s="187"/>
      <c r="BH694" s="187"/>
      <c r="BI694" s="187"/>
      <c r="BJ694" s="187"/>
      <c r="BK694" s="187"/>
      <c r="BL694" s="187"/>
      <c r="BM694" s="187"/>
      <c r="BN694" s="187"/>
      <c r="BO694" s="187"/>
      <c r="BP694" s="187"/>
      <c r="BQ694" s="187"/>
      <c r="BR694" s="187"/>
      <c r="BS694" s="187"/>
      <c r="BT694" s="187"/>
    </row>
    <row r="695" spans="1:72">
      <c r="A695" s="187"/>
      <c r="B695" s="187"/>
      <c r="C695" s="187"/>
      <c r="D695" s="187"/>
      <c r="E695" s="187"/>
      <c r="F695" s="187"/>
      <c r="G695" s="187"/>
      <c r="H695" s="187"/>
      <c r="I695" s="187"/>
      <c r="J695" s="187"/>
      <c r="K695" s="187"/>
      <c r="L695" s="187"/>
      <c r="M695" s="187"/>
      <c r="N695" s="187"/>
      <c r="O695" s="187"/>
      <c r="P695" s="187"/>
      <c r="Q695" s="187"/>
      <c r="R695" s="187"/>
      <c r="S695" s="187"/>
      <c r="T695" s="187"/>
      <c r="U695" s="187"/>
      <c r="V695" s="187"/>
      <c r="W695" s="187"/>
      <c r="X695" s="187"/>
      <c r="Y695" s="187"/>
      <c r="Z695" s="187"/>
      <c r="AA695" s="187"/>
      <c r="AB695" s="187"/>
      <c r="AC695" s="187"/>
      <c r="AD695" s="187"/>
      <c r="BH695" s="187"/>
      <c r="BI695" s="187"/>
      <c r="BJ695" s="187"/>
      <c r="BK695" s="187"/>
      <c r="BL695" s="187"/>
      <c r="BM695" s="187"/>
      <c r="BN695" s="187"/>
      <c r="BO695" s="187"/>
      <c r="BP695" s="187"/>
      <c r="BQ695" s="187"/>
      <c r="BR695" s="187"/>
      <c r="BS695" s="187"/>
      <c r="BT695" s="187"/>
    </row>
    <row r="696" spans="1:72">
      <c r="A696" s="187"/>
      <c r="B696" s="187"/>
      <c r="C696" s="187"/>
      <c r="D696" s="187"/>
      <c r="E696" s="187"/>
      <c r="F696" s="187"/>
      <c r="G696" s="187"/>
      <c r="H696" s="187"/>
      <c r="I696" s="187"/>
      <c r="J696" s="187"/>
      <c r="K696" s="187"/>
      <c r="L696" s="187"/>
      <c r="M696" s="187"/>
      <c r="N696" s="187"/>
      <c r="O696" s="187"/>
      <c r="P696" s="187"/>
      <c r="Q696" s="187"/>
      <c r="R696" s="187"/>
      <c r="S696" s="187"/>
      <c r="T696" s="187"/>
      <c r="U696" s="187"/>
      <c r="V696" s="187"/>
      <c r="W696" s="187"/>
      <c r="X696" s="187"/>
      <c r="Y696" s="187"/>
      <c r="Z696" s="187"/>
      <c r="AA696" s="187"/>
      <c r="AB696" s="187"/>
      <c r="AC696" s="187"/>
      <c r="AD696" s="187"/>
      <c r="BH696" s="187"/>
      <c r="BI696" s="187"/>
      <c r="BJ696" s="187"/>
      <c r="BK696" s="187"/>
      <c r="BL696" s="187"/>
      <c r="BM696" s="187"/>
      <c r="BN696" s="187"/>
      <c r="BO696" s="187"/>
      <c r="BP696" s="187"/>
      <c r="BQ696" s="187"/>
      <c r="BR696" s="187"/>
      <c r="BS696" s="187"/>
      <c r="BT696" s="187"/>
    </row>
    <row r="697" spans="1:72">
      <c r="A697" s="187"/>
      <c r="B697" s="187"/>
      <c r="C697" s="187"/>
      <c r="D697" s="187"/>
      <c r="E697" s="187"/>
      <c r="F697" s="187"/>
      <c r="G697" s="187"/>
      <c r="H697" s="187"/>
      <c r="I697" s="187"/>
      <c r="J697" s="187"/>
      <c r="K697" s="187"/>
      <c r="L697" s="187"/>
      <c r="M697" s="187"/>
      <c r="N697" s="187"/>
      <c r="O697" s="187"/>
      <c r="P697" s="187"/>
      <c r="Q697" s="187"/>
      <c r="R697" s="187"/>
      <c r="S697" s="187"/>
      <c r="T697" s="187"/>
      <c r="U697" s="187"/>
      <c r="V697" s="187"/>
      <c r="W697" s="187"/>
      <c r="X697" s="187"/>
      <c r="Y697" s="187"/>
      <c r="Z697" s="187"/>
      <c r="AA697" s="187"/>
      <c r="AB697" s="187"/>
      <c r="AC697" s="187"/>
      <c r="AD697" s="187"/>
      <c r="BH697" s="187"/>
      <c r="BI697" s="187"/>
      <c r="BJ697" s="187"/>
      <c r="BK697" s="187"/>
      <c r="BL697" s="187"/>
      <c r="BM697" s="187"/>
      <c r="BN697" s="187"/>
      <c r="BO697" s="187"/>
      <c r="BP697" s="187"/>
      <c r="BQ697" s="187"/>
      <c r="BR697" s="187"/>
      <c r="BS697" s="187"/>
      <c r="BT697" s="187"/>
    </row>
    <row r="698" spans="1:72">
      <c r="A698" s="187"/>
      <c r="B698" s="187"/>
      <c r="C698" s="187"/>
      <c r="D698" s="187"/>
      <c r="E698" s="187"/>
      <c r="F698" s="187"/>
      <c r="G698" s="187"/>
      <c r="H698" s="187"/>
      <c r="I698" s="187"/>
      <c r="J698" s="187"/>
      <c r="K698" s="187"/>
      <c r="L698" s="187"/>
      <c r="M698" s="187"/>
      <c r="N698" s="187"/>
      <c r="O698" s="187"/>
      <c r="P698" s="187"/>
      <c r="Q698" s="187"/>
      <c r="R698" s="187"/>
      <c r="S698" s="187"/>
      <c r="T698" s="187"/>
      <c r="U698" s="187"/>
      <c r="V698" s="187"/>
      <c r="W698" s="187"/>
      <c r="X698" s="187"/>
      <c r="Y698" s="187"/>
      <c r="Z698" s="187"/>
      <c r="AA698" s="187"/>
      <c r="AB698" s="187"/>
      <c r="AC698" s="187"/>
      <c r="AD698" s="187"/>
      <c r="BH698" s="187"/>
      <c r="BI698" s="187"/>
      <c r="BJ698" s="187"/>
      <c r="BK698" s="187"/>
      <c r="BL698" s="187"/>
      <c r="BM698" s="187"/>
      <c r="BN698" s="187"/>
      <c r="BO698" s="187"/>
      <c r="BP698" s="187"/>
      <c r="BQ698" s="187"/>
      <c r="BR698" s="187"/>
      <c r="BS698" s="187"/>
      <c r="BT698" s="187"/>
    </row>
    <row r="699" spans="1:72">
      <c r="A699" s="187"/>
      <c r="B699" s="187"/>
      <c r="C699" s="187"/>
      <c r="D699" s="187"/>
      <c r="E699" s="187"/>
      <c r="F699" s="187"/>
      <c r="G699" s="187"/>
      <c r="H699" s="187"/>
      <c r="I699" s="187"/>
      <c r="J699" s="187"/>
      <c r="K699" s="187"/>
      <c r="L699" s="187"/>
      <c r="M699" s="187"/>
      <c r="N699" s="187"/>
      <c r="O699" s="187"/>
      <c r="P699" s="187"/>
      <c r="Q699" s="187"/>
      <c r="R699" s="187"/>
      <c r="S699" s="187"/>
      <c r="T699" s="187"/>
      <c r="U699" s="187"/>
      <c r="V699" s="187"/>
      <c r="W699" s="187"/>
      <c r="X699" s="187"/>
      <c r="Y699" s="187"/>
      <c r="Z699" s="187"/>
      <c r="AA699" s="187"/>
      <c r="AB699" s="187"/>
      <c r="AC699" s="187"/>
      <c r="AD699" s="187"/>
      <c r="BH699" s="187"/>
      <c r="BI699" s="187"/>
      <c r="BJ699" s="187"/>
      <c r="BK699" s="187"/>
      <c r="BL699" s="187"/>
      <c r="BM699" s="187"/>
      <c r="BN699" s="187"/>
      <c r="BO699" s="187"/>
      <c r="BP699" s="187"/>
      <c r="BQ699" s="187"/>
      <c r="BR699" s="187"/>
      <c r="BS699" s="187"/>
      <c r="BT699" s="187"/>
    </row>
    <row r="700" spans="1:72">
      <c r="A700" s="187"/>
      <c r="B700" s="187"/>
      <c r="C700" s="187"/>
      <c r="D700" s="187"/>
      <c r="E700" s="187"/>
      <c r="F700" s="187"/>
      <c r="G700" s="187"/>
      <c r="H700" s="187"/>
      <c r="I700" s="187"/>
      <c r="J700" s="187"/>
      <c r="K700" s="187"/>
      <c r="L700" s="187"/>
      <c r="M700" s="187"/>
      <c r="N700" s="187"/>
      <c r="O700" s="187"/>
      <c r="P700" s="187"/>
      <c r="Q700" s="187"/>
      <c r="R700" s="187"/>
      <c r="S700" s="187"/>
      <c r="T700" s="187"/>
      <c r="U700" s="187"/>
      <c r="V700" s="187"/>
      <c r="W700" s="187"/>
      <c r="X700" s="187"/>
      <c r="Y700" s="187"/>
      <c r="Z700" s="187"/>
      <c r="AA700" s="187"/>
      <c r="AB700" s="187"/>
      <c r="AC700" s="187"/>
      <c r="AD700" s="187"/>
      <c r="BH700" s="187"/>
      <c r="BI700" s="187"/>
      <c r="BJ700" s="187"/>
      <c r="BK700" s="187"/>
      <c r="BL700" s="187"/>
      <c r="BM700" s="187"/>
      <c r="BN700" s="187"/>
      <c r="BO700" s="187"/>
      <c r="BP700" s="187"/>
      <c r="BQ700" s="187"/>
      <c r="BR700" s="187"/>
      <c r="BS700" s="187"/>
      <c r="BT700" s="187"/>
    </row>
    <row r="701" spans="1:72">
      <c r="A701" s="187"/>
      <c r="B701" s="187"/>
      <c r="C701" s="187"/>
      <c r="D701" s="187"/>
      <c r="E701" s="187"/>
      <c r="F701" s="187"/>
      <c r="G701" s="187"/>
      <c r="H701" s="187"/>
      <c r="I701" s="187"/>
      <c r="J701" s="187"/>
      <c r="K701" s="187"/>
      <c r="L701" s="187"/>
      <c r="M701" s="187"/>
      <c r="N701" s="187"/>
      <c r="O701" s="187"/>
      <c r="P701" s="187"/>
      <c r="Q701" s="187"/>
      <c r="R701" s="187"/>
      <c r="S701" s="187"/>
      <c r="T701" s="187"/>
      <c r="U701" s="187"/>
      <c r="V701" s="187"/>
      <c r="W701" s="187"/>
      <c r="X701" s="187"/>
      <c r="Y701" s="187"/>
      <c r="Z701" s="187"/>
      <c r="AA701" s="187"/>
      <c r="AB701" s="187"/>
      <c r="AC701" s="187"/>
      <c r="AD701" s="187"/>
      <c r="BH701" s="187"/>
      <c r="BI701" s="187"/>
      <c r="BJ701" s="187"/>
      <c r="BK701" s="187"/>
      <c r="BL701" s="187"/>
      <c r="BM701" s="187"/>
      <c r="BN701" s="187"/>
      <c r="BO701" s="187"/>
      <c r="BP701" s="187"/>
      <c r="BQ701" s="187"/>
      <c r="BR701" s="187"/>
      <c r="BS701" s="187"/>
      <c r="BT701" s="187"/>
    </row>
    <row r="702" spans="1:72">
      <c r="A702" s="187"/>
      <c r="B702" s="187"/>
      <c r="C702" s="187"/>
      <c r="D702" s="187"/>
      <c r="E702" s="187"/>
      <c r="F702" s="187"/>
      <c r="G702" s="187"/>
      <c r="H702" s="187"/>
      <c r="I702" s="187"/>
      <c r="J702" s="187"/>
      <c r="K702" s="187"/>
      <c r="L702" s="187"/>
      <c r="M702" s="187"/>
      <c r="N702" s="187"/>
      <c r="O702" s="187"/>
      <c r="P702" s="187"/>
      <c r="Q702" s="187"/>
      <c r="R702" s="187"/>
      <c r="S702" s="187"/>
      <c r="T702" s="187"/>
      <c r="U702" s="187"/>
      <c r="V702" s="187"/>
      <c r="W702" s="187"/>
      <c r="X702" s="187"/>
      <c r="Y702" s="187"/>
      <c r="Z702" s="187"/>
      <c r="AA702" s="187"/>
      <c r="AB702" s="187"/>
      <c r="AC702" s="187"/>
      <c r="AD702" s="187"/>
      <c r="BH702" s="187"/>
      <c r="BI702" s="187"/>
      <c r="BJ702" s="187"/>
      <c r="BK702" s="187"/>
      <c r="BL702" s="187"/>
      <c r="BM702" s="187"/>
      <c r="BN702" s="187"/>
      <c r="BO702" s="187"/>
      <c r="BP702" s="187"/>
      <c r="BQ702" s="187"/>
      <c r="BR702" s="187"/>
      <c r="BS702" s="187"/>
      <c r="BT702" s="187"/>
    </row>
    <row r="703" spans="1:72">
      <c r="A703" s="187"/>
      <c r="B703" s="187"/>
      <c r="C703" s="187"/>
      <c r="D703" s="187"/>
      <c r="E703" s="187"/>
      <c r="F703" s="187"/>
      <c r="G703" s="187"/>
      <c r="H703" s="187"/>
      <c r="I703" s="187"/>
      <c r="J703" s="187"/>
      <c r="K703" s="187"/>
      <c r="L703" s="187"/>
      <c r="M703" s="187"/>
      <c r="N703" s="187"/>
      <c r="O703" s="187"/>
      <c r="P703" s="187"/>
      <c r="Q703" s="187"/>
      <c r="R703" s="187"/>
      <c r="S703" s="187"/>
      <c r="T703" s="187"/>
      <c r="U703" s="187"/>
      <c r="V703" s="187"/>
      <c r="W703" s="187"/>
      <c r="X703" s="187"/>
      <c r="Y703" s="187"/>
      <c r="Z703" s="187"/>
      <c r="AA703" s="187"/>
      <c r="AB703" s="187"/>
      <c r="AC703" s="187"/>
      <c r="AD703" s="187"/>
      <c r="BH703" s="187"/>
      <c r="BI703" s="187"/>
      <c r="BJ703" s="187"/>
      <c r="BK703" s="187"/>
      <c r="BL703" s="187"/>
      <c r="BM703" s="187"/>
      <c r="BN703" s="187"/>
      <c r="BO703" s="187"/>
      <c r="BP703" s="187"/>
      <c r="BQ703" s="187"/>
      <c r="BR703" s="187"/>
      <c r="BS703" s="187"/>
      <c r="BT703" s="187"/>
    </row>
    <row r="704" spans="1:72">
      <c r="A704" s="187"/>
      <c r="B704" s="187"/>
      <c r="C704" s="187"/>
      <c r="D704" s="187"/>
      <c r="E704" s="187"/>
      <c r="F704" s="187"/>
      <c r="G704" s="187"/>
      <c r="H704" s="187"/>
      <c r="I704" s="187"/>
      <c r="J704" s="187"/>
      <c r="K704" s="187"/>
      <c r="L704" s="187"/>
      <c r="M704" s="187"/>
      <c r="N704" s="187"/>
      <c r="O704" s="187"/>
      <c r="P704" s="187"/>
      <c r="Q704" s="187"/>
      <c r="R704" s="187"/>
      <c r="S704" s="187"/>
      <c r="T704" s="187"/>
      <c r="U704" s="187"/>
      <c r="V704" s="187"/>
      <c r="W704" s="187"/>
      <c r="X704" s="187"/>
      <c r="Y704" s="187"/>
      <c r="Z704" s="187"/>
      <c r="AA704" s="187"/>
      <c r="AB704" s="187"/>
      <c r="AC704" s="187"/>
      <c r="AD704" s="187"/>
      <c r="BH704" s="187"/>
      <c r="BI704" s="187"/>
      <c r="BJ704" s="187"/>
      <c r="BK704" s="187"/>
      <c r="BL704" s="187"/>
      <c r="BM704" s="187"/>
      <c r="BN704" s="187"/>
      <c r="BO704" s="187"/>
      <c r="BP704" s="187"/>
      <c r="BQ704" s="187"/>
      <c r="BR704" s="187"/>
      <c r="BS704" s="187"/>
      <c r="BT704" s="187"/>
    </row>
    <row r="705" spans="1:72">
      <c r="A705" s="187"/>
      <c r="B705" s="187"/>
      <c r="C705" s="187"/>
      <c r="D705" s="187"/>
      <c r="E705" s="187"/>
      <c r="F705" s="187"/>
      <c r="G705" s="187"/>
      <c r="H705" s="187"/>
      <c r="I705" s="187"/>
      <c r="J705" s="187"/>
      <c r="K705" s="187"/>
      <c r="L705" s="187"/>
      <c r="M705" s="187"/>
      <c r="N705" s="187"/>
      <c r="O705" s="187"/>
      <c r="P705" s="187"/>
      <c r="Q705" s="187"/>
      <c r="R705" s="187"/>
      <c r="S705" s="187"/>
      <c r="T705" s="187"/>
      <c r="U705" s="187"/>
      <c r="V705" s="187"/>
      <c r="W705" s="187"/>
      <c r="X705" s="187"/>
      <c r="Y705" s="187"/>
      <c r="Z705" s="187"/>
      <c r="AA705" s="187"/>
      <c r="AB705" s="187"/>
      <c r="AC705" s="187"/>
      <c r="AD705" s="187"/>
      <c r="BH705" s="187"/>
      <c r="BI705" s="187"/>
      <c r="BJ705" s="187"/>
      <c r="BK705" s="187"/>
      <c r="BL705" s="187"/>
      <c r="BM705" s="187"/>
      <c r="BN705" s="187"/>
      <c r="BO705" s="187"/>
      <c r="BP705" s="187"/>
      <c r="BQ705" s="187"/>
      <c r="BR705" s="187"/>
      <c r="BS705" s="187"/>
      <c r="BT705" s="187"/>
    </row>
    <row r="706" spans="1:72">
      <c r="A706" s="187"/>
      <c r="B706" s="187"/>
      <c r="C706" s="187"/>
      <c r="D706" s="187"/>
      <c r="E706" s="187"/>
      <c r="F706" s="187"/>
      <c r="G706" s="187"/>
      <c r="H706" s="187"/>
      <c r="I706" s="187"/>
      <c r="J706" s="187"/>
      <c r="K706" s="187"/>
      <c r="L706" s="187"/>
      <c r="M706" s="187"/>
      <c r="N706" s="187"/>
      <c r="O706" s="187"/>
      <c r="P706" s="187"/>
      <c r="Q706" s="187"/>
      <c r="R706" s="187"/>
      <c r="S706" s="187"/>
      <c r="T706" s="187"/>
      <c r="U706" s="187"/>
      <c r="V706" s="187"/>
      <c r="W706" s="187"/>
      <c r="X706" s="187"/>
      <c r="Y706" s="187"/>
      <c r="Z706" s="187"/>
      <c r="AA706" s="187"/>
      <c r="AB706" s="187"/>
      <c r="AC706" s="187"/>
      <c r="AD706" s="187"/>
      <c r="BH706" s="187"/>
      <c r="BI706" s="187"/>
      <c r="BJ706" s="187"/>
      <c r="BK706" s="187"/>
      <c r="BL706" s="187"/>
      <c r="BM706" s="187"/>
      <c r="BN706" s="187"/>
      <c r="BO706" s="187"/>
      <c r="BP706" s="187"/>
      <c r="BQ706" s="187"/>
      <c r="BR706" s="187"/>
      <c r="BS706" s="187"/>
      <c r="BT706" s="187"/>
    </row>
    <row r="707" spans="1:72">
      <c r="A707" s="187"/>
      <c r="B707" s="187"/>
      <c r="C707" s="187"/>
      <c r="D707" s="187"/>
      <c r="E707" s="187"/>
      <c r="F707" s="187"/>
      <c r="G707" s="187"/>
      <c r="H707" s="187"/>
      <c r="I707" s="187"/>
      <c r="J707" s="187"/>
      <c r="K707" s="187"/>
      <c r="L707" s="187"/>
      <c r="M707" s="187"/>
      <c r="N707" s="187"/>
      <c r="O707" s="187"/>
      <c r="P707" s="187"/>
      <c r="Q707" s="187"/>
      <c r="R707" s="187"/>
      <c r="S707" s="187"/>
      <c r="T707" s="187"/>
      <c r="U707" s="187"/>
      <c r="V707" s="187"/>
      <c r="W707" s="187"/>
      <c r="X707" s="187"/>
      <c r="Y707" s="187"/>
      <c r="Z707" s="187"/>
      <c r="AA707" s="187"/>
      <c r="AB707" s="187"/>
      <c r="AC707" s="187"/>
      <c r="AD707" s="187"/>
      <c r="BH707" s="187"/>
      <c r="BI707" s="187"/>
      <c r="BJ707" s="187"/>
      <c r="BK707" s="187"/>
      <c r="BL707" s="187"/>
      <c r="BM707" s="187"/>
      <c r="BN707" s="187"/>
      <c r="BO707" s="187"/>
      <c r="BP707" s="187"/>
      <c r="BQ707" s="187"/>
      <c r="BR707" s="187"/>
      <c r="BS707" s="187"/>
      <c r="BT707" s="187"/>
    </row>
    <row r="708" spans="1:72">
      <c r="A708" s="187"/>
      <c r="B708" s="187"/>
      <c r="C708" s="187"/>
      <c r="D708" s="187"/>
      <c r="E708" s="187"/>
      <c r="F708" s="187"/>
      <c r="G708" s="187"/>
      <c r="H708" s="187"/>
      <c r="I708" s="187"/>
      <c r="J708" s="187"/>
      <c r="K708" s="187"/>
      <c r="L708" s="187"/>
      <c r="M708" s="187"/>
      <c r="N708" s="187"/>
      <c r="O708" s="187"/>
      <c r="P708" s="187"/>
      <c r="Q708" s="187"/>
      <c r="R708" s="187"/>
      <c r="S708" s="187"/>
      <c r="T708" s="187"/>
      <c r="U708" s="187"/>
      <c r="V708" s="187"/>
      <c r="W708" s="187"/>
      <c r="X708" s="187"/>
      <c r="Y708" s="187"/>
      <c r="Z708" s="187"/>
      <c r="AA708" s="187"/>
      <c r="AB708" s="187"/>
      <c r="AC708" s="187"/>
      <c r="AD708" s="187"/>
      <c r="BH708" s="187"/>
      <c r="BI708" s="187"/>
      <c r="BJ708" s="187"/>
      <c r="BK708" s="187"/>
      <c r="BL708" s="187"/>
      <c r="BM708" s="187"/>
      <c r="BN708" s="187"/>
      <c r="BO708" s="187"/>
      <c r="BP708" s="187"/>
      <c r="BQ708" s="187"/>
      <c r="BR708" s="187"/>
      <c r="BS708" s="187"/>
      <c r="BT708" s="187"/>
    </row>
    <row r="709" spans="1:72">
      <c r="A709" s="187"/>
      <c r="B709" s="187"/>
      <c r="C709" s="187"/>
      <c r="D709" s="187"/>
      <c r="E709" s="187"/>
      <c r="F709" s="187"/>
      <c r="G709" s="187"/>
      <c r="H709" s="187"/>
      <c r="I709" s="187"/>
      <c r="J709" s="187"/>
      <c r="K709" s="187"/>
      <c r="L709" s="187"/>
      <c r="M709" s="187"/>
      <c r="N709" s="187"/>
      <c r="O709" s="187"/>
      <c r="P709" s="187"/>
      <c r="Q709" s="187"/>
      <c r="R709" s="187"/>
      <c r="S709" s="187"/>
      <c r="T709" s="187"/>
      <c r="U709" s="187"/>
      <c r="V709" s="187"/>
      <c r="W709" s="187"/>
      <c r="X709" s="187"/>
      <c r="Y709" s="187"/>
      <c r="Z709" s="187"/>
      <c r="AA709" s="187"/>
      <c r="AB709" s="187"/>
      <c r="AC709" s="187"/>
      <c r="AD709" s="187"/>
      <c r="BH709" s="187"/>
      <c r="BI709" s="187"/>
      <c r="BJ709" s="187"/>
      <c r="BK709" s="187"/>
      <c r="BL709" s="187"/>
      <c r="BM709" s="187"/>
      <c r="BN709" s="187"/>
      <c r="BO709" s="187"/>
      <c r="BP709" s="187"/>
      <c r="BQ709" s="187"/>
      <c r="BR709" s="187"/>
      <c r="BS709" s="187"/>
      <c r="BT709" s="187"/>
    </row>
    <row r="710" spans="1:72">
      <c r="A710" s="187"/>
      <c r="B710" s="187"/>
      <c r="C710" s="187"/>
      <c r="D710" s="187"/>
      <c r="E710" s="187"/>
      <c r="F710" s="187"/>
      <c r="G710" s="187"/>
      <c r="H710" s="187"/>
      <c r="I710" s="187"/>
      <c r="J710" s="187"/>
      <c r="K710" s="187"/>
      <c r="L710" s="187"/>
      <c r="M710" s="187"/>
      <c r="N710" s="187"/>
      <c r="O710" s="187"/>
      <c r="P710" s="187"/>
      <c r="Q710" s="187"/>
      <c r="R710" s="187"/>
      <c r="S710" s="187"/>
      <c r="T710" s="187"/>
      <c r="U710" s="187"/>
      <c r="V710" s="187"/>
      <c r="W710" s="187"/>
      <c r="X710" s="187"/>
      <c r="Y710" s="187"/>
      <c r="Z710" s="187"/>
      <c r="AA710" s="187"/>
      <c r="AB710" s="187"/>
      <c r="AC710" s="187"/>
      <c r="AD710" s="187"/>
      <c r="BH710" s="187"/>
      <c r="BI710" s="187"/>
      <c r="BJ710" s="187"/>
      <c r="BK710" s="187"/>
      <c r="BL710" s="187"/>
      <c r="BM710" s="187"/>
      <c r="BN710" s="187"/>
      <c r="BO710" s="187"/>
      <c r="BP710" s="187"/>
      <c r="BQ710" s="187"/>
      <c r="BR710" s="187"/>
      <c r="BS710" s="187"/>
      <c r="BT710" s="187"/>
    </row>
    <row r="711" spans="1:72">
      <c r="A711" s="187"/>
      <c r="B711" s="187"/>
      <c r="C711" s="187"/>
      <c r="D711" s="187"/>
      <c r="E711" s="187"/>
      <c r="F711" s="187"/>
      <c r="G711" s="187"/>
      <c r="H711" s="187"/>
      <c r="I711" s="187"/>
      <c r="J711" s="187"/>
      <c r="K711" s="187"/>
      <c r="L711" s="187"/>
      <c r="M711" s="187"/>
      <c r="N711" s="187"/>
      <c r="O711" s="187"/>
      <c r="P711" s="187"/>
      <c r="Q711" s="187"/>
      <c r="R711" s="187"/>
      <c r="S711" s="187"/>
      <c r="T711" s="187"/>
      <c r="U711" s="187"/>
      <c r="V711" s="187"/>
      <c r="W711" s="187"/>
      <c r="X711" s="187"/>
      <c r="Y711" s="187"/>
      <c r="Z711" s="187"/>
      <c r="AA711" s="187"/>
      <c r="AB711" s="187"/>
      <c r="AC711" s="187"/>
      <c r="AD711" s="187"/>
      <c r="BH711" s="187"/>
      <c r="BI711" s="187"/>
      <c r="BJ711" s="187"/>
      <c r="BK711" s="187"/>
      <c r="BL711" s="187"/>
      <c r="BM711" s="187"/>
      <c r="BN711" s="187"/>
      <c r="BO711" s="187"/>
      <c r="BP711" s="187"/>
      <c r="BQ711" s="187"/>
      <c r="BR711" s="187"/>
      <c r="BS711" s="187"/>
      <c r="BT711" s="187"/>
    </row>
    <row r="712" spans="1:72">
      <c r="A712" s="187"/>
      <c r="B712" s="187"/>
      <c r="C712" s="187"/>
      <c r="D712" s="187"/>
      <c r="E712" s="187"/>
      <c r="F712" s="187"/>
      <c r="G712" s="187"/>
      <c r="H712" s="187"/>
      <c r="I712" s="187"/>
      <c r="J712" s="187"/>
      <c r="K712" s="187"/>
      <c r="L712" s="187"/>
      <c r="M712" s="187"/>
      <c r="N712" s="187"/>
      <c r="O712" s="187"/>
      <c r="P712" s="187"/>
      <c r="Q712" s="187"/>
      <c r="R712" s="187"/>
      <c r="S712" s="187"/>
      <c r="T712" s="187"/>
      <c r="U712" s="187"/>
      <c r="V712" s="187"/>
      <c r="W712" s="187"/>
      <c r="X712" s="187"/>
      <c r="Y712" s="187"/>
      <c r="Z712" s="187"/>
      <c r="AA712" s="187"/>
      <c r="AB712" s="187"/>
      <c r="AC712" s="187"/>
      <c r="AD712" s="187"/>
      <c r="BH712" s="187"/>
      <c r="BI712" s="187"/>
      <c r="BJ712" s="187"/>
      <c r="BK712" s="187"/>
      <c r="BL712" s="187"/>
      <c r="BM712" s="187"/>
      <c r="BN712" s="187"/>
      <c r="BO712" s="187"/>
      <c r="BP712" s="187"/>
      <c r="BQ712" s="187"/>
      <c r="BR712" s="187"/>
      <c r="BS712" s="187"/>
      <c r="BT712" s="187"/>
    </row>
    <row r="713" spans="1:72">
      <c r="A713" s="187"/>
      <c r="B713" s="187"/>
      <c r="C713" s="187"/>
      <c r="D713" s="187"/>
      <c r="E713" s="187"/>
      <c r="F713" s="187"/>
      <c r="G713" s="187"/>
      <c r="H713" s="187"/>
      <c r="I713" s="187"/>
      <c r="J713" s="187"/>
      <c r="K713" s="187"/>
      <c r="L713" s="187"/>
      <c r="M713" s="187"/>
      <c r="N713" s="187"/>
      <c r="O713" s="187"/>
      <c r="P713" s="187"/>
      <c r="Q713" s="187"/>
      <c r="R713" s="187"/>
      <c r="S713" s="187"/>
      <c r="T713" s="187"/>
      <c r="U713" s="187"/>
      <c r="V713" s="187"/>
      <c r="W713" s="187"/>
      <c r="X713" s="187"/>
      <c r="Y713" s="187"/>
      <c r="Z713" s="187"/>
      <c r="AA713" s="187"/>
      <c r="AB713" s="187"/>
      <c r="AC713" s="187"/>
      <c r="AD713" s="187"/>
      <c r="BH713" s="187"/>
      <c r="BI713" s="187"/>
      <c r="BJ713" s="187"/>
      <c r="BK713" s="187"/>
      <c r="BL713" s="187"/>
      <c r="BM713" s="187"/>
      <c r="BN713" s="187"/>
      <c r="BO713" s="187"/>
      <c r="BP713" s="187"/>
      <c r="BQ713" s="187"/>
      <c r="BR713" s="187"/>
      <c r="BS713" s="187"/>
      <c r="BT713" s="187"/>
    </row>
    <row r="714" spans="1:72">
      <c r="A714" s="187"/>
      <c r="B714" s="187"/>
      <c r="C714" s="187"/>
      <c r="D714" s="187"/>
      <c r="E714" s="187"/>
      <c r="F714" s="187"/>
      <c r="G714" s="187"/>
      <c r="H714" s="187"/>
      <c r="I714" s="187"/>
      <c r="J714" s="187"/>
      <c r="K714" s="187"/>
      <c r="L714" s="187"/>
      <c r="M714" s="187"/>
      <c r="N714" s="187"/>
      <c r="O714" s="187"/>
      <c r="P714" s="187"/>
      <c r="Q714" s="187"/>
      <c r="R714" s="187"/>
      <c r="S714" s="187"/>
      <c r="T714" s="187"/>
      <c r="U714" s="187"/>
      <c r="V714" s="187"/>
      <c r="W714" s="187"/>
      <c r="X714" s="187"/>
      <c r="Y714" s="187"/>
      <c r="Z714" s="187"/>
      <c r="AA714" s="187"/>
      <c r="AB714" s="187"/>
      <c r="AC714" s="187"/>
      <c r="AD714" s="187"/>
      <c r="BH714" s="187"/>
      <c r="BI714" s="187"/>
      <c r="BJ714" s="187"/>
      <c r="BK714" s="187"/>
      <c r="BL714" s="187"/>
      <c r="BM714" s="187"/>
      <c r="BN714" s="187"/>
      <c r="BO714" s="187"/>
      <c r="BP714" s="187"/>
      <c r="BQ714" s="187"/>
      <c r="BR714" s="187"/>
      <c r="BS714" s="187"/>
      <c r="BT714" s="187"/>
    </row>
    <row r="715" spans="1:72">
      <c r="A715" s="187"/>
      <c r="B715" s="187"/>
      <c r="C715" s="187"/>
      <c r="D715" s="187"/>
      <c r="E715" s="187"/>
      <c r="F715" s="187"/>
      <c r="G715" s="187"/>
      <c r="H715" s="187"/>
      <c r="I715" s="187"/>
      <c r="J715" s="187"/>
      <c r="K715" s="187"/>
      <c r="L715" s="187"/>
      <c r="M715" s="187"/>
      <c r="N715" s="187"/>
      <c r="O715" s="187"/>
      <c r="P715" s="187"/>
      <c r="Q715" s="187"/>
      <c r="R715" s="187"/>
      <c r="S715" s="187"/>
      <c r="T715" s="187"/>
      <c r="U715" s="187"/>
      <c r="V715" s="187"/>
      <c r="W715" s="187"/>
      <c r="X715" s="187"/>
      <c r="Y715" s="187"/>
      <c r="Z715" s="187"/>
      <c r="AA715" s="187"/>
      <c r="AB715" s="187"/>
      <c r="AC715" s="187"/>
      <c r="AD715" s="187"/>
      <c r="BH715" s="187"/>
      <c r="BI715" s="187"/>
      <c r="BJ715" s="187"/>
      <c r="BK715" s="187"/>
      <c r="BL715" s="187"/>
      <c r="BM715" s="187"/>
      <c r="BN715" s="187"/>
      <c r="BO715" s="187"/>
      <c r="BP715" s="187"/>
      <c r="BQ715" s="187"/>
      <c r="BR715" s="187"/>
      <c r="BS715" s="187"/>
      <c r="BT715" s="187"/>
    </row>
    <row r="716" spans="1:72">
      <c r="A716" s="187"/>
      <c r="B716" s="187"/>
      <c r="C716" s="187"/>
      <c r="D716" s="187"/>
      <c r="E716" s="187"/>
      <c r="F716" s="187"/>
      <c r="G716" s="187"/>
      <c r="H716" s="187"/>
      <c r="I716" s="187"/>
      <c r="J716" s="187"/>
      <c r="K716" s="187"/>
      <c r="L716" s="187"/>
      <c r="M716" s="187"/>
      <c r="N716" s="187"/>
      <c r="O716" s="187"/>
      <c r="P716" s="187"/>
      <c r="Q716" s="187"/>
      <c r="R716" s="187"/>
      <c r="S716" s="187"/>
      <c r="T716" s="187"/>
      <c r="U716" s="187"/>
      <c r="V716" s="187"/>
      <c r="W716" s="187"/>
      <c r="X716" s="187"/>
      <c r="Y716" s="187"/>
      <c r="Z716" s="187"/>
      <c r="AA716" s="187"/>
      <c r="AB716" s="187"/>
      <c r="AC716" s="187"/>
      <c r="AD716" s="187"/>
      <c r="BH716" s="187"/>
      <c r="BI716" s="187"/>
      <c r="BJ716" s="187"/>
      <c r="BK716" s="187"/>
      <c r="BL716" s="187"/>
      <c r="BM716" s="187"/>
      <c r="BN716" s="187"/>
      <c r="BO716" s="187"/>
      <c r="BP716" s="187"/>
      <c r="BQ716" s="187"/>
      <c r="BR716" s="187"/>
      <c r="BS716" s="187"/>
      <c r="BT716" s="187"/>
    </row>
    <row r="717" spans="1:72">
      <c r="A717" s="187"/>
      <c r="B717" s="187"/>
      <c r="C717" s="187"/>
      <c r="D717" s="187"/>
      <c r="E717" s="187"/>
      <c r="F717" s="187"/>
      <c r="G717" s="187"/>
      <c r="H717" s="187"/>
      <c r="I717" s="187"/>
      <c r="J717" s="187"/>
      <c r="K717" s="187"/>
      <c r="L717" s="187"/>
      <c r="M717" s="187"/>
      <c r="N717" s="187"/>
      <c r="O717" s="187"/>
      <c r="P717" s="187"/>
      <c r="Q717" s="187"/>
      <c r="R717" s="187"/>
      <c r="S717" s="187"/>
      <c r="T717" s="187"/>
      <c r="U717" s="187"/>
      <c r="V717" s="187"/>
      <c r="W717" s="187"/>
      <c r="X717" s="187"/>
      <c r="Y717" s="187"/>
      <c r="Z717" s="187"/>
      <c r="AA717" s="187"/>
      <c r="AB717" s="187"/>
      <c r="AC717" s="187"/>
      <c r="AD717" s="187"/>
      <c r="BH717" s="187"/>
      <c r="BI717" s="187"/>
      <c r="BJ717" s="187"/>
      <c r="BK717" s="187"/>
      <c r="BL717" s="187"/>
      <c r="BM717" s="187"/>
      <c r="BN717" s="187"/>
      <c r="BO717" s="187"/>
      <c r="BP717" s="187"/>
      <c r="BQ717" s="187"/>
      <c r="BR717" s="187"/>
      <c r="BS717" s="187"/>
      <c r="BT717" s="187"/>
    </row>
    <row r="718" spans="1:72">
      <c r="A718" s="187"/>
      <c r="B718" s="187"/>
      <c r="C718" s="187"/>
      <c r="D718" s="187"/>
      <c r="E718" s="187"/>
      <c r="F718" s="187"/>
      <c r="G718" s="187"/>
      <c r="H718" s="187"/>
      <c r="I718" s="187"/>
      <c r="J718" s="187"/>
      <c r="K718" s="187"/>
      <c r="L718" s="187"/>
      <c r="M718" s="187"/>
      <c r="N718" s="187"/>
      <c r="O718" s="187"/>
      <c r="P718" s="187"/>
      <c r="Q718" s="187"/>
      <c r="R718" s="187"/>
      <c r="S718" s="187"/>
      <c r="T718" s="187"/>
      <c r="U718" s="187"/>
      <c r="V718" s="187"/>
      <c r="W718" s="187"/>
      <c r="X718" s="187"/>
      <c r="Y718" s="187"/>
      <c r="Z718" s="187"/>
      <c r="AA718" s="187"/>
      <c r="AB718" s="187"/>
      <c r="AC718" s="187"/>
      <c r="AD718" s="187"/>
      <c r="BH718" s="187"/>
      <c r="BI718" s="187"/>
      <c r="BJ718" s="187"/>
      <c r="BK718" s="187"/>
      <c r="BL718" s="187"/>
      <c r="BM718" s="187"/>
      <c r="BN718" s="187"/>
      <c r="BO718" s="187"/>
      <c r="BP718" s="187"/>
      <c r="BQ718" s="187"/>
      <c r="BR718" s="187"/>
      <c r="BS718" s="187"/>
      <c r="BT718" s="187"/>
    </row>
    <row r="719" spans="1:72">
      <c r="A719" s="187"/>
      <c r="B719" s="187"/>
      <c r="C719" s="187"/>
      <c r="D719" s="187"/>
      <c r="E719" s="187"/>
      <c r="F719" s="187"/>
      <c r="G719" s="187"/>
      <c r="H719" s="187"/>
      <c r="I719" s="187"/>
      <c r="J719" s="187"/>
      <c r="K719" s="187"/>
      <c r="L719" s="187"/>
      <c r="M719" s="187"/>
      <c r="N719" s="187"/>
      <c r="O719" s="187"/>
      <c r="P719" s="187"/>
      <c r="Q719" s="187"/>
      <c r="R719" s="187"/>
      <c r="S719" s="187"/>
      <c r="T719" s="187"/>
      <c r="U719" s="187"/>
      <c r="V719" s="187"/>
      <c r="W719" s="187"/>
      <c r="X719" s="187"/>
      <c r="Y719" s="187"/>
      <c r="Z719" s="187"/>
      <c r="AA719" s="187"/>
      <c r="AB719" s="187"/>
      <c r="AC719" s="187"/>
      <c r="AD719" s="187"/>
      <c r="BH719" s="187"/>
      <c r="BI719" s="187"/>
      <c r="BJ719" s="187"/>
      <c r="BK719" s="187"/>
      <c r="BL719" s="187"/>
      <c r="BM719" s="187"/>
      <c r="BN719" s="187"/>
      <c r="BO719" s="187"/>
      <c r="BP719" s="187"/>
      <c r="BQ719" s="187"/>
      <c r="BR719" s="187"/>
      <c r="BS719" s="187"/>
      <c r="BT719" s="187"/>
    </row>
    <row r="720" spans="1:72">
      <c r="A720" s="187"/>
      <c r="B720" s="187"/>
      <c r="C720" s="187"/>
      <c r="D720" s="187"/>
      <c r="E720" s="187"/>
      <c r="F720" s="187"/>
      <c r="G720" s="187"/>
      <c r="H720" s="187"/>
      <c r="I720" s="187"/>
      <c r="J720" s="187"/>
      <c r="K720" s="187"/>
      <c r="L720" s="187"/>
      <c r="M720" s="187"/>
      <c r="N720" s="187"/>
      <c r="O720" s="187"/>
      <c r="P720" s="187"/>
      <c r="Q720" s="187"/>
      <c r="R720" s="187"/>
      <c r="S720" s="187"/>
      <c r="T720" s="187"/>
      <c r="U720" s="187"/>
      <c r="V720" s="187"/>
      <c r="W720" s="187"/>
      <c r="X720" s="187"/>
      <c r="Y720" s="187"/>
      <c r="Z720" s="187"/>
      <c r="AA720" s="187"/>
      <c r="AB720" s="187"/>
      <c r="AC720" s="187"/>
      <c r="AD720" s="187"/>
      <c r="BH720" s="187"/>
      <c r="BI720" s="187"/>
      <c r="BJ720" s="187"/>
      <c r="BK720" s="187"/>
      <c r="BL720" s="187"/>
      <c r="BM720" s="187"/>
      <c r="BN720" s="187"/>
      <c r="BO720" s="187"/>
      <c r="BP720" s="187"/>
      <c r="BQ720" s="187"/>
      <c r="BR720" s="187"/>
      <c r="BS720" s="187"/>
      <c r="BT720" s="187"/>
    </row>
    <row r="721" spans="1:72">
      <c r="A721" s="187"/>
      <c r="B721" s="187"/>
      <c r="C721" s="187"/>
      <c r="D721" s="187"/>
      <c r="E721" s="187"/>
      <c r="F721" s="187"/>
      <c r="G721" s="187"/>
      <c r="H721" s="187"/>
      <c r="I721" s="187"/>
      <c r="J721" s="187"/>
      <c r="K721" s="187"/>
      <c r="L721" s="187"/>
      <c r="M721" s="187"/>
      <c r="N721" s="187"/>
      <c r="O721" s="187"/>
      <c r="P721" s="187"/>
      <c r="Q721" s="187"/>
      <c r="R721" s="187"/>
      <c r="S721" s="187"/>
      <c r="T721" s="187"/>
      <c r="U721" s="187"/>
      <c r="V721" s="187"/>
      <c r="W721" s="187"/>
      <c r="X721" s="187"/>
      <c r="Y721" s="187"/>
      <c r="Z721" s="187"/>
      <c r="AA721" s="187"/>
      <c r="AB721" s="187"/>
      <c r="AC721" s="187"/>
      <c r="AD721" s="187"/>
      <c r="BH721" s="187"/>
      <c r="BI721" s="187"/>
      <c r="BJ721" s="187"/>
      <c r="BK721" s="187"/>
      <c r="BL721" s="187"/>
      <c r="BM721" s="187"/>
      <c r="BN721" s="187"/>
      <c r="BO721" s="187"/>
      <c r="BP721" s="187"/>
      <c r="BQ721" s="187"/>
      <c r="BR721" s="187"/>
      <c r="BS721" s="187"/>
      <c r="BT721" s="187"/>
    </row>
    <row r="722" spans="1:72">
      <c r="A722" s="187"/>
      <c r="B722" s="187"/>
      <c r="C722" s="187"/>
      <c r="D722" s="187"/>
      <c r="E722" s="187"/>
      <c r="F722" s="187"/>
      <c r="G722" s="187"/>
      <c r="H722" s="187"/>
      <c r="I722" s="187"/>
      <c r="J722" s="187"/>
      <c r="K722" s="187"/>
      <c r="L722" s="187"/>
      <c r="M722" s="187"/>
      <c r="N722" s="187"/>
      <c r="O722" s="187"/>
      <c r="P722" s="187"/>
      <c r="Q722" s="187"/>
      <c r="R722" s="187"/>
      <c r="S722" s="187"/>
      <c r="T722" s="187"/>
      <c r="U722" s="187"/>
      <c r="V722" s="187"/>
      <c r="W722" s="187"/>
      <c r="X722" s="187"/>
      <c r="Y722" s="187"/>
      <c r="Z722" s="187"/>
      <c r="AA722" s="187"/>
      <c r="AB722" s="187"/>
      <c r="AC722" s="187"/>
      <c r="AD722" s="187"/>
      <c r="BH722" s="187"/>
      <c r="BI722" s="187"/>
      <c r="BJ722" s="187"/>
      <c r="BK722" s="187"/>
      <c r="BL722" s="187"/>
      <c r="BM722" s="187"/>
      <c r="BN722" s="187"/>
      <c r="BO722" s="187"/>
      <c r="BP722" s="187"/>
      <c r="BQ722" s="187"/>
      <c r="BR722" s="187"/>
      <c r="BS722" s="187"/>
      <c r="BT722" s="187"/>
    </row>
    <row r="723" spans="1:72">
      <c r="A723" s="187"/>
      <c r="B723" s="187"/>
      <c r="C723" s="187"/>
      <c r="D723" s="187"/>
      <c r="E723" s="187"/>
      <c r="F723" s="187"/>
      <c r="G723" s="187"/>
      <c r="H723" s="187"/>
      <c r="I723" s="187"/>
      <c r="J723" s="187"/>
      <c r="K723" s="187"/>
      <c r="L723" s="187"/>
      <c r="M723" s="187"/>
      <c r="N723" s="187"/>
      <c r="O723" s="187"/>
      <c r="P723" s="187"/>
      <c r="Q723" s="187"/>
      <c r="R723" s="187"/>
      <c r="S723" s="187"/>
      <c r="T723" s="187"/>
      <c r="U723" s="187"/>
      <c r="V723" s="187"/>
      <c r="W723" s="187"/>
      <c r="X723" s="187"/>
      <c r="Y723" s="187"/>
      <c r="Z723" s="187"/>
      <c r="AA723" s="187"/>
      <c r="AB723" s="187"/>
      <c r="AC723" s="187"/>
      <c r="AD723" s="187"/>
      <c r="BH723" s="187"/>
      <c r="BI723" s="187"/>
      <c r="BJ723" s="187"/>
      <c r="BK723" s="187"/>
      <c r="BL723" s="187"/>
      <c r="BM723" s="187"/>
      <c r="BN723" s="187"/>
      <c r="BO723" s="187"/>
      <c r="BP723" s="187"/>
      <c r="BQ723" s="187"/>
      <c r="BR723" s="187"/>
      <c r="BS723" s="187"/>
      <c r="BT723" s="187"/>
    </row>
    <row r="724" spans="1:72">
      <c r="A724" s="187"/>
      <c r="B724" s="187"/>
      <c r="C724" s="187"/>
      <c r="D724" s="187"/>
      <c r="E724" s="187"/>
      <c r="F724" s="187"/>
      <c r="G724" s="187"/>
      <c r="H724" s="187"/>
      <c r="I724" s="187"/>
      <c r="J724" s="187"/>
      <c r="K724" s="187"/>
      <c r="L724" s="187"/>
      <c r="M724" s="187"/>
      <c r="N724" s="187"/>
      <c r="O724" s="187"/>
      <c r="P724" s="187"/>
      <c r="Q724" s="187"/>
      <c r="R724" s="187"/>
      <c r="S724" s="187"/>
      <c r="T724" s="187"/>
      <c r="U724" s="187"/>
      <c r="V724" s="187"/>
      <c r="W724" s="187"/>
      <c r="X724" s="187"/>
      <c r="Y724" s="187"/>
      <c r="Z724" s="187"/>
      <c r="AA724" s="187"/>
      <c r="AB724" s="187"/>
      <c r="AC724" s="187"/>
      <c r="AD724" s="187"/>
      <c r="BH724" s="187"/>
      <c r="BI724" s="187"/>
      <c r="BJ724" s="187"/>
      <c r="BK724" s="187"/>
      <c r="BL724" s="187"/>
      <c r="BM724" s="187"/>
      <c r="BN724" s="187"/>
      <c r="BO724" s="187"/>
      <c r="BP724" s="187"/>
      <c r="BQ724" s="187"/>
      <c r="BR724" s="187"/>
      <c r="BS724" s="187"/>
      <c r="BT724" s="187"/>
    </row>
    <row r="725" spans="1:72">
      <c r="A725" s="187"/>
      <c r="B725" s="187"/>
      <c r="C725" s="187"/>
      <c r="D725" s="187"/>
      <c r="E725" s="187"/>
      <c r="F725" s="187"/>
      <c r="G725" s="187"/>
      <c r="H725" s="187"/>
      <c r="I725" s="187"/>
      <c r="J725" s="187"/>
      <c r="K725" s="187"/>
      <c r="L725" s="187"/>
      <c r="M725" s="187"/>
      <c r="N725" s="187"/>
      <c r="O725" s="187"/>
      <c r="P725" s="187"/>
      <c r="Q725" s="187"/>
      <c r="R725" s="187"/>
      <c r="S725" s="187"/>
      <c r="T725" s="187"/>
      <c r="U725" s="187"/>
      <c r="V725" s="187"/>
      <c r="W725" s="187"/>
      <c r="X725" s="187"/>
      <c r="Y725" s="187"/>
      <c r="Z725" s="187"/>
      <c r="AA725" s="187"/>
      <c r="AB725" s="187"/>
      <c r="AC725" s="187"/>
      <c r="AD725" s="187"/>
      <c r="BH725" s="187"/>
      <c r="BI725" s="187"/>
      <c r="BJ725" s="187"/>
      <c r="BK725" s="187"/>
      <c r="BL725" s="187"/>
      <c r="BM725" s="187"/>
      <c r="BN725" s="187"/>
      <c r="BO725" s="187"/>
      <c r="BP725" s="187"/>
      <c r="BQ725" s="187"/>
      <c r="BR725" s="187"/>
      <c r="BS725" s="187"/>
      <c r="BT725" s="187"/>
    </row>
    <row r="726" spans="1:72">
      <c r="A726" s="187"/>
      <c r="B726" s="187"/>
      <c r="C726" s="187"/>
      <c r="D726" s="187"/>
      <c r="E726" s="187"/>
      <c r="F726" s="187"/>
      <c r="G726" s="187"/>
      <c r="H726" s="187"/>
      <c r="I726" s="187"/>
      <c r="J726" s="187"/>
      <c r="K726" s="187"/>
      <c r="L726" s="187"/>
      <c r="M726" s="187"/>
      <c r="N726" s="187"/>
      <c r="O726" s="187"/>
      <c r="P726" s="187"/>
      <c r="Q726" s="187"/>
      <c r="R726" s="187"/>
      <c r="S726" s="187"/>
      <c r="T726" s="187"/>
      <c r="U726" s="187"/>
      <c r="V726" s="187"/>
      <c r="W726" s="187"/>
      <c r="X726" s="187"/>
      <c r="Y726" s="187"/>
      <c r="Z726" s="187"/>
      <c r="AA726" s="187"/>
      <c r="AB726" s="187"/>
      <c r="AC726" s="187"/>
      <c r="AD726" s="187"/>
      <c r="BH726" s="187"/>
      <c r="BI726" s="187"/>
      <c r="BJ726" s="187"/>
      <c r="BK726" s="187"/>
      <c r="BL726" s="187"/>
      <c r="BM726" s="187"/>
      <c r="BN726" s="187"/>
      <c r="BO726" s="187"/>
      <c r="BP726" s="187"/>
      <c r="BQ726" s="187"/>
      <c r="BR726" s="187"/>
      <c r="BS726" s="187"/>
      <c r="BT726" s="187"/>
    </row>
    <row r="727" spans="1:72">
      <c r="A727" s="187"/>
      <c r="B727" s="187"/>
      <c r="C727" s="187"/>
      <c r="D727" s="187"/>
      <c r="E727" s="187"/>
      <c r="F727" s="187"/>
      <c r="G727" s="187"/>
      <c r="H727" s="187"/>
      <c r="I727" s="187"/>
      <c r="J727" s="187"/>
      <c r="K727" s="187"/>
      <c r="L727" s="187"/>
      <c r="M727" s="187"/>
      <c r="N727" s="187"/>
      <c r="O727" s="187"/>
      <c r="P727" s="187"/>
      <c r="Q727" s="187"/>
      <c r="R727" s="187"/>
      <c r="S727" s="187"/>
      <c r="T727" s="187"/>
      <c r="U727" s="187"/>
      <c r="V727" s="187"/>
      <c r="W727" s="187"/>
      <c r="X727" s="187"/>
      <c r="Y727" s="187"/>
      <c r="Z727" s="187"/>
      <c r="AA727" s="187"/>
      <c r="AB727" s="187"/>
      <c r="AC727" s="187"/>
      <c r="AD727" s="187"/>
      <c r="BH727" s="187"/>
      <c r="BI727" s="187"/>
      <c r="BJ727" s="187"/>
      <c r="BK727" s="187"/>
      <c r="BL727" s="187"/>
      <c r="BM727" s="187"/>
      <c r="BN727" s="187"/>
      <c r="BO727" s="187"/>
      <c r="BP727" s="187"/>
      <c r="BQ727" s="187"/>
      <c r="BR727" s="187"/>
      <c r="BS727" s="187"/>
      <c r="BT727" s="187"/>
    </row>
    <row r="728" spans="1:72">
      <c r="A728" s="187"/>
      <c r="B728" s="187"/>
      <c r="C728" s="187"/>
      <c r="D728" s="187"/>
      <c r="E728" s="187"/>
      <c r="F728" s="187"/>
      <c r="G728" s="187"/>
      <c r="H728" s="187"/>
      <c r="I728" s="187"/>
      <c r="J728" s="187"/>
      <c r="K728" s="187"/>
      <c r="L728" s="187"/>
      <c r="M728" s="187"/>
      <c r="N728" s="187"/>
      <c r="O728" s="187"/>
      <c r="P728" s="187"/>
      <c r="Q728" s="187"/>
      <c r="R728" s="187"/>
      <c r="S728" s="187"/>
      <c r="T728" s="187"/>
      <c r="U728" s="187"/>
      <c r="V728" s="187"/>
      <c r="W728" s="187"/>
      <c r="X728" s="187"/>
      <c r="Y728" s="187"/>
      <c r="Z728" s="187"/>
      <c r="AA728" s="187"/>
      <c r="AB728" s="187"/>
      <c r="AC728" s="187"/>
      <c r="AD728" s="187"/>
      <c r="BH728" s="187"/>
      <c r="BI728" s="187"/>
      <c r="BJ728" s="187"/>
      <c r="BK728" s="187"/>
      <c r="BL728" s="187"/>
      <c r="BM728" s="187"/>
      <c r="BN728" s="187"/>
      <c r="BO728" s="187"/>
      <c r="BP728" s="187"/>
      <c r="BQ728" s="187"/>
      <c r="BR728" s="187"/>
      <c r="BS728" s="187"/>
      <c r="BT728" s="187"/>
    </row>
    <row r="729" spans="1:72">
      <c r="A729" s="187"/>
      <c r="B729" s="187"/>
      <c r="C729" s="187"/>
      <c r="D729" s="187"/>
      <c r="E729" s="187"/>
      <c r="F729" s="187"/>
      <c r="G729" s="187"/>
      <c r="H729" s="187"/>
      <c r="I729" s="187"/>
      <c r="J729" s="187"/>
      <c r="K729" s="187"/>
      <c r="L729" s="187"/>
      <c r="M729" s="187"/>
      <c r="N729" s="187"/>
      <c r="O729" s="187"/>
      <c r="P729" s="187"/>
      <c r="Q729" s="187"/>
      <c r="R729" s="187"/>
      <c r="S729" s="187"/>
      <c r="T729" s="187"/>
      <c r="U729" s="187"/>
      <c r="V729" s="187"/>
      <c r="W729" s="187"/>
      <c r="X729" s="187"/>
      <c r="Y729" s="187"/>
      <c r="Z729" s="187"/>
      <c r="AA729" s="187"/>
      <c r="AB729" s="187"/>
      <c r="AC729" s="187"/>
      <c r="AD729" s="187"/>
      <c r="BH729" s="187"/>
      <c r="BI729" s="187"/>
      <c r="BJ729" s="187"/>
      <c r="BK729" s="187"/>
      <c r="BL729" s="187"/>
      <c r="BM729" s="187"/>
      <c r="BN729" s="187"/>
      <c r="BO729" s="187"/>
      <c r="BP729" s="187"/>
      <c r="BQ729" s="187"/>
      <c r="BR729" s="187"/>
      <c r="BS729" s="187"/>
      <c r="BT729" s="187"/>
    </row>
    <row r="730" spans="1:72">
      <c r="A730" s="187"/>
      <c r="B730" s="187"/>
      <c r="C730" s="187"/>
      <c r="D730" s="187"/>
      <c r="E730" s="187"/>
      <c r="F730" s="187"/>
      <c r="G730" s="187"/>
      <c r="H730" s="187"/>
      <c r="I730" s="187"/>
      <c r="J730" s="187"/>
      <c r="K730" s="187"/>
      <c r="L730" s="187"/>
      <c r="M730" s="187"/>
      <c r="N730" s="187"/>
      <c r="O730" s="187"/>
      <c r="P730" s="187"/>
      <c r="Q730" s="187"/>
      <c r="R730" s="187"/>
      <c r="S730" s="187"/>
      <c r="T730" s="187"/>
      <c r="U730" s="187"/>
      <c r="V730" s="187"/>
      <c r="W730" s="187"/>
      <c r="X730" s="187"/>
      <c r="Y730" s="187"/>
      <c r="Z730" s="187"/>
      <c r="AA730" s="187"/>
      <c r="AB730" s="187"/>
      <c r="AC730" s="187"/>
      <c r="AD730" s="187"/>
      <c r="BH730" s="187"/>
      <c r="BI730" s="187"/>
      <c r="BJ730" s="187"/>
      <c r="BK730" s="187"/>
      <c r="BL730" s="187"/>
      <c r="BM730" s="187"/>
      <c r="BN730" s="187"/>
      <c r="BO730" s="187"/>
      <c r="BP730" s="187"/>
      <c r="BQ730" s="187"/>
      <c r="BR730" s="187"/>
      <c r="BS730" s="187"/>
      <c r="BT730" s="187"/>
    </row>
    <row r="731" spans="1:72">
      <c r="A731" s="187"/>
      <c r="B731" s="187"/>
      <c r="C731" s="187"/>
      <c r="D731" s="187"/>
      <c r="E731" s="187"/>
      <c r="F731" s="187"/>
      <c r="G731" s="187"/>
      <c r="H731" s="187"/>
      <c r="I731" s="187"/>
      <c r="J731" s="187"/>
      <c r="K731" s="187"/>
      <c r="L731" s="187"/>
      <c r="M731" s="187"/>
      <c r="N731" s="187"/>
      <c r="O731" s="187"/>
      <c r="P731" s="187"/>
      <c r="Q731" s="187"/>
      <c r="R731" s="187"/>
      <c r="S731" s="187"/>
      <c r="T731" s="187"/>
      <c r="U731" s="187"/>
      <c r="V731" s="187"/>
      <c r="W731" s="187"/>
      <c r="X731" s="187"/>
      <c r="Y731" s="187"/>
      <c r="Z731" s="187"/>
      <c r="AA731" s="187"/>
      <c r="AB731" s="187"/>
      <c r="AC731" s="187"/>
      <c r="AD731" s="187"/>
      <c r="BH731" s="187"/>
      <c r="BI731" s="187"/>
      <c r="BJ731" s="187"/>
      <c r="BK731" s="187"/>
      <c r="BL731" s="187"/>
      <c r="BM731" s="187"/>
      <c r="BN731" s="187"/>
      <c r="BO731" s="187"/>
      <c r="BP731" s="187"/>
      <c r="BQ731" s="187"/>
      <c r="BR731" s="187"/>
      <c r="BS731" s="187"/>
      <c r="BT731" s="187"/>
    </row>
    <row r="732" spans="1:72">
      <c r="A732" s="187"/>
      <c r="B732" s="187"/>
      <c r="C732" s="187"/>
      <c r="D732" s="187"/>
      <c r="E732" s="187"/>
      <c r="F732" s="187"/>
      <c r="G732" s="187"/>
      <c r="H732" s="187"/>
      <c r="I732" s="187"/>
      <c r="J732" s="187"/>
      <c r="K732" s="187"/>
      <c r="L732" s="187"/>
      <c r="M732" s="187"/>
      <c r="N732" s="187"/>
      <c r="O732" s="187"/>
      <c r="P732" s="187"/>
      <c r="Q732" s="187"/>
      <c r="R732" s="187"/>
      <c r="S732" s="187"/>
      <c r="T732" s="187"/>
      <c r="U732" s="187"/>
      <c r="V732" s="187"/>
      <c r="W732" s="187"/>
      <c r="X732" s="187"/>
      <c r="Y732" s="187"/>
      <c r="Z732" s="187"/>
      <c r="AA732" s="187"/>
      <c r="AB732" s="187"/>
      <c r="AC732" s="187"/>
      <c r="AD732" s="187"/>
      <c r="BH732" s="187"/>
      <c r="BI732" s="187"/>
      <c r="BJ732" s="187"/>
      <c r="BK732" s="187"/>
      <c r="BL732" s="187"/>
      <c r="BM732" s="187"/>
      <c r="BN732" s="187"/>
      <c r="BO732" s="187"/>
      <c r="BP732" s="187"/>
      <c r="BQ732" s="187"/>
      <c r="BR732" s="187"/>
      <c r="BS732" s="187"/>
      <c r="BT732" s="187"/>
    </row>
    <row r="733" spans="1:72">
      <c r="A733" s="187"/>
      <c r="B733" s="187"/>
      <c r="C733" s="187"/>
      <c r="D733" s="187"/>
      <c r="E733" s="187"/>
      <c r="F733" s="187"/>
      <c r="G733" s="187"/>
      <c r="H733" s="187"/>
      <c r="I733" s="187"/>
      <c r="J733" s="187"/>
      <c r="K733" s="187"/>
      <c r="L733" s="187"/>
      <c r="M733" s="187"/>
      <c r="N733" s="187"/>
      <c r="O733" s="187"/>
      <c r="P733" s="187"/>
      <c r="Q733" s="187"/>
      <c r="R733" s="187"/>
      <c r="S733" s="187"/>
      <c r="T733" s="187"/>
      <c r="U733" s="187"/>
      <c r="V733" s="187"/>
      <c r="W733" s="187"/>
      <c r="X733" s="187"/>
      <c r="Y733" s="187"/>
      <c r="Z733" s="187"/>
      <c r="AA733" s="187"/>
      <c r="AB733" s="187"/>
      <c r="AC733" s="187"/>
      <c r="AD733" s="187"/>
      <c r="BH733" s="187"/>
      <c r="BI733" s="187"/>
      <c r="BJ733" s="187"/>
      <c r="BK733" s="187"/>
      <c r="BL733" s="187"/>
      <c r="BM733" s="187"/>
      <c r="BN733" s="187"/>
      <c r="BO733" s="187"/>
      <c r="BP733" s="187"/>
      <c r="BQ733" s="187"/>
      <c r="BR733" s="187"/>
      <c r="BS733" s="187"/>
      <c r="BT733" s="187"/>
    </row>
    <row r="734" spans="1:72">
      <c r="A734" s="187"/>
      <c r="B734" s="187"/>
      <c r="C734" s="187"/>
      <c r="D734" s="187"/>
      <c r="E734" s="187"/>
      <c r="F734" s="187"/>
      <c r="G734" s="187"/>
      <c r="H734" s="187"/>
      <c r="I734" s="187"/>
      <c r="J734" s="187"/>
      <c r="K734" s="187"/>
      <c r="L734" s="187"/>
      <c r="M734" s="187"/>
      <c r="N734" s="187"/>
      <c r="O734" s="187"/>
      <c r="P734" s="187"/>
      <c r="Q734" s="187"/>
      <c r="R734" s="187"/>
      <c r="S734" s="187"/>
      <c r="T734" s="187"/>
      <c r="U734" s="187"/>
      <c r="V734" s="187"/>
      <c r="W734" s="187"/>
      <c r="X734" s="187"/>
      <c r="Y734" s="187"/>
      <c r="Z734" s="187"/>
      <c r="AA734" s="187"/>
      <c r="AB734" s="187"/>
      <c r="AC734" s="187"/>
      <c r="AD734" s="187"/>
      <c r="BH734" s="187"/>
      <c r="BI734" s="187"/>
      <c r="BJ734" s="187"/>
      <c r="BK734" s="187"/>
      <c r="BL734" s="187"/>
      <c r="BM734" s="187"/>
      <c r="BN734" s="187"/>
      <c r="BO734" s="187"/>
      <c r="BP734" s="187"/>
      <c r="BQ734" s="187"/>
      <c r="BR734" s="187"/>
      <c r="BS734" s="187"/>
      <c r="BT734" s="187"/>
    </row>
    <row r="735" spans="1:72">
      <c r="A735" s="187"/>
      <c r="B735" s="187"/>
      <c r="C735" s="187"/>
      <c r="D735" s="187"/>
      <c r="E735" s="187"/>
      <c r="F735" s="187"/>
      <c r="G735" s="187"/>
      <c r="H735" s="187"/>
      <c r="I735" s="187"/>
      <c r="J735" s="187"/>
      <c r="K735" s="187"/>
      <c r="L735" s="187"/>
      <c r="M735" s="187"/>
      <c r="N735" s="187"/>
      <c r="O735" s="187"/>
      <c r="P735" s="187"/>
      <c r="Q735" s="187"/>
      <c r="R735" s="187"/>
      <c r="S735" s="187"/>
      <c r="T735" s="187"/>
      <c r="U735" s="187"/>
      <c r="V735" s="187"/>
      <c r="W735" s="187"/>
      <c r="X735" s="187"/>
      <c r="Y735" s="187"/>
      <c r="Z735" s="187"/>
      <c r="AA735" s="187"/>
      <c r="AB735" s="187"/>
      <c r="AC735" s="187"/>
      <c r="AD735" s="187"/>
      <c r="BH735" s="187"/>
      <c r="BI735" s="187"/>
      <c r="BJ735" s="187"/>
      <c r="BK735" s="187"/>
      <c r="BL735" s="187"/>
      <c r="BM735" s="187"/>
      <c r="BN735" s="187"/>
      <c r="BO735" s="187"/>
      <c r="BP735" s="187"/>
      <c r="BQ735" s="187"/>
      <c r="BR735" s="187"/>
      <c r="BS735" s="187"/>
      <c r="BT735" s="187"/>
    </row>
    <row r="736" spans="1:72">
      <c r="A736" s="187"/>
      <c r="B736" s="187"/>
      <c r="C736" s="187"/>
      <c r="D736" s="187"/>
      <c r="E736" s="187"/>
      <c r="F736" s="187"/>
      <c r="G736" s="187"/>
      <c r="H736" s="187"/>
      <c r="I736" s="187"/>
      <c r="J736" s="187"/>
      <c r="K736" s="187"/>
      <c r="L736" s="187"/>
      <c r="M736" s="187"/>
      <c r="N736" s="187"/>
      <c r="O736" s="187"/>
      <c r="P736" s="187"/>
      <c r="Q736" s="187"/>
      <c r="R736" s="187"/>
      <c r="S736" s="187"/>
      <c r="T736" s="187"/>
      <c r="U736" s="187"/>
      <c r="V736" s="187"/>
      <c r="W736" s="187"/>
      <c r="X736" s="187"/>
      <c r="Y736" s="187"/>
      <c r="Z736" s="187"/>
      <c r="AA736" s="187"/>
      <c r="AB736" s="187"/>
      <c r="AC736" s="187"/>
      <c r="AD736" s="187"/>
      <c r="BH736" s="187"/>
      <c r="BI736" s="187"/>
      <c r="BJ736" s="187"/>
      <c r="BK736" s="187"/>
      <c r="BL736" s="187"/>
      <c r="BM736" s="187"/>
      <c r="BN736" s="187"/>
      <c r="BO736" s="187"/>
      <c r="BP736" s="187"/>
      <c r="BQ736" s="187"/>
      <c r="BR736" s="187"/>
      <c r="BS736" s="187"/>
      <c r="BT736" s="187"/>
    </row>
    <row r="737" spans="1:72">
      <c r="A737" s="187"/>
      <c r="B737" s="187"/>
      <c r="C737" s="187"/>
      <c r="D737" s="187"/>
      <c r="E737" s="187"/>
      <c r="F737" s="187"/>
      <c r="G737" s="187"/>
      <c r="H737" s="187"/>
      <c r="I737" s="187"/>
      <c r="J737" s="187"/>
      <c r="K737" s="187"/>
      <c r="L737" s="187"/>
      <c r="M737" s="187"/>
      <c r="N737" s="187"/>
      <c r="O737" s="187"/>
      <c r="P737" s="187"/>
      <c r="Q737" s="187"/>
      <c r="R737" s="187"/>
      <c r="S737" s="187"/>
      <c r="T737" s="187"/>
      <c r="U737" s="187"/>
      <c r="V737" s="187"/>
      <c r="W737" s="187"/>
      <c r="X737" s="187"/>
      <c r="Y737" s="187"/>
      <c r="Z737" s="187"/>
      <c r="AA737" s="187"/>
      <c r="AB737" s="187"/>
      <c r="AC737" s="187"/>
      <c r="AD737" s="187"/>
      <c r="BH737" s="187"/>
      <c r="BI737" s="187"/>
      <c r="BJ737" s="187"/>
      <c r="BK737" s="187"/>
      <c r="BL737" s="187"/>
      <c r="BM737" s="187"/>
      <c r="BN737" s="187"/>
      <c r="BO737" s="187"/>
      <c r="BP737" s="187"/>
      <c r="BQ737" s="187"/>
      <c r="BR737" s="187"/>
      <c r="BS737" s="187"/>
      <c r="BT737" s="187"/>
    </row>
    <row r="738" spans="1:72">
      <c r="A738" s="187"/>
      <c r="B738" s="187"/>
      <c r="C738" s="187"/>
      <c r="D738" s="187"/>
      <c r="E738" s="187"/>
      <c r="F738" s="187"/>
      <c r="G738" s="187"/>
      <c r="H738" s="187"/>
      <c r="I738" s="187"/>
      <c r="J738" s="187"/>
      <c r="K738" s="187"/>
      <c r="L738" s="187"/>
      <c r="M738" s="187"/>
      <c r="N738" s="187"/>
      <c r="O738" s="187"/>
      <c r="P738" s="187"/>
      <c r="Q738" s="187"/>
      <c r="R738" s="187"/>
      <c r="S738" s="187"/>
      <c r="T738" s="187"/>
      <c r="U738" s="187"/>
      <c r="V738" s="187"/>
      <c r="W738" s="187"/>
      <c r="X738" s="187"/>
      <c r="Y738" s="187"/>
      <c r="Z738" s="187"/>
      <c r="AA738" s="187"/>
      <c r="AB738" s="187"/>
      <c r="AC738" s="187"/>
      <c r="AD738" s="187"/>
      <c r="BH738" s="187"/>
      <c r="BI738" s="187"/>
      <c r="BJ738" s="187"/>
      <c r="BK738" s="187"/>
      <c r="BL738" s="187"/>
      <c r="BM738" s="187"/>
      <c r="BN738" s="187"/>
      <c r="BO738" s="187"/>
      <c r="BP738" s="187"/>
      <c r="BQ738" s="187"/>
      <c r="BR738" s="187"/>
      <c r="BS738" s="187"/>
      <c r="BT738" s="187"/>
    </row>
    <row r="739" spans="1:72">
      <c r="A739" s="187"/>
      <c r="B739" s="187"/>
      <c r="C739" s="187"/>
      <c r="D739" s="187"/>
      <c r="E739" s="187"/>
      <c r="F739" s="187"/>
      <c r="G739" s="187"/>
      <c r="H739" s="187"/>
      <c r="I739" s="187"/>
      <c r="J739" s="187"/>
      <c r="K739" s="187"/>
      <c r="L739" s="187"/>
      <c r="M739" s="187"/>
      <c r="N739" s="187"/>
      <c r="O739" s="187"/>
      <c r="P739" s="187"/>
      <c r="Q739" s="187"/>
      <c r="R739" s="187"/>
      <c r="S739" s="187"/>
      <c r="T739" s="187"/>
      <c r="U739" s="187"/>
      <c r="V739" s="187"/>
      <c r="W739" s="187"/>
      <c r="X739" s="187"/>
      <c r="Y739" s="187"/>
      <c r="Z739" s="187"/>
      <c r="AA739" s="187"/>
      <c r="AB739" s="187"/>
      <c r="AC739" s="187"/>
      <c r="AD739" s="187"/>
      <c r="BH739" s="187"/>
      <c r="BI739" s="187"/>
      <c r="BJ739" s="187"/>
      <c r="BK739" s="187"/>
      <c r="BL739" s="187"/>
      <c r="BM739" s="187"/>
      <c r="BN739" s="187"/>
      <c r="BO739" s="187"/>
      <c r="BP739" s="187"/>
      <c r="BQ739" s="187"/>
      <c r="BR739" s="187"/>
      <c r="BS739" s="187"/>
      <c r="BT739" s="187"/>
    </row>
    <row r="740" spans="1:72">
      <c r="A740" s="187"/>
      <c r="B740" s="187"/>
      <c r="C740" s="187"/>
      <c r="D740" s="187"/>
      <c r="E740" s="187"/>
      <c r="F740" s="187"/>
      <c r="G740" s="187"/>
      <c r="H740" s="187"/>
      <c r="I740" s="187"/>
      <c r="J740" s="187"/>
      <c r="K740" s="187"/>
      <c r="L740" s="187"/>
      <c r="M740" s="187"/>
      <c r="N740" s="187"/>
      <c r="O740" s="187"/>
      <c r="P740" s="187"/>
      <c r="Q740" s="187"/>
      <c r="R740" s="187"/>
      <c r="S740" s="187"/>
      <c r="T740" s="187"/>
      <c r="U740" s="187"/>
      <c r="V740" s="187"/>
      <c r="W740" s="187"/>
      <c r="X740" s="187"/>
      <c r="Y740" s="187"/>
      <c r="Z740" s="187"/>
      <c r="AA740" s="187"/>
      <c r="AB740" s="187"/>
      <c r="AC740" s="187"/>
      <c r="AD740" s="187"/>
      <c r="BH740" s="187"/>
      <c r="BI740" s="187"/>
      <c r="BJ740" s="187"/>
      <c r="BK740" s="187"/>
      <c r="BL740" s="187"/>
      <c r="BM740" s="187"/>
      <c r="BN740" s="187"/>
      <c r="BO740" s="187"/>
      <c r="BP740" s="187"/>
      <c r="BQ740" s="187"/>
      <c r="BR740" s="187"/>
      <c r="BS740" s="187"/>
      <c r="BT740" s="187"/>
    </row>
    <row r="741" spans="1:72">
      <c r="A741" s="187"/>
      <c r="B741" s="187"/>
      <c r="C741" s="187"/>
      <c r="D741" s="187"/>
      <c r="E741" s="187"/>
      <c r="F741" s="187"/>
      <c r="G741" s="187"/>
      <c r="H741" s="187"/>
      <c r="I741" s="187"/>
      <c r="J741" s="187"/>
      <c r="K741" s="187"/>
      <c r="L741" s="187"/>
      <c r="M741" s="187"/>
      <c r="N741" s="187"/>
      <c r="O741" s="187"/>
      <c r="P741" s="187"/>
      <c r="Q741" s="187"/>
      <c r="R741" s="187"/>
      <c r="S741" s="187"/>
      <c r="T741" s="187"/>
      <c r="U741" s="187"/>
      <c r="V741" s="187"/>
      <c r="W741" s="187"/>
      <c r="X741" s="187"/>
      <c r="Y741" s="187"/>
      <c r="Z741" s="187"/>
      <c r="AA741" s="187"/>
      <c r="AB741" s="187"/>
      <c r="AC741" s="187"/>
      <c r="AD741" s="187"/>
      <c r="BH741" s="187"/>
      <c r="BI741" s="187"/>
      <c r="BJ741" s="187"/>
      <c r="BK741" s="187"/>
      <c r="BL741" s="187"/>
      <c r="BM741" s="187"/>
      <c r="BN741" s="187"/>
      <c r="BO741" s="187"/>
      <c r="BP741" s="187"/>
      <c r="BQ741" s="187"/>
      <c r="BR741" s="187"/>
      <c r="BS741" s="187"/>
      <c r="BT741" s="187"/>
    </row>
    <row r="742" spans="1:72">
      <c r="A742" s="187"/>
      <c r="B742" s="187"/>
      <c r="C742" s="187"/>
      <c r="D742" s="187"/>
      <c r="E742" s="187"/>
      <c r="F742" s="187"/>
      <c r="G742" s="187"/>
      <c r="H742" s="187"/>
      <c r="I742" s="187"/>
      <c r="J742" s="187"/>
      <c r="K742" s="187"/>
      <c r="L742" s="187"/>
      <c r="M742" s="187"/>
      <c r="N742" s="187"/>
      <c r="O742" s="187"/>
      <c r="P742" s="187"/>
      <c r="Q742" s="187"/>
      <c r="R742" s="187"/>
      <c r="S742" s="187"/>
      <c r="T742" s="187"/>
      <c r="U742" s="187"/>
      <c r="V742" s="187"/>
      <c r="W742" s="187"/>
      <c r="X742" s="187"/>
      <c r="Y742" s="187"/>
      <c r="Z742" s="187"/>
      <c r="AA742" s="187"/>
      <c r="AB742" s="187"/>
      <c r="AC742" s="187"/>
      <c r="AD742" s="187"/>
      <c r="BH742" s="187"/>
      <c r="BI742" s="187"/>
      <c r="BJ742" s="187"/>
      <c r="BK742" s="187"/>
      <c r="BL742" s="187"/>
      <c r="BM742" s="187"/>
      <c r="BN742" s="187"/>
      <c r="BO742" s="187"/>
      <c r="BP742" s="187"/>
      <c r="BQ742" s="187"/>
      <c r="BR742" s="187"/>
      <c r="BS742" s="187"/>
      <c r="BT742" s="187"/>
    </row>
    <row r="743" spans="1:72">
      <c r="A743" s="187"/>
      <c r="B743" s="187"/>
      <c r="C743" s="187"/>
      <c r="D743" s="187"/>
      <c r="E743" s="187"/>
      <c r="F743" s="187"/>
      <c r="G743" s="187"/>
      <c r="H743" s="187"/>
      <c r="I743" s="187"/>
      <c r="J743" s="187"/>
      <c r="K743" s="187"/>
      <c r="L743" s="187"/>
      <c r="M743" s="187"/>
      <c r="N743" s="187"/>
      <c r="O743" s="187"/>
      <c r="P743" s="187"/>
      <c r="Q743" s="187"/>
      <c r="R743" s="187"/>
      <c r="S743" s="187"/>
      <c r="T743" s="187"/>
      <c r="U743" s="187"/>
      <c r="V743" s="187"/>
      <c r="W743" s="187"/>
      <c r="X743" s="187"/>
      <c r="Y743" s="187"/>
      <c r="Z743" s="187"/>
      <c r="AA743" s="187"/>
      <c r="AB743" s="187"/>
      <c r="AC743" s="187"/>
      <c r="AD743" s="187"/>
      <c r="BH743" s="187"/>
      <c r="BI743" s="187"/>
      <c r="BJ743" s="187"/>
      <c r="BK743" s="187"/>
      <c r="BL743" s="187"/>
      <c r="BM743" s="187"/>
      <c r="BN743" s="187"/>
      <c r="BO743" s="187"/>
      <c r="BP743" s="187"/>
      <c r="BQ743" s="187"/>
      <c r="BR743" s="187"/>
      <c r="BS743" s="187"/>
      <c r="BT743" s="187"/>
    </row>
    <row r="744" spans="1:72">
      <c r="A744" s="187"/>
      <c r="B744" s="187"/>
      <c r="C744" s="187"/>
      <c r="D744" s="187"/>
      <c r="E744" s="187"/>
      <c r="F744" s="187"/>
      <c r="G744" s="187"/>
      <c r="H744" s="187"/>
      <c r="I744" s="187"/>
      <c r="J744" s="187"/>
      <c r="K744" s="187"/>
      <c r="L744" s="187"/>
      <c r="M744" s="187"/>
      <c r="N744" s="187"/>
      <c r="O744" s="187"/>
      <c r="P744" s="187"/>
      <c r="Q744" s="187"/>
      <c r="R744" s="187"/>
      <c r="S744" s="187"/>
      <c r="T744" s="187"/>
      <c r="U744" s="187"/>
      <c r="V744" s="187"/>
      <c r="W744" s="187"/>
      <c r="X744" s="187"/>
      <c r="Y744" s="187"/>
      <c r="Z744" s="187"/>
      <c r="AA744" s="187"/>
      <c r="AB744" s="187"/>
      <c r="AC744" s="187"/>
      <c r="AD744" s="187"/>
      <c r="BH744" s="187"/>
      <c r="BI744" s="187"/>
      <c r="BJ744" s="187"/>
      <c r="BK744" s="187"/>
      <c r="BL744" s="187"/>
      <c r="BM744" s="187"/>
      <c r="BN744" s="187"/>
      <c r="BO744" s="187"/>
      <c r="BP744" s="187"/>
      <c r="BQ744" s="187"/>
      <c r="BR744" s="187"/>
      <c r="BS744" s="187"/>
      <c r="BT744" s="187"/>
    </row>
    <row r="745" spans="1:72">
      <c r="BH745" s="187"/>
      <c r="BI745" s="187"/>
      <c r="BJ745" s="187"/>
      <c r="BK745" s="187"/>
      <c r="BL745" s="187"/>
      <c r="BM745" s="187"/>
      <c r="BN745" s="187"/>
      <c r="BO745" s="187"/>
      <c r="BP745" s="187"/>
      <c r="BQ745" s="187"/>
      <c r="BR745" s="187"/>
      <c r="BS745" s="187"/>
      <c r="BT745" s="187"/>
    </row>
    <row r="746" spans="1:72">
      <c r="BH746" s="187"/>
      <c r="BI746" s="187"/>
      <c r="BJ746" s="187"/>
      <c r="BK746" s="187"/>
      <c r="BL746" s="187"/>
      <c r="BM746" s="187"/>
      <c r="BN746" s="187"/>
      <c r="BO746" s="187"/>
      <c r="BP746" s="187"/>
      <c r="BQ746" s="187"/>
      <c r="BR746" s="187"/>
      <c r="BS746" s="187"/>
      <c r="BT746" s="187"/>
    </row>
    <row r="747" spans="1:72">
      <c r="BH747" s="187"/>
      <c r="BI747" s="187"/>
      <c r="BJ747" s="187"/>
      <c r="BK747" s="187"/>
      <c r="BL747" s="187"/>
      <c r="BM747" s="187"/>
      <c r="BN747" s="187"/>
      <c r="BO747" s="187"/>
      <c r="BP747" s="187"/>
      <c r="BQ747" s="187"/>
      <c r="BR747" s="187"/>
      <c r="BS747" s="187"/>
      <c r="BT747" s="187"/>
    </row>
    <row r="748" spans="1:72">
      <c r="BH748" s="187"/>
      <c r="BI748" s="187"/>
      <c r="BJ748" s="187"/>
      <c r="BK748" s="187"/>
      <c r="BL748" s="187"/>
      <c r="BM748" s="187"/>
      <c r="BN748" s="187"/>
      <c r="BO748" s="187"/>
      <c r="BP748" s="187"/>
      <c r="BQ748" s="187"/>
      <c r="BR748" s="187"/>
      <c r="BS748" s="187"/>
      <c r="BT748" s="187"/>
    </row>
    <row r="749" spans="1:72">
      <c r="BH749" s="187"/>
      <c r="BI749" s="187"/>
      <c r="BJ749" s="187"/>
      <c r="BK749" s="187"/>
      <c r="BL749" s="187"/>
      <c r="BM749" s="187"/>
      <c r="BN749" s="187"/>
      <c r="BO749" s="187"/>
      <c r="BP749" s="187"/>
      <c r="BQ749" s="187"/>
      <c r="BR749" s="187"/>
      <c r="BS749" s="187"/>
      <c r="BT749" s="187"/>
    </row>
    <row r="750" spans="1:72">
      <c r="BH750" s="187"/>
      <c r="BI750" s="187"/>
      <c r="BJ750" s="187"/>
      <c r="BK750" s="187"/>
      <c r="BL750" s="187"/>
      <c r="BM750" s="187"/>
      <c r="BN750" s="187"/>
      <c r="BO750" s="187"/>
      <c r="BP750" s="187"/>
      <c r="BQ750" s="187"/>
      <c r="BR750" s="187"/>
      <c r="BS750" s="187"/>
      <c r="BT750" s="187"/>
    </row>
    <row r="751" spans="1:72">
      <c r="BH751" s="187"/>
      <c r="BI751" s="187"/>
      <c r="BJ751" s="187"/>
      <c r="BK751" s="187"/>
      <c r="BL751" s="187"/>
      <c r="BM751" s="187"/>
      <c r="BN751" s="187"/>
      <c r="BO751" s="187"/>
      <c r="BP751" s="187"/>
      <c r="BQ751" s="187"/>
      <c r="BR751" s="187"/>
      <c r="BS751" s="187"/>
      <c r="BT751" s="187"/>
    </row>
    <row r="752" spans="1:72">
      <c r="BH752" s="187"/>
      <c r="BI752" s="187"/>
      <c r="BJ752" s="187"/>
      <c r="BK752" s="187"/>
      <c r="BL752" s="187"/>
      <c r="BM752" s="187"/>
      <c r="BN752" s="187"/>
      <c r="BO752" s="187"/>
      <c r="BP752" s="187"/>
      <c r="BQ752" s="187"/>
      <c r="BR752" s="187"/>
      <c r="BS752" s="187"/>
      <c r="BT752" s="187"/>
    </row>
    <row r="753" spans="60:72">
      <c r="BH753" s="187"/>
      <c r="BI753" s="187"/>
      <c r="BJ753" s="187"/>
      <c r="BK753" s="187"/>
      <c r="BL753" s="187"/>
      <c r="BM753" s="187"/>
      <c r="BN753" s="187"/>
      <c r="BO753" s="187"/>
      <c r="BP753" s="187"/>
      <c r="BQ753" s="187"/>
      <c r="BR753" s="187"/>
      <c r="BS753" s="187"/>
      <c r="BT753" s="187"/>
    </row>
    <row r="754" spans="60:72">
      <c r="BH754" s="187"/>
      <c r="BI754" s="187"/>
      <c r="BJ754" s="187"/>
      <c r="BK754" s="187"/>
      <c r="BL754" s="187"/>
      <c r="BM754" s="187"/>
      <c r="BN754" s="187"/>
      <c r="BO754" s="187"/>
      <c r="BP754" s="187"/>
      <c r="BQ754" s="187"/>
      <c r="BR754" s="187"/>
      <c r="BS754" s="187"/>
      <c r="BT754" s="187"/>
    </row>
    <row r="755" spans="60:72">
      <c r="BH755" s="187"/>
      <c r="BI755" s="187"/>
      <c r="BJ755" s="187"/>
      <c r="BK755" s="187"/>
      <c r="BL755" s="187"/>
      <c r="BM755" s="187"/>
      <c r="BN755" s="187"/>
      <c r="BO755" s="187"/>
      <c r="BP755" s="187"/>
      <c r="BQ755" s="187"/>
      <c r="BR755" s="187"/>
      <c r="BS755" s="187"/>
      <c r="BT755" s="187"/>
    </row>
    <row r="756" spans="60:72">
      <c r="BH756" s="187"/>
      <c r="BI756" s="187"/>
      <c r="BJ756" s="187"/>
      <c r="BK756" s="187"/>
      <c r="BL756" s="187"/>
      <c r="BM756" s="187"/>
      <c r="BN756" s="187"/>
      <c r="BO756" s="187"/>
      <c r="BP756" s="187"/>
      <c r="BQ756" s="187"/>
      <c r="BR756" s="187"/>
      <c r="BS756" s="187"/>
      <c r="BT756" s="187"/>
    </row>
    <row r="757" spans="60:72">
      <c r="BH757" s="187"/>
      <c r="BI757" s="187"/>
      <c r="BJ757" s="187"/>
      <c r="BK757" s="187"/>
      <c r="BL757" s="187"/>
      <c r="BM757" s="187"/>
      <c r="BN757" s="187"/>
      <c r="BO757" s="187"/>
      <c r="BP757" s="187"/>
      <c r="BQ757" s="187"/>
      <c r="BR757" s="187"/>
      <c r="BS757" s="187"/>
      <c r="BT757" s="187"/>
    </row>
    <row r="758" spans="60:72">
      <c r="BH758" s="187"/>
      <c r="BI758" s="187"/>
      <c r="BJ758" s="187"/>
      <c r="BK758" s="187"/>
      <c r="BL758" s="187"/>
      <c r="BM758" s="187"/>
      <c r="BN758" s="187"/>
      <c r="BO758" s="187"/>
      <c r="BP758" s="187"/>
      <c r="BQ758" s="187"/>
      <c r="BR758" s="187"/>
      <c r="BS758" s="187"/>
      <c r="BT758" s="187"/>
    </row>
    <row r="759" spans="60:72">
      <c r="BH759" s="187"/>
      <c r="BI759" s="187"/>
      <c r="BJ759" s="187"/>
      <c r="BK759" s="187"/>
      <c r="BL759" s="187"/>
      <c r="BM759" s="187"/>
      <c r="BN759" s="187"/>
      <c r="BO759" s="187"/>
      <c r="BP759" s="187"/>
      <c r="BQ759" s="187"/>
      <c r="BR759" s="187"/>
      <c r="BS759" s="187"/>
      <c r="BT759" s="187"/>
    </row>
    <row r="760" spans="60:72">
      <c r="BH760" s="187"/>
      <c r="BI760" s="187"/>
      <c r="BJ760" s="187"/>
      <c r="BK760" s="187"/>
      <c r="BL760" s="187"/>
      <c r="BM760" s="187"/>
      <c r="BN760" s="187"/>
      <c r="BO760" s="187"/>
      <c r="BP760" s="187"/>
      <c r="BQ760" s="187"/>
      <c r="BR760" s="187"/>
      <c r="BS760" s="187"/>
      <c r="BT760" s="187"/>
    </row>
    <row r="761" spans="60:72">
      <c r="BH761" s="187"/>
      <c r="BI761" s="187"/>
      <c r="BJ761" s="187"/>
      <c r="BK761" s="187"/>
      <c r="BL761" s="187"/>
      <c r="BM761" s="187"/>
      <c r="BN761" s="187"/>
      <c r="BO761" s="187"/>
      <c r="BP761" s="187"/>
      <c r="BQ761" s="187"/>
      <c r="BR761" s="187"/>
      <c r="BS761" s="187"/>
      <c r="BT761" s="187"/>
    </row>
    <row r="762" spans="60:72">
      <c r="BH762" s="187"/>
      <c r="BI762" s="187"/>
      <c r="BJ762" s="187"/>
      <c r="BK762" s="187"/>
      <c r="BL762" s="187"/>
      <c r="BM762" s="187"/>
      <c r="BN762" s="187"/>
      <c r="BO762" s="187"/>
      <c r="BP762" s="187"/>
      <c r="BQ762" s="187"/>
      <c r="BR762" s="187"/>
      <c r="BS762" s="187"/>
      <c r="BT762" s="187"/>
    </row>
    <row r="763" spans="60:72">
      <c r="BH763" s="187"/>
      <c r="BI763" s="187"/>
      <c r="BJ763" s="187"/>
      <c r="BK763" s="187"/>
      <c r="BL763" s="187"/>
      <c r="BM763" s="187"/>
      <c r="BN763" s="187"/>
      <c r="BO763" s="187"/>
      <c r="BP763" s="187"/>
      <c r="BQ763" s="187"/>
      <c r="BR763" s="187"/>
      <c r="BS763" s="187"/>
      <c r="BT763" s="187"/>
    </row>
    <row r="764" spans="60:72">
      <c r="BH764" s="187"/>
      <c r="BI764" s="187"/>
      <c r="BJ764" s="187"/>
      <c r="BK764" s="187"/>
      <c r="BL764" s="187"/>
      <c r="BM764" s="187"/>
      <c r="BN764" s="187"/>
      <c r="BO764" s="187"/>
      <c r="BP764" s="187"/>
      <c r="BQ764" s="187"/>
      <c r="BR764" s="187"/>
      <c r="BS764" s="187"/>
      <c r="BT764" s="187"/>
    </row>
    <row r="765" spans="60:72">
      <c r="BH765" s="187"/>
      <c r="BI765" s="187"/>
      <c r="BJ765" s="187"/>
      <c r="BK765" s="187"/>
      <c r="BL765" s="187"/>
      <c r="BM765" s="187"/>
      <c r="BN765" s="187"/>
      <c r="BO765" s="187"/>
      <c r="BP765" s="187"/>
      <c r="BQ765" s="187"/>
      <c r="BR765" s="187"/>
      <c r="BS765" s="187"/>
      <c r="BT765" s="187"/>
    </row>
    <row r="766" spans="60:72">
      <c r="BH766" s="187"/>
      <c r="BI766" s="187"/>
      <c r="BJ766" s="187"/>
      <c r="BK766" s="187"/>
      <c r="BL766" s="187"/>
      <c r="BM766" s="187"/>
      <c r="BN766" s="187"/>
      <c r="BO766" s="187"/>
      <c r="BP766" s="187"/>
      <c r="BQ766" s="187"/>
      <c r="BR766" s="187"/>
      <c r="BS766" s="187"/>
      <c r="BT766" s="187"/>
    </row>
    <row r="767" spans="60:72">
      <c r="BH767" s="187"/>
      <c r="BI767" s="187"/>
      <c r="BJ767" s="187"/>
      <c r="BK767" s="187"/>
      <c r="BL767" s="187"/>
      <c r="BM767" s="187"/>
      <c r="BN767" s="187"/>
      <c r="BO767" s="187"/>
      <c r="BP767" s="187"/>
      <c r="BQ767" s="187"/>
      <c r="BR767" s="187"/>
      <c r="BS767" s="187"/>
      <c r="BT767" s="187"/>
    </row>
    <row r="768" spans="60:72">
      <c r="BH768" s="187"/>
      <c r="BI768" s="187"/>
      <c r="BJ768" s="187"/>
      <c r="BK768" s="187"/>
      <c r="BL768" s="187"/>
      <c r="BM768" s="187"/>
      <c r="BN768" s="187"/>
      <c r="BO768" s="187"/>
      <c r="BP768" s="187"/>
      <c r="BQ768" s="187"/>
      <c r="BR768" s="187"/>
      <c r="BS768" s="187"/>
      <c r="BT768" s="187"/>
    </row>
    <row r="769" spans="60:72">
      <c r="BH769" s="187"/>
      <c r="BI769" s="187"/>
      <c r="BJ769" s="187"/>
      <c r="BK769" s="187"/>
      <c r="BL769" s="187"/>
      <c r="BM769" s="187"/>
      <c r="BN769" s="187"/>
      <c r="BO769" s="187"/>
      <c r="BP769" s="187"/>
      <c r="BQ769" s="187"/>
      <c r="BR769" s="187"/>
      <c r="BS769" s="187"/>
      <c r="BT769" s="187"/>
    </row>
    <row r="770" spans="60:72">
      <c r="BH770" s="187"/>
      <c r="BI770" s="187"/>
      <c r="BJ770" s="187"/>
      <c r="BK770" s="187"/>
      <c r="BL770" s="187"/>
      <c r="BM770" s="187"/>
      <c r="BN770" s="187"/>
      <c r="BO770" s="187"/>
      <c r="BP770" s="187"/>
      <c r="BQ770" s="187"/>
      <c r="BR770" s="187"/>
      <c r="BS770" s="187"/>
      <c r="BT770" s="187"/>
    </row>
    <row r="771" spans="60:72">
      <c r="BH771" s="187"/>
      <c r="BI771" s="187"/>
      <c r="BJ771" s="187"/>
      <c r="BK771" s="187"/>
      <c r="BL771" s="187"/>
      <c r="BM771" s="187"/>
      <c r="BN771" s="187"/>
      <c r="BO771" s="187"/>
      <c r="BP771" s="187"/>
      <c r="BQ771" s="187"/>
      <c r="BR771" s="187"/>
      <c r="BS771" s="187"/>
      <c r="BT771" s="187"/>
    </row>
    <row r="772" spans="60:72">
      <c r="BH772" s="187"/>
      <c r="BI772" s="187"/>
      <c r="BJ772" s="187"/>
      <c r="BK772" s="187"/>
      <c r="BL772" s="187"/>
      <c r="BM772" s="187"/>
      <c r="BN772" s="187"/>
      <c r="BO772" s="187"/>
      <c r="BP772" s="187"/>
      <c r="BQ772" s="187"/>
      <c r="BR772" s="187"/>
      <c r="BS772" s="187"/>
      <c r="BT772" s="187"/>
    </row>
    <row r="773" spans="60:72">
      <c r="BH773" s="187"/>
      <c r="BI773" s="187"/>
      <c r="BJ773" s="187"/>
      <c r="BK773" s="187"/>
      <c r="BL773" s="187"/>
      <c r="BM773" s="187"/>
      <c r="BN773" s="187"/>
      <c r="BO773" s="187"/>
      <c r="BP773" s="187"/>
      <c r="BQ773" s="187"/>
      <c r="BR773" s="187"/>
      <c r="BS773" s="187"/>
      <c r="BT773" s="187"/>
    </row>
    <row r="774" spans="60:72">
      <c r="BH774" s="187"/>
      <c r="BI774" s="187"/>
      <c r="BJ774" s="187"/>
      <c r="BK774" s="187"/>
      <c r="BL774" s="187"/>
      <c r="BM774" s="187"/>
      <c r="BN774" s="187"/>
      <c r="BO774" s="187"/>
      <c r="BP774" s="187"/>
      <c r="BQ774" s="187"/>
      <c r="BR774" s="187"/>
      <c r="BS774" s="187"/>
      <c r="BT774" s="187"/>
    </row>
    <row r="775" spans="60:72">
      <c r="BH775" s="187"/>
      <c r="BI775" s="187"/>
      <c r="BJ775" s="187"/>
      <c r="BK775" s="187"/>
      <c r="BL775" s="187"/>
      <c r="BM775" s="187"/>
      <c r="BN775" s="187"/>
      <c r="BO775" s="187"/>
      <c r="BP775" s="187"/>
      <c r="BQ775" s="187"/>
      <c r="BR775" s="187"/>
      <c r="BS775" s="187"/>
      <c r="BT775" s="187"/>
    </row>
    <row r="776" spans="60:72">
      <c r="BH776" s="187"/>
      <c r="BI776" s="187"/>
      <c r="BJ776" s="187"/>
      <c r="BK776" s="187"/>
      <c r="BL776" s="187"/>
      <c r="BM776" s="187"/>
      <c r="BN776" s="187"/>
      <c r="BO776" s="187"/>
      <c r="BP776" s="187"/>
      <c r="BQ776" s="187"/>
      <c r="BR776" s="187"/>
      <c r="BS776" s="187"/>
      <c r="BT776" s="187"/>
    </row>
    <row r="777" spans="60:72">
      <c r="BH777" s="187"/>
      <c r="BI777" s="187"/>
      <c r="BJ777" s="187"/>
      <c r="BK777" s="187"/>
      <c r="BL777" s="187"/>
      <c r="BM777" s="187"/>
      <c r="BN777" s="187"/>
      <c r="BO777" s="187"/>
      <c r="BP777" s="187"/>
      <c r="BQ777" s="187"/>
      <c r="BR777" s="187"/>
      <c r="BS777" s="187"/>
      <c r="BT777" s="187"/>
    </row>
    <row r="778" spans="60:72">
      <c r="BH778" s="187"/>
      <c r="BI778" s="187"/>
      <c r="BJ778" s="187"/>
      <c r="BK778" s="187"/>
      <c r="BL778" s="187"/>
      <c r="BM778" s="187"/>
      <c r="BN778" s="187"/>
      <c r="BO778" s="187"/>
      <c r="BP778" s="187"/>
      <c r="BQ778" s="187"/>
      <c r="BR778" s="187"/>
      <c r="BS778" s="187"/>
      <c r="BT778" s="187"/>
    </row>
    <row r="779" spans="60:72">
      <c r="BH779" s="187"/>
      <c r="BI779" s="187"/>
      <c r="BJ779" s="187"/>
      <c r="BK779" s="187"/>
      <c r="BL779" s="187"/>
      <c r="BM779" s="187"/>
      <c r="BN779" s="187"/>
      <c r="BO779" s="187"/>
      <c r="BP779" s="187"/>
      <c r="BQ779" s="187"/>
      <c r="BR779" s="187"/>
      <c r="BS779" s="187"/>
      <c r="BT779" s="187"/>
    </row>
    <row r="780" spans="60:72">
      <c r="BH780" s="187"/>
      <c r="BI780" s="187"/>
      <c r="BJ780" s="187"/>
      <c r="BK780" s="187"/>
      <c r="BL780" s="187"/>
      <c r="BM780" s="187"/>
      <c r="BN780" s="187"/>
      <c r="BO780" s="187"/>
      <c r="BP780" s="187"/>
      <c r="BQ780" s="187"/>
      <c r="BR780" s="187"/>
      <c r="BS780" s="187"/>
      <c r="BT780" s="187"/>
    </row>
    <row r="781" spans="60:72">
      <c r="BH781" s="187"/>
      <c r="BI781" s="187"/>
      <c r="BJ781" s="187"/>
      <c r="BK781" s="187"/>
      <c r="BL781" s="187"/>
      <c r="BM781" s="187"/>
      <c r="BN781" s="187"/>
      <c r="BO781" s="187"/>
      <c r="BP781" s="187"/>
      <c r="BQ781" s="187"/>
      <c r="BR781" s="187"/>
      <c r="BS781" s="187"/>
      <c r="BT781" s="187"/>
    </row>
    <row r="782" spans="60:72">
      <c r="BH782" s="187"/>
      <c r="BI782" s="187"/>
      <c r="BJ782" s="187"/>
      <c r="BK782" s="187"/>
      <c r="BL782" s="187"/>
      <c r="BM782" s="187"/>
      <c r="BN782" s="187"/>
      <c r="BO782" s="187"/>
      <c r="BP782" s="187"/>
      <c r="BQ782" s="187"/>
      <c r="BR782" s="187"/>
      <c r="BS782" s="187"/>
      <c r="BT782" s="187"/>
    </row>
    <row r="783" spans="60:72">
      <c r="BH783" s="187"/>
      <c r="BI783" s="187"/>
      <c r="BJ783" s="187"/>
      <c r="BK783" s="187"/>
      <c r="BL783" s="187"/>
      <c r="BM783" s="187"/>
      <c r="BN783" s="187"/>
      <c r="BO783" s="187"/>
      <c r="BP783" s="187"/>
      <c r="BQ783" s="187"/>
      <c r="BR783" s="187"/>
      <c r="BS783" s="187"/>
      <c r="BT783" s="187"/>
    </row>
    <row r="784" spans="60:72">
      <c r="BH784" s="187"/>
      <c r="BI784" s="187"/>
      <c r="BJ784" s="187"/>
      <c r="BK784" s="187"/>
      <c r="BL784" s="187"/>
      <c r="BM784" s="187"/>
      <c r="BN784" s="187"/>
      <c r="BO784" s="187"/>
      <c r="BP784" s="187"/>
      <c r="BQ784" s="187"/>
      <c r="BR784" s="187"/>
      <c r="BS784" s="187"/>
      <c r="BT784" s="187"/>
    </row>
    <row r="785" spans="60:72">
      <c r="BH785" s="187"/>
      <c r="BI785" s="187"/>
      <c r="BJ785" s="187"/>
      <c r="BK785" s="187"/>
      <c r="BL785" s="187"/>
      <c r="BM785" s="187"/>
      <c r="BN785" s="187"/>
      <c r="BO785" s="187"/>
      <c r="BP785" s="187"/>
      <c r="BQ785" s="187"/>
      <c r="BR785" s="187"/>
      <c r="BS785" s="187"/>
      <c r="BT785" s="187"/>
    </row>
    <row r="786" spans="60:72">
      <c r="BH786" s="187"/>
      <c r="BI786" s="187"/>
      <c r="BJ786" s="187"/>
      <c r="BK786" s="187"/>
      <c r="BL786" s="187"/>
      <c r="BM786" s="187"/>
      <c r="BN786" s="187"/>
      <c r="BO786" s="187"/>
      <c r="BP786" s="187"/>
      <c r="BQ786" s="187"/>
      <c r="BR786" s="187"/>
      <c r="BS786" s="187"/>
      <c r="BT786" s="187"/>
    </row>
    <row r="787" spans="60:72">
      <c r="BH787" s="187"/>
      <c r="BI787" s="187"/>
      <c r="BJ787" s="187"/>
      <c r="BK787" s="187"/>
      <c r="BL787" s="187"/>
      <c r="BM787" s="187"/>
      <c r="BN787" s="187"/>
      <c r="BO787" s="187"/>
      <c r="BP787" s="187"/>
      <c r="BQ787" s="187"/>
      <c r="BR787" s="187"/>
      <c r="BS787" s="187"/>
      <c r="BT787" s="187"/>
    </row>
    <row r="788" spans="60:72">
      <c r="BH788" s="187"/>
      <c r="BI788" s="187"/>
      <c r="BJ788" s="187"/>
      <c r="BK788" s="187"/>
      <c r="BL788" s="187"/>
      <c r="BM788" s="187"/>
      <c r="BN788" s="187"/>
      <c r="BO788" s="187"/>
      <c r="BP788" s="187"/>
      <c r="BQ788" s="187"/>
      <c r="BR788" s="187"/>
      <c r="BS788" s="187"/>
      <c r="BT788" s="187"/>
    </row>
    <row r="789" spans="60:72">
      <c r="BH789" s="187"/>
      <c r="BI789" s="187"/>
      <c r="BJ789" s="187"/>
      <c r="BK789" s="187"/>
      <c r="BL789" s="187"/>
      <c r="BM789" s="187"/>
      <c r="BN789" s="187"/>
      <c r="BO789" s="187"/>
      <c r="BP789" s="187"/>
      <c r="BQ789" s="187"/>
      <c r="BR789" s="187"/>
      <c r="BS789" s="187"/>
      <c r="BT789" s="187"/>
    </row>
    <row r="790" spans="60:72">
      <c r="BH790" s="187"/>
      <c r="BI790" s="187"/>
      <c r="BJ790" s="187"/>
      <c r="BK790" s="187"/>
      <c r="BL790" s="187"/>
      <c r="BM790" s="187"/>
      <c r="BN790" s="187"/>
      <c r="BO790" s="187"/>
      <c r="BP790" s="187"/>
      <c r="BQ790" s="187"/>
      <c r="BR790" s="187"/>
      <c r="BS790" s="187"/>
      <c r="BT790" s="187"/>
    </row>
    <row r="791" spans="60:72">
      <c r="BH791" s="187"/>
      <c r="BI791" s="187"/>
      <c r="BJ791" s="187"/>
      <c r="BK791" s="187"/>
      <c r="BL791" s="187"/>
      <c r="BM791" s="187"/>
      <c r="BN791" s="187"/>
      <c r="BO791" s="187"/>
      <c r="BP791" s="187"/>
      <c r="BQ791" s="187"/>
      <c r="BR791" s="187"/>
      <c r="BS791" s="187"/>
      <c r="BT791" s="187"/>
    </row>
    <row r="792" spans="60:72">
      <c r="BH792" s="187"/>
      <c r="BI792" s="187"/>
      <c r="BJ792" s="187"/>
      <c r="BK792" s="187"/>
      <c r="BL792" s="187"/>
      <c r="BM792" s="187"/>
      <c r="BN792" s="187"/>
      <c r="BO792" s="187"/>
      <c r="BP792" s="187"/>
      <c r="BQ792" s="187"/>
      <c r="BR792" s="187"/>
      <c r="BS792" s="187"/>
      <c r="BT792" s="187"/>
    </row>
    <row r="793" spans="60:72">
      <c r="BH793" s="187"/>
      <c r="BI793" s="187"/>
      <c r="BJ793" s="187"/>
      <c r="BK793" s="187"/>
      <c r="BL793" s="187"/>
      <c r="BM793" s="187"/>
      <c r="BN793" s="187"/>
      <c r="BO793" s="187"/>
      <c r="BP793" s="187"/>
      <c r="BQ793" s="187"/>
      <c r="BR793" s="187"/>
      <c r="BS793" s="187"/>
      <c r="BT793" s="187"/>
    </row>
    <row r="794" spans="60:72">
      <c r="BH794" s="187"/>
      <c r="BI794" s="187"/>
      <c r="BJ794" s="187"/>
      <c r="BK794" s="187"/>
      <c r="BL794" s="187"/>
      <c r="BM794" s="187"/>
      <c r="BN794" s="187"/>
      <c r="BO794" s="187"/>
      <c r="BP794" s="187"/>
      <c r="BQ794" s="187"/>
      <c r="BR794" s="187"/>
      <c r="BS794" s="187"/>
      <c r="BT794" s="187"/>
    </row>
    <row r="795" spans="60:72">
      <c r="BH795" s="187"/>
      <c r="BI795" s="187"/>
      <c r="BJ795" s="187"/>
      <c r="BK795" s="187"/>
      <c r="BL795" s="187"/>
      <c r="BM795" s="187"/>
      <c r="BN795" s="187"/>
      <c r="BO795" s="187"/>
      <c r="BP795" s="187"/>
      <c r="BQ795" s="187"/>
      <c r="BR795" s="187"/>
      <c r="BS795" s="187"/>
      <c r="BT795" s="187"/>
    </row>
    <row r="796" spans="60:72">
      <c r="BH796" s="187"/>
      <c r="BI796" s="187"/>
      <c r="BJ796" s="187"/>
      <c r="BK796" s="187"/>
      <c r="BL796" s="187"/>
      <c r="BM796" s="187"/>
      <c r="BN796" s="187"/>
      <c r="BO796" s="187"/>
      <c r="BP796" s="187"/>
      <c r="BQ796" s="187"/>
      <c r="BR796" s="187"/>
      <c r="BS796" s="187"/>
      <c r="BT796" s="187"/>
    </row>
    <row r="797" spans="60:72">
      <c r="BH797" s="187"/>
      <c r="BI797" s="187"/>
      <c r="BJ797" s="187"/>
      <c r="BK797" s="187"/>
      <c r="BL797" s="187"/>
      <c r="BM797" s="187"/>
      <c r="BN797" s="187"/>
      <c r="BO797" s="187"/>
      <c r="BP797" s="187"/>
      <c r="BQ797" s="187"/>
      <c r="BR797" s="187"/>
      <c r="BS797" s="187"/>
      <c r="BT797" s="187"/>
    </row>
    <row r="798" spans="60:72">
      <c r="BH798" s="187"/>
      <c r="BI798" s="187"/>
      <c r="BJ798" s="187"/>
      <c r="BK798" s="187"/>
      <c r="BL798" s="187"/>
      <c r="BM798" s="187"/>
      <c r="BN798" s="187"/>
      <c r="BO798" s="187"/>
      <c r="BP798" s="187"/>
      <c r="BQ798" s="187"/>
      <c r="BR798" s="187"/>
      <c r="BS798" s="187"/>
      <c r="BT798" s="187"/>
    </row>
    <row r="799" spans="60:72">
      <c r="BH799" s="187"/>
      <c r="BI799" s="187"/>
      <c r="BJ799" s="187"/>
      <c r="BK799" s="187"/>
      <c r="BL799" s="187"/>
      <c r="BM799" s="187"/>
      <c r="BN799" s="187"/>
      <c r="BO799" s="187"/>
      <c r="BP799" s="187"/>
      <c r="BQ799" s="187"/>
      <c r="BR799" s="187"/>
      <c r="BS799" s="187"/>
      <c r="BT799" s="187"/>
    </row>
    <row r="800" spans="60:72">
      <c r="BH800" s="187"/>
      <c r="BI800" s="187"/>
      <c r="BJ800" s="187"/>
      <c r="BK800" s="187"/>
      <c r="BL800" s="187"/>
      <c r="BM800" s="187"/>
      <c r="BN800" s="187"/>
      <c r="BO800" s="187"/>
      <c r="BP800" s="187"/>
      <c r="BQ800" s="187"/>
      <c r="BR800" s="187"/>
      <c r="BS800" s="187"/>
      <c r="BT800" s="187"/>
    </row>
  </sheetData>
  <phoneticPr fontId="0" type="noConversion"/>
  <printOptions headings="1"/>
  <pageMargins left="0.75" right="0.75" top="1" bottom="1" header="0.5" footer="0.5"/>
  <pageSetup paperSize="9" orientation="landscape" horizontalDpi="4294967292"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IV1163"/>
  <sheetViews>
    <sheetView zoomScale="85" zoomScaleNormal="85" workbookViewId="0">
      <selection activeCell="D37" sqref="D37"/>
    </sheetView>
  </sheetViews>
  <sheetFormatPr defaultRowHeight="12.75" outlineLevelRow="2"/>
  <cols>
    <col min="1" max="1" width="2" customWidth="1"/>
    <col min="2" max="2" width="2.28515625" customWidth="1"/>
    <col min="3" max="3" width="22.85546875" customWidth="1"/>
    <col min="4" max="4" width="13.28515625" customWidth="1"/>
    <col min="5" max="5" width="3.42578125" customWidth="1"/>
    <col min="6" max="6" width="9.28515625" customWidth="1"/>
    <col min="7" max="7" width="10.5703125" customWidth="1"/>
    <col min="8" max="8" width="10" customWidth="1"/>
    <col min="9" max="9" width="10.140625" customWidth="1"/>
    <col min="10" max="11" width="10" customWidth="1"/>
    <col min="12" max="14" width="10" bestFit="1" customWidth="1"/>
    <col min="15" max="62" width="9.5703125" bestFit="1" customWidth="1"/>
  </cols>
  <sheetData>
    <row r="1" spans="1:256">
      <c r="A1" s="9"/>
      <c r="B1" s="9"/>
      <c r="C1" s="9"/>
      <c r="D1" s="9"/>
      <c r="E1" s="9"/>
      <c r="F1" s="9"/>
      <c r="G1" s="51"/>
      <c r="H1" s="51"/>
      <c r="I1" s="51"/>
      <c r="J1" s="51"/>
      <c r="K1" s="51"/>
      <c r="L1" s="51"/>
      <c r="M1" s="51"/>
      <c r="N1" s="51"/>
      <c r="O1" s="51"/>
      <c r="P1" s="51"/>
      <c r="Q1" s="51"/>
      <c r="R1" s="51"/>
      <c r="S1" s="51"/>
      <c r="T1" s="51"/>
      <c r="U1" s="51"/>
      <c r="V1" s="51"/>
      <c r="W1" s="51"/>
      <c r="X1" s="51"/>
      <c r="Y1" s="51"/>
      <c r="Z1" s="51"/>
      <c r="AA1" s="51"/>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51"/>
      <c r="BE1" s="51"/>
      <c r="BF1" s="51"/>
      <c r="BG1" s="51"/>
      <c r="BH1" s="51"/>
      <c r="BI1" s="51"/>
      <c r="BJ1" s="51"/>
      <c r="BK1" s="12"/>
      <c r="BL1" s="12"/>
    </row>
    <row r="2" spans="1:256" ht="15.75">
      <c r="A2" s="9"/>
      <c r="B2" s="9"/>
      <c r="C2" s="595" t="s">
        <v>224</v>
      </c>
      <c r="D2" s="9"/>
      <c r="E2" s="9"/>
      <c r="F2" s="9"/>
      <c r="G2" s="9"/>
      <c r="H2" s="9"/>
      <c r="I2" s="9"/>
      <c r="J2" s="9"/>
      <c r="K2" s="9"/>
      <c r="L2" s="9"/>
      <c r="M2" s="9"/>
      <c r="N2" s="9"/>
      <c r="O2" s="9"/>
      <c r="P2" s="9"/>
      <c r="Q2" s="9"/>
      <c r="R2" s="9"/>
      <c r="S2" s="12"/>
      <c r="T2" s="12"/>
      <c r="U2" s="12"/>
      <c r="V2" s="12"/>
      <c r="W2" s="12"/>
      <c r="X2" s="12"/>
      <c r="Y2" s="12"/>
      <c r="Z2" s="12"/>
      <c r="AA2" s="12"/>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12"/>
      <c r="BE2" s="12"/>
      <c r="BF2" s="12"/>
      <c r="BG2" s="12"/>
      <c r="BH2" s="12"/>
      <c r="BI2" s="12"/>
      <c r="BJ2" s="12"/>
      <c r="BK2" s="12"/>
      <c r="BL2" s="12"/>
    </row>
    <row r="3" spans="1:256" s="1" customFormat="1">
      <c r="A3" s="57"/>
      <c r="B3" s="57"/>
      <c r="C3" s="58"/>
      <c r="D3" s="57"/>
      <c r="E3" s="57"/>
      <c r="F3" s="57"/>
      <c r="G3" s="236">
        <v>0</v>
      </c>
      <c r="H3" s="236">
        <v>1</v>
      </c>
      <c r="I3" s="236">
        <v>2</v>
      </c>
      <c r="J3" s="236">
        <v>3</v>
      </c>
      <c r="K3" s="236">
        <v>4</v>
      </c>
      <c r="L3" s="236">
        <v>5</v>
      </c>
      <c r="M3" s="236">
        <v>6</v>
      </c>
      <c r="N3" s="236">
        <v>7</v>
      </c>
      <c r="O3" s="236">
        <v>8</v>
      </c>
      <c r="P3" s="236">
        <v>9</v>
      </c>
      <c r="Q3" s="236">
        <v>10</v>
      </c>
      <c r="R3" s="236">
        <v>11</v>
      </c>
      <c r="S3" s="51"/>
      <c r="T3" s="51"/>
      <c r="U3" s="51"/>
      <c r="V3" s="51"/>
      <c r="W3" s="51"/>
      <c r="X3" s="51"/>
      <c r="Y3" s="51"/>
      <c r="Z3" s="51"/>
      <c r="AA3" s="51"/>
      <c r="AB3" s="210"/>
      <c r="AC3" s="210"/>
      <c r="AD3" s="210"/>
      <c r="AE3" s="210"/>
      <c r="AF3" s="210"/>
      <c r="AG3" s="210"/>
      <c r="AH3" s="210"/>
      <c r="AI3" s="210"/>
      <c r="AJ3" s="210"/>
      <c r="AK3" s="210"/>
      <c r="AL3" s="210"/>
      <c r="AM3" s="210"/>
      <c r="AN3" s="210"/>
      <c r="AO3" s="210"/>
      <c r="AP3" s="210"/>
      <c r="AQ3" s="210"/>
      <c r="AR3" s="210"/>
      <c r="AS3" s="210"/>
      <c r="AT3" s="210"/>
      <c r="AU3" s="210"/>
      <c r="AV3" s="210"/>
      <c r="AW3" s="210"/>
      <c r="AX3" s="210"/>
      <c r="AY3" s="210"/>
      <c r="AZ3" s="210"/>
      <c r="BA3" s="210"/>
      <c r="BB3" s="210"/>
      <c r="BC3" s="210"/>
      <c r="BD3" s="51"/>
      <c r="BE3" s="51"/>
      <c r="BF3" s="51"/>
      <c r="BG3" s="51"/>
      <c r="BH3" s="51"/>
      <c r="BI3" s="51"/>
      <c r="BJ3" s="51"/>
      <c r="BK3" s="89"/>
      <c r="BL3" s="8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row>
    <row r="4" spans="1:256" s="24" customFormat="1" ht="15.75">
      <c r="A4" s="81"/>
      <c r="B4" s="81"/>
      <c r="C4" s="82" t="s">
        <v>5</v>
      </c>
      <c r="D4" s="81"/>
      <c r="E4" s="81"/>
      <c r="F4" s="81">
        <v>2011</v>
      </c>
      <c r="G4" s="146">
        <v>2012</v>
      </c>
      <c r="H4" s="146">
        <v>2013</v>
      </c>
      <c r="I4" s="146" t="s">
        <v>248</v>
      </c>
      <c r="J4" s="146" t="s">
        <v>249</v>
      </c>
      <c r="K4" s="146" t="s">
        <v>250</v>
      </c>
      <c r="L4" s="146" t="s">
        <v>251</v>
      </c>
      <c r="M4" s="146" t="s">
        <v>252</v>
      </c>
      <c r="N4" s="146" t="s">
        <v>253</v>
      </c>
      <c r="O4" s="146" t="s">
        <v>254</v>
      </c>
      <c r="P4" s="146" t="s">
        <v>255</v>
      </c>
      <c r="Q4" s="146" t="s">
        <v>256</v>
      </c>
      <c r="R4" s="146" t="s">
        <v>257</v>
      </c>
      <c r="S4" s="146"/>
      <c r="T4" s="17"/>
      <c r="U4" s="17"/>
      <c r="V4" s="17"/>
      <c r="W4" s="17"/>
      <c r="X4" s="17"/>
      <c r="Y4" s="17"/>
      <c r="Z4" s="17"/>
      <c r="AA4" s="17"/>
      <c r="AB4" s="212"/>
      <c r="AC4" s="212"/>
      <c r="AD4" s="212"/>
      <c r="AE4" s="212"/>
      <c r="AF4" s="212"/>
      <c r="AG4" s="212"/>
      <c r="AH4" s="212"/>
      <c r="AI4" s="212"/>
      <c r="AJ4" s="212"/>
      <c r="AK4" s="212"/>
      <c r="AL4" s="212"/>
      <c r="AM4" s="212"/>
      <c r="AN4" s="212"/>
      <c r="AO4" s="212"/>
      <c r="AP4" s="212"/>
      <c r="AQ4" s="212"/>
      <c r="AR4" s="212"/>
      <c r="AS4" s="212"/>
      <c r="AT4" s="212"/>
      <c r="AU4" s="212"/>
      <c r="AV4" s="212"/>
      <c r="AW4" s="212"/>
      <c r="AX4" s="212"/>
      <c r="AY4" s="212"/>
      <c r="AZ4" s="212"/>
      <c r="BA4" s="212"/>
      <c r="BB4" s="212"/>
      <c r="BC4" s="212"/>
      <c r="BD4" s="17"/>
      <c r="BE4" s="17"/>
      <c r="BF4" s="17"/>
      <c r="BG4" s="17"/>
      <c r="BH4" s="17"/>
      <c r="BI4" s="17"/>
      <c r="BJ4" s="17"/>
      <c r="BK4" s="12"/>
      <c r="BL4" s="12"/>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4" customFormat="1">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213"/>
      <c r="AC5" s="213"/>
      <c r="AD5" s="213"/>
      <c r="AE5" s="213"/>
      <c r="AF5" s="213"/>
      <c r="AG5" s="213"/>
      <c r="AH5" s="213"/>
      <c r="AI5" s="213"/>
      <c r="AJ5" s="213"/>
      <c r="AK5" s="213"/>
      <c r="AL5" s="213"/>
      <c r="AM5" s="213"/>
      <c r="AN5" s="213"/>
      <c r="AO5" s="213"/>
      <c r="AP5" s="213"/>
      <c r="AQ5" s="213"/>
      <c r="AR5" s="213"/>
      <c r="AS5" s="213"/>
      <c r="AT5" s="213"/>
      <c r="AU5" s="213"/>
      <c r="AV5" s="213"/>
      <c r="AW5" s="213"/>
      <c r="AX5" s="213"/>
      <c r="AY5" s="213"/>
      <c r="AZ5" s="213"/>
      <c r="BA5" s="213"/>
      <c r="BB5" s="213"/>
      <c r="BC5" s="213"/>
      <c r="BD5" s="16"/>
      <c r="BE5" s="16"/>
      <c r="BF5" s="16"/>
      <c r="BG5" s="16"/>
      <c r="BH5" s="16"/>
      <c r="BI5" s="16"/>
      <c r="BJ5" s="16"/>
      <c r="BK5" s="12"/>
      <c r="BL5" s="12"/>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2" customHeight="1">
      <c r="A6" s="9"/>
      <c r="B6" s="9"/>
      <c r="C6" s="9" t="s">
        <v>35</v>
      </c>
      <c r="D6" s="9"/>
      <c r="E6" s="85"/>
      <c r="F6" s="257"/>
      <c r="G6" s="198">
        <v>3.5199076745527913E-2</v>
      </c>
      <c r="H6" s="21">
        <v>2.0040080160320661E-2</v>
      </c>
      <c r="I6" s="21">
        <v>2.16110019646365E-2</v>
      </c>
      <c r="J6" s="21">
        <v>2.3076923076923217E-2</v>
      </c>
      <c r="K6" s="21">
        <v>1.5037593984962294E-2</v>
      </c>
      <c r="L6" s="21">
        <v>1.2962962962963065E-2</v>
      </c>
      <c r="M6" s="21">
        <v>2.47E-2</v>
      </c>
      <c r="N6" s="21">
        <v>2.47E-2</v>
      </c>
      <c r="O6" s="21">
        <v>2.47E-2</v>
      </c>
      <c r="P6" s="21">
        <v>2.47E-2</v>
      </c>
      <c r="Q6" s="21">
        <v>2.47E-2</v>
      </c>
      <c r="R6" s="21"/>
      <c r="S6" s="85"/>
      <c r="T6" s="85"/>
      <c r="U6" s="85"/>
      <c r="V6" s="85"/>
      <c r="W6" s="85"/>
      <c r="X6" s="85"/>
      <c r="Y6" s="85"/>
      <c r="Z6" s="85"/>
      <c r="AA6" s="85"/>
      <c r="AB6" s="228"/>
      <c r="AC6" s="228"/>
      <c r="AD6" s="228"/>
      <c r="AE6" s="228"/>
      <c r="AF6" s="228"/>
      <c r="AG6" s="228"/>
      <c r="AH6" s="228"/>
      <c r="AI6" s="228"/>
      <c r="AJ6" s="228"/>
      <c r="AK6" s="228"/>
      <c r="AL6" s="228"/>
      <c r="AM6" s="228"/>
      <c r="AN6" s="228"/>
      <c r="AO6" s="228"/>
      <c r="AP6" s="228"/>
      <c r="AQ6" s="228"/>
      <c r="AR6" s="228"/>
      <c r="AS6" s="228"/>
      <c r="AT6" s="228"/>
      <c r="AU6" s="228"/>
      <c r="AV6" s="228"/>
      <c r="AW6" s="228"/>
      <c r="AX6" s="228"/>
      <c r="AY6" s="228"/>
      <c r="AZ6" s="228"/>
      <c r="BA6" s="228"/>
      <c r="BB6" s="228"/>
      <c r="BC6" s="228"/>
      <c r="BD6" s="85"/>
      <c r="BE6" s="85"/>
      <c r="BF6" s="85"/>
      <c r="BG6" s="85"/>
      <c r="BH6" s="85"/>
      <c r="BI6" s="85"/>
      <c r="BJ6" s="85"/>
      <c r="BK6" s="12"/>
      <c r="BL6" s="12"/>
    </row>
    <row r="7" spans="1:256">
      <c r="A7" s="9"/>
      <c r="B7" s="9"/>
      <c r="C7" s="9" t="s">
        <v>74</v>
      </c>
      <c r="D7" s="9"/>
      <c r="E7" s="9"/>
      <c r="F7" s="9"/>
      <c r="G7" s="199">
        <v>1</v>
      </c>
      <c r="H7" s="237">
        <v>1.0200400801603207</v>
      </c>
      <c r="I7" s="238">
        <v>1.0420841683366733</v>
      </c>
      <c r="J7" s="238">
        <v>1.0661322645290583</v>
      </c>
      <c r="K7" s="238">
        <v>1.0821643286573146</v>
      </c>
      <c r="L7" s="238">
        <v>1.0961923847695392</v>
      </c>
      <c r="M7" s="238">
        <v>1.1104022860535889</v>
      </c>
      <c r="N7" s="238">
        <v>1.1378292225191124</v>
      </c>
      <c r="O7" s="238">
        <v>1.1659336043153345</v>
      </c>
      <c r="P7" s="238">
        <v>1.1947321643419233</v>
      </c>
      <c r="Q7" s="238">
        <v>1.2242420488011687</v>
      </c>
      <c r="R7" s="22"/>
      <c r="S7" s="99"/>
      <c r="T7" s="99"/>
      <c r="U7" s="99"/>
      <c r="V7" s="99"/>
      <c r="W7" s="99"/>
      <c r="X7" s="99"/>
      <c r="Y7" s="99"/>
      <c r="Z7" s="99"/>
      <c r="AA7" s="99"/>
      <c r="AB7" s="229"/>
      <c r="AC7" s="229"/>
      <c r="AD7" s="229"/>
      <c r="AE7" s="229"/>
      <c r="AF7" s="229"/>
      <c r="AG7" s="229"/>
      <c r="AH7" s="229"/>
      <c r="AI7" s="229"/>
      <c r="AJ7" s="229"/>
      <c r="AK7" s="229"/>
      <c r="AL7" s="229"/>
      <c r="AM7" s="229"/>
      <c r="AN7" s="229"/>
      <c r="AO7" s="229"/>
      <c r="AP7" s="229"/>
      <c r="AQ7" s="229"/>
      <c r="AR7" s="229"/>
      <c r="AS7" s="229"/>
      <c r="AT7" s="229"/>
      <c r="AU7" s="229"/>
      <c r="AV7" s="229"/>
      <c r="AW7" s="229"/>
      <c r="AX7" s="229"/>
      <c r="AY7" s="229"/>
      <c r="AZ7" s="229"/>
      <c r="BA7" s="229"/>
      <c r="BB7" s="229"/>
      <c r="BC7" s="229"/>
      <c r="BD7" s="99"/>
      <c r="BE7" s="99"/>
      <c r="BF7" s="99"/>
      <c r="BG7" s="99"/>
      <c r="BH7" s="99"/>
      <c r="BI7" s="99"/>
      <c r="BJ7" s="99"/>
      <c r="BK7" s="12"/>
      <c r="BL7" s="12"/>
    </row>
    <row r="8" spans="1:256">
      <c r="A8" s="9"/>
      <c r="B8" s="9"/>
      <c r="C8" s="9"/>
      <c r="D8" s="9"/>
      <c r="E8" s="9"/>
      <c r="F8" s="9"/>
      <c r="G8" s="98"/>
      <c r="H8" s="98"/>
      <c r="I8" s="98"/>
      <c r="J8" s="98"/>
      <c r="K8" s="98"/>
      <c r="L8" s="98"/>
      <c r="M8" s="98"/>
      <c r="N8" s="22"/>
      <c r="O8" s="22"/>
      <c r="P8" s="22"/>
      <c r="Q8" s="22"/>
      <c r="R8" s="22"/>
      <c r="S8" s="99"/>
      <c r="T8" s="99"/>
      <c r="U8" s="99"/>
      <c r="V8" s="99"/>
      <c r="W8" s="99"/>
      <c r="X8" s="99"/>
      <c r="Y8" s="99"/>
      <c r="Z8" s="99"/>
      <c r="AA8" s="99"/>
      <c r="AB8" s="229"/>
      <c r="AC8" s="229"/>
      <c r="AD8" s="229"/>
      <c r="AE8" s="229"/>
      <c r="AF8" s="229"/>
      <c r="AG8" s="229"/>
      <c r="AH8" s="229"/>
      <c r="AI8" s="229"/>
      <c r="AJ8" s="229"/>
      <c r="AK8" s="229"/>
      <c r="AL8" s="229"/>
      <c r="AM8" s="229"/>
      <c r="AN8" s="229"/>
      <c r="AO8" s="229"/>
      <c r="AP8" s="229"/>
      <c r="AQ8" s="229"/>
      <c r="AR8" s="229"/>
      <c r="AS8" s="229"/>
      <c r="AT8" s="229"/>
      <c r="AU8" s="229"/>
      <c r="AV8" s="229"/>
      <c r="AW8" s="229"/>
      <c r="AX8" s="229"/>
      <c r="AY8" s="229"/>
      <c r="AZ8" s="229"/>
      <c r="BA8" s="229"/>
      <c r="BB8" s="229"/>
      <c r="BC8" s="229"/>
      <c r="BD8" s="99"/>
      <c r="BE8" s="99"/>
      <c r="BF8" s="99"/>
      <c r="BG8" s="99"/>
      <c r="BH8" s="99"/>
      <c r="BI8" s="99"/>
      <c r="BJ8" s="99"/>
      <c r="BK8" s="12"/>
      <c r="BL8" s="12"/>
    </row>
    <row r="9" spans="1:256">
      <c r="A9" s="80"/>
      <c r="B9" s="80"/>
      <c r="C9" s="80" t="s">
        <v>30</v>
      </c>
      <c r="D9" s="109"/>
      <c r="E9" s="109"/>
      <c r="F9" s="109"/>
      <c r="G9" s="109"/>
      <c r="H9" s="109"/>
      <c r="I9" s="73"/>
      <c r="J9" s="73"/>
      <c r="K9" s="73"/>
      <c r="L9" s="73"/>
      <c r="M9" s="73"/>
      <c r="N9" s="73"/>
      <c r="O9" s="73"/>
      <c r="P9" s="73"/>
      <c r="Q9" s="73"/>
      <c r="R9" s="73"/>
      <c r="S9" s="73"/>
      <c r="T9" s="99"/>
      <c r="U9" s="99"/>
      <c r="V9" s="99"/>
      <c r="W9" s="99"/>
      <c r="X9" s="99"/>
      <c r="Y9" s="99"/>
      <c r="Z9" s="99"/>
      <c r="AA9" s="99"/>
      <c r="AB9" s="229"/>
      <c r="AC9" s="229"/>
      <c r="AD9" s="229"/>
      <c r="AE9" s="229"/>
      <c r="AF9" s="229"/>
      <c r="AG9" s="229"/>
      <c r="AH9" s="229"/>
      <c r="AI9" s="229"/>
      <c r="AJ9" s="229"/>
      <c r="AK9" s="229"/>
      <c r="AL9" s="229"/>
      <c r="AM9" s="229"/>
      <c r="AN9" s="229"/>
      <c r="AO9" s="229"/>
      <c r="AP9" s="229"/>
      <c r="AQ9" s="229"/>
      <c r="AR9" s="229"/>
      <c r="AS9" s="229"/>
      <c r="AT9" s="229"/>
      <c r="AU9" s="229"/>
      <c r="AV9" s="229"/>
      <c r="AW9" s="229"/>
      <c r="AX9" s="229"/>
      <c r="AY9" s="229"/>
      <c r="AZ9" s="229"/>
      <c r="BA9" s="229"/>
      <c r="BB9" s="229"/>
      <c r="BC9" s="229"/>
      <c r="BD9" s="99"/>
      <c r="BE9" s="99"/>
      <c r="BF9" s="99"/>
      <c r="BG9" s="99"/>
      <c r="BH9" s="99"/>
      <c r="BI9" s="99"/>
      <c r="BJ9" s="99"/>
      <c r="BK9" s="12"/>
      <c r="BL9" s="12"/>
    </row>
    <row r="10" spans="1:256">
      <c r="A10" s="9"/>
      <c r="B10" s="17"/>
      <c r="C10" s="17"/>
      <c r="D10" s="122"/>
      <c r="E10" s="122"/>
      <c r="F10" s="122"/>
      <c r="G10" s="122"/>
      <c r="H10" s="122"/>
      <c r="I10" s="12"/>
      <c r="J10" s="12"/>
      <c r="K10" s="12"/>
      <c r="L10" s="12"/>
      <c r="M10" s="12"/>
      <c r="N10" s="12"/>
      <c r="O10" s="12"/>
      <c r="P10" s="12"/>
      <c r="Q10" s="12"/>
      <c r="R10" s="12"/>
      <c r="S10" s="99"/>
      <c r="T10" s="99"/>
      <c r="U10" s="99"/>
      <c r="V10" s="99"/>
      <c r="W10" s="99"/>
      <c r="X10" s="99"/>
      <c r="Y10" s="99"/>
      <c r="Z10" s="99"/>
      <c r="AA10" s="99"/>
      <c r="AB10" s="229"/>
      <c r="AC10" s="229"/>
      <c r="AD10" s="229"/>
      <c r="AE10" s="229"/>
      <c r="AF10" s="229"/>
      <c r="AG10" s="229"/>
      <c r="AH10" s="229"/>
      <c r="AI10" s="229"/>
      <c r="AJ10" s="229"/>
      <c r="AK10" s="229"/>
      <c r="AL10" s="229"/>
      <c r="AM10" s="229"/>
      <c r="AN10" s="229"/>
      <c r="AO10" s="229"/>
      <c r="AP10" s="229"/>
      <c r="AQ10" s="229"/>
      <c r="AR10" s="229"/>
      <c r="AS10" s="229"/>
      <c r="AT10" s="229"/>
      <c r="AU10" s="229"/>
      <c r="AV10" s="229"/>
      <c r="AW10" s="229"/>
      <c r="AX10" s="229"/>
      <c r="AY10" s="229"/>
      <c r="AZ10" s="229"/>
      <c r="BA10" s="229"/>
      <c r="BB10" s="229"/>
      <c r="BC10" s="229"/>
      <c r="BD10" s="99"/>
      <c r="BE10" s="99"/>
      <c r="BF10" s="99"/>
      <c r="BG10" s="99"/>
      <c r="BH10" s="99"/>
      <c r="BI10" s="99"/>
      <c r="BJ10" s="99"/>
      <c r="BK10" s="12"/>
      <c r="BL10" s="12"/>
    </row>
    <row r="11" spans="1:256">
      <c r="A11" s="9"/>
      <c r="B11" s="9"/>
      <c r="C11" s="46" t="s">
        <v>33</v>
      </c>
      <c r="D11" s="9"/>
      <c r="E11" s="9"/>
      <c r="F11" s="9"/>
      <c r="G11" s="37"/>
      <c r="H11" s="37">
        <v>99.753809225027069</v>
      </c>
      <c r="I11" s="37">
        <v>107.45214240494342</v>
      </c>
      <c r="J11" s="37">
        <v>119.34535801949404</v>
      </c>
      <c r="K11" s="37">
        <v>82.606490654429876</v>
      </c>
      <c r="L11" s="37">
        <v>94.110136929523961</v>
      </c>
      <c r="M11" s="37">
        <v>0</v>
      </c>
      <c r="N11" s="37">
        <v>0</v>
      </c>
      <c r="O11" s="37">
        <v>0</v>
      </c>
      <c r="P11" s="37">
        <v>0</v>
      </c>
      <c r="Q11" s="37">
        <v>0</v>
      </c>
      <c r="R11" s="29"/>
      <c r="S11" s="100"/>
      <c r="T11" s="100"/>
      <c r="U11" s="100"/>
      <c r="V11" s="100"/>
      <c r="W11" s="100"/>
      <c r="X11" s="100"/>
      <c r="Y11" s="100"/>
      <c r="Z11" s="100"/>
      <c r="AA11" s="100"/>
      <c r="AB11" s="227"/>
      <c r="AC11" s="227"/>
      <c r="AD11" s="227"/>
      <c r="AE11" s="227"/>
      <c r="AF11" s="227"/>
      <c r="AG11" s="227"/>
      <c r="AH11" s="227"/>
      <c r="AI11" s="227"/>
      <c r="AJ11" s="227"/>
      <c r="AK11" s="227"/>
      <c r="AL11" s="227"/>
      <c r="AM11" s="227"/>
      <c r="AN11" s="227"/>
      <c r="AO11" s="227"/>
      <c r="AP11" s="227"/>
      <c r="AQ11" s="227"/>
      <c r="AR11" s="227"/>
      <c r="AS11" s="227"/>
      <c r="AT11" s="227"/>
      <c r="AU11" s="227"/>
      <c r="AV11" s="227"/>
      <c r="AW11" s="227"/>
      <c r="AX11" s="227"/>
      <c r="AY11" s="227"/>
      <c r="AZ11" s="227"/>
      <c r="BA11" s="227"/>
      <c r="BB11" s="227"/>
      <c r="BC11" s="227"/>
      <c r="BD11" s="100"/>
      <c r="BE11" s="100"/>
      <c r="BF11" s="100"/>
      <c r="BG11" s="100"/>
      <c r="BH11" s="100"/>
      <c r="BI11" s="100"/>
      <c r="BJ11" s="100"/>
      <c r="BK11" s="12"/>
      <c r="BL11" s="12"/>
    </row>
    <row r="12" spans="1:256" hidden="1" outlineLevel="1">
      <c r="A12" s="9"/>
      <c r="B12" s="9"/>
      <c r="C12" s="46"/>
      <c r="D12" s="129" t="s">
        <v>121</v>
      </c>
      <c r="E12" s="9"/>
      <c r="F12" s="9"/>
      <c r="G12" s="123"/>
      <c r="H12" s="111">
        <v>86.626012838328492</v>
      </c>
      <c r="I12" s="111">
        <v>92.365265186152982</v>
      </c>
      <c r="J12" s="111">
        <v>96.53464607451285</v>
      </c>
      <c r="K12" s="111">
        <v>69.08047409486602</v>
      </c>
      <c r="L12" s="111">
        <v>67.241664642574776</v>
      </c>
      <c r="M12" s="111">
        <v>0</v>
      </c>
      <c r="N12" s="111">
        <v>0</v>
      </c>
      <c r="O12" s="111">
        <v>0</v>
      </c>
      <c r="P12" s="111">
        <v>0</v>
      </c>
      <c r="Q12" s="111">
        <v>0</v>
      </c>
      <c r="R12" s="29"/>
      <c r="S12" s="100"/>
      <c r="T12" s="100"/>
      <c r="U12" s="100"/>
      <c r="V12" s="100"/>
      <c r="W12" s="100"/>
      <c r="X12" s="100"/>
      <c r="Y12" s="100"/>
      <c r="Z12" s="100"/>
      <c r="AA12" s="100"/>
      <c r="AB12" s="227"/>
      <c r="AC12" s="227"/>
      <c r="AD12" s="227"/>
      <c r="AE12" s="227"/>
      <c r="AF12" s="227"/>
      <c r="AG12" s="227"/>
      <c r="AH12" s="227"/>
      <c r="AI12" s="227"/>
      <c r="AJ12" s="227"/>
      <c r="AK12" s="227"/>
      <c r="AL12" s="227"/>
      <c r="AM12" s="227"/>
      <c r="AN12" s="227"/>
      <c r="AO12" s="227"/>
      <c r="AP12" s="227"/>
      <c r="AQ12" s="227"/>
      <c r="AR12" s="227"/>
      <c r="AS12" s="227"/>
      <c r="AT12" s="227"/>
      <c r="AU12" s="227"/>
      <c r="AV12" s="227"/>
      <c r="AW12" s="227"/>
      <c r="AX12" s="227"/>
      <c r="AY12" s="227"/>
      <c r="AZ12" s="227"/>
      <c r="BA12" s="227"/>
      <c r="BB12" s="227"/>
      <c r="BC12" s="227"/>
      <c r="BD12" s="100"/>
      <c r="BE12" s="100"/>
      <c r="BF12" s="100"/>
      <c r="BG12" s="100"/>
      <c r="BH12" s="100"/>
      <c r="BI12" s="100"/>
      <c r="BJ12" s="100"/>
      <c r="BK12" s="12"/>
      <c r="BL12" s="12"/>
    </row>
    <row r="13" spans="1:256" hidden="1" outlineLevel="1">
      <c r="A13" s="9"/>
      <c r="B13" s="9"/>
      <c r="C13" s="46"/>
      <c r="D13" s="129" t="s">
        <v>122</v>
      </c>
      <c r="E13" s="9"/>
      <c r="F13" s="9"/>
      <c r="G13" s="123"/>
      <c r="H13" s="111">
        <v>8.6298533102825754</v>
      </c>
      <c r="I13" s="111">
        <v>10.433719662019415</v>
      </c>
      <c r="J13" s="111">
        <v>9.3321155723247244</v>
      </c>
      <c r="K13" s="111">
        <v>10.778842584851366</v>
      </c>
      <c r="L13" s="111">
        <v>14.369322884485934</v>
      </c>
      <c r="M13" s="111">
        <v>0</v>
      </c>
      <c r="N13" s="111">
        <v>0</v>
      </c>
      <c r="O13" s="111">
        <v>0</v>
      </c>
      <c r="P13" s="111">
        <v>0</v>
      </c>
      <c r="Q13" s="111">
        <v>0</v>
      </c>
      <c r="R13" s="29"/>
      <c r="S13" s="100"/>
      <c r="T13" s="100"/>
      <c r="U13" s="100"/>
      <c r="V13" s="100"/>
      <c r="W13" s="100"/>
      <c r="X13" s="100"/>
      <c r="Y13" s="100"/>
      <c r="Z13" s="100"/>
      <c r="AA13" s="100"/>
      <c r="AB13" s="227"/>
      <c r="AC13" s="227"/>
      <c r="AD13" s="227"/>
      <c r="AE13" s="227"/>
      <c r="AF13" s="227"/>
      <c r="AG13" s="227"/>
      <c r="AH13" s="227"/>
      <c r="AI13" s="227"/>
      <c r="AJ13" s="227"/>
      <c r="AK13" s="227"/>
      <c r="AL13" s="227"/>
      <c r="AM13" s="227"/>
      <c r="AN13" s="227"/>
      <c r="AO13" s="227"/>
      <c r="AP13" s="227"/>
      <c r="AQ13" s="227"/>
      <c r="AR13" s="227"/>
      <c r="AS13" s="227"/>
      <c r="AT13" s="227"/>
      <c r="AU13" s="227"/>
      <c r="AV13" s="227"/>
      <c r="AW13" s="227"/>
      <c r="AX13" s="227"/>
      <c r="AY13" s="227"/>
      <c r="AZ13" s="227"/>
      <c r="BA13" s="227"/>
      <c r="BB13" s="227"/>
      <c r="BC13" s="227"/>
      <c r="BD13" s="100"/>
      <c r="BE13" s="100"/>
      <c r="BF13" s="100"/>
      <c r="BG13" s="100"/>
      <c r="BH13" s="100"/>
      <c r="BI13" s="100"/>
      <c r="BJ13" s="100"/>
      <c r="BK13" s="12"/>
      <c r="BL13" s="12"/>
    </row>
    <row r="14" spans="1:256" hidden="1" outlineLevel="1">
      <c r="A14" s="9"/>
      <c r="B14" s="9"/>
      <c r="C14" s="46"/>
      <c r="D14" s="129" t="s">
        <v>123</v>
      </c>
      <c r="E14" s="9"/>
      <c r="F14" s="9"/>
      <c r="G14" s="123"/>
      <c r="H14" s="111">
        <v>-0.76940728562207938</v>
      </c>
      <c r="I14" s="111">
        <v>0</v>
      </c>
      <c r="J14" s="111">
        <v>0</v>
      </c>
      <c r="K14" s="111">
        <v>0</v>
      </c>
      <c r="L14" s="111">
        <v>0</v>
      </c>
      <c r="M14" s="111">
        <v>0</v>
      </c>
      <c r="N14" s="111">
        <v>0</v>
      </c>
      <c r="O14" s="111">
        <v>0</v>
      </c>
      <c r="P14" s="111">
        <v>0</v>
      </c>
      <c r="Q14" s="111">
        <v>0</v>
      </c>
      <c r="R14" s="29"/>
      <c r="S14" s="100"/>
      <c r="T14" s="100"/>
      <c r="U14" s="100"/>
      <c r="V14" s="100"/>
      <c r="W14" s="100"/>
      <c r="X14" s="100"/>
      <c r="Y14" s="100"/>
      <c r="Z14" s="100"/>
      <c r="AA14" s="100"/>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7"/>
      <c r="AY14" s="227"/>
      <c r="AZ14" s="227"/>
      <c r="BA14" s="227"/>
      <c r="BB14" s="227"/>
      <c r="BC14" s="227"/>
      <c r="BD14" s="100"/>
      <c r="BE14" s="100"/>
      <c r="BF14" s="100"/>
      <c r="BG14" s="100"/>
      <c r="BH14" s="100"/>
      <c r="BI14" s="100"/>
      <c r="BJ14" s="100"/>
      <c r="BK14" s="12"/>
      <c r="BL14" s="12"/>
    </row>
    <row r="15" spans="1:256" hidden="1" outlineLevel="1">
      <c r="A15" s="9"/>
      <c r="B15" s="9"/>
      <c r="C15" s="46"/>
      <c r="D15" s="129" t="s">
        <v>124</v>
      </c>
      <c r="E15" s="9"/>
      <c r="F15" s="9"/>
      <c r="G15" s="123"/>
      <c r="H15" s="111">
        <v>0.15245332158068201</v>
      </c>
      <c r="I15" s="111">
        <v>0.39186424914826801</v>
      </c>
      <c r="J15" s="111">
        <v>0.39742611620685475</v>
      </c>
      <c r="K15" s="111">
        <v>0.22688610148724364</v>
      </c>
      <c r="L15" s="111">
        <v>0.47929069137265051</v>
      </c>
      <c r="M15" s="111">
        <v>0</v>
      </c>
      <c r="N15" s="111">
        <v>0</v>
      </c>
      <c r="O15" s="111">
        <v>0</v>
      </c>
      <c r="P15" s="111">
        <v>0</v>
      </c>
      <c r="Q15" s="111">
        <v>0</v>
      </c>
      <c r="R15" s="29"/>
      <c r="S15" s="100"/>
      <c r="T15" s="100"/>
      <c r="U15" s="100"/>
      <c r="V15" s="100"/>
      <c r="W15" s="100"/>
      <c r="X15" s="100"/>
      <c r="Y15" s="100"/>
      <c r="Z15" s="100"/>
      <c r="AA15" s="100"/>
      <c r="AB15" s="227"/>
      <c r="AC15" s="227"/>
      <c r="AD15" s="227"/>
      <c r="AE15" s="227"/>
      <c r="AF15" s="227"/>
      <c r="AG15" s="227"/>
      <c r="AH15" s="227"/>
      <c r="AI15" s="227"/>
      <c r="AJ15" s="227"/>
      <c r="AK15" s="227"/>
      <c r="AL15" s="227"/>
      <c r="AM15" s="227"/>
      <c r="AN15" s="227"/>
      <c r="AO15" s="227"/>
      <c r="AP15" s="227"/>
      <c r="AQ15" s="227"/>
      <c r="AR15" s="227"/>
      <c r="AS15" s="227"/>
      <c r="AT15" s="227"/>
      <c r="AU15" s="227"/>
      <c r="AV15" s="227"/>
      <c r="AW15" s="227"/>
      <c r="AX15" s="227"/>
      <c r="AY15" s="227"/>
      <c r="AZ15" s="227"/>
      <c r="BA15" s="227"/>
      <c r="BB15" s="227"/>
      <c r="BC15" s="227"/>
      <c r="BD15" s="100"/>
      <c r="BE15" s="100"/>
      <c r="BF15" s="100"/>
      <c r="BG15" s="100"/>
      <c r="BH15" s="100"/>
      <c r="BI15" s="100"/>
      <c r="BJ15" s="100"/>
      <c r="BK15" s="12"/>
      <c r="BL15" s="12"/>
    </row>
    <row r="16" spans="1:256" hidden="1" outlineLevel="1">
      <c r="A16" s="9"/>
      <c r="B16" s="9"/>
      <c r="C16" s="46"/>
      <c r="D16" s="129" t="s">
        <v>125</v>
      </c>
      <c r="E16" s="9"/>
      <c r="F16" s="9"/>
      <c r="G16" s="123"/>
      <c r="H16" s="111">
        <v>0.88486069936465739</v>
      </c>
      <c r="I16" s="111">
        <v>0.40467689961022646</v>
      </c>
      <c r="J16" s="111">
        <v>10.959887984711786</v>
      </c>
      <c r="K16" s="111">
        <v>0.49925892827172114</v>
      </c>
      <c r="L16" s="111">
        <v>8.1103503265607344</v>
      </c>
      <c r="M16" s="111">
        <v>0</v>
      </c>
      <c r="N16" s="111">
        <v>0</v>
      </c>
      <c r="O16" s="111">
        <v>0</v>
      </c>
      <c r="P16" s="111">
        <v>0</v>
      </c>
      <c r="Q16" s="111">
        <v>0</v>
      </c>
      <c r="R16" s="29"/>
      <c r="S16" s="100"/>
      <c r="T16" s="100"/>
      <c r="U16" s="100"/>
      <c r="V16" s="100"/>
      <c r="W16" s="100"/>
      <c r="X16" s="100"/>
      <c r="Y16" s="100"/>
      <c r="Z16" s="100"/>
      <c r="AA16" s="100"/>
      <c r="AB16" s="227"/>
      <c r="AC16" s="227"/>
      <c r="AD16" s="227"/>
      <c r="AE16" s="227"/>
      <c r="AF16" s="227"/>
      <c r="AG16" s="227"/>
      <c r="AH16" s="227"/>
      <c r="AI16" s="227"/>
      <c r="AJ16" s="227"/>
      <c r="AK16" s="227"/>
      <c r="AL16" s="227"/>
      <c r="AM16" s="227"/>
      <c r="AN16" s="227"/>
      <c r="AO16" s="227"/>
      <c r="AP16" s="227"/>
      <c r="AQ16" s="227"/>
      <c r="AR16" s="227"/>
      <c r="AS16" s="227"/>
      <c r="AT16" s="227"/>
      <c r="AU16" s="227"/>
      <c r="AV16" s="227"/>
      <c r="AW16" s="227"/>
      <c r="AX16" s="227"/>
      <c r="AY16" s="227"/>
      <c r="AZ16" s="227"/>
      <c r="BA16" s="227"/>
      <c r="BB16" s="227"/>
      <c r="BC16" s="227"/>
      <c r="BD16" s="100"/>
      <c r="BE16" s="100"/>
      <c r="BF16" s="100"/>
      <c r="BG16" s="100"/>
      <c r="BH16" s="100"/>
      <c r="BI16" s="100"/>
      <c r="BJ16" s="100"/>
      <c r="BK16" s="12"/>
      <c r="BL16" s="12"/>
    </row>
    <row r="17" spans="1:64" hidden="1" outlineLevel="1">
      <c r="A17" s="9"/>
      <c r="B17" s="9"/>
      <c r="C17" s="46"/>
      <c r="D17" s="129" t="s">
        <v>126</v>
      </c>
      <c r="E17" s="9"/>
      <c r="F17" s="9"/>
      <c r="G17" s="123"/>
      <c r="H17" s="111">
        <v>4.2300363410927542</v>
      </c>
      <c r="I17" s="111">
        <v>3.8566164080125298</v>
      </c>
      <c r="J17" s="111">
        <v>2.1212822717378286</v>
      </c>
      <c r="K17" s="111">
        <v>2.0210289449535495</v>
      </c>
      <c r="L17" s="111">
        <v>3.9095083845298553</v>
      </c>
      <c r="M17" s="111">
        <v>0</v>
      </c>
      <c r="N17" s="111">
        <v>0</v>
      </c>
      <c r="O17" s="111">
        <v>0</v>
      </c>
      <c r="P17" s="111">
        <v>0</v>
      </c>
      <c r="Q17" s="111">
        <v>0</v>
      </c>
      <c r="R17" s="29"/>
      <c r="S17" s="100"/>
      <c r="T17" s="100"/>
      <c r="U17" s="100"/>
      <c r="V17" s="100"/>
      <c r="W17" s="100"/>
      <c r="X17" s="100"/>
      <c r="Y17" s="100"/>
      <c r="Z17" s="100"/>
      <c r="AA17" s="100"/>
      <c r="AB17" s="227"/>
      <c r="AC17" s="227"/>
      <c r="AD17" s="227"/>
      <c r="AE17" s="227"/>
      <c r="AF17" s="227"/>
      <c r="AG17" s="227"/>
      <c r="AH17" s="227"/>
      <c r="AI17" s="227"/>
      <c r="AJ17" s="227"/>
      <c r="AK17" s="227"/>
      <c r="AL17" s="227"/>
      <c r="AM17" s="227"/>
      <c r="AN17" s="227"/>
      <c r="AO17" s="227"/>
      <c r="AP17" s="227"/>
      <c r="AQ17" s="227"/>
      <c r="AR17" s="227"/>
      <c r="AS17" s="227"/>
      <c r="AT17" s="227"/>
      <c r="AU17" s="227"/>
      <c r="AV17" s="227"/>
      <c r="AW17" s="227"/>
      <c r="AX17" s="227"/>
      <c r="AY17" s="227"/>
      <c r="AZ17" s="227"/>
      <c r="BA17" s="227"/>
      <c r="BB17" s="227"/>
      <c r="BC17" s="227"/>
      <c r="BD17" s="100"/>
      <c r="BE17" s="100"/>
      <c r="BF17" s="100"/>
      <c r="BG17" s="100"/>
      <c r="BH17" s="100"/>
      <c r="BI17" s="100"/>
      <c r="BJ17" s="100"/>
      <c r="BK17" s="12"/>
      <c r="BL17" s="12"/>
    </row>
    <row r="18" spans="1:64" hidden="1" outlineLevel="1">
      <c r="A18" s="9"/>
      <c r="B18" s="9"/>
      <c r="C18" s="46"/>
      <c r="D18" s="129" t="s">
        <v>127</v>
      </c>
      <c r="E18" s="9"/>
      <c r="F18" s="9"/>
      <c r="G18" s="123"/>
      <c r="H18" s="111">
        <v>0</v>
      </c>
      <c r="I18" s="111">
        <v>0</v>
      </c>
      <c r="J18" s="111">
        <v>0</v>
      </c>
      <c r="K18" s="111">
        <v>0</v>
      </c>
      <c r="L18" s="111">
        <v>0</v>
      </c>
      <c r="M18" s="111">
        <v>0</v>
      </c>
      <c r="N18" s="111">
        <v>0</v>
      </c>
      <c r="O18" s="111">
        <v>0</v>
      </c>
      <c r="P18" s="111">
        <v>0</v>
      </c>
      <c r="Q18" s="111">
        <v>0</v>
      </c>
      <c r="R18" s="29"/>
      <c r="S18" s="100"/>
      <c r="T18" s="100"/>
      <c r="U18" s="100"/>
      <c r="V18" s="100"/>
      <c r="W18" s="100"/>
      <c r="X18" s="100"/>
      <c r="Y18" s="100"/>
      <c r="Z18" s="100"/>
      <c r="AA18" s="100"/>
      <c r="AB18" s="227"/>
      <c r="AC18" s="227"/>
      <c r="AD18" s="227"/>
      <c r="AE18" s="227"/>
      <c r="AF18" s="227"/>
      <c r="AG18" s="227"/>
      <c r="AH18" s="227"/>
      <c r="AI18" s="227"/>
      <c r="AJ18" s="227"/>
      <c r="AK18" s="227"/>
      <c r="AL18" s="227"/>
      <c r="AM18" s="227"/>
      <c r="AN18" s="227"/>
      <c r="AO18" s="227"/>
      <c r="AP18" s="227"/>
      <c r="AQ18" s="227"/>
      <c r="AR18" s="227"/>
      <c r="AS18" s="227"/>
      <c r="AT18" s="227"/>
      <c r="AU18" s="227"/>
      <c r="AV18" s="227"/>
      <c r="AW18" s="227"/>
      <c r="AX18" s="227"/>
      <c r="AY18" s="227"/>
      <c r="AZ18" s="227"/>
      <c r="BA18" s="227"/>
      <c r="BB18" s="227"/>
      <c r="BC18" s="227"/>
      <c r="BD18" s="100"/>
      <c r="BE18" s="100"/>
      <c r="BF18" s="100"/>
      <c r="BG18" s="100"/>
      <c r="BH18" s="100"/>
      <c r="BI18" s="100"/>
      <c r="BJ18" s="100"/>
      <c r="BK18" s="12"/>
      <c r="BL18" s="12"/>
    </row>
    <row r="19" spans="1:64" hidden="1" outlineLevel="1">
      <c r="A19" s="9"/>
      <c r="B19" s="9"/>
      <c r="C19" s="46"/>
      <c r="D19" s="129" t="s">
        <v>128</v>
      </c>
      <c r="E19" s="9"/>
      <c r="F19" s="9"/>
      <c r="G19" s="123"/>
      <c r="H19" s="111">
        <v>0</v>
      </c>
      <c r="I19" s="111">
        <v>0</v>
      </c>
      <c r="J19" s="111">
        <v>0</v>
      </c>
      <c r="K19" s="111">
        <v>0</v>
      </c>
      <c r="L19" s="111">
        <v>0</v>
      </c>
      <c r="M19" s="111">
        <v>0</v>
      </c>
      <c r="N19" s="111">
        <v>0</v>
      </c>
      <c r="O19" s="111">
        <v>0</v>
      </c>
      <c r="P19" s="111">
        <v>0</v>
      </c>
      <c r="Q19" s="111">
        <v>0</v>
      </c>
      <c r="R19" s="29"/>
      <c r="S19" s="100"/>
      <c r="T19" s="100"/>
      <c r="U19" s="100"/>
      <c r="V19" s="100"/>
      <c r="W19" s="100"/>
      <c r="X19" s="100"/>
      <c r="Y19" s="100"/>
      <c r="Z19" s="100"/>
      <c r="AA19" s="100"/>
      <c r="AB19" s="227"/>
      <c r="AC19" s="227"/>
      <c r="AD19" s="227"/>
      <c r="AE19" s="227"/>
      <c r="AF19" s="227"/>
      <c r="AG19" s="227"/>
      <c r="AH19" s="227"/>
      <c r="AI19" s="227"/>
      <c r="AJ19" s="227"/>
      <c r="AK19" s="227"/>
      <c r="AL19" s="227"/>
      <c r="AM19" s="227"/>
      <c r="AN19" s="227"/>
      <c r="AO19" s="227"/>
      <c r="AP19" s="227"/>
      <c r="AQ19" s="227"/>
      <c r="AR19" s="227"/>
      <c r="AS19" s="227"/>
      <c r="AT19" s="227"/>
      <c r="AU19" s="227"/>
      <c r="AV19" s="227"/>
      <c r="AW19" s="227"/>
      <c r="AX19" s="227"/>
      <c r="AY19" s="227"/>
      <c r="AZ19" s="227"/>
      <c r="BA19" s="227"/>
      <c r="BB19" s="227"/>
      <c r="BC19" s="227"/>
      <c r="BD19" s="100"/>
      <c r="BE19" s="100"/>
      <c r="BF19" s="100"/>
      <c r="BG19" s="100"/>
      <c r="BH19" s="100"/>
      <c r="BI19" s="100"/>
      <c r="BJ19" s="100"/>
      <c r="BK19" s="12"/>
      <c r="BL19" s="12"/>
    </row>
    <row r="20" spans="1:64" hidden="1" outlineLevel="1">
      <c r="A20" s="9"/>
      <c r="B20" s="9"/>
      <c r="C20" s="46"/>
      <c r="D20" s="129">
        <v>0</v>
      </c>
      <c r="E20" s="9"/>
      <c r="F20" s="9"/>
      <c r="G20" s="123"/>
      <c r="H20" s="111">
        <v>0</v>
      </c>
      <c r="I20" s="111">
        <v>0</v>
      </c>
      <c r="J20" s="111">
        <v>0</v>
      </c>
      <c r="K20" s="111">
        <v>0</v>
      </c>
      <c r="L20" s="111">
        <v>0</v>
      </c>
      <c r="M20" s="111">
        <v>0</v>
      </c>
      <c r="N20" s="111">
        <v>0</v>
      </c>
      <c r="O20" s="111">
        <v>0</v>
      </c>
      <c r="P20" s="111">
        <v>0</v>
      </c>
      <c r="Q20" s="111">
        <v>0</v>
      </c>
      <c r="R20" s="29"/>
      <c r="S20" s="100"/>
      <c r="T20" s="100"/>
      <c r="U20" s="100"/>
      <c r="V20" s="100"/>
      <c r="W20" s="100"/>
      <c r="X20" s="100"/>
      <c r="Y20" s="100"/>
      <c r="Z20" s="100"/>
      <c r="AA20" s="100"/>
      <c r="AB20" s="227"/>
      <c r="AC20" s="227"/>
      <c r="AD20" s="227"/>
      <c r="AE20" s="227"/>
      <c r="AF20" s="227"/>
      <c r="AG20" s="227"/>
      <c r="AH20" s="227"/>
      <c r="AI20" s="227"/>
      <c r="AJ20" s="227"/>
      <c r="AK20" s="227"/>
      <c r="AL20" s="227"/>
      <c r="AM20" s="227"/>
      <c r="AN20" s="227"/>
      <c r="AO20" s="227"/>
      <c r="AP20" s="227"/>
      <c r="AQ20" s="227"/>
      <c r="AR20" s="227"/>
      <c r="AS20" s="227"/>
      <c r="AT20" s="227"/>
      <c r="AU20" s="227"/>
      <c r="AV20" s="227"/>
      <c r="AW20" s="227"/>
      <c r="AX20" s="227"/>
      <c r="AY20" s="227"/>
      <c r="AZ20" s="227"/>
      <c r="BA20" s="227"/>
      <c r="BB20" s="227"/>
      <c r="BC20" s="227"/>
      <c r="BD20" s="100"/>
      <c r="BE20" s="100"/>
      <c r="BF20" s="100"/>
      <c r="BG20" s="100"/>
      <c r="BH20" s="100"/>
      <c r="BI20" s="100"/>
      <c r="BJ20" s="100"/>
      <c r="BK20" s="12"/>
      <c r="BL20" s="12"/>
    </row>
    <row r="21" spans="1:64" hidden="1" outlineLevel="1">
      <c r="A21" s="9"/>
      <c r="B21" s="9"/>
      <c r="C21" s="46"/>
      <c r="D21" s="129">
        <v>0</v>
      </c>
      <c r="E21" s="9"/>
      <c r="F21" s="9"/>
      <c r="G21" s="123"/>
      <c r="H21" s="111">
        <v>0</v>
      </c>
      <c r="I21" s="111">
        <v>0</v>
      </c>
      <c r="J21" s="111">
        <v>0</v>
      </c>
      <c r="K21" s="111">
        <v>0</v>
      </c>
      <c r="L21" s="111">
        <v>0</v>
      </c>
      <c r="M21" s="111">
        <v>0</v>
      </c>
      <c r="N21" s="111">
        <v>0</v>
      </c>
      <c r="O21" s="111">
        <v>0</v>
      </c>
      <c r="P21" s="111">
        <v>0</v>
      </c>
      <c r="Q21" s="111">
        <v>0</v>
      </c>
      <c r="R21" s="29"/>
      <c r="S21" s="100"/>
      <c r="T21" s="100"/>
      <c r="U21" s="100"/>
      <c r="V21" s="100"/>
      <c r="W21" s="100"/>
      <c r="X21" s="100"/>
      <c r="Y21" s="100"/>
      <c r="Z21" s="100"/>
      <c r="AA21" s="100"/>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7"/>
      <c r="AY21" s="227"/>
      <c r="AZ21" s="227"/>
      <c r="BA21" s="227"/>
      <c r="BB21" s="227"/>
      <c r="BC21" s="227"/>
      <c r="BD21" s="100"/>
      <c r="BE21" s="100"/>
      <c r="BF21" s="100"/>
      <c r="BG21" s="100"/>
      <c r="BH21" s="100"/>
      <c r="BI21" s="100"/>
      <c r="BJ21" s="100"/>
      <c r="BK21" s="12"/>
      <c r="BL21" s="12"/>
    </row>
    <row r="22" spans="1:64" hidden="1" outlineLevel="1">
      <c r="A22" s="9"/>
      <c r="B22" s="9"/>
      <c r="C22" s="46"/>
      <c r="D22" s="129">
        <v>0</v>
      </c>
      <c r="E22" s="9"/>
      <c r="F22" s="9"/>
      <c r="G22" s="123"/>
      <c r="H22" s="111">
        <v>0</v>
      </c>
      <c r="I22" s="111">
        <v>0</v>
      </c>
      <c r="J22" s="111">
        <v>0</v>
      </c>
      <c r="K22" s="111">
        <v>0</v>
      </c>
      <c r="L22" s="111">
        <v>0</v>
      </c>
      <c r="M22" s="111">
        <v>0</v>
      </c>
      <c r="N22" s="111">
        <v>0</v>
      </c>
      <c r="O22" s="111">
        <v>0</v>
      </c>
      <c r="P22" s="111">
        <v>0</v>
      </c>
      <c r="Q22" s="111">
        <v>0</v>
      </c>
      <c r="R22" s="29"/>
      <c r="S22" s="100"/>
      <c r="T22" s="100"/>
      <c r="U22" s="100"/>
      <c r="V22" s="100"/>
      <c r="W22" s="100"/>
      <c r="X22" s="100"/>
      <c r="Y22" s="100"/>
      <c r="Z22" s="100"/>
      <c r="AA22" s="100"/>
      <c r="AB22" s="227"/>
      <c r="AC22" s="227"/>
      <c r="AD22" s="227"/>
      <c r="AE22" s="227"/>
      <c r="AF22" s="227"/>
      <c r="AG22" s="227"/>
      <c r="AH22" s="227"/>
      <c r="AI22" s="227"/>
      <c r="AJ22" s="227"/>
      <c r="AK22" s="227"/>
      <c r="AL22" s="227"/>
      <c r="AM22" s="227"/>
      <c r="AN22" s="227"/>
      <c r="AO22" s="227"/>
      <c r="AP22" s="227"/>
      <c r="AQ22" s="227"/>
      <c r="AR22" s="227"/>
      <c r="AS22" s="227"/>
      <c r="AT22" s="227"/>
      <c r="AU22" s="227"/>
      <c r="AV22" s="227"/>
      <c r="AW22" s="227"/>
      <c r="AX22" s="227"/>
      <c r="AY22" s="227"/>
      <c r="AZ22" s="227"/>
      <c r="BA22" s="227"/>
      <c r="BB22" s="227"/>
      <c r="BC22" s="227"/>
      <c r="BD22" s="100"/>
      <c r="BE22" s="100"/>
      <c r="BF22" s="100"/>
      <c r="BG22" s="100"/>
      <c r="BH22" s="100"/>
      <c r="BI22" s="100"/>
      <c r="BJ22" s="100"/>
      <c r="BK22" s="12"/>
      <c r="BL22" s="12"/>
    </row>
    <row r="23" spans="1:64" hidden="1" outlineLevel="1">
      <c r="A23" s="9"/>
      <c r="B23" s="9"/>
      <c r="C23" s="46"/>
      <c r="D23" s="129">
        <v>0</v>
      </c>
      <c r="E23" s="9"/>
      <c r="F23" s="9"/>
      <c r="G23" s="123"/>
      <c r="H23" s="111">
        <v>0</v>
      </c>
      <c r="I23" s="111">
        <v>0</v>
      </c>
      <c r="J23" s="111">
        <v>0</v>
      </c>
      <c r="K23" s="111">
        <v>0</v>
      </c>
      <c r="L23" s="111">
        <v>0</v>
      </c>
      <c r="M23" s="111">
        <v>0</v>
      </c>
      <c r="N23" s="111">
        <v>0</v>
      </c>
      <c r="O23" s="111">
        <v>0</v>
      </c>
      <c r="P23" s="111">
        <v>0</v>
      </c>
      <c r="Q23" s="111">
        <v>0</v>
      </c>
      <c r="R23" s="29"/>
      <c r="S23" s="100"/>
      <c r="T23" s="100"/>
      <c r="U23" s="100"/>
      <c r="V23" s="100"/>
      <c r="W23" s="100"/>
      <c r="X23" s="100"/>
      <c r="Y23" s="100"/>
      <c r="Z23" s="100"/>
      <c r="AA23" s="100"/>
      <c r="AB23" s="227"/>
      <c r="AC23" s="227"/>
      <c r="AD23" s="227"/>
      <c r="AE23" s="227"/>
      <c r="AF23" s="227"/>
      <c r="AG23" s="227"/>
      <c r="AH23" s="227"/>
      <c r="AI23" s="227"/>
      <c r="AJ23" s="227"/>
      <c r="AK23" s="227"/>
      <c r="AL23" s="227"/>
      <c r="AM23" s="227"/>
      <c r="AN23" s="227"/>
      <c r="AO23" s="227"/>
      <c r="AP23" s="227"/>
      <c r="AQ23" s="227"/>
      <c r="AR23" s="227"/>
      <c r="AS23" s="227"/>
      <c r="AT23" s="227"/>
      <c r="AU23" s="227"/>
      <c r="AV23" s="227"/>
      <c r="AW23" s="227"/>
      <c r="AX23" s="227"/>
      <c r="AY23" s="227"/>
      <c r="AZ23" s="227"/>
      <c r="BA23" s="227"/>
      <c r="BB23" s="227"/>
      <c r="BC23" s="227"/>
      <c r="BD23" s="100"/>
      <c r="BE23" s="100"/>
      <c r="BF23" s="100"/>
      <c r="BG23" s="100"/>
      <c r="BH23" s="100"/>
      <c r="BI23" s="100"/>
      <c r="BJ23" s="100"/>
      <c r="BK23" s="12"/>
      <c r="BL23" s="12"/>
    </row>
    <row r="24" spans="1:64" hidden="1" outlineLevel="1">
      <c r="A24" s="9"/>
      <c r="B24" s="9"/>
      <c r="C24" s="46"/>
      <c r="D24" s="129">
        <v>0</v>
      </c>
      <c r="E24" s="9"/>
      <c r="F24" s="9"/>
      <c r="G24" s="123"/>
      <c r="H24" s="111">
        <v>0</v>
      </c>
      <c r="I24" s="111">
        <v>0</v>
      </c>
      <c r="J24" s="111">
        <v>0</v>
      </c>
      <c r="K24" s="111">
        <v>0</v>
      </c>
      <c r="L24" s="111">
        <v>0</v>
      </c>
      <c r="M24" s="111">
        <v>0</v>
      </c>
      <c r="N24" s="111">
        <v>0</v>
      </c>
      <c r="O24" s="111">
        <v>0</v>
      </c>
      <c r="P24" s="111">
        <v>0</v>
      </c>
      <c r="Q24" s="111">
        <v>0</v>
      </c>
      <c r="R24" s="29"/>
      <c r="S24" s="100"/>
      <c r="T24" s="100"/>
      <c r="U24" s="100"/>
      <c r="V24" s="100"/>
      <c r="W24" s="100"/>
      <c r="X24" s="100"/>
      <c r="Y24" s="100"/>
      <c r="Z24" s="100"/>
      <c r="AA24" s="100"/>
      <c r="AB24" s="227"/>
      <c r="AC24" s="227"/>
      <c r="AD24" s="227"/>
      <c r="AE24" s="227"/>
      <c r="AF24" s="227"/>
      <c r="AG24" s="227"/>
      <c r="AH24" s="227"/>
      <c r="AI24" s="227"/>
      <c r="AJ24" s="227"/>
      <c r="AK24" s="227"/>
      <c r="AL24" s="227"/>
      <c r="AM24" s="227"/>
      <c r="AN24" s="227"/>
      <c r="AO24" s="227"/>
      <c r="AP24" s="227"/>
      <c r="AQ24" s="227"/>
      <c r="AR24" s="227"/>
      <c r="AS24" s="227"/>
      <c r="AT24" s="227"/>
      <c r="AU24" s="227"/>
      <c r="AV24" s="227"/>
      <c r="AW24" s="227"/>
      <c r="AX24" s="227"/>
      <c r="AY24" s="227"/>
      <c r="AZ24" s="227"/>
      <c r="BA24" s="227"/>
      <c r="BB24" s="227"/>
      <c r="BC24" s="227"/>
      <c r="BD24" s="100"/>
      <c r="BE24" s="100"/>
      <c r="BF24" s="100"/>
      <c r="BG24" s="100"/>
      <c r="BH24" s="100"/>
      <c r="BI24" s="100"/>
      <c r="BJ24" s="100"/>
      <c r="BK24" s="12"/>
      <c r="BL24" s="12"/>
    </row>
    <row r="25" spans="1:64" hidden="1" outlineLevel="1">
      <c r="A25" s="9"/>
      <c r="B25" s="9"/>
      <c r="C25" s="46"/>
      <c r="D25" s="129">
        <v>0</v>
      </c>
      <c r="E25" s="9"/>
      <c r="F25" s="9"/>
      <c r="G25" s="123"/>
      <c r="H25" s="111">
        <v>0</v>
      </c>
      <c r="I25" s="111">
        <v>0</v>
      </c>
      <c r="J25" s="111">
        <v>0</v>
      </c>
      <c r="K25" s="111">
        <v>0</v>
      </c>
      <c r="L25" s="111">
        <v>0</v>
      </c>
      <c r="M25" s="111">
        <v>0</v>
      </c>
      <c r="N25" s="111">
        <v>0</v>
      </c>
      <c r="O25" s="111">
        <v>0</v>
      </c>
      <c r="P25" s="111">
        <v>0</v>
      </c>
      <c r="Q25" s="111">
        <v>0</v>
      </c>
      <c r="R25" s="29"/>
      <c r="S25" s="100"/>
      <c r="T25" s="100"/>
      <c r="U25" s="100"/>
      <c r="V25" s="100"/>
      <c r="W25" s="100"/>
      <c r="X25" s="100"/>
      <c r="Y25" s="100"/>
      <c r="Z25" s="100"/>
      <c r="AA25" s="100"/>
      <c r="AB25" s="227"/>
      <c r="AC25" s="227"/>
      <c r="AD25" s="227"/>
      <c r="AE25" s="227"/>
      <c r="AF25" s="227"/>
      <c r="AG25" s="227"/>
      <c r="AH25" s="227"/>
      <c r="AI25" s="227"/>
      <c r="AJ25" s="227"/>
      <c r="AK25" s="227"/>
      <c r="AL25" s="227"/>
      <c r="AM25" s="227"/>
      <c r="AN25" s="227"/>
      <c r="AO25" s="227"/>
      <c r="AP25" s="227"/>
      <c r="AQ25" s="227"/>
      <c r="AR25" s="227"/>
      <c r="AS25" s="227"/>
      <c r="AT25" s="227"/>
      <c r="AU25" s="227"/>
      <c r="AV25" s="227"/>
      <c r="AW25" s="227"/>
      <c r="AX25" s="227"/>
      <c r="AY25" s="227"/>
      <c r="AZ25" s="227"/>
      <c r="BA25" s="227"/>
      <c r="BB25" s="227"/>
      <c r="BC25" s="227"/>
      <c r="BD25" s="100"/>
      <c r="BE25" s="100"/>
      <c r="BF25" s="100"/>
      <c r="BG25" s="100"/>
      <c r="BH25" s="100"/>
      <c r="BI25" s="100"/>
      <c r="BJ25" s="100"/>
      <c r="BK25" s="12"/>
      <c r="BL25" s="12"/>
    </row>
    <row r="26" spans="1:64" hidden="1" outlineLevel="1">
      <c r="A26" s="9"/>
      <c r="B26" s="9"/>
      <c r="C26" s="46"/>
      <c r="D26" s="129">
        <v>0</v>
      </c>
      <c r="E26" s="9"/>
      <c r="F26" s="9"/>
      <c r="G26" s="123"/>
      <c r="H26" s="111">
        <v>0</v>
      </c>
      <c r="I26" s="111">
        <v>0</v>
      </c>
      <c r="J26" s="111">
        <v>0</v>
      </c>
      <c r="K26" s="111">
        <v>0</v>
      </c>
      <c r="L26" s="111">
        <v>0</v>
      </c>
      <c r="M26" s="111">
        <v>0</v>
      </c>
      <c r="N26" s="111">
        <v>0</v>
      </c>
      <c r="O26" s="111">
        <v>0</v>
      </c>
      <c r="P26" s="111">
        <v>0</v>
      </c>
      <c r="Q26" s="111">
        <v>0</v>
      </c>
      <c r="R26" s="29"/>
      <c r="S26" s="100"/>
      <c r="T26" s="100"/>
      <c r="U26" s="100"/>
      <c r="V26" s="100"/>
      <c r="W26" s="100"/>
      <c r="X26" s="100"/>
      <c r="Y26" s="100"/>
      <c r="Z26" s="100"/>
      <c r="AA26" s="100"/>
      <c r="AB26" s="227"/>
      <c r="AC26" s="227"/>
      <c r="AD26" s="227"/>
      <c r="AE26" s="227"/>
      <c r="AF26" s="227"/>
      <c r="AG26" s="227"/>
      <c r="AH26" s="227"/>
      <c r="AI26" s="227"/>
      <c r="AJ26" s="227"/>
      <c r="AK26" s="227"/>
      <c r="AL26" s="227"/>
      <c r="AM26" s="227"/>
      <c r="AN26" s="227"/>
      <c r="AO26" s="227"/>
      <c r="AP26" s="227"/>
      <c r="AQ26" s="227"/>
      <c r="AR26" s="227"/>
      <c r="AS26" s="227"/>
      <c r="AT26" s="227"/>
      <c r="AU26" s="227"/>
      <c r="AV26" s="227"/>
      <c r="AW26" s="227"/>
      <c r="AX26" s="227"/>
      <c r="AY26" s="227"/>
      <c r="AZ26" s="227"/>
      <c r="BA26" s="227"/>
      <c r="BB26" s="227"/>
      <c r="BC26" s="227"/>
      <c r="BD26" s="100"/>
      <c r="BE26" s="100"/>
      <c r="BF26" s="100"/>
      <c r="BG26" s="100"/>
      <c r="BH26" s="100"/>
      <c r="BI26" s="100"/>
      <c r="BJ26" s="100"/>
      <c r="BK26" s="12"/>
      <c r="BL26" s="12"/>
    </row>
    <row r="27" spans="1:64" hidden="1" outlineLevel="1">
      <c r="A27" s="9"/>
      <c r="B27" s="9"/>
      <c r="C27" s="46"/>
      <c r="D27" s="129">
        <v>0</v>
      </c>
      <c r="E27" s="9"/>
      <c r="F27" s="9"/>
      <c r="G27" s="123"/>
      <c r="H27" s="111">
        <v>0</v>
      </c>
      <c r="I27" s="111">
        <v>0</v>
      </c>
      <c r="J27" s="111">
        <v>0</v>
      </c>
      <c r="K27" s="111">
        <v>0</v>
      </c>
      <c r="L27" s="111">
        <v>0</v>
      </c>
      <c r="M27" s="111">
        <v>0</v>
      </c>
      <c r="N27" s="111">
        <v>0</v>
      </c>
      <c r="O27" s="111">
        <v>0</v>
      </c>
      <c r="P27" s="111">
        <v>0</v>
      </c>
      <c r="Q27" s="111">
        <v>0</v>
      </c>
      <c r="R27" s="29"/>
      <c r="S27" s="100"/>
      <c r="T27" s="100"/>
      <c r="U27" s="100"/>
      <c r="V27" s="100"/>
      <c r="W27" s="100"/>
      <c r="X27" s="100"/>
      <c r="Y27" s="100"/>
      <c r="Z27" s="100"/>
      <c r="AA27" s="100"/>
      <c r="AB27" s="227"/>
      <c r="AC27" s="227"/>
      <c r="AD27" s="227"/>
      <c r="AE27" s="227"/>
      <c r="AF27" s="227"/>
      <c r="AG27" s="227"/>
      <c r="AH27" s="227"/>
      <c r="AI27" s="227"/>
      <c r="AJ27" s="227"/>
      <c r="AK27" s="227"/>
      <c r="AL27" s="227"/>
      <c r="AM27" s="227"/>
      <c r="AN27" s="227"/>
      <c r="AO27" s="227"/>
      <c r="AP27" s="227"/>
      <c r="AQ27" s="227"/>
      <c r="AR27" s="227"/>
      <c r="AS27" s="227"/>
      <c r="AT27" s="227"/>
      <c r="AU27" s="227"/>
      <c r="AV27" s="227"/>
      <c r="AW27" s="227"/>
      <c r="AX27" s="227"/>
      <c r="AY27" s="227"/>
      <c r="AZ27" s="227"/>
      <c r="BA27" s="227"/>
      <c r="BB27" s="227"/>
      <c r="BC27" s="227"/>
      <c r="BD27" s="100"/>
      <c r="BE27" s="100"/>
      <c r="BF27" s="100"/>
      <c r="BG27" s="100"/>
      <c r="BH27" s="100"/>
      <c r="BI27" s="100"/>
      <c r="BJ27" s="100"/>
      <c r="BK27" s="12"/>
      <c r="BL27" s="12"/>
    </row>
    <row r="28" spans="1:64" hidden="1" outlineLevel="1">
      <c r="A28" s="9"/>
      <c r="B28" s="9"/>
      <c r="C28" s="46"/>
      <c r="D28" s="129">
        <v>0</v>
      </c>
      <c r="E28" s="9"/>
      <c r="F28" s="9"/>
      <c r="G28" s="123"/>
      <c r="H28" s="111">
        <v>0</v>
      </c>
      <c r="I28" s="111">
        <v>0</v>
      </c>
      <c r="J28" s="111">
        <v>0</v>
      </c>
      <c r="K28" s="111">
        <v>0</v>
      </c>
      <c r="L28" s="111">
        <v>0</v>
      </c>
      <c r="M28" s="111">
        <v>0</v>
      </c>
      <c r="N28" s="111">
        <v>0</v>
      </c>
      <c r="O28" s="111">
        <v>0</v>
      </c>
      <c r="P28" s="111">
        <v>0</v>
      </c>
      <c r="Q28" s="111">
        <v>0</v>
      </c>
      <c r="R28" s="29"/>
      <c r="S28" s="100"/>
      <c r="T28" s="100"/>
      <c r="U28" s="100"/>
      <c r="V28" s="100"/>
      <c r="W28" s="100"/>
      <c r="X28" s="100"/>
      <c r="Y28" s="100"/>
      <c r="Z28" s="100"/>
      <c r="AA28" s="100"/>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7"/>
      <c r="AY28" s="227"/>
      <c r="AZ28" s="227"/>
      <c r="BA28" s="227"/>
      <c r="BB28" s="227"/>
      <c r="BC28" s="227"/>
      <c r="BD28" s="100"/>
      <c r="BE28" s="100"/>
      <c r="BF28" s="100"/>
      <c r="BG28" s="100"/>
      <c r="BH28" s="100"/>
      <c r="BI28" s="100"/>
      <c r="BJ28" s="100"/>
      <c r="BK28" s="12"/>
      <c r="BL28" s="12"/>
    </row>
    <row r="29" spans="1:64" hidden="1" outlineLevel="1">
      <c r="A29" s="9"/>
      <c r="B29" s="9"/>
      <c r="C29" s="46"/>
      <c r="D29" s="129">
        <v>0</v>
      </c>
      <c r="E29" s="9"/>
      <c r="F29" s="9"/>
      <c r="G29" s="123"/>
      <c r="H29" s="111">
        <v>0</v>
      </c>
      <c r="I29" s="111">
        <v>0</v>
      </c>
      <c r="J29" s="111">
        <v>0</v>
      </c>
      <c r="K29" s="111">
        <v>0</v>
      </c>
      <c r="L29" s="111">
        <v>0</v>
      </c>
      <c r="M29" s="111">
        <v>0</v>
      </c>
      <c r="N29" s="111">
        <v>0</v>
      </c>
      <c r="O29" s="111">
        <v>0</v>
      </c>
      <c r="P29" s="111">
        <v>0</v>
      </c>
      <c r="Q29" s="111">
        <v>0</v>
      </c>
      <c r="R29" s="29"/>
      <c r="S29" s="100"/>
      <c r="T29" s="100"/>
      <c r="U29" s="100"/>
      <c r="V29" s="100"/>
      <c r="W29" s="100"/>
      <c r="X29" s="100"/>
      <c r="Y29" s="100"/>
      <c r="Z29" s="100"/>
      <c r="AA29" s="100"/>
      <c r="AB29" s="227"/>
      <c r="AC29" s="227"/>
      <c r="AD29" s="227"/>
      <c r="AE29" s="227"/>
      <c r="AF29" s="227"/>
      <c r="AG29" s="227"/>
      <c r="AH29" s="227"/>
      <c r="AI29" s="227"/>
      <c r="AJ29" s="227"/>
      <c r="AK29" s="227"/>
      <c r="AL29" s="227"/>
      <c r="AM29" s="227"/>
      <c r="AN29" s="227"/>
      <c r="AO29" s="227"/>
      <c r="AP29" s="227"/>
      <c r="AQ29" s="227"/>
      <c r="AR29" s="227"/>
      <c r="AS29" s="227"/>
      <c r="AT29" s="227"/>
      <c r="AU29" s="227"/>
      <c r="AV29" s="227"/>
      <c r="AW29" s="227"/>
      <c r="AX29" s="227"/>
      <c r="AY29" s="227"/>
      <c r="AZ29" s="227"/>
      <c r="BA29" s="227"/>
      <c r="BB29" s="227"/>
      <c r="BC29" s="227"/>
      <c r="BD29" s="100"/>
      <c r="BE29" s="100"/>
      <c r="BF29" s="100"/>
      <c r="BG29" s="100"/>
      <c r="BH29" s="100"/>
      <c r="BI29" s="100"/>
      <c r="BJ29" s="100"/>
      <c r="BK29" s="12"/>
      <c r="BL29" s="12"/>
    </row>
    <row r="30" spans="1:64" hidden="1" outlineLevel="1">
      <c r="A30" s="9"/>
      <c r="B30" s="9"/>
      <c r="C30" s="46"/>
      <c r="D30" s="129">
        <v>0</v>
      </c>
      <c r="E30" s="9"/>
      <c r="F30" s="9"/>
      <c r="G30" s="123"/>
      <c r="H30" s="111">
        <v>0</v>
      </c>
      <c r="I30" s="111">
        <v>0</v>
      </c>
      <c r="J30" s="111">
        <v>0</v>
      </c>
      <c r="K30" s="111">
        <v>0</v>
      </c>
      <c r="L30" s="111">
        <v>0</v>
      </c>
      <c r="M30" s="111">
        <v>0</v>
      </c>
      <c r="N30" s="111">
        <v>0</v>
      </c>
      <c r="O30" s="111">
        <v>0</v>
      </c>
      <c r="P30" s="111">
        <v>0</v>
      </c>
      <c r="Q30" s="111">
        <v>0</v>
      </c>
      <c r="R30" s="29"/>
      <c r="S30" s="100"/>
      <c r="T30" s="100"/>
      <c r="U30" s="100"/>
      <c r="V30" s="100"/>
      <c r="W30" s="100"/>
      <c r="X30" s="100"/>
      <c r="Y30" s="100"/>
      <c r="Z30" s="100"/>
      <c r="AA30" s="100"/>
      <c r="AB30" s="227"/>
      <c r="AC30" s="227"/>
      <c r="AD30" s="227"/>
      <c r="AE30" s="227"/>
      <c r="AF30" s="227"/>
      <c r="AG30" s="227"/>
      <c r="AH30" s="227"/>
      <c r="AI30" s="227"/>
      <c r="AJ30" s="227"/>
      <c r="AK30" s="227"/>
      <c r="AL30" s="227"/>
      <c r="AM30" s="227"/>
      <c r="AN30" s="227"/>
      <c r="AO30" s="227"/>
      <c r="AP30" s="227"/>
      <c r="AQ30" s="227"/>
      <c r="AR30" s="227"/>
      <c r="AS30" s="227"/>
      <c r="AT30" s="227"/>
      <c r="AU30" s="227"/>
      <c r="AV30" s="227"/>
      <c r="AW30" s="227"/>
      <c r="AX30" s="227"/>
      <c r="AY30" s="227"/>
      <c r="AZ30" s="227"/>
      <c r="BA30" s="227"/>
      <c r="BB30" s="227"/>
      <c r="BC30" s="227"/>
      <c r="BD30" s="100"/>
      <c r="BE30" s="100"/>
      <c r="BF30" s="100"/>
      <c r="BG30" s="100"/>
      <c r="BH30" s="100"/>
      <c r="BI30" s="100"/>
      <c r="BJ30" s="100"/>
      <c r="BK30" s="12"/>
      <c r="BL30" s="12"/>
    </row>
    <row r="31" spans="1:64" hidden="1" outlineLevel="1">
      <c r="A31" s="9"/>
      <c r="B31" s="9"/>
      <c r="C31" s="46"/>
      <c r="D31" s="129">
        <v>0</v>
      </c>
      <c r="E31" s="9"/>
      <c r="F31" s="9"/>
      <c r="G31" s="123"/>
      <c r="H31" s="111">
        <v>0</v>
      </c>
      <c r="I31" s="111">
        <v>0</v>
      </c>
      <c r="J31" s="111">
        <v>0</v>
      </c>
      <c r="K31" s="111">
        <v>0</v>
      </c>
      <c r="L31" s="111">
        <v>0</v>
      </c>
      <c r="M31" s="111">
        <v>0</v>
      </c>
      <c r="N31" s="111">
        <v>0</v>
      </c>
      <c r="O31" s="111">
        <v>0</v>
      </c>
      <c r="P31" s="111">
        <v>0</v>
      </c>
      <c r="Q31" s="111">
        <v>0</v>
      </c>
      <c r="R31" s="29"/>
      <c r="S31" s="100"/>
      <c r="T31" s="100"/>
      <c r="U31" s="100"/>
      <c r="V31" s="100"/>
      <c r="W31" s="100"/>
      <c r="X31" s="100"/>
      <c r="Y31" s="100"/>
      <c r="Z31" s="100"/>
      <c r="AA31" s="100"/>
      <c r="AB31" s="227"/>
      <c r="AC31" s="227"/>
      <c r="AD31" s="227"/>
      <c r="AE31" s="227"/>
      <c r="AF31" s="227"/>
      <c r="AG31" s="227"/>
      <c r="AH31" s="227"/>
      <c r="AI31" s="227"/>
      <c r="AJ31" s="227"/>
      <c r="AK31" s="227"/>
      <c r="AL31" s="227"/>
      <c r="AM31" s="227"/>
      <c r="AN31" s="227"/>
      <c r="AO31" s="227"/>
      <c r="AP31" s="227"/>
      <c r="AQ31" s="227"/>
      <c r="AR31" s="227"/>
      <c r="AS31" s="227"/>
      <c r="AT31" s="227"/>
      <c r="AU31" s="227"/>
      <c r="AV31" s="227"/>
      <c r="AW31" s="227"/>
      <c r="AX31" s="227"/>
      <c r="AY31" s="227"/>
      <c r="AZ31" s="227"/>
      <c r="BA31" s="227"/>
      <c r="BB31" s="227"/>
      <c r="BC31" s="227"/>
      <c r="BD31" s="100"/>
      <c r="BE31" s="100"/>
      <c r="BF31" s="100"/>
      <c r="BG31" s="100"/>
      <c r="BH31" s="100"/>
      <c r="BI31" s="100"/>
      <c r="BJ31" s="100"/>
      <c r="BK31" s="12"/>
      <c r="BL31" s="12"/>
    </row>
    <row r="32" spans="1:64" hidden="1" outlineLevel="1">
      <c r="A32" s="9"/>
      <c r="B32" s="9"/>
      <c r="C32" s="46"/>
      <c r="D32" s="129">
        <v>0</v>
      </c>
      <c r="E32" s="9"/>
      <c r="F32" s="9"/>
      <c r="G32" s="123"/>
      <c r="H32" s="111">
        <v>0</v>
      </c>
      <c r="I32" s="111">
        <v>0</v>
      </c>
      <c r="J32" s="111">
        <v>0</v>
      </c>
      <c r="K32" s="111">
        <v>0</v>
      </c>
      <c r="L32" s="111">
        <v>0</v>
      </c>
      <c r="M32" s="111">
        <v>0</v>
      </c>
      <c r="N32" s="111">
        <v>0</v>
      </c>
      <c r="O32" s="111">
        <v>0</v>
      </c>
      <c r="P32" s="111">
        <v>0</v>
      </c>
      <c r="Q32" s="111">
        <v>0</v>
      </c>
      <c r="R32" s="29"/>
      <c r="S32" s="100"/>
      <c r="T32" s="100"/>
      <c r="U32" s="100"/>
      <c r="V32" s="100"/>
      <c r="W32" s="100"/>
      <c r="X32" s="100"/>
      <c r="Y32" s="100"/>
      <c r="Z32" s="100"/>
      <c r="AA32" s="100"/>
      <c r="AB32" s="227"/>
      <c r="AC32" s="227"/>
      <c r="AD32" s="227"/>
      <c r="AE32" s="227"/>
      <c r="AF32" s="227"/>
      <c r="AG32" s="227"/>
      <c r="AH32" s="227"/>
      <c r="AI32" s="227"/>
      <c r="AJ32" s="227"/>
      <c r="AK32" s="227"/>
      <c r="AL32" s="227"/>
      <c r="AM32" s="227"/>
      <c r="AN32" s="227"/>
      <c r="AO32" s="227"/>
      <c r="AP32" s="227"/>
      <c r="AQ32" s="227"/>
      <c r="AR32" s="227"/>
      <c r="AS32" s="227"/>
      <c r="AT32" s="227"/>
      <c r="AU32" s="227"/>
      <c r="AV32" s="227"/>
      <c r="AW32" s="227"/>
      <c r="AX32" s="227"/>
      <c r="AY32" s="227"/>
      <c r="AZ32" s="227"/>
      <c r="BA32" s="227"/>
      <c r="BB32" s="227"/>
      <c r="BC32" s="227"/>
      <c r="BD32" s="100"/>
      <c r="BE32" s="100"/>
      <c r="BF32" s="100"/>
      <c r="BG32" s="100"/>
      <c r="BH32" s="100"/>
      <c r="BI32" s="100"/>
      <c r="BJ32" s="100"/>
      <c r="BK32" s="12"/>
      <c r="BL32" s="12"/>
    </row>
    <row r="33" spans="1:256" hidden="1" outlineLevel="1">
      <c r="A33" s="9"/>
      <c r="B33" s="9"/>
      <c r="C33" s="46"/>
      <c r="D33" s="129">
        <v>0</v>
      </c>
      <c r="E33" s="9"/>
      <c r="F33" s="9"/>
      <c r="G33" s="123"/>
      <c r="H33" s="111">
        <v>0</v>
      </c>
      <c r="I33" s="111">
        <v>0</v>
      </c>
      <c r="J33" s="111">
        <v>0</v>
      </c>
      <c r="K33" s="111">
        <v>0</v>
      </c>
      <c r="L33" s="111">
        <v>0</v>
      </c>
      <c r="M33" s="111">
        <v>0</v>
      </c>
      <c r="N33" s="111">
        <v>0</v>
      </c>
      <c r="O33" s="111">
        <v>0</v>
      </c>
      <c r="P33" s="111">
        <v>0</v>
      </c>
      <c r="Q33" s="111">
        <v>0</v>
      </c>
      <c r="R33" s="29"/>
      <c r="S33" s="100"/>
      <c r="T33" s="100"/>
      <c r="U33" s="100"/>
      <c r="V33" s="100"/>
      <c r="W33" s="100"/>
      <c r="X33" s="100"/>
      <c r="Y33" s="100"/>
      <c r="Z33" s="100"/>
      <c r="AA33" s="100"/>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7"/>
      <c r="AY33" s="227"/>
      <c r="AZ33" s="227"/>
      <c r="BA33" s="227"/>
      <c r="BB33" s="227"/>
      <c r="BC33" s="227"/>
      <c r="BD33" s="100"/>
      <c r="BE33" s="100"/>
      <c r="BF33" s="100"/>
      <c r="BG33" s="100"/>
      <c r="BH33" s="100"/>
      <c r="BI33" s="100"/>
      <c r="BJ33" s="100"/>
      <c r="BK33" s="12"/>
      <c r="BL33" s="12"/>
    </row>
    <row r="34" spans="1:256" hidden="1" outlineLevel="1">
      <c r="A34" s="9"/>
      <c r="B34" s="9"/>
      <c r="C34" s="46"/>
      <c r="D34" s="129">
        <v>0</v>
      </c>
      <c r="E34" s="9"/>
      <c r="F34" s="9"/>
      <c r="G34" s="123"/>
      <c r="H34" s="111">
        <v>0</v>
      </c>
      <c r="I34" s="111">
        <v>0</v>
      </c>
      <c r="J34" s="111">
        <v>0</v>
      </c>
      <c r="K34" s="111">
        <v>0</v>
      </c>
      <c r="L34" s="111">
        <v>0</v>
      </c>
      <c r="M34" s="111">
        <v>0</v>
      </c>
      <c r="N34" s="111">
        <v>0</v>
      </c>
      <c r="O34" s="111">
        <v>0</v>
      </c>
      <c r="P34" s="111">
        <v>0</v>
      </c>
      <c r="Q34" s="111">
        <v>0</v>
      </c>
      <c r="R34" s="29"/>
      <c r="S34" s="100"/>
      <c r="T34" s="100"/>
      <c r="U34" s="100"/>
      <c r="V34" s="100"/>
      <c r="W34" s="100"/>
      <c r="X34" s="100"/>
      <c r="Y34" s="100"/>
      <c r="Z34" s="100"/>
      <c r="AA34" s="100"/>
      <c r="AB34" s="227"/>
      <c r="AC34" s="227"/>
      <c r="AD34" s="227"/>
      <c r="AE34" s="227"/>
      <c r="AF34" s="227"/>
      <c r="AG34" s="227"/>
      <c r="AH34" s="227"/>
      <c r="AI34" s="227"/>
      <c r="AJ34" s="227"/>
      <c r="AK34" s="227"/>
      <c r="AL34" s="227"/>
      <c r="AM34" s="227"/>
      <c r="AN34" s="227"/>
      <c r="AO34" s="227"/>
      <c r="AP34" s="227"/>
      <c r="AQ34" s="227"/>
      <c r="AR34" s="227"/>
      <c r="AS34" s="227"/>
      <c r="AT34" s="227"/>
      <c r="AU34" s="227"/>
      <c r="AV34" s="227"/>
      <c r="AW34" s="227"/>
      <c r="AX34" s="227"/>
      <c r="AY34" s="227"/>
      <c r="AZ34" s="227"/>
      <c r="BA34" s="227"/>
      <c r="BB34" s="227"/>
      <c r="BC34" s="227"/>
      <c r="BD34" s="100"/>
      <c r="BE34" s="100"/>
      <c r="BF34" s="100"/>
      <c r="BG34" s="100"/>
      <c r="BH34" s="100"/>
      <c r="BI34" s="100"/>
      <c r="BJ34" s="100"/>
      <c r="BK34" s="12"/>
      <c r="BL34" s="12"/>
    </row>
    <row r="35" spans="1:256" hidden="1" outlineLevel="1">
      <c r="A35" s="9"/>
      <c r="B35" s="9"/>
      <c r="C35" s="46"/>
      <c r="D35" s="129">
        <v>0</v>
      </c>
      <c r="E35" s="9"/>
      <c r="F35" s="9"/>
      <c r="G35" s="123"/>
      <c r="H35" s="111">
        <v>0</v>
      </c>
      <c r="I35" s="111">
        <v>0</v>
      </c>
      <c r="J35" s="111">
        <v>0</v>
      </c>
      <c r="K35" s="111">
        <v>0</v>
      </c>
      <c r="L35" s="111">
        <v>0</v>
      </c>
      <c r="M35" s="111">
        <v>0</v>
      </c>
      <c r="N35" s="111">
        <v>0</v>
      </c>
      <c r="O35" s="111">
        <v>0</v>
      </c>
      <c r="P35" s="111">
        <v>0</v>
      </c>
      <c r="Q35" s="111">
        <v>0</v>
      </c>
      <c r="R35" s="29"/>
      <c r="S35" s="100"/>
      <c r="T35" s="100"/>
      <c r="U35" s="100"/>
      <c r="V35" s="100"/>
      <c r="W35" s="100"/>
      <c r="X35" s="100"/>
      <c r="Y35" s="100"/>
      <c r="Z35" s="100"/>
      <c r="AA35" s="100"/>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7"/>
      <c r="AY35" s="227"/>
      <c r="AZ35" s="227"/>
      <c r="BA35" s="227"/>
      <c r="BB35" s="227"/>
      <c r="BC35" s="227"/>
      <c r="BD35" s="100"/>
      <c r="BE35" s="100"/>
      <c r="BF35" s="100"/>
      <c r="BG35" s="100"/>
      <c r="BH35" s="100"/>
      <c r="BI35" s="100"/>
      <c r="BJ35" s="100"/>
      <c r="BK35" s="12"/>
      <c r="BL35" s="12"/>
    </row>
    <row r="36" spans="1:256" hidden="1" outlineLevel="1">
      <c r="A36" s="9"/>
      <c r="B36" s="9"/>
      <c r="C36" s="46"/>
      <c r="D36" s="129">
        <v>0</v>
      </c>
      <c r="E36" s="9"/>
      <c r="F36" s="9"/>
      <c r="G36" s="123"/>
      <c r="H36" s="111">
        <v>0</v>
      </c>
      <c r="I36" s="111">
        <v>0</v>
      </c>
      <c r="J36" s="111">
        <v>0</v>
      </c>
      <c r="K36" s="111">
        <v>0</v>
      </c>
      <c r="L36" s="111">
        <v>0</v>
      </c>
      <c r="M36" s="111">
        <v>0</v>
      </c>
      <c r="N36" s="111">
        <v>0</v>
      </c>
      <c r="O36" s="111">
        <v>0</v>
      </c>
      <c r="P36" s="111">
        <v>0</v>
      </c>
      <c r="Q36" s="111">
        <v>0</v>
      </c>
      <c r="R36" s="29"/>
      <c r="S36" s="100"/>
      <c r="T36" s="100"/>
      <c r="U36" s="100"/>
      <c r="V36" s="100"/>
      <c r="W36" s="100"/>
      <c r="X36" s="100"/>
      <c r="Y36" s="100"/>
      <c r="Z36" s="100"/>
      <c r="AA36" s="100"/>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7"/>
      <c r="AY36" s="227"/>
      <c r="AZ36" s="227"/>
      <c r="BA36" s="227"/>
      <c r="BB36" s="227"/>
      <c r="BC36" s="227"/>
      <c r="BD36" s="100"/>
      <c r="BE36" s="100"/>
      <c r="BF36" s="100"/>
      <c r="BG36" s="100"/>
      <c r="BH36" s="100"/>
      <c r="BI36" s="100"/>
      <c r="BJ36" s="100"/>
      <c r="BK36" s="12"/>
      <c r="BL36" s="12"/>
    </row>
    <row r="37" spans="1:256" hidden="1" outlineLevel="1">
      <c r="A37" s="9"/>
      <c r="B37" s="9"/>
      <c r="C37" s="46"/>
      <c r="D37" s="129">
        <v>0</v>
      </c>
      <c r="E37" s="9"/>
      <c r="F37" s="9"/>
      <c r="G37" s="123"/>
      <c r="H37" s="111">
        <v>0</v>
      </c>
      <c r="I37" s="111">
        <v>0</v>
      </c>
      <c r="J37" s="111">
        <v>0</v>
      </c>
      <c r="K37" s="111">
        <v>0</v>
      </c>
      <c r="L37" s="111">
        <v>0</v>
      </c>
      <c r="M37" s="111">
        <v>0</v>
      </c>
      <c r="N37" s="111">
        <v>0</v>
      </c>
      <c r="O37" s="111">
        <v>0</v>
      </c>
      <c r="P37" s="111">
        <v>0</v>
      </c>
      <c r="Q37" s="111">
        <v>0</v>
      </c>
      <c r="R37" s="29"/>
      <c r="S37" s="100"/>
      <c r="T37" s="100"/>
      <c r="U37" s="100"/>
      <c r="V37" s="100"/>
      <c r="W37" s="100"/>
      <c r="X37" s="100"/>
      <c r="Y37" s="100"/>
      <c r="Z37" s="100"/>
      <c r="AA37" s="100"/>
      <c r="AB37" s="227"/>
      <c r="AC37" s="227"/>
      <c r="AD37" s="227"/>
      <c r="AE37" s="227"/>
      <c r="AF37" s="227"/>
      <c r="AG37" s="227"/>
      <c r="AH37" s="227"/>
      <c r="AI37" s="227"/>
      <c r="AJ37" s="227"/>
      <c r="AK37" s="227"/>
      <c r="AL37" s="227"/>
      <c r="AM37" s="227"/>
      <c r="AN37" s="227"/>
      <c r="AO37" s="227"/>
      <c r="AP37" s="227"/>
      <c r="AQ37" s="227"/>
      <c r="AR37" s="227"/>
      <c r="AS37" s="227"/>
      <c r="AT37" s="227"/>
      <c r="AU37" s="227"/>
      <c r="AV37" s="227"/>
      <c r="AW37" s="227"/>
      <c r="AX37" s="227"/>
      <c r="AY37" s="227"/>
      <c r="AZ37" s="227"/>
      <c r="BA37" s="227"/>
      <c r="BB37" s="227"/>
      <c r="BC37" s="227"/>
      <c r="BD37" s="100"/>
      <c r="BE37" s="100"/>
      <c r="BF37" s="100"/>
      <c r="BG37" s="100"/>
      <c r="BH37" s="100"/>
      <c r="BI37" s="100"/>
      <c r="BJ37" s="100"/>
      <c r="BK37" s="12"/>
      <c r="BL37" s="12"/>
    </row>
    <row r="38" spans="1:256" hidden="1" outlineLevel="1">
      <c r="A38" s="9"/>
      <c r="B38" s="9"/>
      <c r="C38" s="46"/>
      <c r="D38" s="129">
        <v>0</v>
      </c>
      <c r="E38" s="9"/>
      <c r="F38" s="9"/>
      <c r="G38" s="123"/>
      <c r="H38" s="111">
        <v>0</v>
      </c>
      <c r="I38" s="111">
        <v>0</v>
      </c>
      <c r="J38" s="111">
        <v>0</v>
      </c>
      <c r="K38" s="111">
        <v>0</v>
      </c>
      <c r="L38" s="111">
        <v>0</v>
      </c>
      <c r="M38" s="111">
        <v>0</v>
      </c>
      <c r="N38" s="111">
        <v>0</v>
      </c>
      <c r="O38" s="111">
        <v>0</v>
      </c>
      <c r="P38" s="111">
        <v>0</v>
      </c>
      <c r="Q38" s="111">
        <v>0</v>
      </c>
      <c r="R38" s="29"/>
      <c r="S38" s="100"/>
      <c r="T38" s="100"/>
      <c r="U38" s="100"/>
      <c r="V38" s="100"/>
      <c r="W38" s="100"/>
      <c r="X38" s="100"/>
      <c r="Y38" s="100"/>
      <c r="Z38" s="100"/>
      <c r="AA38" s="100"/>
      <c r="AB38" s="227"/>
      <c r="AC38" s="227"/>
      <c r="AD38" s="227"/>
      <c r="AE38" s="227"/>
      <c r="AF38" s="227"/>
      <c r="AG38" s="227"/>
      <c r="AH38" s="227"/>
      <c r="AI38" s="227"/>
      <c r="AJ38" s="227"/>
      <c r="AK38" s="227"/>
      <c r="AL38" s="227"/>
      <c r="AM38" s="227"/>
      <c r="AN38" s="227"/>
      <c r="AO38" s="227"/>
      <c r="AP38" s="227"/>
      <c r="AQ38" s="227"/>
      <c r="AR38" s="227"/>
      <c r="AS38" s="227"/>
      <c r="AT38" s="227"/>
      <c r="AU38" s="227"/>
      <c r="AV38" s="227"/>
      <c r="AW38" s="227"/>
      <c r="AX38" s="227"/>
      <c r="AY38" s="227"/>
      <c r="AZ38" s="227"/>
      <c r="BA38" s="227"/>
      <c r="BB38" s="227"/>
      <c r="BC38" s="227"/>
      <c r="BD38" s="100"/>
      <c r="BE38" s="100"/>
      <c r="BF38" s="100"/>
      <c r="BG38" s="100"/>
      <c r="BH38" s="100"/>
      <c r="BI38" s="100"/>
      <c r="BJ38" s="100"/>
      <c r="BK38" s="12"/>
      <c r="BL38" s="12"/>
    </row>
    <row r="39" spans="1:256" hidden="1" outlineLevel="1">
      <c r="A39" s="9"/>
      <c r="B39" s="9"/>
      <c r="C39" s="46"/>
      <c r="D39" s="129">
        <v>0</v>
      </c>
      <c r="E39" s="9"/>
      <c r="F39" s="9"/>
      <c r="G39" s="123"/>
      <c r="H39" s="111">
        <v>0</v>
      </c>
      <c r="I39" s="111">
        <v>0</v>
      </c>
      <c r="J39" s="111">
        <v>0</v>
      </c>
      <c r="K39" s="111">
        <v>0</v>
      </c>
      <c r="L39" s="111">
        <v>0</v>
      </c>
      <c r="M39" s="111">
        <v>0</v>
      </c>
      <c r="N39" s="111">
        <v>0</v>
      </c>
      <c r="O39" s="111">
        <v>0</v>
      </c>
      <c r="P39" s="111">
        <v>0</v>
      </c>
      <c r="Q39" s="111">
        <v>0</v>
      </c>
      <c r="R39" s="29"/>
      <c r="S39" s="100"/>
      <c r="T39" s="100"/>
      <c r="U39" s="100"/>
      <c r="V39" s="100"/>
      <c r="W39" s="100"/>
      <c r="X39" s="100"/>
      <c r="Y39" s="100"/>
      <c r="Z39" s="100"/>
      <c r="AA39" s="100"/>
      <c r="AB39" s="227"/>
      <c r="AC39" s="227"/>
      <c r="AD39" s="227"/>
      <c r="AE39" s="227"/>
      <c r="AF39" s="227"/>
      <c r="AG39" s="227"/>
      <c r="AH39" s="227"/>
      <c r="AI39" s="227"/>
      <c r="AJ39" s="227"/>
      <c r="AK39" s="227"/>
      <c r="AL39" s="227"/>
      <c r="AM39" s="227"/>
      <c r="AN39" s="227"/>
      <c r="AO39" s="227"/>
      <c r="AP39" s="227"/>
      <c r="AQ39" s="227"/>
      <c r="AR39" s="227"/>
      <c r="AS39" s="227"/>
      <c r="AT39" s="227"/>
      <c r="AU39" s="227"/>
      <c r="AV39" s="227"/>
      <c r="AW39" s="227"/>
      <c r="AX39" s="227"/>
      <c r="AY39" s="227"/>
      <c r="AZ39" s="227"/>
      <c r="BA39" s="227"/>
      <c r="BB39" s="227"/>
      <c r="BC39" s="227"/>
      <c r="BD39" s="100"/>
      <c r="BE39" s="100"/>
      <c r="BF39" s="100"/>
      <c r="BG39" s="100"/>
      <c r="BH39" s="100"/>
      <c r="BI39" s="100"/>
      <c r="BJ39" s="100"/>
      <c r="BK39" s="12"/>
      <c r="BL39" s="12"/>
    </row>
    <row r="40" spans="1:256" hidden="1" outlineLevel="1">
      <c r="A40" s="9"/>
      <c r="B40" s="9"/>
      <c r="C40" s="46"/>
      <c r="D40" s="129">
        <v>0</v>
      </c>
      <c r="E40" s="9"/>
      <c r="F40" s="9"/>
      <c r="G40" s="123"/>
      <c r="H40" s="111">
        <v>0</v>
      </c>
      <c r="I40" s="111">
        <v>0</v>
      </c>
      <c r="J40" s="111">
        <v>0</v>
      </c>
      <c r="K40" s="111">
        <v>0</v>
      </c>
      <c r="L40" s="111">
        <v>0</v>
      </c>
      <c r="M40" s="111">
        <v>0</v>
      </c>
      <c r="N40" s="111">
        <v>0</v>
      </c>
      <c r="O40" s="111">
        <v>0</v>
      </c>
      <c r="P40" s="111">
        <v>0</v>
      </c>
      <c r="Q40" s="111">
        <v>0</v>
      </c>
      <c r="R40" s="29"/>
      <c r="S40" s="100"/>
      <c r="T40" s="100"/>
      <c r="U40" s="100"/>
      <c r="V40" s="100"/>
      <c r="W40" s="100"/>
      <c r="X40" s="100"/>
      <c r="Y40" s="100"/>
      <c r="Z40" s="100"/>
      <c r="AA40" s="100"/>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27"/>
      <c r="AZ40" s="227"/>
      <c r="BA40" s="227"/>
      <c r="BB40" s="227"/>
      <c r="BC40" s="227"/>
      <c r="BD40" s="100"/>
      <c r="BE40" s="100"/>
      <c r="BF40" s="100"/>
      <c r="BG40" s="100"/>
      <c r="BH40" s="100"/>
      <c r="BI40" s="100"/>
      <c r="BJ40" s="100"/>
      <c r="BK40" s="12"/>
      <c r="BL40" s="12"/>
    </row>
    <row r="41" spans="1:256" hidden="1" outlineLevel="1">
      <c r="A41" s="9"/>
      <c r="B41" s="9"/>
      <c r="C41" s="46"/>
      <c r="D41" s="129">
        <v>0</v>
      </c>
      <c r="E41" s="9"/>
      <c r="F41" s="9"/>
      <c r="G41" s="123"/>
      <c r="H41" s="111">
        <v>0</v>
      </c>
      <c r="I41" s="111">
        <v>0</v>
      </c>
      <c r="J41" s="111">
        <v>0</v>
      </c>
      <c r="K41" s="111">
        <v>0</v>
      </c>
      <c r="L41" s="111">
        <v>0</v>
      </c>
      <c r="M41" s="111">
        <v>0</v>
      </c>
      <c r="N41" s="111">
        <v>0</v>
      </c>
      <c r="O41" s="111">
        <v>0</v>
      </c>
      <c r="P41" s="111">
        <v>0</v>
      </c>
      <c r="Q41" s="111">
        <v>0</v>
      </c>
      <c r="R41" s="29"/>
      <c r="S41" s="100"/>
      <c r="T41" s="100"/>
      <c r="U41" s="100"/>
      <c r="V41" s="100"/>
      <c r="W41" s="100"/>
      <c r="X41" s="100"/>
      <c r="Y41" s="100"/>
      <c r="Z41" s="100"/>
      <c r="AA41" s="100"/>
      <c r="AB41" s="227"/>
      <c r="AC41" s="227"/>
      <c r="AD41" s="227"/>
      <c r="AE41" s="227"/>
      <c r="AF41" s="227"/>
      <c r="AG41" s="227"/>
      <c r="AH41" s="227"/>
      <c r="AI41" s="227"/>
      <c r="AJ41" s="227"/>
      <c r="AK41" s="227"/>
      <c r="AL41" s="227"/>
      <c r="AM41" s="227"/>
      <c r="AN41" s="227"/>
      <c r="AO41" s="227"/>
      <c r="AP41" s="227"/>
      <c r="AQ41" s="227"/>
      <c r="AR41" s="227"/>
      <c r="AS41" s="227"/>
      <c r="AT41" s="227"/>
      <c r="AU41" s="227"/>
      <c r="AV41" s="227"/>
      <c r="AW41" s="227"/>
      <c r="AX41" s="227"/>
      <c r="AY41" s="227"/>
      <c r="AZ41" s="227"/>
      <c r="BA41" s="227"/>
      <c r="BB41" s="227"/>
      <c r="BC41" s="227"/>
      <c r="BD41" s="100"/>
      <c r="BE41" s="100"/>
      <c r="BF41" s="100"/>
      <c r="BG41" s="100"/>
      <c r="BH41" s="100"/>
      <c r="BI41" s="100"/>
      <c r="BJ41" s="100"/>
      <c r="BK41" s="12"/>
      <c r="BL41" s="12"/>
    </row>
    <row r="42" spans="1:256" collapsed="1">
      <c r="A42" s="9"/>
      <c r="B42" s="9"/>
      <c r="C42" s="46"/>
      <c r="D42" s="114"/>
      <c r="E42" s="9"/>
      <c r="F42" s="9"/>
      <c r="G42" s="28"/>
      <c r="H42" s="37"/>
      <c r="I42" s="37"/>
      <c r="J42" s="37"/>
      <c r="K42" s="37"/>
      <c r="L42" s="37"/>
      <c r="M42" s="37"/>
      <c r="N42" s="110"/>
      <c r="O42" s="29"/>
      <c r="P42" s="29"/>
      <c r="Q42" s="29"/>
      <c r="R42" s="29"/>
      <c r="S42" s="100"/>
      <c r="T42" s="100"/>
      <c r="U42" s="100"/>
      <c r="V42" s="100"/>
      <c r="W42" s="100"/>
      <c r="X42" s="100"/>
      <c r="Y42" s="100"/>
      <c r="Z42" s="100"/>
      <c r="AA42" s="100"/>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7"/>
      <c r="AY42" s="227"/>
      <c r="AZ42" s="227"/>
      <c r="BA42" s="227"/>
      <c r="BB42" s="227"/>
      <c r="BC42" s="227"/>
      <c r="BD42" s="100"/>
      <c r="BE42" s="100"/>
      <c r="BF42" s="100"/>
      <c r="BG42" s="100"/>
      <c r="BH42" s="100"/>
      <c r="BI42" s="100"/>
      <c r="BJ42" s="100"/>
      <c r="BK42" s="12"/>
      <c r="BL42" s="12"/>
    </row>
    <row r="43" spans="1:256">
      <c r="A43" s="9"/>
      <c r="B43" s="9"/>
      <c r="C43" s="323" t="s">
        <v>118</v>
      </c>
      <c r="D43" s="324"/>
      <c r="E43" s="9"/>
      <c r="F43" s="9"/>
      <c r="G43" s="117"/>
      <c r="H43" s="117">
        <v>-39.136430996846663</v>
      </c>
      <c r="I43" s="117">
        <v>-42.142972176254261</v>
      </c>
      <c r="J43" s="117">
        <v>-46.397203880463003</v>
      </c>
      <c r="K43" s="117">
        <v>-49.200157485173072</v>
      </c>
      <c r="L43" s="117">
        <v>-51.623417391041379</v>
      </c>
      <c r="M43" s="117">
        <v>0</v>
      </c>
      <c r="N43" s="117">
        <v>0</v>
      </c>
      <c r="O43" s="117">
        <v>0</v>
      </c>
      <c r="P43" s="117">
        <v>0</v>
      </c>
      <c r="Q43" s="117">
        <v>0</v>
      </c>
      <c r="R43" s="9"/>
      <c r="S43" s="9"/>
      <c r="T43" s="9"/>
      <c r="U43" s="9"/>
      <c r="V43" s="9"/>
      <c r="W43" s="9"/>
      <c r="X43" s="9"/>
      <c r="Y43" s="9"/>
      <c r="Z43" s="9"/>
      <c r="AA43" s="9"/>
      <c r="AB43" s="187"/>
      <c r="AC43" s="187"/>
      <c r="AD43" s="187"/>
      <c r="AE43" s="187"/>
      <c r="AF43" s="187"/>
      <c r="AG43" s="187"/>
      <c r="AH43" s="187"/>
      <c r="AI43" s="187"/>
      <c r="AJ43" s="187"/>
      <c r="AK43" s="187"/>
      <c r="AL43" s="187"/>
      <c r="AM43" s="187"/>
      <c r="AN43" s="187"/>
      <c r="AO43" s="187"/>
      <c r="AP43" s="187"/>
      <c r="AQ43" s="187"/>
      <c r="AR43" s="187"/>
      <c r="AS43" s="187"/>
      <c r="AT43" s="187"/>
      <c r="AU43" s="187"/>
      <c r="AV43" s="187"/>
      <c r="AW43" s="187"/>
      <c r="AX43" s="187"/>
      <c r="AY43" s="187"/>
      <c r="AZ43" s="187"/>
      <c r="BA43" s="187"/>
      <c r="BB43" s="187"/>
      <c r="BC43" s="187"/>
      <c r="BD43" s="9"/>
      <c r="BE43" s="9"/>
      <c r="BF43" s="9"/>
      <c r="BG43" s="9"/>
      <c r="BH43" s="9"/>
      <c r="BI43" s="9"/>
      <c r="BJ43" s="9"/>
      <c r="BK43" s="9"/>
      <c r="BL43" s="9"/>
    </row>
    <row r="44" spans="1:256" s="5" customFormat="1" ht="12.75" hidden="1" customHeight="1" outlineLevel="2">
      <c r="A44" s="9"/>
      <c r="B44" s="9"/>
      <c r="C44" s="32" t="s">
        <v>121</v>
      </c>
      <c r="D44" s="33"/>
      <c r="E44" s="34" t="s">
        <v>28</v>
      </c>
      <c r="F44" s="33"/>
      <c r="G44" s="35"/>
      <c r="H44" s="304">
        <v>24.015679181922891</v>
      </c>
      <c r="I44" s="305">
        <v>24.015679181922891</v>
      </c>
      <c r="J44" s="305">
        <v>24.015679181922891</v>
      </c>
      <c r="K44" s="305">
        <v>24.015679181922891</v>
      </c>
      <c r="L44" s="305">
        <v>24.015679181922891</v>
      </c>
      <c r="M44" s="305">
        <v>24.015679181922891</v>
      </c>
      <c r="N44" s="305">
        <v>24.015679181922891</v>
      </c>
      <c r="O44" s="305">
        <v>24.015679181922891</v>
      </c>
      <c r="P44" s="305">
        <v>24.015679181922891</v>
      </c>
      <c r="Q44" s="305">
        <v>24.015679181922891</v>
      </c>
      <c r="R44" s="36"/>
      <c r="S44" s="101"/>
      <c r="T44" s="101"/>
      <c r="U44" s="101"/>
      <c r="V44" s="101"/>
      <c r="W44" s="101"/>
      <c r="X44" s="101"/>
      <c r="Y44" s="101"/>
      <c r="Z44" s="101"/>
      <c r="AA44" s="101"/>
      <c r="AB44" s="230"/>
      <c r="AC44" s="230"/>
      <c r="AD44" s="230"/>
      <c r="AE44" s="230"/>
      <c r="AF44" s="230"/>
      <c r="AG44" s="230"/>
      <c r="AH44" s="230"/>
      <c r="AI44" s="230"/>
      <c r="AJ44" s="230"/>
      <c r="AK44" s="230"/>
      <c r="AL44" s="230"/>
      <c r="AM44" s="230"/>
      <c r="AN44" s="230"/>
      <c r="AO44" s="230"/>
      <c r="AP44" s="230"/>
      <c r="AQ44" s="230"/>
      <c r="AR44" s="230"/>
      <c r="AS44" s="230"/>
      <c r="AT44" s="230"/>
      <c r="AU44" s="230"/>
      <c r="AV44" s="230"/>
      <c r="AW44" s="230"/>
      <c r="AX44" s="230"/>
      <c r="AY44" s="230"/>
      <c r="AZ44" s="230"/>
      <c r="BA44" s="230"/>
      <c r="BB44" s="230"/>
      <c r="BC44" s="230"/>
      <c r="BD44" s="101"/>
      <c r="BE44" s="101"/>
      <c r="BF44" s="101"/>
      <c r="BG44" s="101"/>
      <c r="BH44" s="101"/>
      <c r="BI44" s="101"/>
      <c r="BJ44" s="101"/>
      <c r="BK44" s="12"/>
      <c r="BL44" s="12"/>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s="5" customFormat="1" ht="12.75" hidden="1" customHeight="1" outlineLevel="2">
      <c r="A45" s="9"/>
      <c r="B45" s="9"/>
      <c r="C45" s="26"/>
      <c r="D45" s="25"/>
      <c r="E45" s="665" t="s">
        <v>84</v>
      </c>
      <c r="F45" s="86">
        <v>0</v>
      </c>
      <c r="G45" s="27"/>
      <c r="H45" s="299"/>
      <c r="I45" s="299"/>
      <c r="J45" s="299"/>
      <c r="K45" s="299"/>
      <c r="L45" s="299"/>
      <c r="M45" s="299"/>
      <c r="N45" s="299"/>
      <c r="O45" s="299"/>
      <c r="P45" s="299"/>
      <c r="Q45" s="299"/>
      <c r="R45" s="47"/>
      <c r="S45" s="101"/>
      <c r="T45" s="101"/>
      <c r="U45" s="101"/>
      <c r="V45" s="101"/>
      <c r="W45" s="101"/>
      <c r="X45" s="101"/>
      <c r="Y45" s="101"/>
      <c r="Z45" s="101"/>
      <c r="AA45" s="101"/>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230"/>
      <c r="AY45" s="230"/>
      <c r="AZ45" s="230"/>
      <c r="BA45" s="230"/>
      <c r="BB45" s="230"/>
      <c r="BC45" s="230"/>
      <c r="BD45" s="101"/>
      <c r="BE45" s="101"/>
      <c r="BF45" s="101"/>
      <c r="BG45" s="101"/>
      <c r="BH45" s="101"/>
      <c r="BI45" s="101"/>
      <c r="BJ45" s="101"/>
      <c r="BK45" s="12"/>
      <c r="BL45" s="12"/>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s="5" customFormat="1" ht="12.75" hidden="1" customHeight="1" outlineLevel="2">
      <c r="A46" s="9"/>
      <c r="B46" s="9"/>
      <c r="C46" s="26"/>
      <c r="D46" s="25"/>
      <c r="E46" s="666"/>
      <c r="F46" s="86">
        <v>1</v>
      </c>
      <c r="G46" s="27"/>
      <c r="H46" s="300"/>
      <c r="I46" s="592">
        <v>1.1872086309304817</v>
      </c>
      <c r="J46" s="592">
        <v>1.1872086309304817</v>
      </c>
      <c r="K46" s="592">
        <v>1.1872086309304817</v>
      </c>
      <c r="L46" s="592">
        <v>1.1872086309304817</v>
      </c>
      <c r="M46" s="592">
        <v>1.1872086309304817</v>
      </c>
      <c r="N46" s="592">
        <v>1.1872086309304817</v>
      </c>
      <c r="O46" s="592">
        <v>1.1872086309304817</v>
      </c>
      <c r="P46" s="592">
        <v>1.1872086309304817</v>
      </c>
      <c r="Q46" s="592">
        <v>1.1872086309304817</v>
      </c>
      <c r="R46" s="30"/>
      <c r="S46" s="101"/>
      <c r="T46" s="101"/>
      <c r="U46" s="101"/>
      <c r="V46" s="101"/>
      <c r="W46" s="101"/>
      <c r="X46" s="101"/>
      <c r="Y46" s="101"/>
      <c r="Z46" s="101"/>
      <c r="AA46" s="101"/>
      <c r="AB46" s="230"/>
      <c r="AC46" s="230"/>
      <c r="AD46" s="230"/>
      <c r="AE46" s="230"/>
      <c r="AF46" s="230"/>
      <c r="AG46" s="230"/>
      <c r="AH46" s="230"/>
      <c r="AI46" s="230"/>
      <c r="AJ46" s="230"/>
      <c r="AK46" s="230"/>
      <c r="AL46" s="230"/>
      <c r="AM46" s="230"/>
      <c r="AN46" s="230"/>
      <c r="AO46" s="230"/>
      <c r="AP46" s="230"/>
      <c r="AQ46" s="230"/>
      <c r="AR46" s="230"/>
      <c r="AS46" s="230"/>
      <c r="AT46" s="230"/>
      <c r="AU46" s="230"/>
      <c r="AV46" s="230"/>
      <c r="AW46" s="230"/>
      <c r="AX46" s="230"/>
      <c r="AY46" s="230"/>
      <c r="AZ46" s="230"/>
      <c r="BA46" s="230"/>
      <c r="BB46" s="230"/>
      <c r="BC46" s="230"/>
      <c r="BD46" s="101"/>
      <c r="BE46" s="101"/>
      <c r="BF46" s="101"/>
      <c r="BG46" s="101"/>
      <c r="BH46" s="101"/>
      <c r="BI46" s="101"/>
      <c r="BJ46" s="101"/>
      <c r="BK46" s="12"/>
      <c r="BL46" s="12"/>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s="5" customFormat="1" ht="12.75" hidden="1" customHeight="1" outlineLevel="2">
      <c r="A47" s="9"/>
      <c r="B47" s="9"/>
      <c r="C47" s="26"/>
      <c r="D47" s="25"/>
      <c r="E47" s="666"/>
      <c r="F47" s="86">
        <v>2</v>
      </c>
      <c r="G47" s="27"/>
      <c r="H47" s="301"/>
      <c r="I47" s="593"/>
      <c r="J47" s="592">
        <v>1.0032305496491989</v>
      </c>
      <c r="K47" s="592">
        <v>1.0032305496491989</v>
      </c>
      <c r="L47" s="592">
        <v>1.0032305496491989</v>
      </c>
      <c r="M47" s="592">
        <v>1.0032305496491989</v>
      </c>
      <c r="N47" s="592">
        <v>1.0032305496491989</v>
      </c>
      <c r="O47" s="592">
        <v>1.0032305496491989</v>
      </c>
      <c r="P47" s="592">
        <v>1.0032305496491989</v>
      </c>
      <c r="Q47" s="592">
        <v>1.0032305496491989</v>
      </c>
      <c r="R47" s="30"/>
      <c r="S47" s="101"/>
      <c r="T47" s="101"/>
      <c r="U47" s="101"/>
      <c r="V47" s="101"/>
      <c r="W47" s="101"/>
      <c r="X47" s="101"/>
      <c r="Y47" s="101"/>
      <c r="Z47" s="101"/>
      <c r="AA47" s="101"/>
      <c r="AB47" s="230"/>
      <c r="AC47" s="230"/>
      <c r="AD47" s="230"/>
      <c r="AE47" s="230"/>
      <c r="AF47" s="230"/>
      <c r="AG47" s="230"/>
      <c r="AH47" s="230"/>
      <c r="AI47" s="230"/>
      <c r="AJ47" s="230"/>
      <c r="AK47" s="230"/>
      <c r="AL47" s="230"/>
      <c r="AM47" s="230"/>
      <c r="AN47" s="230"/>
      <c r="AO47" s="230"/>
      <c r="AP47" s="230"/>
      <c r="AQ47" s="230"/>
      <c r="AR47" s="230"/>
      <c r="AS47" s="230"/>
      <c r="AT47" s="230"/>
      <c r="AU47" s="230"/>
      <c r="AV47" s="230"/>
      <c r="AW47" s="230"/>
      <c r="AX47" s="230"/>
      <c r="AY47" s="230"/>
      <c r="AZ47" s="230"/>
      <c r="BA47" s="230"/>
      <c r="BB47" s="230"/>
      <c r="BC47" s="230"/>
      <c r="BD47" s="101"/>
      <c r="BE47" s="101"/>
      <c r="BF47" s="101"/>
      <c r="BG47" s="101"/>
      <c r="BH47" s="101"/>
      <c r="BI47" s="101"/>
      <c r="BJ47" s="101"/>
      <c r="BK47" s="12"/>
      <c r="BL47" s="12"/>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s="5" customFormat="1" ht="12.75" hidden="1" customHeight="1" outlineLevel="2">
      <c r="A48" s="9"/>
      <c r="B48" s="9"/>
      <c r="C48" s="26"/>
      <c r="D48" s="25"/>
      <c r="E48" s="666"/>
      <c r="F48" s="86">
        <v>3</v>
      </c>
      <c r="G48" s="27"/>
      <c r="H48" s="301"/>
      <c r="I48" s="594"/>
      <c r="J48" s="593"/>
      <c r="K48" s="592">
        <v>0.95948354116709555</v>
      </c>
      <c r="L48" s="592">
        <v>0.95948354116709555</v>
      </c>
      <c r="M48" s="592">
        <v>0.95948354116709555</v>
      </c>
      <c r="N48" s="592">
        <v>0.95948354116709555</v>
      </c>
      <c r="O48" s="592">
        <v>0.95948354116709555</v>
      </c>
      <c r="P48" s="592">
        <v>0.95948354116709555</v>
      </c>
      <c r="Q48" s="592">
        <v>0.95948354116709555</v>
      </c>
      <c r="R48" s="30"/>
      <c r="S48" s="101"/>
      <c r="T48" s="101"/>
      <c r="U48" s="101"/>
      <c r="V48" s="101"/>
      <c r="W48" s="101"/>
      <c r="X48" s="101"/>
      <c r="Y48" s="101"/>
      <c r="Z48" s="101"/>
      <c r="AA48" s="101"/>
      <c r="AB48" s="230"/>
      <c r="AC48" s="230"/>
      <c r="AD48" s="230"/>
      <c r="AE48" s="230"/>
      <c r="AF48" s="230"/>
      <c r="AG48" s="230"/>
      <c r="AH48" s="230"/>
      <c r="AI48" s="230"/>
      <c r="AJ48" s="230"/>
      <c r="AK48" s="230"/>
      <c r="AL48" s="230"/>
      <c r="AM48" s="230"/>
      <c r="AN48" s="230"/>
      <c r="AO48" s="230"/>
      <c r="AP48" s="230"/>
      <c r="AQ48" s="230"/>
      <c r="AR48" s="230"/>
      <c r="AS48" s="230"/>
      <c r="AT48" s="230"/>
      <c r="AU48" s="230"/>
      <c r="AV48" s="230"/>
      <c r="AW48" s="230"/>
      <c r="AX48" s="230"/>
      <c r="AY48" s="230"/>
      <c r="AZ48" s="230"/>
      <c r="BA48" s="230"/>
      <c r="BB48" s="230"/>
      <c r="BC48" s="230"/>
      <c r="BD48" s="101"/>
      <c r="BE48" s="101"/>
      <c r="BF48" s="101"/>
      <c r="BG48" s="101"/>
      <c r="BH48" s="101"/>
      <c r="BI48" s="101"/>
      <c r="BJ48" s="101"/>
      <c r="BK48" s="12"/>
      <c r="BL48" s="12"/>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s="5" customFormat="1" ht="12.75" hidden="1" customHeight="1" outlineLevel="2">
      <c r="A49" s="9"/>
      <c r="B49" s="9"/>
      <c r="C49" s="26"/>
      <c r="D49" s="25"/>
      <c r="E49" s="666"/>
      <c r="F49" s="86">
        <v>4</v>
      </c>
      <c r="G49" s="27"/>
      <c r="H49" s="301"/>
      <c r="I49" s="594"/>
      <c r="J49" s="594"/>
      <c r="K49" s="593"/>
      <c r="L49" s="592">
        <v>1.0817596055004688</v>
      </c>
      <c r="M49" s="592">
        <v>1.0817596055004688</v>
      </c>
      <c r="N49" s="592">
        <v>1.0817596055004688</v>
      </c>
      <c r="O49" s="592">
        <v>1.0817596055004688</v>
      </c>
      <c r="P49" s="592">
        <v>1.0817596055004688</v>
      </c>
      <c r="Q49" s="592">
        <v>1.0817596055004688</v>
      </c>
      <c r="R49" s="30"/>
      <c r="S49" s="101"/>
      <c r="T49" s="101"/>
      <c r="U49" s="101"/>
      <c r="V49" s="101"/>
      <c r="W49" s="101"/>
      <c r="X49" s="101"/>
      <c r="Y49" s="101"/>
      <c r="Z49" s="101"/>
      <c r="AA49" s="101"/>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0"/>
      <c r="AY49" s="230"/>
      <c r="AZ49" s="230"/>
      <c r="BA49" s="230"/>
      <c r="BB49" s="230"/>
      <c r="BC49" s="230"/>
      <c r="BD49" s="101"/>
      <c r="BE49" s="101"/>
      <c r="BF49" s="101"/>
      <c r="BG49" s="101"/>
      <c r="BH49" s="101"/>
      <c r="BI49" s="101"/>
      <c r="BJ49" s="101"/>
      <c r="BK49" s="12"/>
      <c r="BL49" s="12"/>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s="5" customFormat="1" ht="12.75" hidden="1" customHeight="1" outlineLevel="2">
      <c r="A50" s="9"/>
      <c r="B50" s="9"/>
      <c r="C50" s="26"/>
      <c r="D50" s="25"/>
      <c r="E50" s="666"/>
      <c r="F50" s="86">
        <v>5</v>
      </c>
      <c r="G50" s="27"/>
      <c r="H50" s="301"/>
      <c r="I50" s="594"/>
      <c r="J50" s="594"/>
      <c r="K50" s="594"/>
      <c r="L50" s="593"/>
      <c r="M50" s="592">
        <v>0.87088245035125711</v>
      </c>
      <c r="N50" s="592">
        <v>0.87088245035125711</v>
      </c>
      <c r="O50" s="592">
        <v>0.87088245035125711</v>
      </c>
      <c r="P50" s="592">
        <v>0.87088245035125711</v>
      </c>
      <c r="Q50" s="592">
        <v>0.87088245035125711</v>
      </c>
      <c r="R50" s="30"/>
      <c r="S50" s="101"/>
      <c r="T50" s="101"/>
      <c r="U50" s="101"/>
      <c r="V50" s="101"/>
      <c r="W50" s="101"/>
      <c r="X50" s="101"/>
      <c r="Y50" s="101"/>
      <c r="Z50" s="101"/>
      <c r="AA50" s="101"/>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0"/>
      <c r="AY50" s="230"/>
      <c r="AZ50" s="230"/>
      <c r="BA50" s="230"/>
      <c r="BB50" s="230"/>
      <c r="BC50" s="230"/>
      <c r="BD50" s="101"/>
      <c r="BE50" s="101"/>
      <c r="BF50" s="101"/>
      <c r="BG50" s="101"/>
      <c r="BH50" s="101"/>
      <c r="BI50" s="101"/>
      <c r="BJ50" s="101"/>
      <c r="BK50" s="12"/>
      <c r="BL50" s="12"/>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s="5" customFormat="1" ht="12.75" hidden="1" customHeight="1" outlineLevel="2">
      <c r="A51" s="9"/>
      <c r="B51" s="9"/>
      <c r="C51" s="26"/>
      <c r="D51" s="25"/>
      <c r="E51" s="666"/>
      <c r="F51" s="86">
        <v>6</v>
      </c>
      <c r="G51" s="27"/>
      <c r="H51" s="221"/>
      <c r="I51" s="222"/>
      <c r="J51" s="222"/>
      <c r="K51" s="222"/>
      <c r="L51" s="222"/>
      <c r="M51" s="223"/>
      <c r="N51" s="30">
        <v>0</v>
      </c>
      <c r="O51" s="30">
        <v>0</v>
      </c>
      <c r="P51" s="30">
        <v>0</v>
      </c>
      <c r="Q51" s="30">
        <v>0</v>
      </c>
      <c r="R51" s="30"/>
      <c r="S51" s="101"/>
      <c r="T51" s="101"/>
      <c r="U51" s="101"/>
      <c r="V51" s="101"/>
      <c r="W51" s="101"/>
      <c r="X51" s="101"/>
      <c r="Y51" s="101"/>
      <c r="Z51" s="101"/>
      <c r="AA51" s="101"/>
      <c r="AB51" s="230"/>
      <c r="AC51" s="230"/>
      <c r="AD51" s="230"/>
      <c r="AE51" s="230"/>
      <c r="AF51" s="230"/>
      <c r="AG51" s="230"/>
      <c r="AH51" s="230"/>
      <c r="AI51" s="230"/>
      <c r="AJ51" s="230"/>
      <c r="AK51" s="230"/>
      <c r="AL51" s="230"/>
      <c r="AM51" s="230"/>
      <c r="AN51" s="230"/>
      <c r="AO51" s="230"/>
      <c r="AP51" s="230"/>
      <c r="AQ51" s="230"/>
      <c r="AR51" s="230"/>
      <c r="AS51" s="230"/>
      <c r="AT51" s="230"/>
      <c r="AU51" s="230"/>
      <c r="AV51" s="230"/>
      <c r="AW51" s="230"/>
      <c r="AX51" s="230"/>
      <c r="AY51" s="230"/>
      <c r="AZ51" s="230"/>
      <c r="BA51" s="230"/>
      <c r="BB51" s="230"/>
      <c r="BC51" s="230"/>
      <c r="BD51" s="101"/>
      <c r="BE51" s="101"/>
      <c r="BF51" s="101"/>
      <c r="BG51" s="101"/>
      <c r="BH51" s="101"/>
      <c r="BI51" s="101"/>
      <c r="BJ51" s="101"/>
      <c r="BK51" s="12"/>
      <c r="BL51" s="12"/>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s="5" customFormat="1" ht="12.75" hidden="1" customHeight="1" outlineLevel="2">
      <c r="A52" s="9"/>
      <c r="B52" s="9"/>
      <c r="C52" s="26"/>
      <c r="D52" s="25"/>
      <c r="E52" s="666"/>
      <c r="F52" s="86">
        <v>7</v>
      </c>
      <c r="G52" s="27"/>
      <c r="H52" s="221"/>
      <c r="I52" s="222"/>
      <c r="J52" s="222"/>
      <c r="K52" s="222"/>
      <c r="L52" s="222"/>
      <c r="M52" s="222"/>
      <c r="N52" s="223"/>
      <c r="O52" s="30">
        <v>0</v>
      </c>
      <c r="P52" s="30">
        <v>0</v>
      </c>
      <c r="Q52" s="30">
        <v>0</v>
      </c>
      <c r="R52" s="30"/>
      <c r="S52" s="101"/>
      <c r="T52" s="101"/>
      <c r="U52" s="101"/>
      <c r="V52" s="101"/>
      <c r="W52" s="101"/>
      <c r="X52" s="101"/>
      <c r="Y52" s="101"/>
      <c r="Z52" s="101"/>
      <c r="AA52" s="101"/>
      <c r="AB52" s="230"/>
      <c r="AC52" s="230"/>
      <c r="AD52" s="230"/>
      <c r="AE52" s="230"/>
      <c r="AF52" s="230"/>
      <c r="AG52" s="230"/>
      <c r="AH52" s="230"/>
      <c r="AI52" s="230"/>
      <c r="AJ52" s="230"/>
      <c r="AK52" s="230"/>
      <c r="AL52" s="230"/>
      <c r="AM52" s="230"/>
      <c r="AN52" s="230"/>
      <c r="AO52" s="230"/>
      <c r="AP52" s="230"/>
      <c r="AQ52" s="230"/>
      <c r="AR52" s="230"/>
      <c r="AS52" s="230"/>
      <c r="AT52" s="230"/>
      <c r="AU52" s="230"/>
      <c r="AV52" s="230"/>
      <c r="AW52" s="230"/>
      <c r="AX52" s="230"/>
      <c r="AY52" s="230"/>
      <c r="AZ52" s="230"/>
      <c r="BA52" s="230"/>
      <c r="BB52" s="230"/>
      <c r="BC52" s="230"/>
      <c r="BD52" s="101"/>
      <c r="BE52" s="101"/>
      <c r="BF52" s="101"/>
      <c r="BG52" s="101"/>
      <c r="BH52" s="101"/>
      <c r="BI52" s="101"/>
      <c r="BJ52" s="101"/>
      <c r="BK52" s="12"/>
      <c r="BL52" s="1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s="5" customFormat="1" ht="12.75" hidden="1" customHeight="1" outlineLevel="2">
      <c r="A53" s="9"/>
      <c r="B53" s="9"/>
      <c r="C53" s="26"/>
      <c r="D53" s="25"/>
      <c r="E53" s="666"/>
      <c r="F53" s="86">
        <v>8</v>
      </c>
      <c r="G53" s="27"/>
      <c r="H53" s="221"/>
      <c r="I53" s="222"/>
      <c r="J53" s="222"/>
      <c r="K53" s="222"/>
      <c r="L53" s="222"/>
      <c r="M53" s="222"/>
      <c r="N53" s="222"/>
      <c r="O53" s="223"/>
      <c r="P53" s="30">
        <v>0</v>
      </c>
      <c r="Q53" s="30">
        <v>0</v>
      </c>
      <c r="R53" s="30"/>
      <c r="S53" s="101"/>
      <c r="T53" s="101"/>
      <c r="U53" s="101"/>
      <c r="V53" s="101"/>
      <c r="W53" s="101"/>
      <c r="X53" s="101"/>
      <c r="Y53" s="101"/>
      <c r="Z53" s="101"/>
      <c r="AA53" s="101"/>
      <c r="AB53" s="230"/>
      <c r="AC53" s="230"/>
      <c r="AD53" s="230"/>
      <c r="AE53" s="230"/>
      <c r="AF53" s="230"/>
      <c r="AG53" s="230"/>
      <c r="AH53" s="230"/>
      <c r="AI53" s="230"/>
      <c r="AJ53" s="230"/>
      <c r="AK53" s="230"/>
      <c r="AL53" s="230"/>
      <c r="AM53" s="230"/>
      <c r="AN53" s="230"/>
      <c r="AO53" s="230"/>
      <c r="AP53" s="230"/>
      <c r="AQ53" s="230"/>
      <c r="AR53" s="230"/>
      <c r="AS53" s="230"/>
      <c r="AT53" s="230"/>
      <c r="AU53" s="230"/>
      <c r="AV53" s="230"/>
      <c r="AW53" s="230"/>
      <c r="AX53" s="230"/>
      <c r="AY53" s="230"/>
      <c r="AZ53" s="230"/>
      <c r="BA53" s="230"/>
      <c r="BB53" s="230"/>
      <c r="BC53" s="230"/>
      <c r="BD53" s="101"/>
      <c r="BE53" s="101"/>
      <c r="BF53" s="101"/>
      <c r="BG53" s="101"/>
      <c r="BH53" s="101"/>
      <c r="BI53" s="101"/>
      <c r="BJ53" s="101"/>
      <c r="BK53" s="12"/>
      <c r="BL53" s="12"/>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s="5" customFormat="1" ht="12.75" hidden="1" customHeight="1" outlineLevel="2">
      <c r="A54" s="9"/>
      <c r="B54" s="9"/>
      <c r="C54" s="26"/>
      <c r="D54" s="25"/>
      <c r="E54" s="666"/>
      <c r="F54" s="86">
        <v>9</v>
      </c>
      <c r="G54" s="27"/>
      <c r="H54" s="221"/>
      <c r="I54" s="222"/>
      <c r="J54" s="222"/>
      <c r="K54" s="222"/>
      <c r="L54" s="222"/>
      <c r="M54" s="222"/>
      <c r="N54" s="222"/>
      <c r="O54" s="222"/>
      <c r="P54" s="223"/>
      <c r="Q54" s="30">
        <v>0</v>
      </c>
      <c r="R54" s="30"/>
      <c r="S54" s="101"/>
      <c r="T54" s="101"/>
      <c r="U54" s="101"/>
      <c r="V54" s="101"/>
      <c r="W54" s="101"/>
      <c r="X54" s="101"/>
      <c r="Y54" s="101"/>
      <c r="Z54" s="101"/>
      <c r="AA54" s="101"/>
      <c r="AB54" s="230"/>
      <c r="AC54" s="230"/>
      <c r="AD54" s="230"/>
      <c r="AE54" s="230"/>
      <c r="AF54" s="230"/>
      <c r="AG54" s="230"/>
      <c r="AH54" s="230"/>
      <c r="AI54" s="230"/>
      <c r="AJ54" s="230"/>
      <c r="AK54" s="230"/>
      <c r="AL54" s="230"/>
      <c r="AM54" s="230"/>
      <c r="AN54" s="230"/>
      <c r="AO54" s="230"/>
      <c r="AP54" s="230"/>
      <c r="AQ54" s="230"/>
      <c r="AR54" s="230"/>
      <c r="AS54" s="230"/>
      <c r="AT54" s="230"/>
      <c r="AU54" s="230"/>
      <c r="AV54" s="230"/>
      <c r="AW54" s="230"/>
      <c r="AX54" s="230"/>
      <c r="AY54" s="230"/>
      <c r="AZ54" s="230"/>
      <c r="BA54" s="230"/>
      <c r="BB54" s="230"/>
      <c r="BC54" s="230"/>
      <c r="BD54" s="101"/>
      <c r="BE54" s="101"/>
      <c r="BF54" s="101"/>
      <c r="BG54" s="101"/>
      <c r="BH54" s="101"/>
      <c r="BI54" s="101"/>
      <c r="BJ54" s="101"/>
      <c r="BK54" s="12"/>
      <c r="BL54" s="12"/>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s="5" customFormat="1" ht="12.75" hidden="1" customHeight="1" outlineLevel="2">
      <c r="A55" s="9"/>
      <c r="B55" s="9"/>
      <c r="C55" s="26"/>
      <c r="D55" s="25"/>
      <c r="E55" s="666"/>
      <c r="F55" s="87">
        <v>10</v>
      </c>
      <c r="G55" s="27"/>
      <c r="H55" s="221"/>
      <c r="I55" s="222"/>
      <c r="J55" s="222"/>
      <c r="K55" s="222"/>
      <c r="L55" s="222"/>
      <c r="M55" s="222"/>
      <c r="N55" s="222"/>
      <c r="O55" s="222"/>
      <c r="P55" s="222"/>
      <c r="Q55" s="223"/>
      <c r="R55" s="30"/>
      <c r="S55" s="101"/>
      <c r="T55" s="101"/>
      <c r="U55" s="101"/>
      <c r="V55" s="101"/>
      <c r="W55" s="101"/>
      <c r="X55" s="101"/>
      <c r="Y55" s="101"/>
      <c r="Z55" s="101"/>
      <c r="AA55" s="101"/>
      <c r="AB55" s="230"/>
      <c r="AC55" s="230"/>
      <c r="AD55" s="230"/>
      <c r="AE55" s="230"/>
      <c r="AF55" s="230"/>
      <c r="AG55" s="230"/>
      <c r="AH55" s="230"/>
      <c r="AI55" s="230"/>
      <c r="AJ55" s="230"/>
      <c r="AK55" s="230"/>
      <c r="AL55" s="230"/>
      <c r="AM55" s="230"/>
      <c r="AN55" s="230"/>
      <c r="AO55" s="230"/>
      <c r="AP55" s="230"/>
      <c r="AQ55" s="230"/>
      <c r="AR55" s="230"/>
      <c r="AS55" s="230"/>
      <c r="AT55" s="230"/>
      <c r="AU55" s="230"/>
      <c r="AV55" s="230"/>
      <c r="AW55" s="230"/>
      <c r="AX55" s="230"/>
      <c r="AY55" s="230"/>
      <c r="AZ55" s="230"/>
      <c r="BA55" s="230"/>
      <c r="BB55" s="230"/>
      <c r="BC55" s="230"/>
      <c r="BD55" s="101"/>
      <c r="BE55" s="101"/>
      <c r="BF55" s="101"/>
      <c r="BG55" s="101"/>
      <c r="BH55" s="101"/>
      <c r="BI55" s="101"/>
      <c r="BJ55" s="101"/>
      <c r="BK55" s="12"/>
      <c r="BL55" s="12"/>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row>
    <row r="56" spans="1:256" s="5" customFormat="1" hidden="1" outlineLevel="1" collapsed="1">
      <c r="A56" s="9"/>
      <c r="B56" s="9"/>
      <c r="C56" s="9"/>
      <c r="D56" s="26" t="s">
        <v>121</v>
      </c>
      <c r="E56" s="9"/>
      <c r="F56" s="9"/>
      <c r="G56" s="123"/>
      <c r="H56" s="166">
        <v>-24.015679181922891</v>
      </c>
      <c r="I56" s="166">
        <v>-25.202887812853373</v>
      </c>
      <c r="J56" s="166">
        <v>-26.206118362502572</v>
      </c>
      <c r="K56" s="166">
        <v>-27.165601903669668</v>
      </c>
      <c r="L56" s="166">
        <v>-28.247361509170137</v>
      </c>
      <c r="M56" s="166">
        <v>0</v>
      </c>
      <c r="N56" s="166">
        <v>0</v>
      </c>
      <c r="O56" s="166">
        <v>0</v>
      </c>
      <c r="P56" s="166">
        <v>0</v>
      </c>
      <c r="Q56" s="166">
        <v>0</v>
      </c>
      <c r="R56" s="64"/>
      <c r="S56" s="102"/>
      <c r="T56" s="102"/>
      <c r="U56" s="102"/>
      <c r="V56" s="102"/>
      <c r="W56" s="102"/>
      <c r="X56" s="102"/>
      <c r="Y56" s="102"/>
      <c r="Z56" s="102"/>
      <c r="AA56" s="102"/>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7"/>
      <c r="AY56" s="217"/>
      <c r="AZ56" s="217"/>
      <c r="BA56" s="217"/>
      <c r="BB56" s="217"/>
      <c r="BC56" s="217"/>
      <c r="BD56" s="102"/>
      <c r="BE56" s="102"/>
      <c r="BF56" s="102"/>
      <c r="BG56" s="102"/>
      <c r="BH56" s="102"/>
      <c r="BI56" s="102"/>
      <c r="BJ56" s="102"/>
      <c r="BK56" s="12"/>
      <c r="BL56" s="12"/>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row>
    <row r="57" spans="1:256" s="5" customFormat="1" hidden="1" outlineLevel="2">
      <c r="A57" s="9"/>
      <c r="B57" s="9"/>
      <c r="C57" s="32" t="s">
        <v>122</v>
      </c>
      <c r="D57" s="163"/>
      <c r="E57" s="34" t="s">
        <v>28</v>
      </c>
      <c r="F57" s="33"/>
      <c r="G57" s="176"/>
      <c r="H57" s="305">
        <v>11.926211899228663</v>
      </c>
      <c r="I57" s="305">
        <v>11.926211899228663</v>
      </c>
      <c r="J57" s="305">
        <v>11.926211899228663</v>
      </c>
      <c r="K57" s="305">
        <v>11.926211899228663</v>
      </c>
      <c r="L57" s="305">
        <v>11.926211899228663</v>
      </c>
      <c r="M57" s="305">
        <v>11.926211899228663</v>
      </c>
      <c r="N57" s="305">
        <v>11.926211899228663</v>
      </c>
      <c r="O57" s="305">
        <v>11.926211899228663</v>
      </c>
      <c r="P57" s="305">
        <v>0.27785068442449301</v>
      </c>
      <c r="Q57" s="305">
        <v>0</v>
      </c>
      <c r="R57" s="67"/>
      <c r="S57" s="103"/>
      <c r="T57" s="103"/>
      <c r="U57" s="103"/>
      <c r="V57" s="103"/>
      <c r="W57" s="103"/>
      <c r="X57" s="103"/>
      <c r="Y57" s="103"/>
      <c r="Z57" s="103"/>
      <c r="AA57" s="103"/>
      <c r="AB57" s="216"/>
      <c r="AC57" s="216"/>
      <c r="AD57" s="216"/>
      <c r="AE57" s="216"/>
      <c r="AF57" s="216"/>
      <c r="AG57" s="216"/>
      <c r="AH57" s="216"/>
      <c r="AI57" s="216"/>
      <c r="AJ57" s="216"/>
      <c r="AK57" s="216"/>
      <c r="AL57" s="216"/>
      <c r="AM57" s="216"/>
      <c r="AN57" s="216"/>
      <c r="AO57" s="216"/>
      <c r="AP57" s="216"/>
      <c r="AQ57" s="216"/>
      <c r="AR57" s="216"/>
      <c r="AS57" s="216"/>
      <c r="AT57" s="216"/>
      <c r="AU57" s="216"/>
      <c r="AV57" s="216"/>
      <c r="AW57" s="216"/>
      <c r="AX57" s="216"/>
      <c r="AY57" s="216"/>
      <c r="AZ57" s="216"/>
      <c r="BA57" s="216"/>
      <c r="BB57" s="216"/>
      <c r="BC57" s="216"/>
      <c r="BD57" s="103"/>
      <c r="BE57" s="103"/>
      <c r="BF57" s="103"/>
      <c r="BG57" s="103"/>
      <c r="BH57" s="103"/>
      <c r="BI57" s="103"/>
      <c r="BJ57" s="103"/>
      <c r="BK57" s="12"/>
      <c r="BL57" s="12"/>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row>
    <row r="58" spans="1:256" s="5" customFormat="1" ht="12.75" hidden="1" customHeight="1" outlineLevel="2">
      <c r="A58" s="9"/>
      <c r="B58" s="9"/>
      <c r="C58" s="9"/>
      <c r="D58" s="26"/>
      <c r="E58" s="665" t="s">
        <v>84</v>
      </c>
      <c r="F58" s="86">
        <v>0</v>
      </c>
      <c r="G58" s="123"/>
      <c r="H58" s="299"/>
      <c r="I58" s="299"/>
      <c r="J58" s="299"/>
      <c r="K58" s="299"/>
      <c r="L58" s="299"/>
      <c r="M58" s="299"/>
      <c r="N58" s="299"/>
      <c r="O58" s="299"/>
      <c r="P58" s="299"/>
      <c r="Q58" s="299"/>
      <c r="R58" s="68"/>
      <c r="S58" s="103"/>
      <c r="T58" s="103"/>
      <c r="U58" s="103"/>
      <c r="V58" s="103"/>
      <c r="W58" s="103"/>
      <c r="X58" s="103"/>
      <c r="Y58" s="103"/>
      <c r="Z58" s="103"/>
      <c r="AA58" s="103"/>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6"/>
      <c r="AY58" s="216"/>
      <c r="AZ58" s="216"/>
      <c r="BA58" s="216"/>
      <c r="BB58" s="216"/>
      <c r="BC58" s="216"/>
      <c r="BD58" s="103"/>
      <c r="BE58" s="103"/>
      <c r="BF58" s="103"/>
      <c r="BG58" s="103"/>
      <c r="BH58" s="103"/>
      <c r="BI58" s="103"/>
      <c r="BJ58" s="103"/>
      <c r="BK58" s="12"/>
      <c r="BL58" s="12"/>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row>
    <row r="59" spans="1:256" s="5" customFormat="1" hidden="1" outlineLevel="2">
      <c r="A59" s="9"/>
      <c r="B59" s="9"/>
      <c r="C59" s="9"/>
      <c r="D59" s="26"/>
      <c r="E59" s="666"/>
      <c r="F59" s="86">
        <v>1</v>
      </c>
      <c r="G59" s="123"/>
      <c r="H59" s="300"/>
      <c r="I59" s="592">
        <v>0.55107233288351332</v>
      </c>
      <c r="J59" s="592">
        <v>0.55107233288351332</v>
      </c>
      <c r="K59" s="592">
        <v>0.55107233288351332</v>
      </c>
      <c r="L59" s="592">
        <v>0.55107233288351332</v>
      </c>
      <c r="M59" s="592">
        <v>0.55107233288351332</v>
      </c>
      <c r="N59" s="592">
        <v>0.55107233288351332</v>
      </c>
      <c r="O59" s="592">
        <v>0.55107233288351332</v>
      </c>
      <c r="P59" s="592">
        <v>0.55107233288351332</v>
      </c>
      <c r="Q59" s="592">
        <v>0.55107233288351332</v>
      </c>
      <c r="R59" s="68"/>
      <c r="S59" s="103"/>
      <c r="T59" s="103"/>
      <c r="U59" s="103"/>
      <c r="V59" s="103"/>
      <c r="W59" s="103"/>
      <c r="X59" s="103"/>
      <c r="Y59" s="103"/>
      <c r="Z59" s="103"/>
      <c r="AA59" s="103"/>
      <c r="AB59" s="216"/>
      <c r="AC59" s="216"/>
      <c r="AD59" s="216"/>
      <c r="AE59" s="216"/>
      <c r="AF59" s="216"/>
      <c r="AG59" s="216"/>
      <c r="AH59" s="216"/>
      <c r="AI59" s="216"/>
      <c r="AJ59" s="216"/>
      <c r="AK59" s="216"/>
      <c r="AL59" s="216"/>
      <c r="AM59" s="216"/>
      <c r="AN59" s="216"/>
      <c r="AO59" s="216"/>
      <c r="AP59" s="216"/>
      <c r="AQ59" s="216"/>
      <c r="AR59" s="216"/>
      <c r="AS59" s="216"/>
      <c r="AT59" s="216"/>
      <c r="AU59" s="216"/>
      <c r="AV59" s="216"/>
      <c r="AW59" s="216"/>
      <c r="AX59" s="216"/>
      <c r="AY59" s="216"/>
      <c r="AZ59" s="216"/>
      <c r="BA59" s="216"/>
      <c r="BB59" s="216"/>
      <c r="BC59" s="216"/>
      <c r="BD59" s="103"/>
      <c r="BE59" s="103"/>
      <c r="BF59" s="103"/>
      <c r="BG59" s="103"/>
      <c r="BH59" s="103"/>
      <c r="BI59" s="103"/>
      <c r="BJ59" s="103"/>
      <c r="BK59" s="12"/>
      <c r="BL59" s="12"/>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row>
    <row r="60" spans="1:256" s="5" customFormat="1" hidden="1" outlineLevel="2">
      <c r="A60" s="9"/>
      <c r="B60" s="9"/>
      <c r="C60" s="9"/>
      <c r="D60" s="26"/>
      <c r="E60" s="666"/>
      <c r="F60" s="86">
        <v>2</v>
      </c>
      <c r="G60" s="123"/>
      <c r="H60" s="301"/>
      <c r="I60" s="593"/>
      <c r="J60" s="592">
        <v>0.84474768042834691</v>
      </c>
      <c r="K60" s="592">
        <v>0.84474768042834691</v>
      </c>
      <c r="L60" s="592">
        <v>0.84474768042834691</v>
      </c>
      <c r="M60" s="592">
        <v>0.84474768042834691</v>
      </c>
      <c r="N60" s="592">
        <v>0.84474768042834691</v>
      </c>
      <c r="O60" s="592">
        <v>0.84474768042834691</v>
      </c>
      <c r="P60" s="592">
        <v>0.84474768042834691</v>
      </c>
      <c r="Q60" s="592">
        <v>0.84474768042834691</v>
      </c>
      <c r="R60" s="68"/>
      <c r="S60" s="103"/>
      <c r="T60" s="103"/>
      <c r="U60" s="103"/>
      <c r="V60" s="103"/>
      <c r="W60" s="103"/>
      <c r="X60" s="103"/>
      <c r="Y60" s="103"/>
      <c r="Z60" s="103"/>
      <c r="AA60" s="103"/>
      <c r="AB60" s="216"/>
      <c r="AC60" s="216"/>
      <c r="AD60" s="216"/>
      <c r="AE60" s="216"/>
      <c r="AF60" s="216"/>
      <c r="AG60" s="216"/>
      <c r="AH60" s="216"/>
      <c r="AI60" s="216"/>
      <c r="AJ60" s="216"/>
      <c r="AK60" s="216"/>
      <c r="AL60" s="216"/>
      <c r="AM60" s="216"/>
      <c r="AN60" s="216"/>
      <c r="AO60" s="216"/>
      <c r="AP60" s="216"/>
      <c r="AQ60" s="216"/>
      <c r="AR60" s="216"/>
      <c r="AS60" s="216"/>
      <c r="AT60" s="216"/>
      <c r="AU60" s="216"/>
      <c r="AV60" s="216"/>
      <c r="AW60" s="216"/>
      <c r="AX60" s="216"/>
      <c r="AY60" s="216"/>
      <c r="AZ60" s="216"/>
      <c r="BA60" s="216"/>
      <c r="BB60" s="216"/>
      <c r="BC60" s="216"/>
      <c r="BD60" s="103"/>
      <c r="BE60" s="103"/>
      <c r="BF60" s="103"/>
      <c r="BG60" s="103"/>
      <c r="BH60" s="103"/>
      <c r="BI60" s="103"/>
      <c r="BJ60" s="103"/>
      <c r="BK60" s="12"/>
      <c r="BL60" s="12"/>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row>
    <row r="61" spans="1:256" s="5" customFormat="1" hidden="1" outlineLevel="2">
      <c r="A61" s="9"/>
      <c r="B61" s="9"/>
      <c r="C61" s="9"/>
      <c r="D61" s="26"/>
      <c r="E61" s="666"/>
      <c r="F61" s="86">
        <v>3</v>
      </c>
      <c r="G61" s="123"/>
      <c r="H61" s="301"/>
      <c r="I61" s="594"/>
      <c r="J61" s="593"/>
      <c r="K61" s="592">
        <v>0.76921086858805554</v>
      </c>
      <c r="L61" s="592">
        <v>0.76921086858805554</v>
      </c>
      <c r="M61" s="592">
        <v>0.76921086858805554</v>
      </c>
      <c r="N61" s="592">
        <v>0.76921086858805554</v>
      </c>
      <c r="O61" s="592">
        <v>0.76921086858805554</v>
      </c>
      <c r="P61" s="592">
        <v>0.76921086858805554</v>
      </c>
      <c r="Q61" s="592">
        <v>0.76921086858805554</v>
      </c>
      <c r="R61" s="68"/>
      <c r="S61" s="103"/>
      <c r="T61" s="103"/>
      <c r="U61" s="103"/>
      <c r="V61" s="103"/>
      <c r="W61" s="103"/>
      <c r="X61" s="103"/>
      <c r="Y61" s="103"/>
      <c r="Z61" s="103"/>
      <c r="AA61" s="103"/>
      <c r="AB61" s="216"/>
      <c r="AC61" s="216"/>
      <c r="AD61" s="216"/>
      <c r="AE61" s="216"/>
      <c r="AF61" s="216"/>
      <c r="AG61" s="216"/>
      <c r="AH61" s="216"/>
      <c r="AI61" s="216"/>
      <c r="AJ61" s="216"/>
      <c r="AK61" s="216"/>
      <c r="AL61" s="216"/>
      <c r="AM61" s="216"/>
      <c r="AN61" s="216"/>
      <c r="AO61" s="216"/>
      <c r="AP61" s="216"/>
      <c r="AQ61" s="216"/>
      <c r="AR61" s="216"/>
      <c r="AS61" s="216"/>
      <c r="AT61" s="216"/>
      <c r="AU61" s="216"/>
      <c r="AV61" s="216"/>
      <c r="AW61" s="216"/>
      <c r="AX61" s="216"/>
      <c r="AY61" s="216"/>
      <c r="AZ61" s="216"/>
      <c r="BA61" s="216"/>
      <c r="BB61" s="216"/>
      <c r="BC61" s="216"/>
      <c r="BD61" s="103"/>
      <c r="BE61" s="103"/>
      <c r="BF61" s="103"/>
      <c r="BG61" s="103"/>
      <c r="BH61" s="103"/>
      <c r="BI61" s="103"/>
      <c r="BJ61" s="103"/>
      <c r="BK61" s="12"/>
      <c r="BL61" s="12"/>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row>
    <row r="62" spans="1:256" s="5" customFormat="1" hidden="1" outlineLevel="2">
      <c r="A62" s="9"/>
      <c r="B62" s="9"/>
      <c r="C62" s="9"/>
      <c r="D62" s="26"/>
      <c r="E62" s="666"/>
      <c r="F62" s="86">
        <v>4</v>
      </c>
      <c r="G62" s="123"/>
      <c r="H62" s="301"/>
      <c r="I62" s="594"/>
      <c r="J62" s="594"/>
      <c r="K62" s="593"/>
      <c r="L62" s="592">
        <v>1.1292647588510412</v>
      </c>
      <c r="M62" s="592">
        <v>1.1292647588510412</v>
      </c>
      <c r="N62" s="592">
        <v>1.1292647588510412</v>
      </c>
      <c r="O62" s="592">
        <v>1.1292647588510412</v>
      </c>
      <c r="P62" s="592">
        <v>1.1292647588510412</v>
      </c>
      <c r="Q62" s="592">
        <v>1.1292647588510412</v>
      </c>
      <c r="R62" s="68"/>
      <c r="S62" s="103"/>
      <c r="T62" s="103"/>
      <c r="U62" s="103"/>
      <c r="V62" s="103"/>
      <c r="W62" s="103"/>
      <c r="X62" s="103"/>
      <c r="Y62" s="103"/>
      <c r="Z62" s="103"/>
      <c r="AA62" s="103"/>
      <c r="AB62" s="216"/>
      <c r="AC62" s="216"/>
      <c r="AD62" s="216"/>
      <c r="AE62" s="216"/>
      <c r="AF62" s="216"/>
      <c r="AG62" s="216"/>
      <c r="AH62" s="216"/>
      <c r="AI62" s="216"/>
      <c r="AJ62" s="216"/>
      <c r="AK62" s="216"/>
      <c r="AL62" s="216"/>
      <c r="AM62" s="216"/>
      <c r="AN62" s="216"/>
      <c r="AO62" s="216"/>
      <c r="AP62" s="216"/>
      <c r="AQ62" s="216"/>
      <c r="AR62" s="216"/>
      <c r="AS62" s="216"/>
      <c r="AT62" s="216"/>
      <c r="AU62" s="216"/>
      <c r="AV62" s="216"/>
      <c r="AW62" s="216"/>
      <c r="AX62" s="216"/>
      <c r="AY62" s="216"/>
      <c r="AZ62" s="216"/>
      <c r="BA62" s="216"/>
      <c r="BB62" s="216"/>
      <c r="BC62" s="216"/>
      <c r="BD62" s="103"/>
      <c r="BE62" s="103"/>
      <c r="BF62" s="103"/>
      <c r="BG62" s="103"/>
      <c r="BH62" s="103"/>
      <c r="BI62" s="103"/>
      <c r="BJ62" s="103"/>
      <c r="BK62" s="12"/>
      <c r="BL62" s="1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row>
    <row r="63" spans="1:256" s="5" customFormat="1" hidden="1" outlineLevel="2">
      <c r="A63" s="9"/>
      <c r="B63" s="9"/>
      <c r="C63" s="9"/>
      <c r="D63" s="26"/>
      <c r="E63" s="666"/>
      <c r="F63" s="86">
        <v>5</v>
      </c>
      <c r="G63" s="123"/>
      <c r="H63" s="301"/>
      <c r="I63" s="594"/>
      <c r="J63" s="594"/>
      <c r="K63" s="594"/>
      <c r="L63" s="593"/>
      <c r="M63" s="592">
        <v>0.70455891903056689</v>
      </c>
      <c r="N63" s="592">
        <v>0.70455891903056689</v>
      </c>
      <c r="O63" s="592">
        <v>0.70455891903056689</v>
      </c>
      <c r="P63" s="592">
        <v>0.70455891903056689</v>
      </c>
      <c r="Q63" s="592">
        <v>0.70455891903056689</v>
      </c>
      <c r="R63" s="68"/>
      <c r="S63" s="103"/>
      <c r="T63" s="103"/>
      <c r="U63" s="103"/>
      <c r="V63" s="103"/>
      <c r="W63" s="103"/>
      <c r="X63" s="103"/>
      <c r="Y63" s="103"/>
      <c r="Z63" s="103"/>
      <c r="AA63" s="103"/>
      <c r="AB63" s="216"/>
      <c r="AC63" s="216"/>
      <c r="AD63" s="216"/>
      <c r="AE63" s="216"/>
      <c r="AF63" s="216"/>
      <c r="AG63" s="216"/>
      <c r="AH63" s="216"/>
      <c r="AI63" s="216"/>
      <c r="AJ63" s="216"/>
      <c r="AK63" s="216"/>
      <c r="AL63" s="216"/>
      <c r="AM63" s="216"/>
      <c r="AN63" s="216"/>
      <c r="AO63" s="216"/>
      <c r="AP63" s="216"/>
      <c r="AQ63" s="216"/>
      <c r="AR63" s="216"/>
      <c r="AS63" s="216"/>
      <c r="AT63" s="216"/>
      <c r="AU63" s="216"/>
      <c r="AV63" s="216"/>
      <c r="AW63" s="216"/>
      <c r="AX63" s="216"/>
      <c r="AY63" s="216"/>
      <c r="AZ63" s="216"/>
      <c r="BA63" s="216"/>
      <c r="BB63" s="216"/>
      <c r="BC63" s="216"/>
      <c r="BD63" s="103"/>
      <c r="BE63" s="103"/>
      <c r="BF63" s="103"/>
      <c r="BG63" s="103"/>
      <c r="BH63" s="103"/>
      <c r="BI63" s="103"/>
      <c r="BJ63" s="103"/>
      <c r="BK63" s="12"/>
      <c r="BL63" s="12"/>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row>
    <row r="64" spans="1:256" s="5" customFormat="1" hidden="1" outlineLevel="2">
      <c r="A64" s="9"/>
      <c r="B64" s="9"/>
      <c r="C64" s="9"/>
      <c r="D64" s="26"/>
      <c r="E64" s="666"/>
      <c r="F64" s="86">
        <v>6</v>
      </c>
      <c r="G64" s="123"/>
      <c r="H64" s="148"/>
      <c r="I64" s="150"/>
      <c r="J64" s="150"/>
      <c r="K64" s="150"/>
      <c r="L64" s="150"/>
      <c r="M64" s="149"/>
      <c r="N64" s="68">
        <v>0</v>
      </c>
      <c r="O64" s="68">
        <v>0</v>
      </c>
      <c r="P64" s="68">
        <v>0</v>
      </c>
      <c r="Q64" s="68">
        <v>0</v>
      </c>
      <c r="R64" s="68"/>
      <c r="S64" s="103"/>
      <c r="T64" s="103"/>
      <c r="U64" s="103"/>
      <c r="V64" s="103"/>
      <c r="W64" s="103"/>
      <c r="X64" s="103"/>
      <c r="Y64" s="103"/>
      <c r="Z64" s="103"/>
      <c r="AA64" s="103"/>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103"/>
      <c r="BE64" s="103"/>
      <c r="BF64" s="103"/>
      <c r="BG64" s="103"/>
      <c r="BH64" s="103"/>
      <c r="BI64" s="103"/>
      <c r="BJ64" s="103"/>
      <c r="BK64" s="12"/>
      <c r="BL64" s="12"/>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row>
    <row r="65" spans="1:256" s="5" customFormat="1" hidden="1" outlineLevel="2">
      <c r="A65" s="9"/>
      <c r="B65" s="9"/>
      <c r="C65" s="9"/>
      <c r="D65" s="26"/>
      <c r="E65" s="666"/>
      <c r="F65" s="86">
        <v>7</v>
      </c>
      <c r="G65" s="123"/>
      <c r="H65" s="148"/>
      <c r="I65" s="150"/>
      <c r="J65" s="150"/>
      <c r="K65" s="150"/>
      <c r="L65" s="150"/>
      <c r="M65" s="150"/>
      <c r="N65" s="149"/>
      <c r="O65" s="68">
        <v>0</v>
      </c>
      <c r="P65" s="68">
        <v>0</v>
      </c>
      <c r="Q65" s="68">
        <v>0</v>
      </c>
      <c r="R65" s="68"/>
      <c r="S65" s="103"/>
      <c r="T65" s="103"/>
      <c r="U65" s="103"/>
      <c r="V65" s="103"/>
      <c r="W65" s="103"/>
      <c r="X65" s="103"/>
      <c r="Y65" s="103"/>
      <c r="Z65" s="103"/>
      <c r="AA65" s="103"/>
      <c r="AB65" s="216"/>
      <c r="AC65" s="216"/>
      <c r="AD65" s="216"/>
      <c r="AE65" s="216"/>
      <c r="AF65" s="216"/>
      <c r="AG65" s="216"/>
      <c r="AH65" s="216"/>
      <c r="AI65" s="216"/>
      <c r="AJ65" s="216"/>
      <c r="AK65" s="216"/>
      <c r="AL65" s="216"/>
      <c r="AM65" s="216"/>
      <c r="AN65" s="216"/>
      <c r="AO65" s="216"/>
      <c r="AP65" s="216"/>
      <c r="AQ65" s="216"/>
      <c r="AR65" s="216"/>
      <c r="AS65" s="216"/>
      <c r="AT65" s="216"/>
      <c r="AU65" s="216"/>
      <c r="AV65" s="216"/>
      <c r="AW65" s="216"/>
      <c r="AX65" s="216"/>
      <c r="AY65" s="216"/>
      <c r="AZ65" s="216"/>
      <c r="BA65" s="216"/>
      <c r="BB65" s="216"/>
      <c r="BC65" s="216"/>
      <c r="BD65" s="103"/>
      <c r="BE65" s="103"/>
      <c r="BF65" s="103"/>
      <c r="BG65" s="103"/>
      <c r="BH65" s="103"/>
      <c r="BI65" s="103"/>
      <c r="BJ65" s="103"/>
      <c r="BK65" s="12"/>
      <c r="BL65" s="12"/>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row>
    <row r="66" spans="1:256" s="5" customFormat="1" hidden="1" outlineLevel="2">
      <c r="A66" s="9"/>
      <c r="B66" s="9"/>
      <c r="C66" s="9"/>
      <c r="D66" s="26"/>
      <c r="E66" s="666"/>
      <c r="F66" s="86">
        <v>8</v>
      </c>
      <c r="G66" s="123"/>
      <c r="H66" s="148"/>
      <c r="I66" s="150"/>
      <c r="J66" s="150"/>
      <c r="K66" s="150"/>
      <c r="L66" s="150"/>
      <c r="M66" s="150"/>
      <c r="N66" s="150"/>
      <c r="O66" s="149"/>
      <c r="P66" s="68">
        <v>0</v>
      </c>
      <c r="Q66" s="68">
        <v>0</v>
      </c>
      <c r="R66" s="68"/>
      <c r="S66" s="103"/>
      <c r="T66" s="103"/>
      <c r="U66" s="103"/>
      <c r="V66" s="103"/>
      <c r="W66" s="103"/>
      <c r="X66" s="103"/>
      <c r="Y66" s="103"/>
      <c r="Z66" s="103"/>
      <c r="AA66" s="103"/>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6"/>
      <c r="AY66" s="216"/>
      <c r="AZ66" s="216"/>
      <c r="BA66" s="216"/>
      <c r="BB66" s="216"/>
      <c r="BC66" s="216"/>
      <c r="BD66" s="103"/>
      <c r="BE66" s="103"/>
      <c r="BF66" s="103"/>
      <c r="BG66" s="103"/>
      <c r="BH66" s="103"/>
      <c r="BI66" s="103"/>
      <c r="BJ66" s="103"/>
      <c r="BK66" s="12"/>
      <c r="BL66" s="12"/>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row>
    <row r="67" spans="1:256" s="5" customFormat="1" hidden="1" outlineLevel="2">
      <c r="A67" s="9"/>
      <c r="B67" s="9"/>
      <c r="C67" s="9"/>
      <c r="D67" s="26"/>
      <c r="E67" s="666"/>
      <c r="F67" s="86">
        <v>9</v>
      </c>
      <c r="G67" s="123"/>
      <c r="H67" s="148"/>
      <c r="I67" s="150"/>
      <c r="J67" s="150"/>
      <c r="K67" s="150"/>
      <c r="L67" s="150"/>
      <c r="M67" s="150"/>
      <c r="N67" s="150"/>
      <c r="O67" s="150"/>
      <c r="P67" s="149"/>
      <c r="Q67" s="68">
        <v>0</v>
      </c>
      <c r="R67" s="68"/>
      <c r="S67" s="103"/>
      <c r="T67" s="103"/>
      <c r="U67" s="103"/>
      <c r="V67" s="103"/>
      <c r="W67" s="103"/>
      <c r="X67" s="103"/>
      <c r="Y67" s="103"/>
      <c r="Z67" s="103"/>
      <c r="AA67" s="103"/>
      <c r="AB67" s="216"/>
      <c r="AC67" s="216"/>
      <c r="AD67" s="216"/>
      <c r="AE67" s="216"/>
      <c r="AF67" s="216"/>
      <c r="AG67" s="216"/>
      <c r="AH67" s="216"/>
      <c r="AI67" s="216"/>
      <c r="AJ67" s="216"/>
      <c r="AK67" s="216"/>
      <c r="AL67" s="216"/>
      <c r="AM67" s="216"/>
      <c r="AN67" s="216"/>
      <c r="AO67" s="216"/>
      <c r="AP67" s="216"/>
      <c r="AQ67" s="216"/>
      <c r="AR67" s="216"/>
      <c r="AS67" s="216"/>
      <c r="AT67" s="216"/>
      <c r="AU67" s="216"/>
      <c r="AV67" s="216"/>
      <c r="AW67" s="216"/>
      <c r="AX67" s="216"/>
      <c r="AY67" s="216"/>
      <c r="AZ67" s="216"/>
      <c r="BA67" s="216"/>
      <c r="BB67" s="216"/>
      <c r="BC67" s="216"/>
      <c r="BD67" s="103"/>
      <c r="BE67" s="103"/>
      <c r="BF67" s="103"/>
      <c r="BG67" s="103"/>
      <c r="BH67" s="103"/>
      <c r="BI67" s="103"/>
      <c r="BJ67" s="103"/>
      <c r="BK67" s="12"/>
      <c r="BL67" s="12"/>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row>
    <row r="68" spans="1:256" s="5" customFormat="1" hidden="1" outlineLevel="2">
      <c r="A68" s="9"/>
      <c r="B68" s="9"/>
      <c r="C68" s="9"/>
      <c r="D68" s="26"/>
      <c r="E68" s="666"/>
      <c r="F68" s="87">
        <v>10</v>
      </c>
      <c r="G68" s="123"/>
      <c r="H68" s="148"/>
      <c r="I68" s="150"/>
      <c r="J68" s="150"/>
      <c r="K68" s="150"/>
      <c r="L68" s="150"/>
      <c r="M68" s="150"/>
      <c r="N68" s="150"/>
      <c r="O68" s="150"/>
      <c r="P68" s="150"/>
      <c r="Q68" s="149"/>
      <c r="R68" s="68"/>
      <c r="S68" s="103"/>
      <c r="T68" s="103"/>
      <c r="U68" s="103"/>
      <c r="V68" s="103"/>
      <c r="W68" s="103"/>
      <c r="X68" s="103"/>
      <c r="Y68" s="103"/>
      <c r="Z68" s="103"/>
      <c r="AA68" s="103"/>
      <c r="AB68" s="216"/>
      <c r="AC68" s="216"/>
      <c r="AD68" s="216"/>
      <c r="AE68" s="216"/>
      <c r="AF68" s="216"/>
      <c r="AG68" s="216"/>
      <c r="AH68" s="216"/>
      <c r="AI68" s="216"/>
      <c r="AJ68" s="216"/>
      <c r="AK68" s="216"/>
      <c r="AL68" s="216"/>
      <c r="AM68" s="216"/>
      <c r="AN68" s="216"/>
      <c r="AO68" s="216"/>
      <c r="AP68" s="216"/>
      <c r="AQ68" s="216"/>
      <c r="AR68" s="216"/>
      <c r="AS68" s="216"/>
      <c r="AT68" s="216"/>
      <c r="AU68" s="216"/>
      <c r="AV68" s="216"/>
      <c r="AW68" s="216"/>
      <c r="AX68" s="216"/>
      <c r="AY68" s="216"/>
      <c r="AZ68" s="216"/>
      <c r="BA68" s="216"/>
      <c r="BB68" s="216"/>
      <c r="BC68" s="216"/>
      <c r="BD68" s="103"/>
      <c r="BE68" s="103"/>
      <c r="BF68" s="103"/>
      <c r="BG68" s="103"/>
      <c r="BH68" s="103"/>
      <c r="BI68" s="103"/>
      <c r="BJ68" s="103"/>
      <c r="BK68" s="12"/>
      <c r="BL68" s="12"/>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row>
    <row r="69" spans="1:256" s="5" customFormat="1" hidden="1" outlineLevel="1" collapsed="1">
      <c r="A69" s="9"/>
      <c r="B69" s="9"/>
      <c r="C69" s="9"/>
      <c r="D69" s="26" t="s">
        <v>122</v>
      </c>
      <c r="E69" s="9"/>
      <c r="F69" s="9"/>
      <c r="G69" s="123"/>
      <c r="H69" s="68">
        <v>-11.926211899228663</v>
      </c>
      <c r="I69" s="68">
        <v>-12.477284232112178</v>
      </c>
      <c r="J69" s="68">
        <v>-13.322031912540524</v>
      </c>
      <c r="K69" s="68">
        <v>-14.09124278112858</v>
      </c>
      <c r="L69" s="68">
        <v>-15.220507539979621</v>
      </c>
      <c r="M69" s="68">
        <v>0</v>
      </c>
      <c r="N69" s="68">
        <v>0</v>
      </c>
      <c r="O69" s="68">
        <v>0</v>
      </c>
      <c r="P69" s="68">
        <v>0</v>
      </c>
      <c r="Q69" s="68">
        <v>0</v>
      </c>
      <c r="R69" s="65"/>
      <c r="S69" s="104"/>
      <c r="T69" s="104"/>
      <c r="U69" s="104"/>
      <c r="V69" s="104"/>
      <c r="W69" s="104"/>
      <c r="X69" s="104"/>
      <c r="Y69" s="104"/>
      <c r="Z69" s="104"/>
      <c r="AA69" s="104"/>
      <c r="AB69" s="231"/>
      <c r="AC69" s="231"/>
      <c r="AD69" s="231"/>
      <c r="AE69" s="231"/>
      <c r="AF69" s="231"/>
      <c r="AG69" s="231"/>
      <c r="AH69" s="231"/>
      <c r="AI69" s="231"/>
      <c r="AJ69" s="231"/>
      <c r="AK69" s="231"/>
      <c r="AL69" s="231"/>
      <c r="AM69" s="231"/>
      <c r="AN69" s="231"/>
      <c r="AO69" s="231"/>
      <c r="AP69" s="231"/>
      <c r="AQ69" s="231"/>
      <c r="AR69" s="231"/>
      <c r="AS69" s="231"/>
      <c r="AT69" s="231"/>
      <c r="AU69" s="231"/>
      <c r="AV69" s="231"/>
      <c r="AW69" s="231"/>
      <c r="AX69" s="231"/>
      <c r="AY69" s="231"/>
      <c r="AZ69" s="231"/>
      <c r="BA69" s="231"/>
      <c r="BB69" s="231"/>
      <c r="BC69" s="231"/>
      <c r="BD69" s="104"/>
      <c r="BE69" s="104"/>
      <c r="BF69" s="104"/>
      <c r="BG69" s="104"/>
      <c r="BH69" s="104"/>
      <c r="BI69" s="104"/>
      <c r="BJ69" s="104"/>
      <c r="BK69" s="12"/>
      <c r="BL69" s="12"/>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row>
    <row r="70" spans="1:256" s="5" customFormat="1" hidden="1" outlineLevel="2">
      <c r="A70" s="9"/>
      <c r="B70" s="9"/>
      <c r="C70" s="32" t="s">
        <v>123</v>
      </c>
      <c r="D70" s="163"/>
      <c r="E70" s="34" t="s">
        <v>28</v>
      </c>
      <c r="F70" s="33"/>
      <c r="G70" s="176"/>
      <c r="H70" s="305">
        <v>0.42105771561226402</v>
      </c>
      <c r="I70" s="305">
        <v>0.42105771561226402</v>
      </c>
      <c r="J70" s="305">
        <v>0.42105771561226402</v>
      </c>
      <c r="K70" s="305">
        <v>0.42105771561226402</v>
      </c>
      <c r="L70" s="305">
        <v>0.42105771561226402</v>
      </c>
      <c r="M70" s="305">
        <v>0.42105771561226402</v>
      </c>
      <c r="N70" s="305">
        <v>0.42105771561226402</v>
      </c>
      <c r="O70" s="305">
        <v>0.42105771561226402</v>
      </c>
      <c r="P70" s="305">
        <v>0.42105771561226402</v>
      </c>
      <c r="Q70" s="305">
        <v>0.42105771561226402</v>
      </c>
      <c r="R70" s="67"/>
      <c r="S70" s="103"/>
      <c r="T70" s="103"/>
      <c r="U70" s="103"/>
      <c r="V70" s="103"/>
      <c r="W70" s="103"/>
      <c r="X70" s="103"/>
      <c r="Y70" s="103"/>
      <c r="Z70" s="103"/>
      <c r="AA70" s="103"/>
      <c r="AB70" s="216"/>
      <c r="AC70" s="216"/>
      <c r="AD70" s="216"/>
      <c r="AE70" s="216"/>
      <c r="AF70" s="216"/>
      <c r="AG70" s="216"/>
      <c r="AH70" s="216"/>
      <c r="AI70" s="216"/>
      <c r="AJ70" s="216"/>
      <c r="AK70" s="216"/>
      <c r="AL70" s="216"/>
      <c r="AM70" s="216"/>
      <c r="AN70" s="216"/>
      <c r="AO70" s="216"/>
      <c r="AP70" s="216"/>
      <c r="AQ70" s="216"/>
      <c r="AR70" s="216"/>
      <c r="AS70" s="216"/>
      <c r="AT70" s="216"/>
      <c r="AU70" s="216"/>
      <c r="AV70" s="216"/>
      <c r="AW70" s="216"/>
      <c r="AX70" s="216"/>
      <c r="AY70" s="216"/>
      <c r="AZ70" s="216"/>
      <c r="BA70" s="216"/>
      <c r="BB70" s="216"/>
      <c r="BC70" s="216"/>
      <c r="BD70" s="103"/>
      <c r="BE70" s="103"/>
      <c r="BF70" s="103"/>
      <c r="BG70" s="103"/>
      <c r="BH70" s="103"/>
      <c r="BI70" s="103"/>
      <c r="BJ70" s="103"/>
      <c r="BK70" s="12"/>
      <c r="BL70" s="12"/>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row>
    <row r="71" spans="1:256" s="5" customFormat="1" ht="12.75" hidden="1" customHeight="1" outlineLevel="2">
      <c r="A71" s="9"/>
      <c r="B71" s="9"/>
      <c r="C71" s="9"/>
      <c r="D71" s="26"/>
      <c r="E71" s="665" t="s">
        <v>84</v>
      </c>
      <c r="F71" s="86">
        <v>0</v>
      </c>
      <c r="G71" s="123"/>
      <c r="H71" s="299"/>
      <c r="I71" s="299"/>
      <c r="J71" s="299"/>
      <c r="K71" s="299"/>
      <c r="L71" s="299"/>
      <c r="M71" s="299"/>
      <c r="N71" s="299"/>
      <c r="O71" s="299"/>
      <c r="P71" s="299"/>
      <c r="Q71" s="299"/>
      <c r="R71" s="68"/>
      <c r="S71" s="103"/>
      <c r="T71" s="103"/>
      <c r="U71" s="103"/>
      <c r="V71" s="103"/>
      <c r="W71" s="103"/>
      <c r="X71" s="103"/>
      <c r="Y71" s="103"/>
      <c r="Z71" s="103"/>
      <c r="AA71" s="103"/>
      <c r="AB71" s="216"/>
      <c r="AC71" s="216"/>
      <c r="AD71" s="216"/>
      <c r="AE71" s="216"/>
      <c r="AF71" s="216"/>
      <c r="AG71" s="216"/>
      <c r="AH71" s="216"/>
      <c r="AI71" s="216"/>
      <c r="AJ71" s="216"/>
      <c r="AK71" s="216"/>
      <c r="AL71" s="216"/>
      <c r="AM71" s="216"/>
      <c r="AN71" s="216"/>
      <c r="AO71" s="216"/>
      <c r="AP71" s="216"/>
      <c r="AQ71" s="216"/>
      <c r="AR71" s="216"/>
      <c r="AS71" s="216"/>
      <c r="AT71" s="216"/>
      <c r="AU71" s="216"/>
      <c r="AV71" s="216"/>
      <c r="AW71" s="216"/>
      <c r="AX71" s="216"/>
      <c r="AY71" s="216"/>
      <c r="AZ71" s="216"/>
      <c r="BA71" s="216"/>
      <c r="BB71" s="216"/>
      <c r="BC71" s="216"/>
      <c r="BD71" s="103"/>
      <c r="BE71" s="103"/>
      <c r="BF71" s="103"/>
      <c r="BG71" s="103"/>
      <c r="BH71" s="103"/>
      <c r="BI71" s="103"/>
      <c r="BJ71" s="103"/>
      <c r="BK71" s="12"/>
      <c r="BL71" s="12"/>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row>
    <row r="72" spans="1:256" s="5" customFormat="1" hidden="1" outlineLevel="2">
      <c r="A72" s="9"/>
      <c r="B72" s="9"/>
      <c r="C72" s="9"/>
      <c r="D72" s="26"/>
      <c r="E72" s="666"/>
      <c r="F72" s="86">
        <v>1</v>
      </c>
      <c r="G72" s="123"/>
      <c r="H72" s="300"/>
      <c r="I72" s="306">
        <v>0</v>
      </c>
      <c r="J72" s="306">
        <v>0</v>
      </c>
      <c r="K72" s="306">
        <v>0</v>
      </c>
      <c r="L72" s="306">
        <v>0</v>
      </c>
      <c r="M72" s="306">
        <v>0</v>
      </c>
      <c r="N72" s="306">
        <v>0</v>
      </c>
      <c r="O72" s="306">
        <v>0</v>
      </c>
      <c r="P72" s="306">
        <v>0</v>
      </c>
      <c r="Q72" s="306">
        <v>0</v>
      </c>
      <c r="R72" s="68"/>
      <c r="S72" s="103"/>
      <c r="T72" s="103"/>
      <c r="U72" s="103"/>
      <c r="V72" s="103"/>
      <c r="W72" s="103"/>
      <c r="X72" s="103"/>
      <c r="Y72" s="103"/>
      <c r="Z72" s="103"/>
      <c r="AA72" s="103"/>
      <c r="AB72" s="216"/>
      <c r="AC72" s="216"/>
      <c r="AD72" s="216"/>
      <c r="AE72" s="216"/>
      <c r="AF72" s="216"/>
      <c r="AG72" s="216"/>
      <c r="AH72" s="216"/>
      <c r="AI72" s="216"/>
      <c r="AJ72" s="216"/>
      <c r="AK72" s="216"/>
      <c r="AL72" s="216"/>
      <c r="AM72" s="216"/>
      <c r="AN72" s="216"/>
      <c r="AO72" s="216"/>
      <c r="AP72" s="216"/>
      <c r="AQ72" s="216"/>
      <c r="AR72" s="216"/>
      <c r="AS72" s="216"/>
      <c r="AT72" s="216"/>
      <c r="AU72" s="216"/>
      <c r="AV72" s="216"/>
      <c r="AW72" s="216"/>
      <c r="AX72" s="216"/>
      <c r="AY72" s="216"/>
      <c r="AZ72" s="216"/>
      <c r="BA72" s="216"/>
      <c r="BB72" s="216"/>
      <c r="BC72" s="216"/>
      <c r="BD72" s="103"/>
      <c r="BE72" s="103"/>
      <c r="BF72" s="103"/>
      <c r="BG72" s="103"/>
      <c r="BH72" s="103"/>
      <c r="BI72" s="103"/>
      <c r="BJ72" s="103"/>
      <c r="BK72" s="12"/>
      <c r="BL72" s="1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row>
    <row r="73" spans="1:256" s="5" customFormat="1" hidden="1" outlineLevel="2">
      <c r="A73" s="9"/>
      <c r="B73" s="9"/>
      <c r="C73" s="9"/>
      <c r="D73" s="26"/>
      <c r="E73" s="666"/>
      <c r="F73" s="86">
        <v>2</v>
      </c>
      <c r="G73" s="123"/>
      <c r="H73" s="301"/>
      <c r="I73" s="302"/>
      <c r="J73" s="306">
        <v>0</v>
      </c>
      <c r="K73" s="306">
        <v>0</v>
      </c>
      <c r="L73" s="306">
        <v>0</v>
      </c>
      <c r="M73" s="306">
        <v>0</v>
      </c>
      <c r="N73" s="306">
        <v>0</v>
      </c>
      <c r="O73" s="306">
        <v>0</v>
      </c>
      <c r="P73" s="306">
        <v>0</v>
      </c>
      <c r="Q73" s="306">
        <v>0</v>
      </c>
      <c r="R73" s="68"/>
      <c r="S73" s="103"/>
      <c r="T73" s="103"/>
      <c r="U73" s="103"/>
      <c r="V73" s="103"/>
      <c r="W73" s="103"/>
      <c r="X73" s="103"/>
      <c r="Y73" s="103"/>
      <c r="Z73" s="103"/>
      <c r="AA73" s="103"/>
      <c r="AB73" s="216"/>
      <c r="AC73" s="216"/>
      <c r="AD73" s="216"/>
      <c r="AE73" s="216"/>
      <c r="AF73" s="216"/>
      <c r="AG73" s="216"/>
      <c r="AH73" s="216"/>
      <c r="AI73" s="216"/>
      <c r="AJ73" s="216"/>
      <c r="AK73" s="216"/>
      <c r="AL73" s="216"/>
      <c r="AM73" s="216"/>
      <c r="AN73" s="216"/>
      <c r="AO73" s="216"/>
      <c r="AP73" s="216"/>
      <c r="AQ73" s="216"/>
      <c r="AR73" s="216"/>
      <c r="AS73" s="216"/>
      <c r="AT73" s="216"/>
      <c r="AU73" s="216"/>
      <c r="AV73" s="216"/>
      <c r="AW73" s="216"/>
      <c r="AX73" s="216"/>
      <c r="AY73" s="216"/>
      <c r="AZ73" s="216"/>
      <c r="BA73" s="216"/>
      <c r="BB73" s="216"/>
      <c r="BC73" s="216"/>
      <c r="BD73" s="103"/>
      <c r="BE73" s="103"/>
      <c r="BF73" s="103"/>
      <c r="BG73" s="103"/>
      <c r="BH73" s="103"/>
      <c r="BI73" s="103"/>
      <c r="BJ73" s="103"/>
      <c r="BK73" s="12"/>
      <c r="BL73" s="12"/>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row>
    <row r="74" spans="1:256" s="5" customFormat="1" hidden="1" outlineLevel="2">
      <c r="A74" s="9"/>
      <c r="B74" s="9"/>
      <c r="C74" s="9"/>
      <c r="D74" s="26"/>
      <c r="E74" s="666"/>
      <c r="F74" s="86">
        <v>3</v>
      </c>
      <c r="G74" s="123"/>
      <c r="H74" s="301"/>
      <c r="I74" s="303"/>
      <c r="J74" s="302"/>
      <c r="K74" s="306">
        <v>0</v>
      </c>
      <c r="L74" s="306">
        <v>0</v>
      </c>
      <c r="M74" s="306">
        <v>0</v>
      </c>
      <c r="N74" s="306">
        <v>0</v>
      </c>
      <c r="O74" s="306">
        <v>0</v>
      </c>
      <c r="P74" s="306">
        <v>0</v>
      </c>
      <c r="Q74" s="306">
        <v>0</v>
      </c>
      <c r="R74" s="68"/>
      <c r="S74" s="103"/>
      <c r="T74" s="103"/>
      <c r="U74" s="103"/>
      <c r="V74" s="103"/>
      <c r="W74" s="103"/>
      <c r="X74" s="103"/>
      <c r="Y74" s="103"/>
      <c r="Z74" s="103"/>
      <c r="AA74" s="103"/>
      <c r="AB74" s="216"/>
      <c r="AC74" s="216"/>
      <c r="AD74" s="216"/>
      <c r="AE74" s="216"/>
      <c r="AF74" s="216"/>
      <c r="AG74" s="216"/>
      <c r="AH74" s="216"/>
      <c r="AI74" s="216"/>
      <c r="AJ74" s="216"/>
      <c r="AK74" s="216"/>
      <c r="AL74" s="216"/>
      <c r="AM74" s="216"/>
      <c r="AN74" s="216"/>
      <c r="AO74" s="216"/>
      <c r="AP74" s="216"/>
      <c r="AQ74" s="216"/>
      <c r="AR74" s="216"/>
      <c r="AS74" s="216"/>
      <c r="AT74" s="216"/>
      <c r="AU74" s="216"/>
      <c r="AV74" s="216"/>
      <c r="AW74" s="216"/>
      <c r="AX74" s="216"/>
      <c r="AY74" s="216"/>
      <c r="AZ74" s="216"/>
      <c r="BA74" s="216"/>
      <c r="BB74" s="216"/>
      <c r="BC74" s="216"/>
      <c r="BD74" s="103"/>
      <c r="BE74" s="103"/>
      <c r="BF74" s="103"/>
      <c r="BG74" s="103"/>
      <c r="BH74" s="103"/>
      <c r="BI74" s="103"/>
      <c r="BJ74" s="103"/>
      <c r="BK74" s="12"/>
      <c r="BL74" s="12"/>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row>
    <row r="75" spans="1:256" s="5" customFormat="1" hidden="1" outlineLevel="2">
      <c r="A75" s="9"/>
      <c r="B75" s="9"/>
      <c r="C75" s="9"/>
      <c r="D75" s="26"/>
      <c r="E75" s="666"/>
      <c r="F75" s="86">
        <v>4</v>
      </c>
      <c r="G75" s="123"/>
      <c r="H75" s="301"/>
      <c r="I75" s="303"/>
      <c r="J75" s="303"/>
      <c r="K75" s="302"/>
      <c r="L75" s="306">
        <v>0</v>
      </c>
      <c r="M75" s="306">
        <v>0</v>
      </c>
      <c r="N75" s="306">
        <v>0</v>
      </c>
      <c r="O75" s="306">
        <v>0</v>
      </c>
      <c r="P75" s="306">
        <v>0</v>
      </c>
      <c r="Q75" s="306">
        <v>0</v>
      </c>
      <c r="R75" s="68"/>
      <c r="S75" s="103"/>
      <c r="T75" s="103"/>
      <c r="U75" s="103"/>
      <c r="V75" s="103"/>
      <c r="W75" s="103"/>
      <c r="X75" s="103"/>
      <c r="Y75" s="103"/>
      <c r="Z75" s="103"/>
      <c r="AA75" s="103"/>
      <c r="AB75" s="216"/>
      <c r="AC75" s="216"/>
      <c r="AD75" s="216"/>
      <c r="AE75" s="216"/>
      <c r="AF75" s="216"/>
      <c r="AG75" s="216"/>
      <c r="AH75" s="216"/>
      <c r="AI75" s="216"/>
      <c r="AJ75" s="216"/>
      <c r="AK75" s="216"/>
      <c r="AL75" s="216"/>
      <c r="AM75" s="216"/>
      <c r="AN75" s="216"/>
      <c r="AO75" s="216"/>
      <c r="AP75" s="216"/>
      <c r="AQ75" s="216"/>
      <c r="AR75" s="216"/>
      <c r="AS75" s="216"/>
      <c r="AT75" s="216"/>
      <c r="AU75" s="216"/>
      <c r="AV75" s="216"/>
      <c r="AW75" s="216"/>
      <c r="AX75" s="216"/>
      <c r="AY75" s="216"/>
      <c r="AZ75" s="216"/>
      <c r="BA75" s="216"/>
      <c r="BB75" s="216"/>
      <c r="BC75" s="216"/>
      <c r="BD75" s="103"/>
      <c r="BE75" s="103"/>
      <c r="BF75" s="103"/>
      <c r="BG75" s="103"/>
      <c r="BH75" s="103"/>
      <c r="BI75" s="103"/>
      <c r="BJ75" s="103"/>
      <c r="BK75" s="12"/>
      <c r="BL75" s="12"/>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row>
    <row r="76" spans="1:256" s="5" customFormat="1" hidden="1" outlineLevel="2">
      <c r="A76" s="9"/>
      <c r="B76" s="9"/>
      <c r="C76" s="9"/>
      <c r="D76" s="26"/>
      <c r="E76" s="666"/>
      <c r="F76" s="86">
        <v>5</v>
      </c>
      <c r="G76" s="123"/>
      <c r="H76" s="301"/>
      <c r="I76" s="303"/>
      <c r="J76" s="303"/>
      <c r="K76" s="303"/>
      <c r="L76" s="302"/>
      <c r="M76" s="306">
        <v>0</v>
      </c>
      <c r="N76" s="306">
        <v>0</v>
      </c>
      <c r="O76" s="306">
        <v>0</v>
      </c>
      <c r="P76" s="306">
        <v>0</v>
      </c>
      <c r="Q76" s="306">
        <v>0</v>
      </c>
      <c r="R76" s="68"/>
      <c r="S76" s="103"/>
      <c r="T76" s="103"/>
      <c r="U76" s="103"/>
      <c r="V76" s="103"/>
      <c r="W76" s="103"/>
      <c r="X76" s="103"/>
      <c r="Y76" s="103"/>
      <c r="Z76" s="103"/>
      <c r="AA76" s="103"/>
      <c r="AB76" s="216"/>
      <c r="AC76" s="216"/>
      <c r="AD76" s="216"/>
      <c r="AE76" s="216"/>
      <c r="AF76" s="216"/>
      <c r="AG76" s="216"/>
      <c r="AH76" s="216"/>
      <c r="AI76" s="216"/>
      <c r="AJ76" s="216"/>
      <c r="AK76" s="216"/>
      <c r="AL76" s="216"/>
      <c r="AM76" s="216"/>
      <c r="AN76" s="216"/>
      <c r="AO76" s="216"/>
      <c r="AP76" s="216"/>
      <c r="AQ76" s="216"/>
      <c r="AR76" s="216"/>
      <c r="AS76" s="216"/>
      <c r="AT76" s="216"/>
      <c r="AU76" s="216"/>
      <c r="AV76" s="216"/>
      <c r="AW76" s="216"/>
      <c r="AX76" s="216"/>
      <c r="AY76" s="216"/>
      <c r="AZ76" s="216"/>
      <c r="BA76" s="216"/>
      <c r="BB76" s="216"/>
      <c r="BC76" s="216"/>
      <c r="BD76" s="103"/>
      <c r="BE76" s="103"/>
      <c r="BF76" s="103"/>
      <c r="BG76" s="103"/>
      <c r="BH76" s="103"/>
      <c r="BI76" s="103"/>
      <c r="BJ76" s="103"/>
      <c r="BK76" s="12"/>
      <c r="BL76" s="12"/>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row>
    <row r="77" spans="1:256" s="5" customFormat="1" hidden="1" outlineLevel="2">
      <c r="A77" s="9"/>
      <c r="B77" s="9"/>
      <c r="C77" s="9"/>
      <c r="D77" s="26"/>
      <c r="E77" s="666"/>
      <c r="F77" s="86">
        <v>6</v>
      </c>
      <c r="G77" s="123"/>
      <c r="H77" s="148"/>
      <c r="I77" s="150"/>
      <c r="J77" s="150"/>
      <c r="K77" s="150"/>
      <c r="L77" s="150"/>
      <c r="M77" s="149"/>
      <c r="N77" s="68">
        <v>0</v>
      </c>
      <c r="O77" s="68">
        <v>0</v>
      </c>
      <c r="P77" s="68">
        <v>0</v>
      </c>
      <c r="Q77" s="68">
        <v>0</v>
      </c>
      <c r="R77" s="68"/>
      <c r="S77" s="103"/>
      <c r="T77" s="103"/>
      <c r="U77" s="103"/>
      <c r="V77" s="103"/>
      <c r="W77" s="103"/>
      <c r="X77" s="103"/>
      <c r="Y77" s="103"/>
      <c r="Z77" s="103"/>
      <c r="AA77" s="103"/>
      <c r="AB77" s="216"/>
      <c r="AC77" s="216"/>
      <c r="AD77" s="216"/>
      <c r="AE77" s="216"/>
      <c r="AF77" s="216"/>
      <c r="AG77" s="216"/>
      <c r="AH77" s="216"/>
      <c r="AI77" s="216"/>
      <c r="AJ77" s="216"/>
      <c r="AK77" s="216"/>
      <c r="AL77" s="216"/>
      <c r="AM77" s="216"/>
      <c r="AN77" s="216"/>
      <c r="AO77" s="216"/>
      <c r="AP77" s="216"/>
      <c r="AQ77" s="216"/>
      <c r="AR77" s="216"/>
      <c r="AS77" s="216"/>
      <c r="AT77" s="216"/>
      <c r="AU77" s="216"/>
      <c r="AV77" s="216"/>
      <c r="AW77" s="216"/>
      <c r="AX77" s="216"/>
      <c r="AY77" s="216"/>
      <c r="AZ77" s="216"/>
      <c r="BA77" s="216"/>
      <c r="BB77" s="216"/>
      <c r="BC77" s="216"/>
      <c r="BD77" s="103"/>
      <c r="BE77" s="103"/>
      <c r="BF77" s="103"/>
      <c r="BG77" s="103"/>
      <c r="BH77" s="103"/>
      <c r="BI77" s="103"/>
      <c r="BJ77" s="103"/>
      <c r="BK77" s="12"/>
      <c r="BL77" s="12"/>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row>
    <row r="78" spans="1:256" s="5" customFormat="1" hidden="1" outlineLevel="2">
      <c r="A78" s="9"/>
      <c r="B78" s="9"/>
      <c r="C78" s="9"/>
      <c r="D78" s="26"/>
      <c r="E78" s="666"/>
      <c r="F78" s="86">
        <v>7</v>
      </c>
      <c r="G78" s="123"/>
      <c r="H78" s="148"/>
      <c r="I78" s="150"/>
      <c r="J78" s="150"/>
      <c r="K78" s="150"/>
      <c r="L78" s="150"/>
      <c r="M78" s="150"/>
      <c r="N78" s="149"/>
      <c r="O78" s="68">
        <v>0</v>
      </c>
      <c r="P78" s="68">
        <v>0</v>
      </c>
      <c r="Q78" s="68">
        <v>0</v>
      </c>
      <c r="R78" s="68"/>
      <c r="S78" s="103"/>
      <c r="T78" s="103"/>
      <c r="U78" s="103"/>
      <c r="V78" s="103"/>
      <c r="W78" s="103"/>
      <c r="X78" s="103"/>
      <c r="Y78" s="103"/>
      <c r="Z78" s="103"/>
      <c r="AA78" s="103"/>
      <c r="AB78" s="216"/>
      <c r="AC78" s="216"/>
      <c r="AD78" s="216"/>
      <c r="AE78" s="216"/>
      <c r="AF78" s="216"/>
      <c r="AG78" s="216"/>
      <c r="AH78" s="216"/>
      <c r="AI78" s="216"/>
      <c r="AJ78" s="216"/>
      <c r="AK78" s="216"/>
      <c r="AL78" s="216"/>
      <c r="AM78" s="216"/>
      <c r="AN78" s="216"/>
      <c r="AO78" s="216"/>
      <c r="AP78" s="216"/>
      <c r="AQ78" s="216"/>
      <c r="AR78" s="216"/>
      <c r="AS78" s="216"/>
      <c r="AT78" s="216"/>
      <c r="AU78" s="216"/>
      <c r="AV78" s="216"/>
      <c r="AW78" s="216"/>
      <c r="AX78" s="216"/>
      <c r="AY78" s="216"/>
      <c r="AZ78" s="216"/>
      <c r="BA78" s="216"/>
      <c r="BB78" s="216"/>
      <c r="BC78" s="216"/>
      <c r="BD78" s="103"/>
      <c r="BE78" s="103"/>
      <c r="BF78" s="103"/>
      <c r="BG78" s="103"/>
      <c r="BH78" s="103"/>
      <c r="BI78" s="103"/>
      <c r="BJ78" s="103"/>
      <c r="BK78" s="12"/>
      <c r="BL78" s="12"/>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row>
    <row r="79" spans="1:256" s="5" customFormat="1" hidden="1" outlineLevel="2">
      <c r="A79" s="9"/>
      <c r="B79" s="9"/>
      <c r="C79" s="9"/>
      <c r="D79" s="26"/>
      <c r="E79" s="666"/>
      <c r="F79" s="86">
        <v>8</v>
      </c>
      <c r="G79" s="123"/>
      <c r="H79" s="148"/>
      <c r="I79" s="150"/>
      <c r="J79" s="150"/>
      <c r="K79" s="150"/>
      <c r="L79" s="150"/>
      <c r="M79" s="150"/>
      <c r="N79" s="150"/>
      <c r="O79" s="149"/>
      <c r="P79" s="68">
        <v>0</v>
      </c>
      <c r="Q79" s="68">
        <v>0</v>
      </c>
      <c r="R79" s="68"/>
      <c r="S79" s="103"/>
      <c r="T79" s="103"/>
      <c r="U79" s="103"/>
      <c r="V79" s="103"/>
      <c r="W79" s="103"/>
      <c r="X79" s="103"/>
      <c r="Y79" s="103"/>
      <c r="Z79" s="103"/>
      <c r="AA79" s="103"/>
      <c r="AB79" s="216"/>
      <c r="AC79" s="216"/>
      <c r="AD79" s="216"/>
      <c r="AE79" s="216"/>
      <c r="AF79" s="216"/>
      <c r="AG79" s="216"/>
      <c r="AH79" s="216"/>
      <c r="AI79" s="216"/>
      <c r="AJ79" s="216"/>
      <c r="AK79" s="216"/>
      <c r="AL79" s="216"/>
      <c r="AM79" s="216"/>
      <c r="AN79" s="216"/>
      <c r="AO79" s="216"/>
      <c r="AP79" s="216"/>
      <c r="AQ79" s="216"/>
      <c r="AR79" s="216"/>
      <c r="AS79" s="216"/>
      <c r="AT79" s="216"/>
      <c r="AU79" s="216"/>
      <c r="AV79" s="216"/>
      <c r="AW79" s="216"/>
      <c r="AX79" s="216"/>
      <c r="AY79" s="216"/>
      <c r="AZ79" s="216"/>
      <c r="BA79" s="216"/>
      <c r="BB79" s="216"/>
      <c r="BC79" s="216"/>
      <c r="BD79" s="103"/>
      <c r="BE79" s="103"/>
      <c r="BF79" s="103"/>
      <c r="BG79" s="103"/>
      <c r="BH79" s="103"/>
      <c r="BI79" s="103"/>
      <c r="BJ79" s="103"/>
      <c r="BK79" s="12"/>
      <c r="BL79" s="12"/>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row>
    <row r="80" spans="1:256" s="5" customFormat="1" hidden="1" outlineLevel="2">
      <c r="A80" s="9"/>
      <c r="B80" s="9"/>
      <c r="C80" s="9"/>
      <c r="D80" s="26"/>
      <c r="E80" s="666"/>
      <c r="F80" s="86">
        <v>9</v>
      </c>
      <c r="G80" s="123"/>
      <c r="H80" s="148"/>
      <c r="I80" s="150"/>
      <c r="J80" s="150"/>
      <c r="K80" s="150"/>
      <c r="L80" s="150"/>
      <c r="M80" s="150"/>
      <c r="N80" s="150"/>
      <c r="O80" s="150"/>
      <c r="P80" s="149"/>
      <c r="Q80" s="68">
        <v>0</v>
      </c>
      <c r="R80" s="68"/>
      <c r="S80" s="103"/>
      <c r="T80" s="103"/>
      <c r="U80" s="103"/>
      <c r="V80" s="103"/>
      <c r="W80" s="103"/>
      <c r="X80" s="103"/>
      <c r="Y80" s="103"/>
      <c r="Z80" s="103"/>
      <c r="AA80" s="103"/>
      <c r="AB80" s="216"/>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16"/>
      <c r="AY80" s="216"/>
      <c r="AZ80" s="216"/>
      <c r="BA80" s="216"/>
      <c r="BB80" s="216"/>
      <c r="BC80" s="216"/>
      <c r="BD80" s="103"/>
      <c r="BE80" s="103"/>
      <c r="BF80" s="103"/>
      <c r="BG80" s="103"/>
      <c r="BH80" s="103"/>
      <c r="BI80" s="103"/>
      <c r="BJ80" s="103"/>
      <c r="BK80" s="12"/>
      <c r="BL80" s="12"/>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row>
    <row r="81" spans="1:256" s="5" customFormat="1" hidden="1" outlineLevel="2">
      <c r="A81" s="9"/>
      <c r="B81" s="9"/>
      <c r="C81" s="9"/>
      <c r="D81" s="26"/>
      <c r="E81" s="666"/>
      <c r="F81" s="87">
        <v>10</v>
      </c>
      <c r="G81" s="123"/>
      <c r="H81" s="148"/>
      <c r="I81" s="150"/>
      <c r="J81" s="150"/>
      <c r="K81" s="150"/>
      <c r="L81" s="150"/>
      <c r="M81" s="150"/>
      <c r="N81" s="150"/>
      <c r="O81" s="150"/>
      <c r="P81" s="150"/>
      <c r="Q81" s="149"/>
      <c r="R81" s="68"/>
      <c r="S81" s="103"/>
      <c r="T81" s="103"/>
      <c r="U81" s="103"/>
      <c r="V81" s="103"/>
      <c r="W81" s="103"/>
      <c r="X81" s="103"/>
      <c r="Y81" s="103"/>
      <c r="Z81" s="103"/>
      <c r="AA81" s="103"/>
      <c r="AB81" s="216"/>
      <c r="AC81" s="216"/>
      <c r="AD81" s="216"/>
      <c r="AE81" s="216"/>
      <c r="AF81" s="216"/>
      <c r="AG81" s="216"/>
      <c r="AH81" s="216"/>
      <c r="AI81" s="216"/>
      <c r="AJ81" s="216"/>
      <c r="AK81" s="216"/>
      <c r="AL81" s="216"/>
      <c r="AM81" s="216"/>
      <c r="AN81" s="216"/>
      <c r="AO81" s="216"/>
      <c r="AP81" s="216"/>
      <c r="AQ81" s="216"/>
      <c r="AR81" s="216"/>
      <c r="AS81" s="216"/>
      <c r="AT81" s="216"/>
      <c r="AU81" s="216"/>
      <c r="AV81" s="216"/>
      <c r="AW81" s="216"/>
      <c r="AX81" s="216"/>
      <c r="AY81" s="216"/>
      <c r="AZ81" s="216"/>
      <c r="BA81" s="216"/>
      <c r="BB81" s="216"/>
      <c r="BC81" s="216"/>
      <c r="BD81" s="103"/>
      <c r="BE81" s="103"/>
      <c r="BF81" s="103"/>
      <c r="BG81" s="103"/>
      <c r="BH81" s="103"/>
      <c r="BI81" s="103"/>
      <c r="BJ81" s="103"/>
      <c r="BK81" s="12"/>
      <c r="BL81" s="12"/>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row>
    <row r="82" spans="1:256" s="5" customFormat="1" hidden="1" outlineLevel="1" collapsed="1">
      <c r="A82" s="9"/>
      <c r="B82" s="9"/>
      <c r="C82" s="9"/>
      <c r="D82" s="26" t="s">
        <v>123</v>
      </c>
      <c r="E82" s="9"/>
      <c r="F82" s="9"/>
      <c r="G82" s="123"/>
      <c r="H82" s="167">
        <v>-0.42105771561226402</v>
      </c>
      <c r="I82" s="167">
        <v>-0.42105771561226402</v>
      </c>
      <c r="J82" s="167">
        <v>-0.42105771561226402</v>
      </c>
      <c r="K82" s="167">
        <v>-0.42105771561226402</v>
      </c>
      <c r="L82" s="167">
        <v>-0.42105771561226402</v>
      </c>
      <c r="M82" s="167">
        <v>0</v>
      </c>
      <c r="N82" s="167">
        <v>0</v>
      </c>
      <c r="O82" s="167">
        <v>0</v>
      </c>
      <c r="P82" s="167">
        <v>0</v>
      </c>
      <c r="Q82" s="167">
        <v>0</v>
      </c>
      <c r="R82" s="66"/>
      <c r="S82" s="105"/>
      <c r="T82" s="105"/>
      <c r="U82" s="105"/>
      <c r="V82" s="105"/>
      <c r="W82" s="105"/>
      <c r="X82" s="105"/>
      <c r="Y82" s="105"/>
      <c r="Z82" s="105"/>
      <c r="AA82" s="105"/>
      <c r="AB82" s="232"/>
      <c r="AC82" s="232"/>
      <c r="AD82" s="232"/>
      <c r="AE82" s="232"/>
      <c r="AF82" s="232"/>
      <c r="AG82" s="232"/>
      <c r="AH82" s="232"/>
      <c r="AI82" s="232"/>
      <c r="AJ82" s="232"/>
      <c r="AK82" s="232"/>
      <c r="AL82" s="232"/>
      <c r="AM82" s="232"/>
      <c r="AN82" s="232"/>
      <c r="AO82" s="232"/>
      <c r="AP82" s="232"/>
      <c r="AQ82" s="232"/>
      <c r="AR82" s="232"/>
      <c r="AS82" s="232"/>
      <c r="AT82" s="232"/>
      <c r="AU82" s="232"/>
      <c r="AV82" s="232"/>
      <c r="AW82" s="232"/>
      <c r="AX82" s="232"/>
      <c r="AY82" s="232"/>
      <c r="AZ82" s="232"/>
      <c r="BA82" s="232"/>
      <c r="BB82" s="232"/>
      <c r="BC82" s="232"/>
      <c r="BD82" s="105"/>
      <c r="BE82" s="105"/>
      <c r="BF82" s="105"/>
      <c r="BG82" s="105"/>
      <c r="BH82" s="105"/>
      <c r="BI82" s="105"/>
      <c r="BJ82" s="105"/>
      <c r="BK82" s="12"/>
      <c r="BL82" s="1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row>
    <row r="83" spans="1:256" s="5" customFormat="1" hidden="1" outlineLevel="2">
      <c r="A83" s="9"/>
      <c r="B83" s="9"/>
      <c r="C83" s="32" t="s">
        <v>124</v>
      </c>
      <c r="D83" s="163"/>
      <c r="E83" s="34" t="s">
        <v>28</v>
      </c>
      <c r="F83" s="33"/>
      <c r="G83" s="176"/>
      <c r="H83" s="305">
        <v>0.11855054020521991</v>
      </c>
      <c r="I83" s="305">
        <v>0.11855054020521991</v>
      </c>
      <c r="J83" s="305">
        <v>0.11855054020521991</v>
      </c>
      <c r="K83" s="305">
        <v>0.11855054020521991</v>
      </c>
      <c r="L83" s="305">
        <v>0.11855054020521991</v>
      </c>
      <c r="M83" s="305">
        <v>0.11855054020521991</v>
      </c>
      <c r="N83" s="305">
        <v>0.11855054020521991</v>
      </c>
      <c r="O83" s="305">
        <v>0.10897769030520887</v>
      </c>
      <c r="P83" s="305">
        <v>0</v>
      </c>
      <c r="Q83" s="305">
        <v>0</v>
      </c>
      <c r="R83" s="67"/>
      <c r="S83" s="103"/>
      <c r="T83" s="103"/>
      <c r="U83" s="103"/>
      <c r="V83" s="103"/>
      <c r="W83" s="103"/>
      <c r="X83" s="103"/>
      <c r="Y83" s="103"/>
      <c r="Z83" s="103"/>
      <c r="AA83" s="103"/>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6"/>
      <c r="AY83" s="216"/>
      <c r="AZ83" s="216"/>
      <c r="BA83" s="216"/>
      <c r="BB83" s="216"/>
      <c r="BC83" s="216"/>
      <c r="BD83" s="103"/>
      <c r="BE83" s="103"/>
      <c r="BF83" s="103"/>
      <c r="BG83" s="103"/>
      <c r="BH83" s="103"/>
      <c r="BI83" s="103"/>
      <c r="BJ83" s="103"/>
      <c r="BK83" s="12"/>
      <c r="BL83" s="12"/>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row>
    <row r="84" spans="1:256" s="5" customFormat="1" ht="12.75" hidden="1" customHeight="1" outlineLevel="2">
      <c r="A84" s="9"/>
      <c r="B84" s="9"/>
      <c r="C84" s="9"/>
      <c r="D84" s="26"/>
      <c r="E84" s="665" t="s">
        <v>84</v>
      </c>
      <c r="F84" s="86">
        <v>0</v>
      </c>
      <c r="G84" s="123"/>
      <c r="H84" s="299"/>
      <c r="I84" s="299"/>
      <c r="J84" s="299"/>
      <c r="K84" s="299"/>
      <c r="L84" s="299"/>
      <c r="M84" s="299"/>
      <c r="N84" s="299"/>
      <c r="O84" s="299"/>
      <c r="P84" s="299"/>
      <c r="Q84" s="299"/>
      <c r="R84" s="68"/>
      <c r="S84" s="103"/>
      <c r="T84" s="103"/>
      <c r="U84" s="103"/>
      <c r="V84" s="103"/>
      <c r="W84" s="103"/>
      <c r="X84" s="103"/>
      <c r="Y84" s="103"/>
      <c r="Z84" s="103"/>
      <c r="AA84" s="103"/>
      <c r="AB84" s="216"/>
      <c r="AC84" s="216"/>
      <c r="AD84" s="216"/>
      <c r="AE84" s="216"/>
      <c r="AF84" s="216"/>
      <c r="AG84" s="216"/>
      <c r="AH84" s="216"/>
      <c r="AI84" s="216"/>
      <c r="AJ84" s="216"/>
      <c r="AK84" s="216"/>
      <c r="AL84" s="216"/>
      <c r="AM84" s="216"/>
      <c r="AN84" s="216"/>
      <c r="AO84" s="216"/>
      <c r="AP84" s="216"/>
      <c r="AQ84" s="216"/>
      <c r="AR84" s="216"/>
      <c r="AS84" s="216"/>
      <c r="AT84" s="216"/>
      <c r="AU84" s="216"/>
      <c r="AV84" s="216"/>
      <c r="AW84" s="216"/>
      <c r="AX84" s="216"/>
      <c r="AY84" s="216"/>
      <c r="AZ84" s="216"/>
      <c r="BA84" s="216"/>
      <c r="BB84" s="216"/>
      <c r="BC84" s="216"/>
      <c r="BD84" s="103"/>
      <c r="BE84" s="103"/>
      <c r="BF84" s="103"/>
      <c r="BG84" s="103"/>
      <c r="BH84" s="103"/>
      <c r="BI84" s="103"/>
      <c r="BJ84" s="103"/>
      <c r="BK84" s="12"/>
      <c r="BL84" s="12"/>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row>
    <row r="85" spans="1:256" s="5" customFormat="1" hidden="1" outlineLevel="2">
      <c r="A85" s="9"/>
      <c r="B85" s="9"/>
      <c r="C85" s="9"/>
      <c r="D85" s="26"/>
      <c r="E85" s="666"/>
      <c r="F85" s="86">
        <v>1</v>
      </c>
      <c r="G85" s="123"/>
      <c r="H85" s="300"/>
      <c r="I85" s="592">
        <v>1.4960153459427226E-2</v>
      </c>
      <c r="J85" s="592">
        <v>1.4960153459427226E-2</v>
      </c>
      <c r="K85" s="592">
        <v>1.4960153459427226E-2</v>
      </c>
      <c r="L85" s="592">
        <v>1.4960153459427226E-2</v>
      </c>
      <c r="M85" s="592">
        <v>1.4960153459427226E-2</v>
      </c>
      <c r="N85" s="592">
        <v>1.4960153459427226E-2</v>
      </c>
      <c r="O85" s="592">
        <v>1.4960153459427226E-2</v>
      </c>
      <c r="P85" s="592">
        <v>1.4960153459427226E-2</v>
      </c>
      <c r="Q85" s="592">
        <v>1.4960153459427226E-2</v>
      </c>
      <c r="R85" s="68"/>
      <c r="S85" s="103"/>
      <c r="T85" s="103"/>
      <c r="U85" s="103"/>
      <c r="V85" s="103"/>
      <c r="W85" s="103"/>
      <c r="X85" s="103"/>
      <c r="Y85" s="103"/>
      <c r="Z85" s="103"/>
      <c r="AA85" s="103"/>
      <c r="AB85" s="216"/>
      <c r="AC85" s="216"/>
      <c r="AD85" s="216"/>
      <c r="AE85" s="216"/>
      <c r="AF85" s="216"/>
      <c r="AG85" s="216"/>
      <c r="AH85" s="216"/>
      <c r="AI85" s="216"/>
      <c r="AJ85" s="216"/>
      <c r="AK85" s="216"/>
      <c r="AL85" s="216"/>
      <c r="AM85" s="216"/>
      <c r="AN85" s="216"/>
      <c r="AO85" s="216"/>
      <c r="AP85" s="216"/>
      <c r="AQ85" s="216"/>
      <c r="AR85" s="216"/>
      <c r="AS85" s="216"/>
      <c r="AT85" s="216"/>
      <c r="AU85" s="216"/>
      <c r="AV85" s="216"/>
      <c r="AW85" s="216"/>
      <c r="AX85" s="216"/>
      <c r="AY85" s="216"/>
      <c r="AZ85" s="216"/>
      <c r="BA85" s="216"/>
      <c r="BB85" s="216"/>
      <c r="BC85" s="216"/>
      <c r="BD85" s="103"/>
      <c r="BE85" s="103"/>
      <c r="BF85" s="103"/>
      <c r="BG85" s="103"/>
      <c r="BH85" s="103"/>
      <c r="BI85" s="103"/>
      <c r="BJ85" s="103"/>
      <c r="BK85" s="12"/>
      <c r="BL85" s="12"/>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row>
    <row r="86" spans="1:256" s="5" customFormat="1" hidden="1" outlineLevel="2">
      <c r="A86" s="9"/>
      <c r="B86" s="9"/>
      <c r="C86" s="9"/>
      <c r="D86" s="26"/>
      <c r="E86" s="666"/>
      <c r="F86" s="86">
        <v>2</v>
      </c>
      <c r="G86" s="123"/>
      <c r="H86" s="301"/>
      <c r="I86" s="593"/>
      <c r="J86" s="592">
        <v>1.6429799915386702E-2</v>
      </c>
      <c r="K86" s="592">
        <v>1.6429799915386702E-2</v>
      </c>
      <c r="L86" s="592">
        <v>1.6429799915386702E-2</v>
      </c>
      <c r="M86" s="592">
        <v>1.6429799915386702E-2</v>
      </c>
      <c r="N86" s="592">
        <v>1.6429799915386702E-2</v>
      </c>
      <c r="O86" s="592">
        <v>1.6429799915386702E-2</v>
      </c>
      <c r="P86" s="592">
        <v>1.6429799915386702E-2</v>
      </c>
      <c r="Q86" s="592">
        <v>1.6429799915386702E-2</v>
      </c>
      <c r="R86" s="68"/>
      <c r="S86" s="103"/>
      <c r="T86" s="103"/>
      <c r="U86" s="103"/>
      <c r="V86" s="103"/>
      <c r="W86" s="103"/>
      <c r="X86" s="103"/>
      <c r="Y86" s="103"/>
      <c r="Z86" s="103"/>
      <c r="AA86" s="103"/>
      <c r="AB86" s="216"/>
      <c r="AC86" s="216"/>
      <c r="AD86" s="216"/>
      <c r="AE86" s="216"/>
      <c r="AF86" s="216"/>
      <c r="AG86" s="216"/>
      <c r="AH86" s="216"/>
      <c r="AI86" s="216"/>
      <c r="AJ86" s="216"/>
      <c r="AK86" s="216"/>
      <c r="AL86" s="216"/>
      <c r="AM86" s="216"/>
      <c r="AN86" s="216"/>
      <c r="AO86" s="216"/>
      <c r="AP86" s="216"/>
      <c r="AQ86" s="216"/>
      <c r="AR86" s="216"/>
      <c r="AS86" s="216"/>
      <c r="AT86" s="216"/>
      <c r="AU86" s="216"/>
      <c r="AV86" s="216"/>
      <c r="AW86" s="216"/>
      <c r="AX86" s="216"/>
      <c r="AY86" s="216"/>
      <c r="AZ86" s="216"/>
      <c r="BA86" s="216"/>
      <c r="BB86" s="216"/>
      <c r="BC86" s="216"/>
      <c r="BD86" s="103"/>
      <c r="BE86" s="103"/>
      <c r="BF86" s="103"/>
      <c r="BG86" s="103"/>
      <c r="BH86" s="103"/>
      <c r="BI86" s="103"/>
      <c r="BJ86" s="103"/>
      <c r="BK86" s="12"/>
      <c r="BL86" s="12"/>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row>
    <row r="87" spans="1:256" s="5" customFormat="1" hidden="1" outlineLevel="2">
      <c r="A87" s="9"/>
      <c r="B87" s="9"/>
      <c r="C87" s="9"/>
      <c r="D87" s="26"/>
      <c r="E87" s="666"/>
      <c r="F87" s="86">
        <v>3</v>
      </c>
      <c r="G87" s="123"/>
      <c r="H87" s="301"/>
      <c r="I87" s="594"/>
      <c r="J87" s="593"/>
      <c r="K87" s="592">
        <v>1.6903179981973326E-2</v>
      </c>
      <c r="L87" s="592">
        <v>1.6903179981973326E-2</v>
      </c>
      <c r="M87" s="592">
        <v>1.6903179981973326E-2</v>
      </c>
      <c r="N87" s="592">
        <v>1.6903179981973326E-2</v>
      </c>
      <c r="O87" s="592">
        <v>1.6903179981973326E-2</v>
      </c>
      <c r="P87" s="592">
        <v>1.6903179981973326E-2</v>
      </c>
      <c r="Q87" s="592">
        <v>1.6903179981973326E-2</v>
      </c>
      <c r="R87" s="68"/>
      <c r="S87" s="103"/>
      <c r="T87" s="103"/>
      <c r="U87" s="103"/>
      <c r="V87" s="103"/>
      <c r="W87" s="103"/>
      <c r="X87" s="103"/>
      <c r="Y87" s="103"/>
      <c r="Z87" s="103"/>
      <c r="AA87" s="103"/>
      <c r="AB87" s="216"/>
      <c r="AC87" s="216"/>
      <c r="AD87" s="216"/>
      <c r="AE87" s="216"/>
      <c r="AF87" s="216"/>
      <c r="AG87" s="216"/>
      <c r="AH87" s="216"/>
      <c r="AI87" s="216"/>
      <c r="AJ87" s="216"/>
      <c r="AK87" s="216"/>
      <c r="AL87" s="216"/>
      <c r="AM87" s="216"/>
      <c r="AN87" s="216"/>
      <c r="AO87" s="216"/>
      <c r="AP87" s="216"/>
      <c r="AQ87" s="216"/>
      <c r="AR87" s="216"/>
      <c r="AS87" s="216"/>
      <c r="AT87" s="216"/>
      <c r="AU87" s="216"/>
      <c r="AV87" s="216"/>
      <c r="AW87" s="216"/>
      <c r="AX87" s="216"/>
      <c r="AY87" s="216"/>
      <c r="AZ87" s="216"/>
      <c r="BA87" s="216"/>
      <c r="BB87" s="216"/>
      <c r="BC87" s="216"/>
      <c r="BD87" s="103"/>
      <c r="BE87" s="103"/>
      <c r="BF87" s="103"/>
      <c r="BG87" s="103"/>
      <c r="BH87" s="103"/>
      <c r="BI87" s="103"/>
      <c r="BJ87" s="103"/>
      <c r="BK87" s="12"/>
      <c r="BL87" s="12"/>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row>
    <row r="88" spans="1:256" s="5" customFormat="1" hidden="1" outlineLevel="2">
      <c r="A88" s="9"/>
      <c r="B88" s="9"/>
      <c r="C88" s="9"/>
      <c r="D88" s="26"/>
      <c r="E88" s="666"/>
      <c r="F88" s="86">
        <v>4</v>
      </c>
      <c r="G88" s="123"/>
      <c r="H88" s="301"/>
      <c r="I88" s="594"/>
      <c r="J88" s="594"/>
      <c r="K88" s="593"/>
      <c r="L88" s="592">
        <v>1.7149105661701119E-2</v>
      </c>
      <c r="M88" s="592">
        <v>1.7149105661701119E-2</v>
      </c>
      <c r="N88" s="592">
        <v>1.7149105661701119E-2</v>
      </c>
      <c r="O88" s="592">
        <v>1.7149105661701119E-2</v>
      </c>
      <c r="P88" s="592">
        <v>1.7149105661701119E-2</v>
      </c>
      <c r="Q88" s="592">
        <v>1.7149105661701119E-2</v>
      </c>
      <c r="R88" s="68"/>
      <c r="S88" s="103"/>
      <c r="T88" s="103"/>
      <c r="U88" s="103"/>
      <c r="V88" s="103"/>
      <c r="W88" s="103"/>
      <c r="X88" s="103"/>
      <c r="Y88" s="103"/>
      <c r="Z88" s="103"/>
      <c r="AA88" s="103"/>
      <c r="AB88" s="216"/>
      <c r="AC88" s="216"/>
      <c r="AD88" s="216"/>
      <c r="AE88" s="216"/>
      <c r="AF88" s="216"/>
      <c r="AG88" s="216"/>
      <c r="AH88" s="216"/>
      <c r="AI88" s="216"/>
      <c r="AJ88" s="216"/>
      <c r="AK88" s="216"/>
      <c r="AL88" s="216"/>
      <c r="AM88" s="216"/>
      <c r="AN88" s="216"/>
      <c r="AO88" s="216"/>
      <c r="AP88" s="216"/>
      <c r="AQ88" s="216"/>
      <c r="AR88" s="216"/>
      <c r="AS88" s="216"/>
      <c r="AT88" s="216"/>
      <c r="AU88" s="216"/>
      <c r="AV88" s="216"/>
      <c r="AW88" s="216"/>
      <c r="AX88" s="216"/>
      <c r="AY88" s="216"/>
      <c r="AZ88" s="216"/>
      <c r="BA88" s="216"/>
      <c r="BB88" s="216"/>
      <c r="BC88" s="216"/>
      <c r="BD88" s="103"/>
      <c r="BE88" s="103"/>
      <c r="BF88" s="103"/>
      <c r="BG88" s="103"/>
      <c r="BH88" s="103"/>
      <c r="BI88" s="103"/>
      <c r="BJ88" s="103"/>
      <c r="BK88" s="12"/>
      <c r="BL88" s="12"/>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row>
    <row r="89" spans="1:256" s="5" customFormat="1" hidden="1" outlineLevel="2">
      <c r="A89" s="9"/>
      <c r="B89" s="9"/>
      <c r="C89" s="9"/>
      <c r="D89" s="26"/>
      <c r="E89" s="666"/>
      <c r="F89" s="86">
        <v>5</v>
      </c>
      <c r="G89" s="123"/>
      <c r="H89" s="301"/>
      <c r="I89" s="594"/>
      <c r="J89" s="594"/>
      <c r="K89" s="594"/>
      <c r="L89" s="593"/>
      <c r="M89" s="592">
        <v>1.7246179768130417E-2</v>
      </c>
      <c r="N89" s="592">
        <v>1.7246179768130417E-2</v>
      </c>
      <c r="O89" s="592">
        <v>1.7246179768130417E-2</v>
      </c>
      <c r="P89" s="592">
        <v>1.7246179768130417E-2</v>
      </c>
      <c r="Q89" s="592">
        <v>1.7246179768130417E-2</v>
      </c>
      <c r="R89" s="68"/>
      <c r="S89" s="103"/>
      <c r="T89" s="103"/>
      <c r="U89" s="103"/>
      <c r="V89" s="103"/>
      <c r="W89" s="103"/>
      <c r="X89" s="103"/>
      <c r="Y89" s="103"/>
      <c r="Z89" s="103"/>
      <c r="AA89" s="103"/>
      <c r="AB89" s="216"/>
      <c r="AC89" s="216"/>
      <c r="AD89" s="216"/>
      <c r="AE89" s="216"/>
      <c r="AF89" s="216"/>
      <c r="AG89" s="216"/>
      <c r="AH89" s="216"/>
      <c r="AI89" s="216"/>
      <c r="AJ89" s="216"/>
      <c r="AK89" s="216"/>
      <c r="AL89" s="216"/>
      <c r="AM89" s="216"/>
      <c r="AN89" s="216"/>
      <c r="AO89" s="216"/>
      <c r="AP89" s="216"/>
      <c r="AQ89" s="216"/>
      <c r="AR89" s="216"/>
      <c r="AS89" s="216"/>
      <c r="AT89" s="216"/>
      <c r="AU89" s="216"/>
      <c r="AV89" s="216"/>
      <c r="AW89" s="216"/>
      <c r="AX89" s="216"/>
      <c r="AY89" s="216"/>
      <c r="AZ89" s="216"/>
      <c r="BA89" s="216"/>
      <c r="BB89" s="216"/>
      <c r="BC89" s="216"/>
      <c r="BD89" s="103"/>
      <c r="BE89" s="103"/>
      <c r="BF89" s="103"/>
      <c r="BG89" s="103"/>
      <c r="BH89" s="103"/>
      <c r="BI89" s="103"/>
      <c r="BJ89" s="103"/>
      <c r="BK89" s="12"/>
      <c r="BL89" s="12"/>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row>
    <row r="90" spans="1:256" s="5" customFormat="1" hidden="1" outlineLevel="2">
      <c r="A90" s="9"/>
      <c r="B90" s="9"/>
      <c r="C90" s="9"/>
      <c r="D90" s="26"/>
      <c r="E90" s="666"/>
      <c r="F90" s="86">
        <v>6</v>
      </c>
      <c r="G90" s="123"/>
      <c r="H90" s="148"/>
      <c r="I90" s="150"/>
      <c r="J90" s="150"/>
      <c r="K90" s="150"/>
      <c r="L90" s="150"/>
      <c r="M90" s="149"/>
      <c r="N90" s="68">
        <v>0</v>
      </c>
      <c r="O90" s="68">
        <v>0</v>
      </c>
      <c r="P90" s="68">
        <v>0</v>
      </c>
      <c r="Q90" s="68">
        <v>0</v>
      </c>
      <c r="R90" s="68"/>
      <c r="S90" s="103"/>
      <c r="T90" s="103"/>
      <c r="U90" s="103"/>
      <c r="V90" s="103"/>
      <c r="W90" s="103"/>
      <c r="X90" s="103"/>
      <c r="Y90" s="103"/>
      <c r="Z90" s="103"/>
      <c r="AA90" s="103"/>
      <c r="AB90" s="216"/>
      <c r="AC90" s="216"/>
      <c r="AD90" s="216"/>
      <c r="AE90" s="216"/>
      <c r="AF90" s="216"/>
      <c r="AG90" s="216"/>
      <c r="AH90" s="216"/>
      <c r="AI90" s="216"/>
      <c r="AJ90" s="216"/>
      <c r="AK90" s="216"/>
      <c r="AL90" s="216"/>
      <c r="AM90" s="216"/>
      <c r="AN90" s="216"/>
      <c r="AO90" s="216"/>
      <c r="AP90" s="216"/>
      <c r="AQ90" s="216"/>
      <c r="AR90" s="216"/>
      <c r="AS90" s="216"/>
      <c r="AT90" s="216"/>
      <c r="AU90" s="216"/>
      <c r="AV90" s="216"/>
      <c r="AW90" s="216"/>
      <c r="AX90" s="216"/>
      <c r="AY90" s="216"/>
      <c r="AZ90" s="216"/>
      <c r="BA90" s="216"/>
      <c r="BB90" s="216"/>
      <c r="BC90" s="216"/>
      <c r="BD90" s="103"/>
      <c r="BE90" s="103"/>
      <c r="BF90" s="103"/>
      <c r="BG90" s="103"/>
      <c r="BH90" s="103"/>
      <c r="BI90" s="103"/>
      <c r="BJ90" s="103"/>
      <c r="BK90" s="12"/>
      <c r="BL90" s="12"/>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row>
    <row r="91" spans="1:256" s="5" customFormat="1" hidden="1" outlineLevel="2">
      <c r="A91" s="9"/>
      <c r="B91" s="9"/>
      <c r="C91" s="9"/>
      <c r="D91" s="26"/>
      <c r="E91" s="666"/>
      <c r="F91" s="86">
        <v>7</v>
      </c>
      <c r="G91" s="123"/>
      <c r="H91" s="148"/>
      <c r="I91" s="150"/>
      <c r="J91" s="150"/>
      <c r="K91" s="150"/>
      <c r="L91" s="150"/>
      <c r="M91" s="150"/>
      <c r="N91" s="149"/>
      <c r="O91" s="68">
        <v>0</v>
      </c>
      <c r="P91" s="68">
        <v>0</v>
      </c>
      <c r="Q91" s="68">
        <v>0</v>
      </c>
      <c r="R91" s="68"/>
      <c r="S91" s="103"/>
      <c r="T91" s="103"/>
      <c r="U91" s="103"/>
      <c r="V91" s="103"/>
      <c r="W91" s="103"/>
      <c r="X91" s="103"/>
      <c r="Y91" s="103"/>
      <c r="Z91" s="103"/>
      <c r="AA91" s="103"/>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6"/>
      <c r="AY91" s="216"/>
      <c r="AZ91" s="216"/>
      <c r="BA91" s="216"/>
      <c r="BB91" s="216"/>
      <c r="BC91" s="216"/>
      <c r="BD91" s="103"/>
      <c r="BE91" s="103"/>
      <c r="BF91" s="103"/>
      <c r="BG91" s="103"/>
      <c r="BH91" s="103"/>
      <c r="BI91" s="103"/>
      <c r="BJ91" s="103"/>
      <c r="BK91" s="12"/>
      <c r="BL91" s="12"/>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row>
    <row r="92" spans="1:256" s="5" customFormat="1" hidden="1" outlineLevel="2">
      <c r="A92" s="9"/>
      <c r="B92" s="9"/>
      <c r="C92" s="9"/>
      <c r="D92" s="26"/>
      <c r="E92" s="666"/>
      <c r="F92" s="86">
        <v>8</v>
      </c>
      <c r="G92" s="123"/>
      <c r="H92" s="148"/>
      <c r="I92" s="150"/>
      <c r="J92" s="150"/>
      <c r="K92" s="150"/>
      <c r="L92" s="150"/>
      <c r="M92" s="150"/>
      <c r="N92" s="150"/>
      <c r="O92" s="149"/>
      <c r="P92" s="68">
        <v>0</v>
      </c>
      <c r="Q92" s="68">
        <v>0</v>
      </c>
      <c r="R92" s="68"/>
      <c r="S92" s="103"/>
      <c r="T92" s="103"/>
      <c r="U92" s="103"/>
      <c r="V92" s="103"/>
      <c r="W92" s="103"/>
      <c r="X92" s="103"/>
      <c r="Y92" s="103"/>
      <c r="Z92" s="103"/>
      <c r="AA92" s="103"/>
      <c r="AB92" s="216"/>
      <c r="AC92" s="216"/>
      <c r="AD92" s="216"/>
      <c r="AE92" s="216"/>
      <c r="AF92" s="216"/>
      <c r="AG92" s="216"/>
      <c r="AH92" s="216"/>
      <c r="AI92" s="216"/>
      <c r="AJ92" s="216"/>
      <c r="AK92" s="216"/>
      <c r="AL92" s="216"/>
      <c r="AM92" s="216"/>
      <c r="AN92" s="216"/>
      <c r="AO92" s="216"/>
      <c r="AP92" s="216"/>
      <c r="AQ92" s="216"/>
      <c r="AR92" s="216"/>
      <c r="AS92" s="216"/>
      <c r="AT92" s="216"/>
      <c r="AU92" s="216"/>
      <c r="AV92" s="216"/>
      <c r="AW92" s="216"/>
      <c r="AX92" s="216"/>
      <c r="AY92" s="216"/>
      <c r="AZ92" s="216"/>
      <c r="BA92" s="216"/>
      <c r="BB92" s="216"/>
      <c r="BC92" s="216"/>
      <c r="BD92" s="103"/>
      <c r="BE92" s="103"/>
      <c r="BF92" s="103"/>
      <c r="BG92" s="103"/>
      <c r="BH92" s="103"/>
      <c r="BI92" s="103"/>
      <c r="BJ92" s="103"/>
      <c r="BK92" s="12"/>
      <c r="BL92" s="1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row>
    <row r="93" spans="1:256" s="5" customFormat="1" hidden="1" outlineLevel="2">
      <c r="A93" s="9"/>
      <c r="B93" s="9"/>
      <c r="C93" s="9"/>
      <c r="D93" s="26"/>
      <c r="E93" s="666"/>
      <c r="F93" s="86">
        <v>9</v>
      </c>
      <c r="G93" s="123"/>
      <c r="H93" s="148"/>
      <c r="I93" s="150"/>
      <c r="J93" s="150"/>
      <c r="K93" s="150"/>
      <c r="L93" s="150"/>
      <c r="M93" s="150"/>
      <c r="N93" s="150"/>
      <c r="O93" s="150"/>
      <c r="P93" s="149"/>
      <c r="Q93" s="68">
        <v>0</v>
      </c>
      <c r="R93" s="68"/>
      <c r="S93" s="103"/>
      <c r="T93" s="103"/>
      <c r="U93" s="103"/>
      <c r="V93" s="103"/>
      <c r="W93" s="103"/>
      <c r="X93" s="103"/>
      <c r="Y93" s="103"/>
      <c r="Z93" s="103"/>
      <c r="AA93" s="103"/>
      <c r="AB93" s="216"/>
      <c r="AC93" s="216"/>
      <c r="AD93" s="216"/>
      <c r="AE93" s="216"/>
      <c r="AF93" s="216"/>
      <c r="AG93" s="216"/>
      <c r="AH93" s="216"/>
      <c r="AI93" s="216"/>
      <c r="AJ93" s="216"/>
      <c r="AK93" s="216"/>
      <c r="AL93" s="216"/>
      <c r="AM93" s="216"/>
      <c r="AN93" s="216"/>
      <c r="AO93" s="216"/>
      <c r="AP93" s="216"/>
      <c r="AQ93" s="216"/>
      <c r="AR93" s="216"/>
      <c r="AS93" s="216"/>
      <c r="AT93" s="216"/>
      <c r="AU93" s="216"/>
      <c r="AV93" s="216"/>
      <c r="AW93" s="216"/>
      <c r="AX93" s="216"/>
      <c r="AY93" s="216"/>
      <c r="AZ93" s="216"/>
      <c r="BA93" s="216"/>
      <c r="BB93" s="216"/>
      <c r="BC93" s="216"/>
      <c r="BD93" s="103"/>
      <c r="BE93" s="103"/>
      <c r="BF93" s="103"/>
      <c r="BG93" s="103"/>
      <c r="BH93" s="103"/>
      <c r="BI93" s="103"/>
      <c r="BJ93" s="103"/>
      <c r="BK93" s="12"/>
      <c r="BL93" s="12"/>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row>
    <row r="94" spans="1:256" s="5" customFormat="1" hidden="1" outlineLevel="2">
      <c r="A94" s="9"/>
      <c r="B94" s="9"/>
      <c r="C94" s="9"/>
      <c r="D94" s="26"/>
      <c r="E94" s="666"/>
      <c r="F94" s="87">
        <v>10</v>
      </c>
      <c r="G94" s="123"/>
      <c r="H94" s="148"/>
      <c r="I94" s="150"/>
      <c r="J94" s="150"/>
      <c r="K94" s="150"/>
      <c r="L94" s="150"/>
      <c r="M94" s="150"/>
      <c r="N94" s="150"/>
      <c r="O94" s="150"/>
      <c r="P94" s="150"/>
      <c r="Q94" s="149"/>
      <c r="R94" s="68"/>
      <c r="S94" s="103"/>
      <c r="T94" s="103"/>
      <c r="U94" s="103"/>
      <c r="V94" s="103"/>
      <c r="W94" s="103"/>
      <c r="X94" s="103"/>
      <c r="Y94" s="103"/>
      <c r="Z94" s="103"/>
      <c r="AA94" s="103"/>
      <c r="AB94" s="216"/>
      <c r="AC94" s="216"/>
      <c r="AD94" s="216"/>
      <c r="AE94" s="216"/>
      <c r="AF94" s="216"/>
      <c r="AG94" s="216"/>
      <c r="AH94" s="216"/>
      <c r="AI94" s="216"/>
      <c r="AJ94" s="216"/>
      <c r="AK94" s="216"/>
      <c r="AL94" s="216"/>
      <c r="AM94" s="216"/>
      <c r="AN94" s="216"/>
      <c r="AO94" s="216"/>
      <c r="AP94" s="216"/>
      <c r="AQ94" s="216"/>
      <c r="AR94" s="216"/>
      <c r="AS94" s="216"/>
      <c r="AT94" s="216"/>
      <c r="AU94" s="216"/>
      <c r="AV94" s="216"/>
      <c r="AW94" s="216"/>
      <c r="AX94" s="216"/>
      <c r="AY94" s="216"/>
      <c r="AZ94" s="216"/>
      <c r="BA94" s="216"/>
      <c r="BB94" s="216"/>
      <c r="BC94" s="216"/>
      <c r="BD94" s="103"/>
      <c r="BE94" s="103"/>
      <c r="BF94" s="103"/>
      <c r="BG94" s="103"/>
      <c r="BH94" s="103"/>
      <c r="BI94" s="103"/>
      <c r="BJ94" s="103"/>
      <c r="BK94" s="12"/>
      <c r="BL94" s="12"/>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row>
    <row r="95" spans="1:256" s="5" customFormat="1" hidden="1" outlineLevel="1" collapsed="1">
      <c r="A95" s="9"/>
      <c r="B95" s="9"/>
      <c r="C95" s="9"/>
      <c r="D95" s="26" t="s">
        <v>124</v>
      </c>
      <c r="E95" s="9"/>
      <c r="F95" s="9"/>
      <c r="G95" s="123"/>
      <c r="H95" s="167">
        <v>-0.11855054020521991</v>
      </c>
      <c r="I95" s="167">
        <v>-0.13351069366464713</v>
      </c>
      <c r="J95" s="167">
        <v>-0.14994049358003383</v>
      </c>
      <c r="K95" s="167">
        <v>-0.16684367356200716</v>
      </c>
      <c r="L95" s="167">
        <v>-0.18399277922370827</v>
      </c>
      <c r="M95" s="167">
        <v>0</v>
      </c>
      <c r="N95" s="167">
        <v>0</v>
      </c>
      <c r="O95" s="167">
        <v>0</v>
      </c>
      <c r="P95" s="167">
        <v>0</v>
      </c>
      <c r="Q95" s="167">
        <v>0</v>
      </c>
      <c r="R95" s="66"/>
      <c r="S95" s="105"/>
      <c r="T95" s="105"/>
      <c r="U95" s="105"/>
      <c r="V95" s="105"/>
      <c r="W95" s="105"/>
      <c r="X95" s="105"/>
      <c r="Y95" s="105"/>
      <c r="Z95" s="105"/>
      <c r="AA95" s="105"/>
      <c r="AB95" s="232"/>
      <c r="AC95" s="232"/>
      <c r="AD95" s="232"/>
      <c r="AE95" s="232"/>
      <c r="AF95" s="232"/>
      <c r="AG95" s="232"/>
      <c r="AH95" s="232"/>
      <c r="AI95" s="232"/>
      <c r="AJ95" s="232"/>
      <c r="AK95" s="232"/>
      <c r="AL95" s="232"/>
      <c r="AM95" s="232"/>
      <c r="AN95" s="232"/>
      <c r="AO95" s="232"/>
      <c r="AP95" s="232"/>
      <c r="AQ95" s="232"/>
      <c r="AR95" s="232"/>
      <c r="AS95" s="232"/>
      <c r="AT95" s="232"/>
      <c r="AU95" s="232"/>
      <c r="AV95" s="232"/>
      <c r="AW95" s="232"/>
      <c r="AX95" s="232"/>
      <c r="AY95" s="232"/>
      <c r="AZ95" s="232"/>
      <c r="BA95" s="232"/>
      <c r="BB95" s="232"/>
      <c r="BC95" s="232"/>
      <c r="BD95" s="105"/>
      <c r="BE95" s="105"/>
      <c r="BF95" s="105"/>
      <c r="BG95" s="105"/>
      <c r="BH95" s="105"/>
      <c r="BI95" s="105"/>
      <c r="BJ95" s="105"/>
      <c r="BK95" s="12"/>
      <c r="BL95" s="12"/>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row>
    <row r="96" spans="1:256" s="5" customFormat="1" hidden="1" outlineLevel="2">
      <c r="A96" s="9"/>
      <c r="B96" s="9"/>
      <c r="C96" s="32" t="s">
        <v>125</v>
      </c>
      <c r="D96" s="163"/>
      <c r="E96" s="34" t="s">
        <v>28</v>
      </c>
      <c r="F96" s="33"/>
      <c r="G96" s="176"/>
      <c r="H96" s="305">
        <v>0.2375265825679905</v>
      </c>
      <c r="I96" s="305">
        <v>0.2375265825679905</v>
      </c>
      <c r="J96" s="305">
        <v>0.2375265825679905</v>
      </c>
      <c r="K96" s="305">
        <v>0.11718068034527795</v>
      </c>
      <c r="L96" s="305">
        <v>0</v>
      </c>
      <c r="M96" s="305">
        <v>0</v>
      </c>
      <c r="N96" s="305">
        <v>0</v>
      </c>
      <c r="O96" s="305">
        <v>0</v>
      </c>
      <c r="P96" s="305">
        <v>0</v>
      </c>
      <c r="Q96" s="305">
        <v>0</v>
      </c>
      <c r="R96" s="67"/>
      <c r="S96" s="103"/>
      <c r="T96" s="103"/>
      <c r="U96" s="103"/>
      <c r="V96" s="103"/>
      <c r="W96" s="103"/>
      <c r="X96" s="103"/>
      <c r="Y96" s="103"/>
      <c r="Z96" s="103"/>
      <c r="AA96" s="103"/>
      <c r="AB96" s="216"/>
      <c r="AC96" s="216"/>
      <c r="AD96" s="216"/>
      <c r="AE96" s="216"/>
      <c r="AF96" s="216"/>
      <c r="AG96" s="216"/>
      <c r="AH96" s="216"/>
      <c r="AI96" s="216"/>
      <c r="AJ96" s="216"/>
      <c r="AK96" s="216"/>
      <c r="AL96" s="216"/>
      <c r="AM96" s="216"/>
      <c r="AN96" s="216"/>
      <c r="AO96" s="216"/>
      <c r="AP96" s="216"/>
      <c r="AQ96" s="216"/>
      <c r="AR96" s="216"/>
      <c r="AS96" s="216"/>
      <c r="AT96" s="216"/>
      <c r="AU96" s="216"/>
      <c r="AV96" s="216"/>
      <c r="AW96" s="216"/>
      <c r="AX96" s="216"/>
      <c r="AY96" s="216"/>
      <c r="AZ96" s="216"/>
      <c r="BA96" s="216"/>
      <c r="BB96" s="216"/>
      <c r="BC96" s="216"/>
      <c r="BD96" s="103"/>
      <c r="BE96" s="103"/>
      <c r="BF96" s="103"/>
      <c r="BG96" s="103"/>
      <c r="BH96" s="103"/>
      <c r="BI96" s="103"/>
      <c r="BJ96" s="103"/>
      <c r="BK96" s="12"/>
      <c r="BL96" s="12"/>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row>
    <row r="97" spans="1:256" s="5" customFormat="1" ht="12.75" hidden="1" customHeight="1" outlineLevel="2">
      <c r="A97" s="9"/>
      <c r="B97" s="9"/>
      <c r="C97" s="9"/>
      <c r="D97" s="26"/>
      <c r="E97" s="665" t="s">
        <v>84</v>
      </c>
      <c r="F97" s="86">
        <v>0</v>
      </c>
      <c r="G97" s="123"/>
      <c r="H97" s="299"/>
      <c r="I97" s="299"/>
      <c r="J97" s="299"/>
      <c r="K97" s="299"/>
      <c r="L97" s="299"/>
      <c r="M97" s="299"/>
      <c r="N97" s="299"/>
      <c r="O97" s="299"/>
      <c r="P97" s="299"/>
      <c r="Q97" s="299"/>
      <c r="R97" s="68"/>
      <c r="S97" s="103"/>
      <c r="T97" s="103"/>
      <c r="U97" s="103"/>
      <c r="V97" s="103"/>
      <c r="W97" s="103"/>
      <c r="X97" s="103"/>
      <c r="Y97" s="103"/>
      <c r="Z97" s="103"/>
      <c r="AA97" s="103"/>
      <c r="AB97" s="216"/>
      <c r="AC97" s="216"/>
      <c r="AD97" s="216"/>
      <c r="AE97" s="216"/>
      <c r="AF97" s="216"/>
      <c r="AG97" s="216"/>
      <c r="AH97" s="216"/>
      <c r="AI97" s="216"/>
      <c r="AJ97" s="216"/>
      <c r="AK97" s="216"/>
      <c r="AL97" s="216"/>
      <c r="AM97" s="216"/>
      <c r="AN97" s="216"/>
      <c r="AO97" s="216"/>
      <c r="AP97" s="216"/>
      <c r="AQ97" s="216"/>
      <c r="AR97" s="216"/>
      <c r="AS97" s="216"/>
      <c r="AT97" s="216"/>
      <c r="AU97" s="216"/>
      <c r="AV97" s="216"/>
      <c r="AW97" s="216"/>
      <c r="AX97" s="216"/>
      <c r="AY97" s="216"/>
      <c r="AZ97" s="216"/>
      <c r="BA97" s="216"/>
      <c r="BB97" s="216"/>
      <c r="BC97" s="216"/>
      <c r="BD97" s="103"/>
      <c r="BE97" s="103"/>
      <c r="BF97" s="103"/>
      <c r="BG97" s="103"/>
      <c r="BH97" s="103"/>
      <c r="BI97" s="103"/>
      <c r="BJ97" s="103"/>
      <c r="BK97" s="12"/>
      <c r="BL97" s="12"/>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row>
    <row r="98" spans="1:256" s="5" customFormat="1" hidden="1" outlineLevel="2">
      <c r="A98" s="9"/>
      <c r="B98" s="9"/>
      <c r="C98" s="9"/>
      <c r="D98" s="26"/>
      <c r="E98" s="666"/>
      <c r="F98" s="86">
        <v>1</v>
      </c>
      <c r="G98" s="123"/>
      <c r="H98" s="300"/>
      <c r="I98" s="592">
        <v>0.92121190031764111</v>
      </c>
      <c r="J98" s="592">
        <v>0.92121190031764111</v>
      </c>
      <c r="K98" s="592">
        <v>0.92121190031764111</v>
      </c>
      <c r="L98" s="592">
        <v>0.92121190031764111</v>
      </c>
      <c r="M98" s="592">
        <v>0.92121190031764111</v>
      </c>
      <c r="N98" s="592">
        <v>0</v>
      </c>
      <c r="O98" s="592">
        <v>0</v>
      </c>
      <c r="P98" s="592">
        <v>0</v>
      </c>
      <c r="Q98" s="592">
        <v>0</v>
      </c>
      <c r="R98" s="68"/>
      <c r="S98" s="103"/>
      <c r="T98" s="103"/>
      <c r="U98" s="103"/>
      <c r="V98" s="103"/>
      <c r="W98" s="103"/>
      <c r="X98" s="103"/>
      <c r="Y98" s="103"/>
      <c r="Z98" s="103"/>
      <c r="AA98" s="103"/>
      <c r="AB98" s="216"/>
      <c r="AC98" s="216"/>
      <c r="AD98" s="216"/>
      <c r="AE98" s="216"/>
      <c r="AF98" s="216"/>
      <c r="AG98" s="216"/>
      <c r="AH98" s="216"/>
      <c r="AI98" s="216"/>
      <c r="AJ98" s="216"/>
      <c r="AK98" s="216"/>
      <c r="AL98" s="216"/>
      <c r="AM98" s="216"/>
      <c r="AN98" s="216"/>
      <c r="AO98" s="216"/>
      <c r="AP98" s="216"/>
      <c r="AQ98" s="216"/>
      <c r="AR98" s="216"/>
      <c r="AS98" s="216"/>
      <c r="AT98" s="216"/>
      <c r="AU98" s="216"/>
      <c r="AV98" s="216"/>
      <c r="AW98" s="216"/>
      <c r="AX98" s="216"/>
      <c r="AY98" s="216"/>
      <c r="AZ98" s="216"/>
      <c r="BA98" s="216"/>
      <c r="BB98" s="216"/>
      <c r="BC98" s="216"/>
      <c r="BD98" s="103"/>
      <c r="BE98" s="103"/>
      <c r="BF98" s="103"/>
      <c r="BG98" s="103"/>
      <c r="BH98" s="103"/>
      <c r="BI98" s="103"/>
      <c r="BJ98" s="103"/>
      <c r="BK98" s="12"/>
      <c r="BL98" s="12"/>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row>
    <row r="99" spans="1:256" s="5" customFormat="1" hidden="1" outlineLevel="2">
      <c r="A99" s="9"/>
      <c r="B99" s="9"/>
      <c r="C99" s="9"/>
      <c r="D99" s="26"/>
      <c r="E99" s="666"/>
      <c r="F99" s="86">
        <v>2</v>
      </c>
      <c r="G99" s="123"/>
      <c r="H99" s="301"/>
      <c r="I99" s="593"/>
      <c r="J99" s="592">
        <v>1.8160693517976938</v>
      </c>
      <c r="K99" s="592">
        <v>1.8160693517976938</v>
      </c>
      <c r="L99" s="592">
        <v>1.8160693517976938</v>
      </c>
      <c r="M99" s="592">
        <v>1.8160693517976938</v>
      </c>
      <c r="N99" s="592">
        <v>1.8160693517976938</v>
      </c>
      <c r="O99" s="592">
        <v>0</v>
      </c>
      <c r="P99" s="592">
        <v>0</v>
      </c>
      <c r="Q99" s="592">
        <v>0</v>
      </c>
      <c r="R99" s="68"/>
      <c r="S99" s="103"/>
      <c r="T99" s="103"/>
      <c r="U99" s="103"/>
      <c r="V99" s="103"/>
      <c r="W99" s="103"/>
      <c r="X99" s="103"/>
      <c r="Y99" s="103"/>
      <c r="Z99" s="103"/>
      <c r="AA99" s="103"/>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6"/>
      <c r="AY99" s="216"/>
      <c r="AZ99" s="216"/>
      <c r="BA99" s="216"/>
      <c r="BB99" s="216"/>
      <c r="BC99" s="216"/>
      <c r="BD99" s="103"/>
      <c r="BE99" s="103"/>
      <c r="BF99" s="103"/>
      <c r="BG99" s="103"/>
      <c r="BH99" s="103"/>
      <c r="BI99" s="103"/>
      <c r="BJ99" s="103"/>
      <c r="BK99" s="12"/>
      <c r="BL99" s="12"/>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row>
    <row r="100" spans="1:256" s="5" customFormat="1" hidden="1" outlineLevel="2">
      <c r="A100" s="9"/>
      <c r="B100" s="9"/>
      <c r="C100" s="9"/>
      <c r="D100" s="26"/>
      <c r="E100" s="666"/>
      <c r="F100" s="86">
        <v>3</v>
      </c>
      <c r="G100" s="123"/>
      <c r="H100" s="301"/>
      <c r="I100" s="594"/>
      <c r="J100" s="593"/>
      <c r="K100" s="592">
        <v>0.75562802619406821</v>
      </c>
      <c r="L100" s="592">
        <v>0.75562802619406821</v>
      </c>
      <c r="M100" s="592">
        <v>0.75562802619406821</v>
      </c>
      <c r="N100" s="592">
        <v>0.75562802619406821</v>
      </c>
      <c r="O100" s="592">
        <v>0.75562802619406821</v>
      </c>
      <c r="P100" s="592">
        <v>4.4408920985006262E-16</v>
      </c>
      <c r="Q100" s="592">
        <v>0</v>
      </c>
      <c r="R100" s="68"/>
      <c r="S100" s="103"/>
      <c r="T100" s="103"/>
      <c r="U100" s="103"/>
      <c r="V100" s="103"/>
      <c r="W100" s="103"/>
      <c r="X100" s="103"/>
      <c r="Y100" s="103"/>
      <c r="Z100" s="103"/>
      <c r="AA100" s="103"/>
      <c r="AB100" s="216"/>
      <c r="AC100" s="216"/>
      <c r="AD100" s="216"/>
      <c r="AE100" s="216"/>
      <c r="AF100" s="216"/>
      <c r="AG100" s="216"/>
      <c r="AH100" s="216"/>
      <c r="AI100" s="216"/>
      <c r="AJ100" s="216"/>
      <c r="AK100" s="216"/>
      <c r="AL100" s="216"/>
      <c r="AM100" s="216"/>
      <c r="AN100" s="216"/>
      <c r="AO100" s="216"/>
      <c r="AP100" s="216"/>
      <c r="AQ100" s="216"/>
      <c r="AR100" s="216"/>
      <c r="AS100" s="216"/>
      <c r="AT100" s="216"/>
      <c r="AU100" s="216"/>
      <c r="AV100" s="216"/>
      <c r="AW100" s="216"/>
      <c r="AX100" s="216"/>
      <c r="AY100" s="216"/>
      <c r="AZ100" s="216"/>
      <c r="BA100" s="216"/>
      <c r="BB100" s="216"/>
      <c r="BC100" s="216"/>
      <c r="BD100" s="103"/>
      <c r="BE100" s="103"/>
      <c r="BF100" s="103"/>
      <c r="BG100" s="103"/>
      <c r="BH100" s="103"/>
      <c r="BI100" s="103"/>
      <c r="BJ100" s="103"/>
      <c r="BK100" s="12"/>
      <c r="BL100" s="12"/>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row>
    <row r="101" spans="1:256" s="5" customFormat="1" hidden="1" outlineLevel="2">
      <c r="A101" s="9"/>
      <c r="B101" s="9"/>
      <c r="C101" s="9"/>
      <c r="D101" s="26"/>
      <c r="E101" s="666"/>
      <c r="F101" s="86">
        <v>4</v>
      </c>
      <c r="G101" s="123"/>
      <c r="H101" s="301"/>
      <c r="I101" s="594"/>
      <c r="J101" s="594"/>
      <c r="K101" s="593"/>
      <c r="L101" s="592">
        <v>4.3142222238059046E-2</v>
      </c>
      <c r="M101" s="592">
        <v>4.3142222238059046E-2</v>
      </c>
      <c r="N101" s="592">
        <v>4.3142222238059046E-2</v>
      </c>
      <c r="O101" s="592">
        <v>4.3142222238059046E-2</v>
      </c>
      <c r="P101" s="592">
        <v>4.3142222238059046E-2</v>
      </c>
      <c r="Q101" s="592">
        <v>0</v>
      </c>
      <c r="R101" s="68"/>
      <c r="S101" s="103"/>
      <c r="T101" s="103"/>
      <c r="U101" s="103"/>
      <c r="V101" s="103"/>
      <c r="W101" s="103"/>
      <c r="X101" s="103"/>
      <c r="Y101" s="103"/>
      <c r="Z101" s="103"/>
      <c r="AA101" s="103"/>
      <c r="AB101" s="216"/>
      <c r="AC101" s="216"/>
      <c r="AD101" s="216"/>
      <c r="AE101" s="216"/>
      <c r="AF101" s="216"/>
      <c r="AG101" s="216"/>
      <c r="AH101" s="216"/>
      <c r="AI101" s="216"/>
      <c r="AJ101" s="216"/>
      <c r="AK101" s="216"/>
      <c r="AL101" s="216"/>
      <c r="AM101" s="216"/>
      <c r="AN101" s="216"/>
      <c r="AO101" s="216"/>
      <c r="AP101" s="216"/>
      <c r="AQ101" s="216"/>
      <c r="AR101" s="216"/>
      <c r="AS101" s="216"/>
      <c r="AT101" s="216"/>
      <c r="AU101" s="216"/>
      <c r="AV101" s="216"/>
      <c r="AW101" s="216"/>
      <c r="AX101" s="216"/>
      <c r="AY101" s="216"/>
      <c r="AZ101" s="216"/>
      <c r="BA101" s="216"/>
      <c r="BB101" s="216"/>
      <c r="BC101" s="216"/>
      <c r="BD101" s="103"/>
      <c r="BE101" s="103"/>
      <c r="BF101" s="103"/>
      <c r="BG101" s="103"/>
      <c r="BH101" s="103"/>
      <c r="BI101" s="103"/>
      <c r="BJ101" s="103"/>
      <c r="BK101" s="12"/>
      <c r="BL101" s="12"/>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row>
    <row r="102" spans="1:256" s="5" customFormat="1" ht="13.5" hidden="1" customHeight="1" outlineLevel="2">
      <c r="A102" s="9"/>
      <c r="B102" s="9"/>
      <c r="C102" s="9"/>
      <c r="D102" s="26"/>
      <c r="E102" s="666"/>
      <c r="F102" s="86">
        <v>5</v>
      </c>
      <c r="G102" s="123"/>
      <c r="H102" s="301"/>
      <c r="I102" s="594"/>
      <c r="J102" s="594"/>
      <c r="K102" s="594"/>
      <c r="L102" s="593"/>
      <c r="M102" s="592">
        <v>0.18022085670598847</v>
      </c>
      <c r="N102" s="592">
        <v>0.18022085670598847</v>
      </c>
      <c r="O102" s="592">
        <v>0.18022085670598847</v>
      </c>
      <c r="P102" s="592">
        <v>0.18022085670598847</v>
      </c>
      <c r="Q102" s="592">
        <v>0.18022085670598847</v>
      </c>
      <c r="R102" s="68"/>
      <c r="S102" s="103"/>
      <c r="T102" s="103"/>
      <c r="U102" s="103"/>
      <c r="V102" s="103"/>
      <c r="W102" s="103"/>
      <c r="X102" s="103"/>
      <c r="Y102" s="103"/>
      <c r="Z102" s="103"/>
      <c r="AA102" s="103"/>
      <c r="AB102" s="216"/>
      <c r="AC102" s="216"/>
      <c r="AD102" s="216"/>
      <c r="AE102" s="216"/>
      <c r="AF102" s="216"/>
      <c r="AG102" s="216"/>
      <c r="AH102" s="216"/>
      <c r="AI102" s="216"/>
      <c r="AJ102" s="216"/>
      <c r="AK102" s="216"/>
      <c r="AL102" s="216"/>
      <c r="AM102" s="216"/>
      <c r="AN102" s="216"/>
      <c r="AO102" s="216"/>
      <c r="AP102" s="216"/>
      <c r="AQ102" s="216"/>
      <c r="AR102" s="216"/>
      <c r="AS102" s="216"/>
      <c r="AT102" s="216"/>
      <c r="AU102" s="216"/>
      <c r="AV102" s="216"/>
      <c r="AW102" s="216"/>
      <c r="AX102" s="216"/>
      <c r="AY102" s="216"/>
      <c r="AZ102" s="216"/>
      <c r="BA102" s="216"/>
      <c r="BB102" s="216"/>
      <c r="BC102" s="216"/>
      <c r="BD102" s="103"/>
      <c r="BE102" s="103"/>
      <c r="BF102" s="103"/>
      <c r="BG102" s="103"/>
      <c r="BH102" s="103"/>
      <c r="BI102" s="103"/>
      <c r="BJ102" s="103"/>
      <c r="BK102" s="12"/>
      <c r="BL102" s="1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row>
    <row r="103" spans="1:256" s="5" customFormat="1" ht="13.5" hidden="1" customHeight="1" outlineLevel="2">
      <c r="A103" s="9"/>
      <c r="B103" s="9"/>
      <c r="C103" s="9"/>
      <c r="D103" s="26"/>
      <c r="E103" s="666"/>
      <c r="F103" s="86">
        <v>6</v>
      </c>
      <c r="G103" s="123"/>
      <c r="H103" s="148"/>
      <c r="I103" s="150"/>
      <c r="J103" s="150"/>
      <c r="K103" s="150"/>
      <c r="L103" s="150"/>
      <c r="M103" s="149"/>
      <c r="N103" s="68">
        <v>0</v>
      </c>
      <c r="O103" s="68">
        <v>0</v>
      </c>
      <c r="P103" s="68">
        <v>0</v>
      </c>
      <c r="Q103" s="68">
        <v>0</v>
      </c>
      <c r="R103" s="68"/>
      <c r="S103" s="103"/>
      <c r="T103" s="103"/>
      <c r="U103" s="103"/>
      <c r="V103" s="103"/>
      <c r="W103" s="103"/>
      <c r="X103" s="103"/>
      <c r="Y103" s="103"/>
      <c r="Z103" s="103"/>
      <c r="AA103" s="103"/>
      <c r="AB103" s="216"/>
      <c r="AC103" s="216"/>
      <c r="AD103" s="216"/>
      <c r="AE103" s="216"/>
      <c r="AF103" s="216"/>
      <c r="AG103" s="216"/>
      <c r="AH103" s="216"/>
      <c r="AI103" s="216"/>
      <c r="AJ103" s="216"/>
      <c r="AK103" s="216"/>
      <c r="AL103" s="216"/>
      <c r="AM103" s="216"/>
      <c r="AN103" s="216"/>
      <c r="AO103" s="216"/>
      <c r="AP103" s="216"/>
      <c r="AQ103" s="216"/>
      <c r="AR103" s="216"/>
      <c r="AS103" s="216"/>
      <c r="AT103" s="216"/>
      <c r="AU103" s="216"/>
      <c r="AV103" s="216"/>
      <c r="AW103" s="216"/>
      <c r="AX103" s="216"/>
      <c r="AY103" s="216"/>
      <c r="AZ103" s="216"/>
      <c r="BA103" s="216"/>
      <c r="BB103" s="216"/>
      <c r="BC103" s="216"/>
      <c r="BD103" s="103"/>
      <c r="BE103" s="103"/>
      <c r="BF103" s="103"/>
      <c r="BG103" s="103"/>
      <c r="BH103" s="103"/>
      <c r="BI103" s="103"/>
      <c r="BJ103" s="103"/>
      <c r="BK103" s="12"/>
      <c r="BL103" s="12"/>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row>
    <row r="104" spans="1:256" s="5" customFormat="1" ht="13.5" hidden="1" customHeight="1" outlineLevel="2">
      <c r="A104" s="9"/>
      <c r="B104" s="9"/>
      <c r="C104" s="9"/>
      <c r="D104" s="26"/>
      <c r="E104" s="666"/>
      <c r="F104" s="86">
        <v>7</v>
      </c>
      <c r="G104" s="123"/>
      <c r="H104" s="148"/>
      <c r="I104" s="150"/>
      <c r="J104" s="150"/>
      <c r="K104" s="150"/>
      <c r="L104" s="150"/>
      <c r="M104" s="150"/>
      <c r="N104" s="149"/>
      <c r="O104" s="68">
        <v>0</v>
      </c>
      <c r="P104" s="68">
        <v>0</v>
      </c>
      <c r="Q104" s="68">
        <v>0</v>
      </c>
      <c r="R104" s="68"/>
      <c r="S104" s="103"/>
      <c r="T104" s="103"/>
      <c r="U104" s="103"/>
      <c r="V104" s="103"/>
      <c r="W104" s="103"/>
      <c r="X104" s="103"/>
      <c r="Y104" s="103"/>
      <c r="Z104" s="103"/>
      <c r="AA104" s="103"/>
      <c r="AB104" s="216"/>
      <c r="AC104" s="216"/>
      <c r="AD104" s="216"/>
      <c r="AE104" s="216"/>
      <c r="AF104" s="216"/>
      <c r="AG104" s="216"/>
      <c r="AH104" s="216"/>
      <c r="AI104" s="216"/>
      <c r="AJ104" s="216"/>
      <c r="AK104" s="216"/>
      <c r="AL104" s="216"/>
      <c r="AM104" s="216"/>
      <c r="AN104" s="216"/>
      <c r="AO104" s="216"/>
      <c r="AP104" s="216"/>
      <c r="AQ104" s="216"/>
      <c r="AR104" s="216"/>
      <c r="AS104" s="216"/>
      <c r="AT104" s="216"/>
      <c r="AU104" s="216"/>
      <c r="AV104" s="216"/>
      <c r="AW104" s="216"/>
      <c r="AX104" s="216"/>
      <c r="AY104" s="216"/>
      <c r="AZ104" s="216"/>
      <c r="BA104" s="216"/>
      <c r="BB104" s="216"/>
      <c r="BC104" s="216"/>
      <c r="BD104" s="103"/>
      <c r="BE104" s="103"/>
      <c r="BF104" s="103"/>
      <c r="BG104" s="103"/>
      <c r="BH104" s="103"/>
      <c r="BI104" s="103"/>
      <c r="BJ104" s="103"/>
      <c r="BK104" s="12"/>
      <c r="BL104" s="12"/>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row>
    <row r="105" spans="1:256" s="5" customFormat="1" ht="13.5" hidden="1" customHeight="1" outlineLevel="2">
      <c r="A105" s="9"/>
      <c r="B105" s="9"/>
      <c r="C105" s="9"/>
      <c r="D105" s="26"/>
      <c r="E105" s="666"/>
      <c r="F105" s="86">
        <v>8</v>
      </c>
      <c r="G105" s="123"/>
      <c r="H105" s="148"/>
      <c r="I105" s="150"/>
      <c r="J105" s="150"/>
      <c r="K105" s="150"/>
      <c r="L105" s="150"/>
      <c r="M105" s="150"/>
      <c r="N105" s="150"/>
      <c r="O105" s="149"/>
      <c r="P105" s="68">
        <v>0</v>
      </c>
      <c r="Q105" s="68">
        <v>0</v>
      </c>
      <c r="R105" s="68"/>
      <c r="S105" s="103"/>
      <c r="T105" s="103"/>
      <c r="U105" s="103"/>
      <c r="V105" s="103"/>
      <c r="W105" s="103"/>
      <c r="X105" s="103"/>
      <c r="Y105" s="103"/>
      <c r="Z105" s="103"/>
      <c r="AA105" s="103"/>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103"/>
      <c r="BE105" s="103"/>
      <c r="BF105" s="103"/>
      <c r="BG105" s="103"/>
      <c r="BH105" s="103"/>
      <c r="BI105" s="103"/>
      <c r="BJ105" s="103"/>
      <c r="BK105" s="12"/>
      <c r="BL105" s="12"/>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row>
    <row r="106" spans="1:256" s="5" customFormat="1" ht="13.5" hidden="1" customHeight="1" outlineLevel="2">
      <c r="A106" s="9"/>
      <c r="B106" s="9"/>
      <c r="C106" s="9"/>
      <c r="D106" s="26"/>
      <c r="E106" s="666"/>
      <c r="F106" s="86">
        <v>9</v>
      </c>
      <c r="G106" s="123"/>
      <c r="H106" s="148"/>
      <c r="I106" s="150"/>
      <c r="J106" s="150"/>
      <c r="K106" s="150"/>
      <c r="L106" s="150"/>
      <c r="M106" s="150"/>
      <c r="N106" s="150"/>
      <c r="O106" s="150"/>
      <c r="P106" s="149"/>
      <c r="Q106" s="68">
        <v>0</v>
      </c>
      <c r="R106" s="68"/>
      <c r="S106" s="103"/>
      <c r="T106" s="103"/>
      <c r="U106" s="103"/>
      <c r="V106" s="103"/>
      <c r="W106" s="103"/>
      <c r="X106" s="103"/>
      <c r="Y106" s="103"/>
      <c r="Z106" s="103"/>
      <c r="AA106" s="103"/>
      <c r="AB106" s="216"/>
      <c r="AC106" s="216"/>
      <c r="AD106" s="216"/>
      <c r="AE106" s="216"/>
      <c r="AF106" s="216"/>
      <c r="AG106" s="216"/>
      <c r="AH106" s="216"/>
      <c r="AI106" s="216"/>
      <c r="AJ106" s="216"/>
      <c r="AK106" s="216"/>
      <c r="AL106" s="216"/>
      <c r="AM106" s="216"/>
      <c r="AN106" s="216"/>
      <c r="AO106" s="216"/>
      <c r="AP106" s="216"/>
      <c r="AQ106" s="216"/>
      <c r="AR106" s="216"/>
      <c r="AS106" s="216"/>
      <c r="AT106" s="216"/>
      <c r="AU106" s="216"/>
      <c r="AV106" s="216"/>
      <c r="AW106" s="216"/>
      <c r="AX106" s="216"/>
      <c r="AY106" s="216"/>
      <c r="AZ106" s="216"/>
      <c r="BA106" s="216"/>
      <c r="BB106" s="216"/>
      <c r="BC106" s="216"/>
      <c r="BD106" s="103"/>
      <c r="BE106" s="103"/>
      <c r="BF106" s="103"/>
      <c r="BG106" s="103"/>
      <c r="BH106" s="103"/>
      <c r="BI106" s="103"/>
      <c r="BJ106" s="103"/>
      <c r="BK106" s="12"/>
      <c r="BL106" s="12"/>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row>
    <row r="107" spans="1:256" s="5" customFormat="1" ht="13.5" hidden="1" customHeight="1" outlineLevel="2">
      <c r="A107" s="9"/>
      <c r="B107" s="9"/>
      <c r="C107" s="9"/>
      <c r="D107" s="26"/>
      <c r="E107" s="666"/>
      <c r="F107" s="87">
        <v>10</v>
      </c>
      <c r="G107" s="123"/>
      <c r="H107" s="148"/>
      <c r="I107" s="150"/>
      <c r="J107" s="150"/>
      <c r="K107" s="150"/>
      <c r="L107" s="150"/>
      <c r="M107" s="150"/>
      <c r="N107" s="150"/>
      <c r="O107" s="150"/>
      <c r="P107" s="150"/>
      <c r="Q107" s="149"/>
      <c r="R107" s="68"/>
      <c r="S107" s="103"/>
      <c r="T107" s="103"/>
      <c r="U107" s="103"/>
      <c r="V107" s="103"/>
      <c r="W107" s="103"/>
      <c r="X107" s="103"/>
      <c r="Y107" s="103"/>
      <c r="Z107" s="103"/>
      <c r="AA107" s="103"/>
      <c r="AB107" s="216"/>
      <c r="AC107" s="216"/>
      <c r="AD107" s="216"/>
      <c r="AE107" s="216"/>
      <c r="AF107" s="216"/>
      <c r="AG107" s="216"/>
      <c r="AH107" s="216"/>
      <c r="AI107" s="216"/>
      <c r="AJ107" s="216"/>
      <c r="AK107" s="216"/>
      <c r="AL107" s="216"/>
      <c r="AM107" s="216"/>
      <c r="AN107" s="216"/>
      <c r="AO107" s="216"/>
      <c r="AP107" s="216"/>
      <c r="AQ107" s="216"/>
      <c r="AR107" s="216"/>
      <c r="AS107" s="216"/>
      <c r="AT107" s="216"/>
      <c r="AU107" s="216"/>
      <c r="AV107" s="216"/>
      <c r="AW107" s="216"/>
      <c r="AX107" s="216"/>
      <c r="AY107" s="216"/>
      <c r="AZ107" s="216"/>
      <c r="BA107" s="216"/>
      <c r="BB107" s="216"/>
      <c r="BC107" s="216"/>
      <c r="BD107" s="103"/>
      <c r="BE107" s="103"/>
      <c r="BF107" s="103"/>
      <c r="BG107" s="103"/>
      <c r="BH107" s="103"/>
      <c r="BI107" s="103"/>
      <c r="BJ107" s="103"/>
      <c r="BK107" s="12"/>
      <c r="BL107" s="12"/>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row>
    <row r="108" spans="1:256" s="5" customFormat="1" hidden="1" outlineLevel="1" collapsed="1">
      <c r="A108" s="9"/>
      <c r="B108" s="9"/>
      <c r="C108" s="9"/>
      <c r="D108" s="26" t="s">
        <v>125</v>
      </c>
      <c r="E108" s="9"/>
      <c r="F108" s="9"/>
      <c r="G108" s="123"/>
      <c r="H108" s="167">
        <v>-0.2375265825679905</v>
      </c>
      <c r="I108" s="167">
        <v>-1.1587384828856315</v>
      </c>
      <c r="J108" s="167">
        <v>-2.9748078346833253</v>
      </c>
      <c r="K108" s="167">
        <v>-3.6100899586546813</v>
      </c>
      <c r="L108" s="167">
        <v>-3.5360515005474622</v>
      </c>
      <c r="M108" s="167">
        <v>0</v>
      </c>
      <c r="N108" s="167">
        <v>0</v>
      </c>
      <c r="O108" s="167">
        <v>0</v>
      </c>
      <c r="P108" s="167">
        <v>0</v>
      </c>
      <c r="Q108" s="167">
        <v>0</v>
      </c>
      <c r="R108" s="66"/>
      <c r="S108" s="105"/>
      <c r="T108" s="105"/>
      <c r="U108" s="105"/>
      <c r="V108" s="105"/>
      <c r="W108" s="105"/>
      <c r="X108" s="105"/>
      <c r="Y108" s="105"/>
      <c r="Z108" s="105"/>
      <c r="AA108" s="105"/>
      <c r="AB108" s="232"/>
      <c r="AC108" s="232"/>
      <c r="AD108" s="232"/>
      <c r="AE108" s="232"/>
      <c r="AF108" s="232"/>
      <c r="AG108" s="232"/>
      <c r="AH108" s="232"/>
      <c r="AI108" s="232"/>
      <c r="AJ108" s="232"/>
      <c r="AK108" s="232"/>
      <c r="AL108" s="232"/>
      <c r="AM108" s="232"/>
      <c r="AN108" s="232"/>
      <c r="AO108" s="232"/>
      <c r="AP108" s="232"/>
      <c r="AQ108" s="232"/>
      <c r="AR108" s="232"/>
      <c r="AS108" s="232"/>
      <c r="AT108" s="232"/>
      <c r="AU108" s="232"/>
      <c r="AV108" s="232"/>
      <c r="AW108" s="232"/>
      <c r="AX108" s="232"/>
      <c r="AY108" s="232"/>
      <c r="AZ108" s="232"/>
      <c r="BA108" s="232"/>
      <c r="BB108" s="232"/>
      <c r="BC108" s="232"/>
      <c r="BD108" s="105"/>
      <c r="BE108" s="105"/>
      <c r="BF108" s="105"/>
      <c r="BG108" s="105"/>
      <c r="BH108" s="105"/>
      <c r="BI108" s="105"/>
      <c r="BJ108" s="105"/>
      <c r="BK108" s="12"/>
      <c r="BL108" s="12"/>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row>
    <row r="109" spans="1:256" s="5" customFormat="1" hidden="1" outlineLevel="2">
      <c r="A109" s="9"/>
      <c r="B109" s="9"/>
      <c r="C109" s="32" t="s">
        <v>126</v>
      </c>
      <c r="D109" s="163"/>
      <c r="E109" s="34" t="s">
        <v>28</v>
      </c>
      <c r="F109" s="33"/>
      <c r="G109" s="176"/>
      <c r="H109" s="305">
        <v>2.4174050773096369</v>
      </c>
      <c r="I109" s="305">
        <v>2.4174050773096369</v>
      </c>
      <c r="J109" s="305">
        <v>2.4174050773096369</v>
      </c>
      <c r="K109" s="305">
        <v>2.4174050773096369</v>
      </c>
      <c r="L109" s="305">
        <v>2.4174050773096369</v>
      </c>
      <c r="M109" s="305">
        <v>2.4174050773096369</v>
      </c>
      <c r="N109" s="305">
        <v>2.4174050773096369</v>
      </c>
      <c r="O109" s="305">
        <v>2.4174050773096369</v>
      </c>
      <c r="P109" s="305">
        <v>2.4174050773096369</v>
      </c>
      <c r="Q109" s="305">
        <v>2.4174050773096369</v>
      </c>
      <c r="R109" s="67"/>
      <c r="S109" s="103"/>
      <c r="T109" s="103"/>
      <c r="U109" s="103"/>
      <c r="V109" s="103"/>
      <c r="W109" s="103"/>
      <c r="X109" s="103"/>
      <c r="Y109" s="103"/>
      <c r="Z109" s="103"/>
      <c r="AA109" s="103"/>
      <c r="AB109" s="216"/>
      <c r="AC109" s="216"/>
      <c r="AD109" s="216"/>
      <c r="AE109" s="216"/>
      <c r="AF109" s="216"/>
      <c r="AG109" s="216"/>
      <c r="AH109" s="216"/>
      <c r="AI109" s="216"/>
      <c r="AJ109" s="216"/>
      <c r="AK109" s="216"/>
      <c r="AL109" s="216"/>
      <c r="AM109" s="216"/>
      <c r="AN109" s="216"/>
      <c r="AO109" s="216"/>
      <c r="AP109" s="216"/>
      <c r="AQ109" s="216"/>
      <c r="AR109" s="216"/>
      <c r="AS109" s="216"/>
      <c r="AT109" s="216"/>
      <c r="AU109" s="216"/>
      <c r="AV109" s="216"/>
      <c r="AW109" s="216"/>
      <c r="AX109" s="216"/>
      <c r="AY109" s="216"/>
      <c r="AZ109" s="216"/>
      <c r="BA109" s="216"/>
      <c r="BB109" s="216"/>
      <c r="BC109" s="216"/>
      <c r="BD109" s="103"/>
      <c r="BE109" s="103"/>
      <c r="BF109" s="103"/>
      <c r="BG109" s="103"/>
      <c r="BH109" s="103"/>
      <c r="BI109" s="103"/>
      <c r="BJ109" s="103"/>
      <c r="BK109" s="12"/>
      <c r="BL109" s="12"/>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row>
    <row r="110" spans="1:256" s="5" customFormat="1" ht="12.75" hidden="1" customHeight="1" outlineLevel="2">
      <c r="A110" s="9"/>
      <c r="B110" s="9"/>
      <c r="C110" s="9"/>
      <c r="D110" s="26"/>
      <c r="E110" s="665" t="s">
        <v>84</v>
      </c>
      <c r="F110" s="86">
        <v>0</v>
      </c>
      <c r="G110" s="123"/>
      <c r="H110" s="299"/>
      <c r="I110" s="299"/>
      <c r="J110" s="299"/>
      <c r="K110" s="299"/>
      <c r="L110" s="299"/>
      <c r="M110" s="299"/>
      <c r="N110" s="299"/>
      <c r="O110" s="299"/>
      <c r="P110" s="299"/>
      <c r="Q110" s="299"/>
      <c r="R110" s="68"/>
      <c r="S110" s="103"/>
      <c r="T110" s="103"/>
      <c r="U110" s="103"/>
      <c r="V110" s="103"/>
      <c r="W110" s="103"/>
      <c r="X110" s="103"/>
      <c r="Y110" s="103"/>
      <c r="Z110" s="103"/>
      <c r="AA110" s="103"/>
      <c r="AB110" s="216"/>
      <c r="AC110" s="216"/>
      <c r="AD110" s="216"/>
      <c r="AE110" s="216"/>
      <c r="AF110" s="216"/>
      <c r="AG110" s="216"/>
      <c r="AH110" s="216"/>
      <c r="AI110" s="216"/>
      <c r="AJ110" s="216"/>
      <c r="AK110" s="216"/>
      <c r="AL110" s="216"/>
      <c r="AM110" s="216"/>
      <c r="AN110" s="216"/>
      <c r="AO110" s="216"/>
      <c r="AP110" s="216"/>
      <c r="AQ110" s="216"/>
      <c r="AR110" s="216"/>
      <c r="AS110" s="216"/>
      <c r="AT110" s="216"/>
      <c r="AU110" s="216"/>
      <c r="AV110" s="216"/>
      <c r="AW110" s="216"/>
      <c r="AX110" s="216"/>
      <c r="AY110" s="216"/>
      <c r="AZ110" s="216"/>
      <c r="BA110" s="216"/>
      <c r="BB110" s="216"/>
      <c r="BC110" s="216"/>
      <c r="BD110" s="103"/>
      <c r="BE110" s="103"/>
      <c r="BF110" s="103"/>
      <c r="BG110" s="103"/>
      <c r="BH110" s="103"/>
      <c r="BI110" s="103"/>
      <c r="BJ110" s="103"/>
      <c r="BK110" s="12"/>
      <c r="BL110" s="12"/>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row>
    <row r="111" spans="1:256" s="5" customFormat="1" hidden="1" outlineLevel="2">
      <c r="A111" s="9"/>
      <c r="B111" s="9"/>
      <c r="C111" s="9"/>
      <c r="D111" s="26"/>
      <c r="E111" s="666"/>
      <c r="F111" s="86">
        <v>1</v>
      </c>
      <c r="G111" s="123"/>
      <c r="H111" s="300"/>
      <c r="I111" s="592">
        <v>0.33208816181652873</v>
      </c>
      <c r="J111" s="592">
        <v>0.33208816181652873</v>
      </c>
      <c r="K111" s="592">
        <v>0.33208816181652873</v>
      </c>
      <c r="L111" s="592">
        <v>0.33208816181652873</v>
      </c>
      <c r="M111" s="592">
        <v>0.33208816181652873</v>
      </c>
      <c r="N111" s="592">
        <v>0.33208816181652873</v>
      </c>
      <c r="O111" s="592">
        <v>0.33208816181652873</v>
      </c>
      <c r="P111" s="592">
        <v>0.33208816181652873</v>
      </c>
      <c r="Q111" s="592">
        <v>0.33208816181652873</v>
      </c>
      <c r="R111" s="68"/>
      <c r="S111" s="103"/>
      <c r="T111" s="103"/>
      <c r="U111" s="103"/>
      <c r="V111" s="103"/>
      <c r="W111" s="103"/>
      <c r="X111" s="103"/>
      <c r="Y111" s="103"/>
      <c r="Z111" s="103"/>
      <c r="AA111" s="103"/>
      <c r="AB111" s="216"/>
      <c r="AC111" s="216"/>
      <c r="AD111" s="216"/>
      <c r="AE111" s="216"/>
      <c r="AF111" s="216"/>
      <c r="AG111" s="216"/>
      <c r="AH111" s="216"/>
      <c r="AI111" s="216"/>
      <c r="AJ111" s="216"/>
      <c r="AK111" s="216"/>
      <c r="AL111" s="216"/>
      <c r="AM111" s="216"/>
      <c r="AN111" s="216"/>
      <c r="AO111" s="216"/>
      <c r="AP111" s="216"/>
      <c r="AQ111" s="216"/>
      <c r="AR111" s="216"/>
      <c r="AS111" s="216"/>
      <c r="AT111" s="216"/>
      <c r="AU111" s="216"/>
      <c r="AV111" s="216"/>
      <c r="AW111" s="216"/>
      <c r="AX111" s="216"/>
      <c r="AY111" s="216"/>
      <c r="AZ111" s="216"/>
      <c r="BA111" s="216"/>
      <c r="BB111" s="216"/>
      <c r="BC111" s="216"/>
      <c r="BD111" s="103"/>
      <c r="BE111" s="103"/>
      <c r="BF111" s="103"/>
      <c r="BG111" s="103"/>
      <c r="BH111" s="103"/>
      <c r="BI111" s="103"/>
      <c r="BJ111" s="103"/>
      <c r="BK111" s="12"/>
      <c r="BL111" s="12"/>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row>
    <row r="112" spans="1:256" s="5" customFormat="1" hidden="1" outlineLevel="2">
      <c r="A112" s="9"/>
      <c r="B112" s="9"/>
      <c r="C112" s="9"/>
      <c r="D112" s="26"/>
      <c r="E112" s="666"/>
      <c r="F112" s="86">
        <v>2</v>
      </c>
      <c r="G112" s="123"/>
      <c r="H112" s="301"/>
      <c r="I112" s="593"/>
      <c r="J112" s="592">
        <v>0.5737543224181203</v>
      </c>
      <c r="K112" s="592">
        <v>0.5737543224181203</v>
      </c>
      <c r="L112" s="592">
        <v>0.5737543224181203</v>
      </c>
      <c r="M112" s="592">
        <v>0.5737543224181203</v>
      </c>
      <c r="N112" s="592">
        <v>0.5737543224181203</v>
      </c>
      <c r="O112" s="592">
        <v>0.5737543224181203</v>
      </c>
      <c r="P112" s="592">
        <v>0.5737543224181203</v>
      </c>
      <c r="Q112" s="592">
        <v>0.5737543224181203</v>
      </c>
      <c r="R112" s="68"/>
      <c r="S112" s="103"/>
      <c r="T112" s="103"/>
      <c r="U112" s="103"/>
      <c r="V112" s="103"/>
      <c r="W112" s="103"/>
      <c r="X112" s="103"/>
      <c r="Y112" s="103"/>
      <c r="Z112" s="103"/>
      <c r="AA112" s="103"/>
      <c r="AB112" s="216"/>
      <c r="AC112" s="216"/>
      <c r="AD112" s="216"/>
      <c r="AE112" s="216"/>
      <c r="AF112" s="216"/>
      <c r="AG112" s="216"/>
      <c r="AH112" s="216"/>
      <c r="AI112" s="216"/>
      <c r="AJ112" s="216"/>
      <c r="AK112" s="216"/>
      <c r="AL112" s="216"/>
      <c r="AM112" s="216"/>
      <c r="AN112" s="216"/>
      <c r="AO112" s="216"/>
      <c r="AP112" s="216"/>
      <c r="AQ112" s="216"/>
      <c r="AR112" s="216"/>
      <c r="AS112" s="216"/>
      <c r="AT112" s="216"/>
      <c r="AU112" s="216"/>
      <c r="AV112" s="216"/>
      <c r="AW112" s="216"/>
      <c r="AX112" s="216"/>
      <c r="AY112" s="216"/>
      <c r="AZ112" s="216"/>
      <c r="BA112" s="216"/>
      <c r="BB112" s="216"/>
      <c r="BC112" s="216"/>
      <c r="BD112" s="103"/>
      <c r="BE112" s="103"/>
      <c r="BF112" s="103"/>
      <c r="BG112" s="103"/>
      <c r="BH112" s="103"/>
      <c r="BI112" s="103"/>
      <c r="BJ112" s="103"/>
      <c r="BK112" s="12"/>
      <c r="BL112" s="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row>
    <row r="113" spans="1:256" s="5" customFormat="1" hidden="1" outlineLevel="2">
      <c r="A113" s="9"/>
      <c r="B113" s="9"/>
      <c r="C113" s="9"/>
      <c r="D113" s="26"/>
      <c r="E113" s="666"/>
      <c r="F113" s="86">
        <v>3</v>
      </c>
      <c r="G113" s="123"/>
      <c r="H113" s="301"/>
      <c r="I113" s="594"/>
      <c r="J113" s="593"/>
      <c r="K113" s="592">
        <v>0.42207389100158915</v>
      </c>
      <c r="L113" s="592">
        <v>0.42207389100158915</v>
      </c>
      <c r="M113" s="592">
        <v>0.42207389100158915</v>
      </c>
      <c r="N113" s="592">
        <v>0.42207389100158915</v>
      </c>
      <c r="O113" s="592">
        <v>0.42207389100158915</v>
      </c>
      <c r="P113" s="592">
        <v>0.42207389100158915</v>
      </c>
      <c r="Q113" s="592">
        <v>0.42207389100158915</v>
      </c>
      <c r="R113" s="68"/>
      <c r="S113" s="103"/>
      <c r="T113" s="103"/>
      <c r="U113" s="103"/>
      <c r="V113" s="103"/>
      <c r="W113" s="103"/>
      <c r="X113" s="103"/>
      <c r="Y113" s="103"/>
      <c r="Z113" s="103"/>
      <c r="AA113" s="103"/>
      <c r="AB113" s="216"/>
      <c r="AC113" s="216"/>
      <c r="AD113" s="216"/>
      <c r="AE113" s="216"/>
      <c r="AF113" s="216"/>
      <c r="AG113" s="216"/>
      <c r="AH113" s="216"/>
      <c r="AI113" s="216"/>
      <c r="AJ113" s="216"/>
      <c r="AK113" s="216"/>
      <c r="AL113" s="216"/>
      <c r="AM113" s="216"/>
      <c r="AN113" s="216"/>
      <c r="AO113" s="216"/>
      <c r="AP113" s="216"/>
      <c r="AQ113" s="216"/>
      <c r="AR113" s="216"/>
      <c r="AS113" s="216"/>
      <c r="AT113" s="216"/>
      <c r="AU113" s="216"/>
      <c r="AV113" s="216"/>
      <c r="AW113" s="216"/>
      <c r="AX113" s="216"/>
      <c r="AY113" s="216"/>
      <c r="AZ113" s="216"/>
      <c r="BA113" s="216"/>
      <c r="BB113" s="216"/>
      <c r="BC113" s="216"/>
      <c r="BD113" s="103"/>
      <c r="BE113" s="103"/>
      <c r="BF113" s="103"/>
      <c r="BG113" s="103"/>
      <c r="BH113" s="103"/>
      <c r="BI113" s="103"/>
      <c r="BJ113" s="103"/>
      <c r="BK113" s="12"/>
      <c r="BL113" s="12"/>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row>
    <row r="114" spans="1:256" s="5" customFormat="1" hidden="1" outlineLevel="2">
      <c r="A114" s="9"/>
      <c r="B114" s="9"/>
      <c r="C114" s="9"/>
      <c r="D114" s="26"/>
      <c r="E114" s="666"/>
      <c r="F114" s="86">
        <v>4</v>
      </c>
      <c r="G114" s="123"/>
      <c r="H114" s="301"/>
      <c r="I114" s="594"/>
      <c r="J114" s="594"/>
      <c r="K114" s="593"/>
      <c r="L114" s="592">
        <v>0.26912489396231176</v>
      </c>
      <c r="M114" s="592">
        <v>0.26912489396231176</v>
      </c>
      <c r="N114" s="592">
        <v>0.26912489396231176</v>
      </c>
      <c r="O114" s="592">
        <v>0.26912489396231176</v>
      </c>
      <c r="P114" s="592">
        <v>0.26912489396231176</v>
      </c>
      <c r="Q114" s="592">
        <v>0.26912489396231176</v>
      </c>
      <c r="R114" s="68"/>
      <c r="S114" s="103"/>
      <c r="T114" s="103"/>
      <c r="U114" s="103"/>
      <c r="V114" s="103"/>
      <c r="W114" s="103"/>
      <c r="X114" s="103"/>
      <c r="Y114" s="103"/>
      <c r="Z114" s="103"/>
      <c r="AA114" s="103"/>
      <c r="AB114" s="216"/>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16"/>
      <c r="AY114" s="216"/>
      <c r="AZ114" s="216"/>
      <c r="BA114" s="216"/>
      <c r="BB114" s="216"/>
      <c r="BC114" s="216"/>
      <c r="BD114" s="103"/>
      <c r="BE114" s="103"/>
      <c r="BF114" s="103"/>
      <c r="BG114" s="103"/>
      <c r="BH114" s="103"/>
      <c r="BI114" s="103"/>
      <c r="BJ114" s="103"/>
      <c r="BK114" s="12"/>
      <c r="BL114" s="12"/>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row>
    <row r="115" spans="1:256" s="5" customFormat="1" hidden="1" outlineLevel="2">
      <c r="A115" s="9"/>
      <c r="B115" s="9"/>
      <c r="C115" s="9"/>
      <c r="D115" s="26"/>
      <c r="E115" s="666"/>
      <c r="F115" s="86">
        <v>5</v>
      </c>
      <c r="G115" s="123"/>
      <c r="H115" s="301"/>
      <c r="I115" s="594"/>
      <c r="J115" s="594"/>
      <c r="K115" s="594"/>
      <c r="L115" s="593"/>
      <c r="M115" s="592">
        <v>0.22925406009849503</v>
      </c>
      <c r="N115" s="592">
        <v>0.22925406009849503</v>
      </c>
      <c r="O115" s="592">
        <v>0.22925406009849503</v>
      </c>
      <c r="P115" s="592">
        <v>0.22925406009849503</v>
      </c>
      <c r="Q115" s="592">
        <v>0.22925406009849503</v>
      </c>
      <c r="R115" s="68"/>
      <c r="S115" s="103"/>
      <c r="T115" s="103"/>
      <c r="U115" s="103"/>
      <c r="V115" s="103"/>
      <c r="W115" s="103"/>
      <c r="X115" s="103"/>
      <c r="Y115" s="103"/>
      <c r="Z115" s="103"/>
      <c r="AA115" s="103"/>
      <c r="AB115" s="216"/>
      <c r="AC115" s="216"/>
      <c r="AD115" s="216"/>
      <c r="AE115" s="216"/>
      <c r="AF115" s="216"/>
      <c r="AG115" s="216"/>
      <c r="AH115" s="216"/>
      <c r="AI115" s="216"/>
      <c r="AJ115" s="216"/>
      <c r="AK115" s="216"/>
      <c r="AL115" s="216"/>
      <c r="AM115" s="216"/>
      <c r="AN115" s="216"/>
      <c r="AO115" s="216"/>
      <c r="AP115" s="216"/>
      <c r="AQ115" s="216"/>
      <c r="AR115" s="216"/>
      <c r="AS115" s="216"/>
      <c r="AT115" s="216"/>
      <c r="AU115" s="216"/>
      <c r="AV115" s="216"/>
      <c r="AW115" s="216"/>
      <c r="AX115" s="216"/>
      <c r="AY115" s="216"/>
      <c r="AZ115" s="216"/>
      <c r="BA115" s="216"/>
      <c r="BB115" s="216"/>
      <c r="BC115" s="216"/>
      <c r="BD115" s="103"/>
      <c r="BE115" s="103"/>
      <c r="BF115" s="103"/>
      <c r="BG115" s="103"/>
      <c r="BH115" s="103"/>
      <c r="BI115" s="103"/>
      <c r="BJ115" s="103"/>
      <c r="BK115" s="12"/>
      <c r="BL115" s="12"/>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row>
    <row r="116" spans="1:256" s="5" customFormat="1" hidden="1" outlineLevel="2">
      <c r="A116" s="9"/>
      <c r="B116" s="9"/>
      <c r="C116" s="9"/>
      <c r="D116" s="26"/>
      <c r="E116" s="666"/>
      <c r="F116" s="86">
        <v>6</v>
      </c>
      <c r="G116" s="123"/>
      <c r="H116" s="148"/>
      <c r="I116" s="150"/>
      <c r="J116" s="150"/>
      <c r="K116" s="150"/>
      <c r="L116" s="150"/>
      <c r="M116" s="149"/>
      <c r="N116" s="68">
        <v>0</v>
      </c>
      <c r="O116" s="68">
        <v>0</v>
      </c>
      <c r="P116" s="68">
        <v>0</v>
      </c>
      <c r="Q116" s="68">
        <v>0</v>
      </c>
      <c r="R116" s="68"/>
      <c r="S116" s="103"/>
      <c r="T116" s="103"/>
      <c r="U116" s="103"/>
      <c r="V116" s="103"/>
      <c r="W116" s="103"/>
      <c r="X116" s="103"/>
      <c r="Y116" s="103"/>
      <c r="Z116" s="103"/>
      <c r="AA116" s="103"/>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6"/>
      <c r="AY116" s="216"/>
      <c r="AZ116" s="216"/>
      <c r="BA116" s="216"/>
      <c r="BB116" s="216"/>
      <c r="BC116" s="216"/>
      <c r="BD116" s="103"/>
      <c r="BE116" s="103"/>
      <c r="BF116" s="103"/>
      <c r="BG116" s="103"/>
      <c r="BH116" s="103"/>
      <c r="BI116" s="103"/>
      <c r="BJ116" s="103"/>
      <c r="BK116" s="12"/>
      <c r="BL116" s="12"/>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row>
    <row r="117" spans="1:256" s="5" customFormat="1" hidden="1" outlineLevel="2">
      <c r="A117" s="9"/>
      <c r="B117" s="9"/>
      <c r="C117" s="9"/>
      <c r="D117" s="26"/>
      <c r="E117" s="666"/>
      <c r="F117" s="86">
        <v>7</v>
      </c>
      <c r="G117" s="123"/>
      <c r="H117" s="148"/>
      <c r="I117" s="150"/>
      <c r="J117" s="150"/>
      <c r="K117" s="150"/>
      <c r="L117" s="150"/>
      <c r="M117" s="150"/>
      <c r="N117" s="149"/>
      <c r="O117" s="68">
        <v>0</v>
      </c>
      <c r="P117" s="68">
        <v>0</v>
      </c>
      <c r="Q117" s="68">
        <v>0</v>
      </c>
      <c r="R117" s="68"/>
      <c r="S117" s="103"/>
      <c r="T117" s="103"/>
      <c r="U117" s="103"/>
      <c r="V117" s="103"/>
      <c r="W117" s="103"/>
      <c r="X117" s="103"/>
      <c r="Y117" s="103"/>
      <c r="Z117" s="103"/>
      <c r="AA117" s="103"/>
      <c r="AB117" s="216"/>
      <c r="AC117" s="216"/>
      <c r="AD117" s="216"/>
      <c r="AE117" s="216"/>
      <c r="AF117" s="216"/>
      <c r="AG117" s="216"/>
      <c r="AH117" s="216"/>
      <c r="AI117" s="216"/>
      <c r="AJ117" s="216"/>
      <c r="AK117" s="216"/>
      <c r="AL117" s="216"/>
      <c r="AM117" s="216"/>
      <c r="AN117" s="216"/>
      <c r="AO117" s="216"/>
      <c r="AP117" s="216"/>
      <c r="AQ117" s="216"/>
      <c r="AR117" s="216"/>
      <c r="AS117" s="216"/>
      <c r="AT117" s="216"/>
      <c r="AU117" s="216"/>
      <c r="AV117" s="216"/>
      <c r="AW117" s="216"/>
      <c r="AX117" s="216"/>
      <c r="AY117" s="216"/>
      <c r="AZ117" s="216"/>
      <c r="BA117" s="216"/>
      <c r="BB117" s="216"/>
      <c r="BC117" s="216"/>
      <c r="BD117" s="103"/>
      <c r="BE117" s="103"/>
      <c r="BF117" s="103"/>
      <c r="BG117" s="103"/>
      <c r="BH117" s="103"/>
      <c r="BI117" s="103"/>
      <c r="BJ117" s="103"/>
      <c r="BK117" s="12"/>
      <c r="BL117" s="12"/>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row>
    <row r="118" spans="1:256" s="5" customFormat="1" hidden="1" outlineLevel="2">
      <c r="A118" s="9"/>
      <c r="B118" s="9"/>
      <c r="C118" s="9"/>
      <c r="D118" s="26"/>
      <c r="E118" s="666"/>
      <c r="F118" s="86">
        <v>8</v>
      </c>
      <c r="G118" s="123"/>
      <c r="H118" s="148"/>
      <c r="I118" s="150"/>
      <c r="J118" s="150"/>
      <c r="K118" s="150"/>
      <c r="L118" s="150"/>
      <c r="M118" s="150"/>
      <c r="N118" s="150"/>
      <c r="O118" s="149"/>
      <c r="P118" s="68">
        <v>0</v>
      </c>
      <c r="Q118" s="68">
        <v>0</v>
      </c>
      <c r="R118" s="68"/>
      <c r="S118" s="103"/>
      <c r="T118" s="103"/>
      <c r="U118" s="103"/>
      <c r="V118" s="103"/>
      <c r="W118" s="103"/>
      <c r="X118" s="103"/>
      <c r="Y118" s="103"/>
      <c r="Z118" s="103"/>
      <c r="AA118" s="103"/>
      <c r="AB118" s="216"/>
      <c r="AC118" s="216"/>
      <c r="AD118" s="216"/>
      <c r="AE118" s="216"/>
      <c r="AF118" s="216"/>
      <c r="AG118" s="216"/>
      <c r="AH118" s="216"/>
      <c r="AI118" s="216"/>
      <c r="AJ118" s="216"/>
      <c r="AK118" s="216"/>
      <c r="AL118" s="216"/>
      <c r="AM118" s="216"/>
      <c r="AN118" s="216"/>
      <c r="AO118" s="216"/>
      <c r="AP118" s="216"/>
      <c r="AQ118" s="216"/>
      <c r="AR118" s="216"/>
      <c r="AS118" s="216"/>
      <c r="AT118" s="216"/>
      <c r="AU118" s="216"/>
      <c r="AV118" s="216"/>
      <c r="AW118" s="216"/>
      <c r="AX118" s="216"/>
      <c r="AY118" s="216"/>
      <c r="AZ118" s="216"/>
      <c r="BA118" s="216"/>
      <c r="BB118" s="216"/>
      <c r="BC118" s="216"/>
      <c r="BD118" s="103"/>
      <c r="BE118" s="103"/>
      <c r="BF118" s="103"/>
      <c r="BG118" s="103"/>
      <c r="BH118" s="103"/>
      <c r="BI118" s="103"/>
      <c r="BJ118" s="103"/>
      <c r="BK118" s="12"/>
      <c r="BL118" s="12"/>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row>
    <row r="119" spans="1:256" s="5" customFormat="1" hidden="1" outlineLevel="2">
      <c r="A119" s="9"/>
      <c r="B119" s="9"/>
      <c r="C119" s="9"/>
      <c r="D119" s="26"/>
      <c r="E119" s="666"/>
      <c r="F119" s="86">
        <v>9</v>
      </c>
      <c r="G119" s="123"/>
      <c r="H119" s="148"/>
      <c r="I119" s="150"/>
      <c r="J119" s="150"/>
      <c r="K119" s="150"/>
      <c r="L119" s="150"/>
      <c r="M119" s="150"/>
      <c r="N119" s="150"/>
      <c r="O119" s="150"/>
      <c r="P119" s="149"/>
      <c r="Q119" s="68">
        <v>0</v>
      </c>
      <c r="R119" s="68"/>
      <c r="S119" s="103"/>
      <c r="T119" s="103"/>
      <c r="U119" s="103"/>
      <c r="V119" s="103"/>
      <c r="W119" s="103"/>
      <c r="X119" s="103"/>
      <c r="Y119" s="103"/>
      <c r="Z119" s="103"/>
      <c r="AA119" s="103"/>
      <c r="AB119" s="216"/>
      <c r="AC119" s="216"/>
      <c r="AD119" s="216"/>
      <c r="AE119" s="216"/>
      <c r="AF119" s="216"/>
      <c r="AG119" s="216"/>
      <c r="AH119" s="216"/>
      <c r="AI119" s="216"/>
      <c r="AJ119" s="216"/>
      <c r="AK119" s="216"/>
      <c r="AL119" s="216"/>
      <c r="AM119" s="216"/>
      <c r="AN119" s="216"/>
      <c r="AO119" s="216"/>
      <c r="AP119" s="216"/>
      <c r="AQ119" s="216"/>
      <c r="AR119" s="216"/>
      <c r="AS119" s="216"/>
      <c r="AT119" s="216"/>
      <c r="AU119" s="216"/>
      <c r="AV119" s="216"/>
      <c r="AW119" s="216"/>
      <c r="AX119" s="216"/>
      <c r="AY119" s="216"/>
      <c r="AZ119" s="216"/>
      <c r="BA119" s="216"/>
      <c r="BB119" s="216"/>
      <c r="BC119" s="216"/>
      <c r="BD119" s="103"/>
      <c r="BE119" s="103"/>
      <c r="BF119" s="103"/>
      <c r="BG119" s="103"/>
      <c r="BH119" s="103"/>
      <c r="BI119" s="103"/>
      <c r="BJ119" s="103"/>
      <c r="BK119" s="12"/>
      <c r="BL119" s="12"/>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row>
    <row r="120" spans="1:256" s="5" customFormat="1" hidden="1" outlineLevel="2">
      <c r="A120" s="9"/>
      <c r="B120" s="9"/>
      <c r="C120" s="9"/>
      <c r="D120" s="26"/>
      <c r="E120" s="666"/>
      <c r="F120" s="87">
        <v>10</v>
      </c>
      <c r="G120" s="123"/>
      <c r="H120" s="148"/>
      <c r="I120" s="150"/>
      <c r="J120" s="150"/>
      <c r="K120" s="150"/>
      <c r="L120" s="150"/>
      <c r="M120" s="150"/>
      <c r="N120" s="150"/>
      <c r="O120" s="150"/>
      <c r="P120" s="150"/>
      <c r="Q120" s="149"/>
      <c r="R120" s="68"/>
      <c r="S120" s="103"/>
      <c r="T120" s="103"/>
      <c r="U120" s="103"/>
      <c r="V120" s="103"/>
      <c r="W120" s="103"/>
      <c r="X120" s="103"/>
      <c r="Y120" s="103"/>
      <c r="Z120" s="103"/>
      <c r="AA120" s="103"/>
      <c r="AB120" s="216"/>
      <c r="AC120" s="216"/>
      <c r="AD120" s="216"/>
      <c r="AE120" s="216"/>
      <c r="AF120" s="216"/>
      <c r="AG120" s="216"/>
      <c r="AH120" s="216"/>
      <c r="AI120" s="216"/>
      <c r="AJ120" s="216"/>
      <c r="AK120" s="216"/>
      <c r="AL120" s="216"/>
      <c r="AM120" s="216"/>
      <c r="AN120" s="216"/>
      <c r="AO120" s="216"/>
      <c r="AP120" s="216"/>
      <c r="AQ120" s="216"/>
      <c r="AR120" s="216"/>
      <c r="AS120" s="216"/>
      <c r="AT120" s="216"/>
      <c r="AU120" s="216"/>
      <c r="AV120" s="216"/>
      <c r="AW120" s="216"/>
      <c r="AX120" s="216"/>
      <c r="AY120" s="216"/>
      <c r="AZ120" s="216"/>
      <c r="BA120" s="216"/>
      <c r="BB120" s="216"/>
      <c r="BC120" s="216"/>
      <c r="BD120" s="103"/>
      <c r="BE120" s="103"/>
      <c r="BF120" s="103"/>
      <c r="BG120" s="103"/>
      <c r="BH120" s="103"/>
      <c r="BI120" s="103"/>
      <c r="BJ120" s="103"/>
      <c r="BK120" s="12"/>
      <c r="BL120" s="12"/>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row>
    <row r="121" spans="1:256" s="5" customFormat="1" hidden="1" outlineLevel="1" collapsed="1">
      <c r="A121" s="9"/>
      <c r="B121" s="9"/>
      <c r="C121" s="9"/>
      <c r="D121" s="26" t="s">
        <v>126</v>
      </c>
      <c r="E121" s="9"/>
      <c r="F121" s="9"/>
      <c r="G121" s="123"/>
      <c r="H121" s="167">
        <v>-2.4174050773096369</v>
      </c>
      <c r="I121" s="167">
        <v>-2.7494932391261657</v>
      </c>
      <c r="J121" s="167">
        <v>-3.323247561544286</v>
      </c>
      <c r="K121" s="167">
        <v>-3.7453214525458751</v>
      </c>
      <c r="L121" s="167">
        <v>-4.014446346508187</v>
      </c>
      <c r="M121" s="167">
        <v>0</v>
      </c>
      <c r="N121" s="167">
        <v>0</v>
      </c>
      <c r="O121" s="167">
        <v>0</v>
      </c>
      <c r="P121" s="167">
        <v>0</v>
      </c>
      <c r="Q121" s="167">
        <v>0</v>
      </c>
      <c r="R121" s="66"/>
      <c r="S121" s="105"/>
      <c r="T121" s="105"/>
      <c r="U121" s="105"/>
      <c r="V121" s="105"/>
      <c r="W121" s="105"/>
      <c r="X121" s="105"/>
      <c r="Y121" s="105"/>
      <c r="Z121" s="105"/>
      <c r="AA121" s="105"/>
      <c r="AB121" s="232"/>
      <c r="AC121" s="232"/>
      <c r="AD121" s="232"/>
      <c r="AE121" s="232"/>
      <c r="AF121" s="232"/>
      <c r="AG121" s="232"/>
      <c r="AH121" s="232"/>
      <c r="AI121" s="232"/>
      <c r="AJ121" s="232"/>
      <c r="AK121" s="232"/>
      <c r="AL121" s="232"/>
      <c r="AM121" s="232"/>
      <c r="AN121" s="232"/>
      <c r="AO121" s="232"/>
      <c r="AP121" s="232"/>
      <c r="AQ121" s="232"/>
      <c r="AR121" s="232"/>
      <c r="AS121" s="232"/>
      <c r="AT121" s="232"/>
      <c r="AU121" s="232"/>
      <c r="AV121" s="232"/>
      <c r="AW121" s="232"/>
      <c r="AX121" s="232"/>
      <c r="AY121" s="232"/>
      <c r="AZ121" s="232"/>
      <c r="BA121" s="232"/>
      <c r="BB121" s="232"/>
      <c r="BC121" s="232"/>
      <c r="BD121" s="105"/>
      <c r="BE121" s="105"/>
      <c r="BF121" s="105"/>
      <c r="BG121" s="105"/>
      <c r="BH121" s="105"/>
      <c r="BI121" s="105"/>
      <c r="BJ121" s="105"/>
      <c r="BK121" s="12"/>
      <c r="BL121" s="12"/>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row>
    <row r="122" spans="1:256" s="5" customFormat="1" hidden="1" outlineLevel="2">
      <c r="A122" s="9"/>
      <c r="B122" s="9"/>
      <c r="C122" s="32" t="s">
        <v>127</v>
      </c>
      <c r="D122" s="163"/>
      <c r="E122" s="34" t="s">
        <v>28</v>
      </c>
      <c r="F122" s="33"/>
      <c r="G122" s="176"/>
      <c r="H122" s="67" t="s">
        <v>129</v>
      </c>
      <c r="I122" s="67" t="s">
        <v>129</v>
      </c>
      <c r="J122" s="67" t="s">
        <v>129</v>
      </c>
      <c r="K122" s="67" t="s">
        <v>129</v>
      </c>
      <c r="L122" s="67" t="s">
        <v>129</v>
      </c>
      <c r="M122" s="67" t="s">
        <v>129</v>
      </c>
      <c r="N122" s="67" t="s">
        <v>129</v>
      </c>
      <c r="O122" s="67" t="s">
        <v>129</v>
      </c>
      <c r="P122" s="67" t="s">
        <v>129</v>
      </c>
      <c r="Q122" s="67" t="s">
        <v>129</v>
      </c>
      <c r="R122" s="67"/>
      <c r="S122" s="103"/>
      <c r="T122" s="103"/>
      <c r="U122" s="103"/>
      <c r="V122" s="103"/>
      <c r="W122" s="103"/>
      <c r="X122" s="103"/>
      <c r="Y122" s="103"/>
      <c r="Z122" s="103"/>
      <c r="AA122" s="103"/>
      <c r="AB122" s="216"/>
      <c r="AC122" s="216"/>
      <c r="AD122" s="216"/>
      <c r="AE122" s="216"/>
      <c r="AF122" s="216"/>
      <c r="AG122" s="216"/>
      <c r="AH122" s="216"/>
      <c r="AI122" s="216"/>
      <c r="AJ122" s="216"/>
      <c r="AK122" s="216"/>
      <c r="AL122" s="216"/>
      <c r="AM122" s="216"/>
      <c r="AN122" s="216"/>
      <c r="AO122" s="216"/>
      <c r="AP122" s="216"/>
      <c r="AQ122" s="216"/>
      <c r="AR122" s="216"/>
      <c r="AS122" s="216"/>
      <c r="AT122" s="216"/>
      <c r="AU122" s="216"/>
      <c r="AV122" s="216"/>
      <c r="AW122" s="216"/>
      <c r="AX122" s="216"/>
      <c r="AY122" s="216"/>
      <c r="AZ122" s="216"/>
      <c r="BA122" s="216"/>
      <c r="BB122" s="216"/>
      <c r="BC122" s="216"/>
      <c r="BD122" s="103"/>
      <c r="BE122" s="103"/>
      <c r="BF122" s="103"/>
      <c r="BG122" s="103"/>
      <c r="BH122" s="103"/>
      <c r="BI122" s="103"/>
      <c r="BJ122" s="103"/>
      <c r="BK122" s="12"/>
      <c r="BL122" s="1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row>
    <row r="123" spans="1:256" s="5" customFormat="1" ht="12.75" hidden="1" customHeight="1" outlineLevel="2">
      <c r="A123" s="9"/>
      <c r="B123" s="9"/>
      <c r="C123" s="9"/>
      <c r="D123" s="26"/>
      <c r="E123" s="665" t="s">
        <v>84</v>
      </c>
      <c r="F123" s="86">
        <v>0</v>
      </c>
      <c r="G123" s="123"/>
      <c r="H123" s="68"/>
      <c r="I123" s="68"/>
      <c r="J123" s="68"/>
      <c r="K123" s="68"/>
      <c r="L123" s="68"/>
      <c r="M123" s="165"/>
      <c r="N123" s="113"/>
      <c r="O123" s="68"/>
      <c r="P123" s="68"/>
      <c r="Q123" s="68"/>
      <c r="R123" s="68"/>
      <c r="S123" s="103"/>
      <c r="T123" s="103"/>
      <c r="U123" s="103"/>
      <c r="V123" s="103"/>
      <c r="W123" s="103"/>
      <c r="X123" s="103"/>
      <c r="Y123" s="103"/>
      <c r="Z123" s="103"/>
      <c r="AA123" s="103"/>
      <c r="AB123" s="216"/>
      <c r="AC123" s="216"/>
      <c r="AD123" s="216"/>
      <c r="AE123" s="216"/>
      <c r="AF123" s="216"/>
      <c r="AG123" s="216"/>
      <c r="AH123" s="216"/>
      <c r="AI123" s="216"/>
      <c r="AJ123" s="216"/>
      <c r="AK123" s="216"/>
      <c r="AL123" s="216"/>
      <c r="AM123" s="216"/>
      <c r="AN123" s="216"/>
      <c r="AO123" s="216"/>
      <c r="AP123" s="216"/>
      <c r="AQ123" s="216"/>
      <c r="AR123" s="216"/>
      <c r="AS123" s="216"/>
      <c r="AT123" s="216"/>
      <c r="AU123" s="216"/>
      <c r="AV123" s="216"/>
      <c r="AW123" s="216"/>
      <c r="AX123" s="216"/>
      <c r="AY123" s="216"/>
      <c r="AZ123" s="216"/>
      <c r="BA123" s="216"/>
      <c r="BB123" s="216"/>
      <c r="BC123" s="216"/>
      <c r="BD123" s="103"/>
      <c r="BE123" s="103"/>
      <c r="BF123" s="103"/>
      <c r="BG123" s="103"/>
      <c r="BH123" s="103"/>
      <c r="BI123" s="103"/>
      <c r="BJ123" s="103"/>
      <c r="BK123" s="12"/>
      <c r="BL123" s="12"/>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row>
    <row r="124" spans="1:256" s="5" customFormat="1" hidden="1" outlineLevel="2">
      <c r="A124" s="9"/>
      <c r="B124" s="9"/>
      <c r="C124" s="9"/>
      <c r="D124" s="26"/>
      <c r="E124" s="666"/>
      <c r="F124" s="86">
        <v>1</v>
      </c>
      <c r="G124" s="123"/>
      <c r="H124" s="147"/>
      <c r="I124" s="68" t="s">
        <v>129</v>
      </c>
      <c r="J124" s="68" t="s">
        <v>129</v>
      </c>
      <c r="K124" s="68" t="s">
        <v>129</v>
      </c>
      <c r="L124" s="68" t="s">
        <v>129</v>
      </c>
      <c r="M124" s="68" t="s">
        <v>129</v>
      </c>
      <c r="N124" s="68" t="s">
        <v>129</v>
      </c>
      <c r="O124" s="68" t="s">
        <v>129</v>
      </c>
      <c r="P124" s="68" t="s">
        <v>129</v>
      </c>
      <c r="Q124" s="68" t="s">
        <v>129</v>
      </c>
      <c r="R124" s="68"/>
      <c r="S124" s="103"/>
      <c r="T124" s="103"/>
      <c r="U124" s="103"/>
      <c r="V124" s="103"/>
      <c r="W124" s="103"/>
      <c r="X124" s="103"/>
      <c r="Y124" s="103"/>
      <c r="Z124" s="103"/>
      <c r="AA124" s="103"/>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6"/>
      <c r="AY124" s="216"/>
      <c r="AZ124" s="216"/>
      <c r="BA124" s="216"/>
      <c r="BB124" s="216"/>
      <c r="BC124" s="216"/>
      <c r="BD124" s="103"/>
      <c r="BE124" s="103"/>
      <c r="BF124" s="103"/>
      <c r="BG124" s="103"/>
      <c r="BH124" s="103"/>
      <c r="BI124" s="103"/>
      <c r="BJ124" s="103"/>
      <c r="BK124" s="12"/>
      <c r="BL124" s="12"/>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row>
    <row r="125" spans="1:256" s="5" customFormat="1" hidden="1" outlineLevel="2">
      <c r="A125" s="9"/>
      <c r="B125" s="9"/>
      <c r="C125" s="9"/>
      <c r="D125" s="26"/>
      <c r="E125" s="666"/>
      <c r="F125" s="86">
        <v>2</v>
      </c>
      <c r="G125" s="123"/>
      <c r="H125" s="148"/>
      <c r="I125" s="149"/>
      <c r="J125" s="68" t="s">
        <v>129</v>
      </c>
      <c r="K125" s="68" t="s">
        <v>129</v>
      </c>
      <c r="L125" s="68" t="s">
        <v>129</v>
      </c>
      <c r="M125" s="68" t="s">
        <v>129</v>
      </c>
      <c r="N125" s="68" t="s">
        <v>129</v>
      </c>
      <c r="O125" s="68" t="s">
        <v>129</v>
      </c>
      <c r="P125" s="68" t="s">
        <v>129</v>
      </c>
      <c r="Q125" s="68" t="s">
        <v>129</v>
      </c>
      <c r="R125" s="68"/>
      <c r="S125" s="103"/>
      <c r="T125" s="103"/>
      <c r="U125" s="103"/>
      <c r="V125" s="103"/>
      <c r="W125" s="103"/>
      <c r="X125" s="103"/>
      <c r="Y125" s="103"/>
      <c r="Z125" s="103"/>
      <c r="AA125" s="103"/>
      <c r="AB125" s="216"/>
      <c r="AC125" s="216"/>
      <c r="AD125" s="216"/>
      <c r="AE125" s="216"/>
      <c r="AF125" s="216"/>
      <c r="AG125" s="216"/>
      <c r="AH125" s="216"/>
      <c r="AI125" s="216"/>
      <c r="AJ125" s="216"/>
      <c r="AK125" s="216"/>
      <c r="AL125" s="216"/>
      <c r="AM125" s="216"/>
      <c r="AN125" s="216"/>
      <c r="AO125" s="216"/>
      <c r="AP125" s="216"/>
      <c r="AQ125" s="216"/>
      <c r="AR125" s="216"/>
      <c r="AS125" s="216"/>
      <c r="AT125" s="216"/>
      <c r="AU125" s="216"/>
      <c r="AV125" s="216"/>
      <c r="AW125" s="216"/>
      <c r="AX125" s="216"/>
      <c r="AY125" s="216"/>
      <c r="AZ125" s="216"/>
      <c r="BA125" s="216"/>
      <c r="BB125" s="216"/>
      <c r="BC125" s="216"/>
      <c r="BD125" s="103"/>
      <c r="BE125" s="103"/>
      <c r="BF125" s="103"/>
      <c r="BG125" s="103"/>
      <c r="BH125" s="103"/>
      <c r="BI125" s="103"/>
      <c r="BJ125" s="103"/>
      <c r="BK125" s="12"/>
      <c r="BL125" s="12"/>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row>
    <row r="126" spans="1:256" s="5" customFormat="1" hidden="1" outlineLevel="2">
      <c r="A126" s="9"/>
      <c r="B126" s="9"/>
      <c r="C126" s="9"/>
      <c r="D126" s="26"/>
      <c r="E126" s="666"/>
      <c r="F126" s="86">
        <v>3</v>
      </c>
      <c r="G126" s="123"/>
      <c r="H126" s="148"/>
      <c r="I126" s="150"/>
      <c r="J126" s="149"/>
      <c r="K126" s="68" t="s">
        <v>129</v>
      </c>
      <c r="L126" s="68" t="s">
        <v>129</v>
      </c>
      <c r="M126" s="68" t="s">
        <v>129</v>
      </c>
      <c r="N126" s="68" t="s">
        <v>129</v>
      </c>
      <c r="O126" s="68" t="s">
        <v>129</v>
      </c>
      <c r="P126" s="68" t="s">
        <v>129</v>
      </c>
      <c r="Q126" s="68" t="s">
        <v>129</v>
      </c>
      <c r="R126" s="68"/>
      <c r="S126" s="103"/>
      <c r="T126" s="103"/>
      <c r="U126" s="103"/>
      <c r="V126" s="103"/>
      <c r="W126" s="103"/>
      <c r="X126" s="103"/>
      <c r="Y126" s="103"/>
      <c r="Z126" s="103"/>
      <c r="AA126" s="103"/>
      <c r="AB126" s="216"/>
      <c r="AC126" s="216"/>
      <c r="AD126" s="216"/>
      <c r="AE126" s="216"/>
      <c r="AF126" s="216"/>
      <c r="AG126" s="216"/>
      <c r="AH126" s="216"/>
      <c r="AI126" s="216"/>
      <c r="AJ126" s="216"/>
      <c r="AK126" s="216"/>
      <c r="AL126" s="216"/>
      <c r="AM126" s="216"/>
      <c r="AN126" s="216"/>
      <c r="AO126" s="216"/>
      <c r="AP126" s="216"/>
      <c r="AQ126" s="216"/>
      <c r="AR126" s="216"/>
      <c r="AS126" s="216"/>
      <c r="AT126" s="216"/>
      <c r="AU126" s="216"/>
      <c r="AV126" s="216"/>
      <c r="AW126" s="216"/>
      <c r="AX126" s="216"/>
      <c r="AY126" s="216"/>
      <c r="AZ126" s="216"/>
      <c r="BA126" s="216"/>
      <c r="BB126" s="216"/>
      <c r="BC126" s="216"/>
      <c r="BD126" s="103"/>
      <c r="BE126" s="103"/>
      <c r="BF126" s="103"/>
      <c r="BG126" s="103"/>
      <c r="BH126" s="103"/>
      <c r="BI126" s="103"/>
      <c r="BJ126" s="103"/>
      <c r="BK126" s="12"/>
      <c r="BL126" s="12"/>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row>
    <row r="127" spans="1:256" s="5" customFormat="1" hidden="1" outlineLevel="2">
      <c r="A127" s="9"/>
      <c r="B127" s="9"/>
      <c r="C127" s="9"/>
      <c r="D127" s="26"/>
      <c r="E127" s="666"/>
      <c r="F127" s="86">
        <v>4</v>
      </c>
      <c r="G127" s="123"/>
      <c r="H127" s="148"/>
      <c r="I127" s="150"/>
      <c r="J127" s="150"/>
      <c r="K127" s="149"/>
      <c r="L127" s="68" t="s">
        <v>129</v>
      </c>
      <c r="M127" s="68" t="s">
        <v>129</v>
      </c>
      <c r="N127" s="68" t="s">
        <v>129</v>
      </c>
      <c r="O127" s="68" t="s">
        <v>129</v>
      </c>
      <c r="P127" s="68" t="s">
        <v>129</v>
      </c>
      <c r="Q127" s="68" t="s">
        <v>129</v>
      </c>
      <c r="R127" s="68"/>
      <c r="S127" s="103"/>
      <c r="T127" s="103"/>
      <c r="U127" s="103"/>
      <c r="V127" s="103"/>
      <c r="W127" s="103"/>
      <c r="X127" s="103"/>
      <c r="Y127" s="103"/>
      <c r="Z127" s="103"/>
      <c r="AA127" s="103"/>
      <c r="AB127" s="216"/>
      <c r="AC127" s="216"/>
      <c r="AD127" s="216"/>
      <c r="AE127" s="216"/>
      <c r="AF127" s="216"/>
      <c r="AG127" s="216"/>
      <c r="AH127" s="216"/>
      <c r="AI127" s="216"/>
      <c r="AJ127" s="216"/>
      <c r="AK127" s="216"/>
      <c r="AL127" s="216"/>
      <c r="AM127" s="216"/>
      <c r="AN127" s="216"/>
      <c r="AO127" s="216"/>
      <c r="AP127" s="216"/>
      <c r="AQ127" s="216"/>
      <c r="AR127" s="216"/>
      <c r="AS127" s="216"/>
      <c r="AT127" s="216"/>
      <c r="AU127" s="216"/>
      <c r="AV127" s="216"/>
      <c r="AW127" s="216"/>
      <c r="AX127" s="216"/>
      <c r="AY127" s="216"/>
      <c r="AZ127" s="216"/>
      <c r="BA127" s="216"/>
      <c r="BB127" s="216"/>
      <c r="BC127" s="216"/>
      <c r="BD127" s="103"/>
      <c r="BE127" s="103"/>
      <c r="BF127" s="103"/>
      <c r="BG127" s="103"/>
      <c r="BH127" s="103"/>
      <c r="BI127" s="103"/>
      <c r="BJ127" s="103"/>
      <c r="BK127" s="12"/>
      <c r="BL127" s="12"/>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row>
    <row r="128" spans="1:256" s="5" customFormat="1" hidden="1" outlineLevel="2">
      <c r="A128" s="9"/>
      <c r="B128" s="9"/>
      <c r="C128" s="9"/>
      <c r="D128" s="26"/>
      <c r="E128" s="666"/>
      <c r="F128" s="86">
        <v>5</v>
      </c>
      <c r="G128" s="123"/>
      <c r="H128" s="148"/>
      <c r="I128" s="150"/>
      <c r="J128" s="150"/>
      <c r="K128" s="150"/>
      <c r="L128" s="149"/>
      <c r="M128" s="68" t="s">
        <v>129</v>
      </c>
      <c r="N128" s="68" t="s">
        <v>129</v>
      </c>
      <c r="O128" s="68" t="s">
        <v>129</v>
      </c>
      <c r="P128" s="68" t="s">
        <v>129</v>
      </c>
      <c r="Q128" s="68" t="s">
        <v>129</v>
      </c>
      <c r="R128" s="68"/>
      <c r="S128" s="103"/>
      <c r="T128" s="103"/>
      <c r="U128" s="103"/>
      <c r="V128" s="103"/>
      <c r="W128" s="103"/>
      <c r="X128" s="103"/>
      <c r="Y128" s="103"/>
      <c r="Z128" s="103"/>
      <c r="AA128" s="103"/>
      <c r="AB128" s="216"/>
      <c r="AC128" s="216"/>
      <c r="AD128" s="216"/>
      <c r="AE128" s="216"/>
      <c r="AF128" s="216"/>
      <c r="AG128" s="216"/>
      <c r="AH128" s="216"/>
      <c r="AI128" s="216"/>
      <c r="AJ128" s="216"/>
      <c r="AK128" s="216"/>
      <c r="AL128" s="216"/>
      <c r="AM128" s="216"/>
      <c r="AN128" s="216"/>
      <c r="AO128" s="216"/>
      <c r="AP128" s="216"/>
      <c r="AQ128" s="216"/>
      <c r="AR128" s="216"/>
      <c r="AS128" s="216"/>
      <c r="AT128" s="216"/>
      <c r="AU128" s="216"/>
      <c r="AV128" s="216"/>
      <c r="AW128" s="216"/>
      <c r="AX128" s="216"/>
      <c r="AY128" s="216"/>
      <c r="AZ128" s="216"/>
      <c r="BA128" s="216"/>
      <c r="BB128" s="216"/>
      <c r="BC128" s="216"/>
      <c r="BD128" s="103"/>
      <c r="BE128" s="103"/>
      <c r="BF128" s="103"/>
      <c r="BG128" s="103"/>
      <c r="BH128" s="103"/>
      <c r="BI128" s="103"/>
      <c r="BJ128" s="103"/>
      <c r="BK128" s="12"/>
      <c r="BL128" s="12"/>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row>
    <row r="129" spans="1:256" s="5" customFormat="1" hidden="1" outlineLevel="2">
      <c r="A129" s="9"/>
      <c r="B129" s="9"/>
      <c r="C129" s="9"/>
      <c r="D129" s="26"/>
      <c r="E129" s="666"/>
      <c r="F129" s="86">
        <v>6</v>
      </c>
      <c r="G129" s="123"/>
      <c r="H129" s="148"/>
      <c r="I129" s="150"/>
      <c r="J129" s="150"/>
      <c r="K129" s="150"/>
      <c r="L129" s="150"/>
      <c r="M129" s="149"/>
      <c r="N129" s="68" t="s">
        <v>129</v>
      </c>
      <c r="O129" s="68" t="s">
        <v>129</v>
      </c>
      <c r="P129" s="68" t="s">
        <v>129</v>
      </c>
      <c r="Q129" s="68" t="s">
        <v>129</v>
      </c>
      <c r="R129" s="68"/>
      <c r="S129" s="103"/>
      <c r="T129" s="103"/>
      <c r="U129" s="103"/>
      <c r="V129" s="103"/>
      <c r="W129" s="103"/>
      <c r="X129" s="103"/>
      <c r="Y129" s="103"/>
      <c r="Z129" s="103"/>
      <c r="AA129" s="103"/>
      <c r="AB129" s="216"/>
      <c r="AC129" s="216"/>
      <c r="AD129" s="216"/>
      <c r="AE129" s="216"/>
      <c r="AF129" s="216"/>
      <c r="AG129" s="216"/>
      <c r="AH129" s="216"/>
      <c r="AI129" s="216"/>
      <c r="AJ129" s="216"/>
      <c r="AK129" s="216"/>
      <c r="AL129" s="216"/>
      <c r="AM129" s="216"/>
      <c r="AN129" s="216"/>
      <c r="AO129" s="216"/>
      <c r="AP129" s="216"/>
      <c r="AQ129" s="216"/>
      <c r="AR129" s="216"/>
      <c r="AS129" s="216"/>
      <c r="AT129" s="216"/>
      <c r="AU129" s="216"/>
      <c r="AV129" s="216"/>
      <c r="AW129" s="216"/>
      <c r="AX129" s="216"/>
      <c r="AY129" s="216"/>
      <c r="AZ129" s="216"/>
      <c r="BA129" s="216"/>
      <c r="BB129" s="216"/>
      <c r="BC129" s="216"/>
      <c r="BD129" s="103"/>
      <c r="BE129" s="103"/>
      <c r="BF129" s="103"/>
      <c r="BG129" s="103"/>
      <c r="BH129" s="103"/>
      <c r="BI129" s="103"/>
      <c r="BJ129" s="103"/>
      <c r="BK129" s="12"/>
      <c r="BL129" s="12"/>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row>
    <row r="130" spans="1:256" s="5" customFormat="1" hidden="1" outlineLevel="2">
      <c r="A130" s="9"/>
      <c r="B130" s="9"/>
      <c r="C130" s="9"/>
      <c r="D130" s="26"/>
      <c r="E130" s="666"/>
      <c r="F130" s="86">
        <v>7</v>
      </c>
      <c r="G130" s="123"/>
      <c r="H130" s="148"/>
      <c r="I130" s="150"/>
      <c r="J130" s="150"/>
      <c r="K130" s="150"/>
      <c r="L130" s="150"/>
      <c r="M130" s="150"/>
      <c r="N130" s="149"/>
      <c r="O130" s="68" t="s">
        <v>129</v>
      </c>
      <c r="P130" s="68" t="s">
        <v>129</v>
      </c>
      <c r="Q130" s="68" t="s">
        <v>129</v>
      </c>
      <c r="R130" s="68"/>
      <c r="S130" s="103"/>
      <c r="T130" s="103"/>
      <c r="U130" s="103"/>
      <c r="V130" s="103"/>
      <c r="W130" s="103"/>
      <c r="X130" s="103"/>
      <c r="Y130" s="103"/>
      <c r="Z130" s="103"/>
      <c r="AA130" s="103"/>
      <c r="AB130" s="216"/>
      <c r="AC130" s="216"/>
      <c r="AD130" s="216"/>
      <c r="AE130" s="216"/>
      <c r="AF130" s="216"/>
      <c r="AG130" s="216"/>
      <c r="AH130" s="216"/>
      <c r="AI130" s="216"/>
      <c r="AJ130" s="216"/>
      <c r="AK130" s="216"/>
      <c r="AL130" s="216"/>
      <c r="AM130" s="216"/>
      <c r="AN130" s="216"/>
      <c r="AO130" s="216"/>
      <c r="AP130" s="216"/>
      <c r="AQ130" s="216"/>
      <c r="AR130" s="216"/>
      <c r="AS130" s="216"/>
      <c r="AT130" s="216"/>
      <c r="AU130" s="216"/>
      <c r="AV130" s="216"/>
      <c r="AW130" s="216"/>
      <c r="AX130" s="216"/>
      <c r="AY130" s="216"/>
      <c r="AZ130" s="216"/>
      <c r="BA130" s="216"/>
      <c r="BB130" s="216"/>
      <c r="BC130" s="216"/>
      <c r="BD130" s="103"/>
      <c r="BE130" s="103"/>
      <c r="BF130" s="103"/>
      <c r="BG130" s="103"/>
      <c r="BH130" s="103"/>
      <c r="BI130" s="103"/>
      <c r="BJ130" s="103"/>
      <c r="BK130" s="12"/>
      <c r="BL130" s="12"/>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row>
    <row r="131" spans="1:256" s="5" customFormat="1" hidden="1" outlineLevel="2">
      <c r="A131" s="9"/>
      <c r="B131" s="9"/>
      <c r="C131" s="9"/>
      <c r="D131" s="26"/>
      <c r="E131" s="666"/>
      <c r="F131" s="86">
        <v>8</v>
      </c>
      <c r="G131" s="123"/>
      <c r="H131" s="148"/>
      <c r="I131" s="150"/>
      <c r="J131" s="150"/>
      <c r="K131" s="150"/>
      <c r="L131" s="150"/>
      <c r="M131" s="150"/>
      <c r="N131" s="150"/>
      <c r="O131" s="149"/>
      <c r="P131" s="68" t="s">
        <v>129</v>
      </c>
      <c r="Q131" s="68" t="s">
        <v>129</v>
      </c>
      <c r="R131" s="68"/>
      <c r="S131" s="103"/>
      <c r="T131" s="103"/>
      <c r="U131" s="103"/>
      <c r="V131" s="103"/>
      <c r="W131" s="103"/>
      <c r="X131" s="103"/>
      <c r="Y131" s="103"/>
      <c r="Z131" s="103"/>
      <c r="AA131" s="103"/>
      <c r="AB131" s="216"/>
      <c r="AC131" s="216"/>
      <c r="AD131" s="216"/>
      <c r="AE131" s="216"/>
      <c r="AF131" s="216"/>
      <c r="AG131" s="216"/>
      <c r="AH131" s="216"/>
      <c r="AI131" s="216"/>
      <c r="AJ131" s="216"/>
      <c r="AK131" s="216"/>
      <c r="AL131" s="216"/>
      <c r="AM131" s="216"/>
      <c r="AN131" s="216"/>
      <c r="AO131" s="216"/>
      <c r="AP131" s="216"/>
      <c r="AQ131" s="216"/>
      <c r="AR131" s="216"/>
      <c r="AS131" s="216"/>
      <c r="AT131" s="216"/>
      <c r="AU131" s="216"/>
      <c r="AV131" s="216"/>
      <c r="AW131" s="216"/>
      <c r="AX131" s="216"/>
      <c r="AY131" s="216"/>
      <c r="AZ131" s="216"/>
      <c r="BA131" s="216"/>
      <c r="BB131" s="216"/>
      <c r="BC131" s="216"/>
      <c r="BD131" s="103"/>
      <c r="BE131" s="103"/>
      <c r="BF131" s="103"/>
      <c r="BG131" s="103"/>
      <c r="BH131" s="103"/>
      <c r="BI131" s="103"/>
      <c r="BJ131" s="103"/>
      <c r="BK131" s="12"/>
      <c r="BL131" s="12"/>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row>
    <row r="132" spans="1:256" s="5" customFormat="1" hidden="1" outlineLevel="2">
      <c r="A132" s="9"/>
      <c r="B132" s="9"/>
      <c r="C132" s="9"/>
      <c r="D132" s="26"/>
      <c r="E132" s="666"/>
      <c r="F132" s="86">
        <v>9</v>
      </c>
      <c r="G132" s="123"/>
      <c r="H132" s="148"/>
      <c r="I132" s="150"/>
      <c r="J132" s="150"/>
      <c r="K132" s="150"/>
      <c r="L132" s="150"/>
      <c r="M132" s="150"/>
      <c r="N132" s="150"/>
      <c r="O132" s="150"/>
      <c r="P132" s="149"/>
      <c r="Q132" s="68" t="s">
        <v>129</v>
      </c>
      <c r="R132" s="68"/>
      <c r="S132" s="103"/>
      <c r="T132" s="103"/>
      <c r="U132" s="103"/>
      <c r="V132" s="103"/>
      <c r="W132" s="103"/>
      <c r="X132" s="103"/>
      <c r="Y132" s="103"/>
      <c r="Z132" s="103"/>
      <c r="AA132" s="103"/>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6"/>
      <c r="AY132" s="216"/>
      <c r="AZ132" s="216"/>
      <c r="BA132" s="216"/>
      <c r="BB132" s="216"/>
      <c r="BC132" s="216"/>
      <c r="BD132" s="103"/>
      <c r="BE132" s="103"/>
      <c r="BF132" s="103"/>
      <c r="BG132" s="103"/>
      <c r="BH132" s="103"/>
      <c r="BI132" s="103"/>
      <c r="BJ132" s="103"/>
      <c r="BK132" s="12"/>
      <c r="BL132" s="1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row>
    <row r="133" spans="1:256" s="5" customFormat="1" hidden="1" outlineLevel="2">
      <c r="A133" s="9"/>
      <c r="B133" s="9"/>
      <c r="C133" s="9"/>
      <c r="D133" s="26"/>
      <c r="E133" s="666"/>
      <c r="F133" s="87">
        <v>10</v>
      </c>
      <c r="G133" s="123"/>
      <c r="H133" s="148"/>
      <c r="I133" s="150"/>
      <c r="J133" s="150"/>
      <c r="K133" s="150"/>
      <c r="L133" s="150"/>
      <c r="M133" s="150"/>
      <c r="N133" s="150"/>
      <c r="O133" s="150"/>
      <c r="P133" s="150"/>
      <c r="Q133" s="149"/>
      <c r="R133" s="68"/>
      <c r="S133" s="103"/>
      <c r="T133" s="103"/>
      <c r="U133" s="103"/>
      <c r="V133" s="103"/>
      <c r="W133" s="103"/>
      <c r="X133" s="103"/>
      <c r="Y133" s="103"/>
      <c r="Z133" s="103"/>
      <c r="AA133" s="103"/>
      <c r="AB133" s="216"/>
      <c r="AC133" s="216"/>
      <c r="AD133" s="216"/>
      <c r="AE133" s="216"/>
      <c r="AF133" s="216"/>
      <c r="AG133" s="216"/>
      <c r="AH133" s="216"/>
      <c r="AI133" s="216"/>
      <c r="AJ133" s="216"/>
      <c r="AK133" s="216"/>
      <c r="AL133" s="216"/>
      <c r="AM133" s="216"/>
      <c r="AN133" s="216"/>
      <c r="AO133" s="216"/>
      <c r="AP133" s="216"/>
      <c r="AQ133" s="216"/>
      <c r="AR133" s="216"/>
      <c r="AS133" s="216"/>
      <c r="AT133" s="216"/>
      <c r="AU133" s="216"/>
      <c r="AV133" s="216"/>
      <c r="AW133" s="216"/>
      <c r="AX133" s="216"/>
      <c r="AY133" s="216"/>
      <c r="AZ133" s="216"/>
      <c r="BA133" s="216"/>
      <c r="BB133" s="216"/>
      <c r="BC133" s="216"/>
      <c r="BD133" s="103"/>
      <c r="BE133" s="103"/>
      <c r="BF133" s="103"/>
      <c r="BG133" s="103"/>
      <c r="BH133" s="103"/>
      <c r="BI133" s="103"/>
      <c r="BJ133" s="103"/>
      <c r="BK133" s="12"/>
      <c r="BL133" s="12"/>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row>
    <row r="134" spans="1:256" s="5" customFormat="1" hidden="1" outlineLevel="1" collapsed="1">
      <c r="A134" s="9"/>
      <c r="B134" s="9"/>
      <c r="C134" s="9"/>
      <c r="D134" s="26" t="s">
        <v>127</v>
      </c>
      <c r="E134" s="9"/>
      <c r="F134" s="9"/>
      <c r="G134" s="123"/>
      <c r="H134" s="167">
        <v>0</v>
      </c>
      <c r="I134" s="167">
        <v>0</v>
      </c>
      <c r="J134" s="167">
        <v>0</v>
      </c>
      <c r="K134" s="167">
        <v>0</v>
      </c>
      <c r="L134" s="167">
        <v>0</v>
      </c>
      <c r="M134" s="167">
        <v>0</v>
      </c>
      <c r="N134" s="167">
        <v>0</v>
      </c>
      <c r="O134" s="167">
        <v>0</v>
      </c>
      <c r="P134" s="167">
        <v>0</v>
      </c>
      <c r="Q134" s="167">
        <v>0</v>
      </c>
      <c r="R134" s="66"/>
      <c r="S134" s="105"/>
      <c r="T134" s="105"/>
      <c r="U134" s="105"/>
      <c r="V134" s="105"/>
      <c r="W134" s="105"/>
      <c r="X134" s="105"/>
      <c r="Y134" s="105"/>
      <c r="Z134" s="105"/>
      <c r="AA134" s="105"/>
      <c r="AB134" s="232"/>
      <c r="AC134" s="232"/>
      <c r="AD134" s="232"/>
      <c r="AE134" s="232"/>
      <c r="AF134" s="232"/>
      <c r="AG134" s="232"/>
      <c r="AH134" s="232"/>
      <c r="AI134" s="232"/>
      <c r="AJ134" s="232"/>
      <c r="AK134" s="232"/>
      <c r="AL134" s="232"/>
      <c r="AM134" s="232"/>
      <c r="AN134" s="232"/>
      <c r="AO134" s="232"/>
      <c r="AP134" s="232"/>
      <c r="AQ134" s="232"/>
      <c r="AR134" s="232"/>
      <c r="AS134" s="232"/>
      <c r="AT134" s="232"/>
      <c r="AU134" s="232"/>
      <c r="AV134" s="232"/>
      <c r="AW134" s="232"/>
      <c r="AX134" s="232"/>
      <c r="AY134" s="232"/>
      <c r="AZ134" s="232"/>
      <c r="BA134" s="232"/>
      <c r="BB134" s="232"/>
      <c r="BC134" s="232"/>
      <c r="BD134" s="105"/>
      <c r="BE134" s="105"/>
      <c r="BF134" s="105"/>
      <c r="BG134" s="105"/>
      <c r="BH134" s="105"/>
      <c r="BI134" s="105"/>
      <c r="BJ134" s="105"/>
      <c r="BK134" s="12"/>
      <c r="BL134" s="12"/>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row>
    <row r="135" spans="1:256" s="5" customFormat="1" hidden="1" outlineLevel="2">
      <c r="A135" s="9"/>
      <c r="B135" s="9"/>
      <c r="C135" s="32" t="s">
        <v>128</v>
      </c>
      <c r="D135" s="163"/>
      <c r="E135" s="34" t="s">
        <v>28</v>
      </c>
      <c r="F135" s="33"/>
      <c r="G135" s="176"/>
      <c r="H135" s="67" t="s">
        <v>129</v>
      </c>
      <c r="I135" s="67" t="s">
        <v>129</v>
      </c>
      <c r="J135" s="67" t="s">
        <v>129</v>
      </c>
      <c r="K135" s="67" t="s">
        <v>129</v>
      </c>
      <c r="L135" s="67" t="s">
        <v>129</v>
      </c>
      <c r="M135" s="67" t="s">
        <v>129</v>
      </c>
      <c r="N135" s="67" t="s">
        <v>129</v>
      </c>
      <c r="O135" s="67" t="s">
        <v>129</v>
      </c>
      <c r="P135" s="67" t="s">
        <v>129</v>
      </c>
      <c r="Q135" s="67" t="s">
        <v>129</v>
      </c>
      <c r="R135" s="67"/>
      <c r="S135" s="103"/>
      <c r="T135" s="103"/>
      <c r="U135" s="103"/>
      <c r="V135" s="103"/>
      <c r="W135" s="103"/>
      <c r="X135" s="103"/>
      <c r="Y135" s="103"/>
      <c r="Z135" s="103"/>
      <c r="AA135" s="103"/>
      <c r="AB135" s="216"/>
      <c r="AC135" s="216"/>
      <c r="AD135" s="216"/>
      <c r="AE135" s="216"/>
      <c r="AF135" s="216"/>
      <c r="AG135" s="216"/>
      <c r="AH135" s="216"/>
      <c r="AI135" s="216"/>
      <c r="AJ135" s="216"/>
      <c r="AK135" s="216"/>
      <c r="AL135" s="216"/>
      <c r="AM135" s="216"/>
      <c r="AN135" s="216"/>
      <c r="AO135" s="216"/>
      <c r="AP135" s="216"/>
      <c r="AQ135" s="216"/>
      <c r="AR135" s="216"/>
      <c r="AS135" s="216"/>
      <c r="AT135" s="216"/>
      <c r="AU135" s="216"/>
      <c r="AV135" s="216"/>
      <c r="AW135" s="216"/>
      <c r="AX135" s="216"/>
      <c r="AY135" s="216"/>
      <c r="AZ135" s="216"/>
      <c r="BA135" s="216"/>
      <c r="BB135" s="216"/>
      <c r="BC135" s="216"/>
      <c r="BD135" s="103"/>
      <c r="BE135" s="103"/>
      <c r="BF135" s="103"/>
      <c r="BG135" s="103"/>
      <c r="BH135" s="103"/>
      <c r="BI135" s="103"/>
      <c r="BJ135" s="103"/>
      <c r="BK135" s="12"/>
      <c r="BL135" s="12"/>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row>
    <row r="136" spans="1:256" s="5" customFormat="1" ht="12.75" hidden="1" customHeight="1" outlineLevel="2">
      <c r="A136" s="9"/>
      <c r="B136" s="9"/>
      <c r="C136" s="9"/>
      <c r="D136" s="26"/>
      <c r="E136" s="665" t="s">
        <v>84</v>
      </c>
      <c r="F136" s="86">
        <v>0</v>
      </c>
      <c r="G136" s="123"/>
      <c r="H136" s="68"/>
      <c r="I136" s="68"/>
      <c r="J136" s="68"/>
      <c r="K136" s="68"/>
      <c r="L136" s="68"/>
      <c r="M136" s="165"/>
      <c r="N136" s="113"/>
      <c r="O136" s="68"/>
      <c r="P136" s="68"/>
      <c r="Q136" s="68"/>
      <c r="R136" s="68"/>
      <c r="S136" s="103"/>
      <c r="T136" s="103"/>
      <c r="U136" s="103"/>
      <c r="V136" s="103"/>
      <c r="W136" s="103"/>
      <c r="X136" s="103"/>
      <c r="Y136" s="103"/>
      <c r="Z136" s="103"/>
      <c r="AA136" s="103"/>
      <c r="AB136" s="216"/>
      <c r="AC136" s="216"/>
      <c r="AD136" s="216"/>
      <c r="AE136" s="216"/>
      <c r="AF136" s="216"/>
      <c r="AG136" s="216"/>
      <c r="AH136" s="216"/>
      <c r="AI136" s="216"/>
      <c r="AJ136" s="216"/>
      <c r="AK136" s="216"/>
      <c r="AL136" s="216"/>
      <c r="AM136" s="216"/>
      <c r="AN136" s="216"/>
      <c r="AO136" s="216"/>
      <c r="AP136" s="216"/>
      <c r="AQ136" s="216"/>
      <c r="AR136" s="216"/>
      <c r="AS136" s="216"/>
      <c r="AT136" s="216"/>
      <c r="AU136" s="216"/>
      <c r="AV136" s="216"/>
      <c r="AW136" s="216"/>
      <c r="AX136" s="216"/>
      <c r="AY136" s="216"/>
      <c r="AZ136" s="216"/>
      <c r="BA136" s="216"/>
      <c r="BB136" s="216"/>
      <c r="BC136" s="216"/>
      <c r="BD136" s="103"/>
      <c r="BE136" s="103"/>
      <c r="BF136" s="103"/>
      <c r="BG136" s="103"/>
      <c r="BH136" s="103"/>
      <c r="BI136" s="103"/>
      <c r="BJ136" s="103"/>
      <c r="BK136" s="12"/>
      <c r="BL136" s="12"/>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row>
    <row r="137" spans="1:256" s="5" customFormat="1" hidden="1" outlineLevel="2">
      <c r="A137" s="9"/>
      <c r="B137" s="9"/>
      <c r="C137" s="9"/>
      <c r="D137" s="26"/>
      <c r="E137" s="666"/>
      <c r="F137" s="86">
        <v>1</v>
      </c>
      <c r="G137" s="123"/>
      <c r="H137" s="147"/>
      <c r="I137" s="68">
        <v>0</v>
      </c>
      <c r="J137" s="68">
        <v>0</v>
      </c>
      <c r="K137" s="68">
        <v>0</v>
      </c>
      <c r="L137" s="68">
        <v>0</v>
      </c>
      <c r="M137" s="68">
        <v>0</v>
      </c>
      <c r="N137" s="68">
        <v>0</v>
      </c>
      <c r="O137" s="68">
        <v>0</v>
      </c>
      <c r="P137" s="68">
        <v>0</v>
      </c>
      <c r="Q137" s="68">
        <v>0</v>
      </c>
      <c r="R137" s="68"/>
      <c r="S137" s="103"/>
      <c r="T137" s="103"/>
      <c r="U137" s="103"/>
      <c r="V137" s="103"/>
      <c r="W137" s="103"/>
      <c r="X137" s="103"/>
      <c r="Y137" s="103"/>
      <c r="Z137" s="103"/>
      <c r="AA137" s="103"/>
      <c r="AB137" s="216"/>
      <c r="AC137" s="216"/>
      <c r="AD137" s="216"/>
      <c r="AE137" s="216"/>
      <c r="AF137" s="216"/>
      <c r="AG137" s="216"/>
      <c r="AH137" s="216"/>
      <c r="AI137" s="216"/>
      <c r="AJ137" s="216"/>
      <c r="AK137" s="216"/>
      <c r="AL137" s="216"/>
      <c r="AM137" s="216"/>
      <c r="AN137" s="216"/>
      <c r="AO137" s="216"/>
      <c r="AP137" s="216"/>
      <c r="AQ137" s="216"/>
      <c r="AR137" s="216"/>
      <c r="AS137" s="216"/>
      <c r="AT137" s="216"/>
      <c r="AU137" s="216"/>
      <c r="AV137" s="216"/>
      <c r="AW137" s="216"/>
      <c r="AX137" s="216"/>
      <c r="AY137" s="216"/>
      <c r="AZ137" s="216"/>
      <c r="BA137" s="216"/>
      <c r="BB137" s="216"/>
      <c r="BC137" s="216"/>
      <c r="BD137" s="103"/>
      <c r="BE137" s="103"/>
      <c r="BF137" s="103"/>
      <c r="BG137" s="103"/>
      <c r="BH137" s="103"/>
      <c r="BI137" s="103"/>
      <c r="BJ137" s="103"/>
      <c r="BK137" s="12"/>
      <c r="BL137" s="12"/>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row>
    <row r="138" spans="1:256" s="5" customFormat="1" hidden="1" outlineLevel="2">
      <c r="A138" s="9"/>
      <c r="B138" s="9"/>
      <c r="C138" s="9"/>
      <c r="D138" s="26"/>
      <c r="E138" s="666"/>
      <c r="F138" s="86">
        <v>2</v>
      </c>
      <c r="G138" s="123"/>
      <c r="H138" s="148"/>
      <c r="I138" s="149"/>
      <c r="J138" s="68">
        <v>0</v>
      </c>
      <c r="K138" s="68">
        <v>0</v>
      </c>
      <c r="L138" s="68">
        <v>0</v>
      </c>
      <c r="M138" s="68">
        <v>0</v>
      </c>
      <c r="N138" s="68">
        <v>0</v>
      </c>
      <c r="O138" s="68">
        <v>0</v>
      </c>
      <c r="P138" s="68">
        <v>0</v>
      </c>
      <c r="Q138" s="68">
        <v>0</v>
      </c>
      <c r="R138" s="68"/>
      <c r="S138" s="103"/>
      <c r="T138" s="103"/>
      <c r="U138" s="103"/>
      <c r="V138" s="103"/>
      <c r="W138" s="103"/>
      <c r="X138" s="103"/>
      <c r="Y138" s="103"/>
      <c r="Z138" s="103"/>
      <c r="AA138" s="103"/>
      <c r="AB138" s="216"/>
      <c r="AC138" s="216"/>
      <c r="AD138" s="216"/>
      <c r="AE138" s="216"/>
      <c r="AF138" s="216"/>
      <c r="AG138" s="216"/>
      <c r="AH138" s="216"/>
      <c r="AI138" s="216"/>
      <c r="AJ138" s="216"/>
      <c r="AK138" s="216"/>
      <c r="AL138" s="216"/>
      <c r="AM138" s="216"/>
      <c r="AN138" s="216"/>
      <c r="AO138" s="216"/>
      <c r="AP138" s="216"/>
      <c r="AQ138" s="216"/>
      <c r="AR138" s="216"/>
      <c r="AS138" s="216"/>
      <c r="AT138" s="216"/>
      <c r="AU138" s="216"/>
      <c r="AV138" s="216"/>
      <c r="AW138" s="216"/>
      <c r="AX138" s="216"/>
      <c r="AY138" s="216"/>
      <c r="AZ138" s="216"/>
      <c r="BA138" s="216"/>
      <c r="BB138" s="216"/>
      <c r="BC138" s="216"/>
      <c r="BD138" s="103"/>
      <c r="BE138" s="103"/>
      <c r="BF138" s="103"/>
      <c r="BG138" s="103"/>
      <c r="BH138" s="103"/>
      <c r="BI138" s="103"/>
      <c r="BJ138" s="103"/>
      <c r="BK138" s="12"/>
      <c r="BL138" s="12"/>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row>
    <row r="139" spans="1:256" s="5" customFormat="1" hidden="1" outlineLevel="2">
      <c r="A139" s="9"/>
      <c r="B139" s="9"/>
      <c r="C139" s="9"/>
      <c r="D139" s="26"/>
      <c r="E139" s="666"/>
      <c r="F139" s="86">
        <v>3</v>
      </c>
      <c r="G139" s="123"/>
      <c r="H139" s="148"/>
      <c r="I139" s="150"/>
      <c r="J139" s="149"/>
      <c r="K139" s="68">
        <v>0</v>
      </c>
      <c r="L139" s="68">
        <v>0</v>
      </c>
      <c r="M139" s="68">
        <v>0</v>
      </c>
      <c r="N139" s="68">
        <v>0</v>
      </c>
      <c r="O139" s="68">
        <v>0</v>
      </c>
      <c r="P139" s="68">
        <v>0</v>
      </c>
      <c r="Q139" s="68">
        <v>0</v>
      </c>
      <c r="R139" s="68"/>
      <c r="S139" s="103"/>
      <c r="T139" s="103"/>
      <c r="U139" s="103"/>
      <c r="V139" s="103"/>
      <c r="W139" s="103"/>
      <c r="X139" s="103"/>
      <c r="Y139" s="103"/>
      <c r="Z139" s="103"/>
      <c r="AA139" s="103"/>
      <c r="AB139" s="216"/>
      <c r="AC139" s="216"/>
      <c r="AD139" s="216"/>
      <c r="AE139" s="216"/>
      <c r="AF139" s="216"/>
      <c r="AG139" s="216"/>
      <c r="AH139" s="216"/>
      <c r="AI139" s="216"/>
      <c r="AJ139" s="216"/>
      <c r="AK139" s="216"/>
      <c r="AL139" s="216"/>
      <c r="AM139" s="216"/>
      <c r="AN139" s="216"/>
      <c r="AO139" s="216"/>
      <c r="AP139" s="216"/>
      <c r="AQ139" s="216"/>
      <c r="AR139" s="216"/>
      <c r="AS139" s="216"/>
      <c r="AT139" s="216"/>
      <c r="AU139" s="216"/>
      <c r="AV139" s="216"/>
      <c r="AW139" s="216"/>
      <c r="AX139" s="216"/>
      <c r="AY139" s="216"/>
      <c r="AZ139" s="216"/>
      <c r="BA139" s="216"/>
      <c r="BB139" s="216"/>
      <c r="BC139" s="216"/>
      <c r="BD139" s="103"/>
      <c r="BE139" s="103"/>
      <c r="BF139" s="103"/>
      <c r="BG139" s="103"/>
      <c r="BH139" s="103"/>
      <c r="BI139" s="103"/>
      <c r="BJ139" s="103"/>
      <c r="BK139" s="12"/>
      <c r="BL139" s="12"/>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row>
    <row r="140" spans="1:256" s="5" customFormat="1" hidden="1" outlineLevel="2">
      <c r="A140" s="9"/>
      <c r="B140" s="9"/>
      <c r="C140" s="9"/>
      <c r="D140" s="26"/>
      <c r="E140" s="666"/>
      <c r="F140" s="86">
        <v>4</v>
      </c>
      <c r="G140" s="123"/>
      <c r="H140" s="148"/>
      <c r="I140" s="150"/>
      <c r="J140" s="150"/>
      <c r="K140" s="149"/>
      <c r="L140" s="68">
        <v>0</v>
      </c>
      <c r="M140" s="68">
        <v>0</v>
      </c>
      <c r="N140" s="68">
        <v>0</v>
      </c>
      <c r="O140" s="68">
        <v>0</v>
      </c>
      <c r="P140" s="68">
        <v>0</v>
      </c>
      <c r="Q140" s="68">
        <v>0</v>
      </c>
      <c r="R140" s="68"/>
      <c r="S140" s="103"/>
      <c r="T140" s="103"/>
      <c r="U140" s="103"/>
      <c r="V140" s="103"/>
      <c r="W140" s="103"/>
      <c r="X140" s="103"/>
      <c r="Y140" s="103"/>
      <c r="Z140" s="103"/>
      <c r="AA140" s="103"/>
      <c r="AB140" s="216"/>
      <c r="AC140" s="216"/>
      <c r="AD140" s="216"/>
      <c r="AE140" s="216"/>
      <c r="AF140" s="216"/>
      <c r="AG140" s="216"/>
      <c r="AH140" s="216"/>
      <c r="AI140" s="216"/>
      <c r="AJ140" s="216"/>
      <c r="AK140" s="216"/>
      <c r="AL140" s="216"/>
      <c r="AM140" s="216"/>
      <c r="AN140" s="216"/>
      <c r="AO140" s="216"/>
      <c r="AP140" s="216"/>
      <c r="AQ140" s="216"/>
      <c r="AR140" s="216"/>
      <c r="AS140" s="216"/>
      <c r="AT140" s="216"/>
      <c r="AU140" s="216"/>
      <c r="AV140" s="216"/>
      <c r="AW140" s="216"/>
      <c r="AX140" s="216"/>
      <c r="AY140" s="216"/>
      <c r="AZ140" s="216"/>
      <c r="BA140" s="216"/>
      <c r="BB140" s="216"/>
      <c r="BC140" s="216"/>
      <c r="BD140" s="103"/>
      <c r="BE140" s="103"/>
      <c r="BF140" s="103"/>
      <c r="BG140" s="103"/>
      <c r="BH140" s="103"/>
      <c r="BI140" s="103"/>
      <c r="BJ140" s="103"/>
      <c r="BK140" s="12"/>
      <c r="BL140" s="12"/>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row>
    <row r="141" spans="1:256" s="5" customFormat="1" hidden="1" outlineLevel="2">
      <c r="A141" s="9"/>
      <c r="B141" s="9"/>
      <c r="C141" s="9"/>
      <c r="D141" s="26"/>
      <c r="E141" s="666"/>
      <c r="F141" s="86">
        <v>5</v>
      </c>
      <c r="G141" s="123"/>
      <c r="H141" s="148"/>
      <c r="I141" s="150"/>
      <c r="J141" s="150"/>
      <c r="K141" s="150"/>
      <c r="L141" s="149"/>
      <c r="M141" s="68">
        <v>0</v>
      </c>
      <c r="N141" s="68">
        <v>0</v>
      </c>
      <c r="O141" s="68">
        <v>0</v>
      </c>
      <c r="P141" s="68">
        <v>0</v>
      </c>
      <c r="Q141" s="68">
        <v>0</v>
      </c>
      <c r="R141" s="68"/>
      <c r="S141" s="103"/>
      <c r="T141" s="103"/>
      <c r="U141" s="103"/>
      <c r="V141" s="103"/>
      <c r="W141" s="103"/>
      <c r="X141" s="103"/>
      <c r="Y141" s="103"/>
      <c r="Z141" s="103"/>
      <c r="AA141" s="103"/>
      <c r="AB141" s="216"/>
      <c r="AC141" s="216"/>
      <c r="AD141" s="216"/>
      <c r="AE141" s="216"/>
      <c r="AF141" s="216"/>
      <c r="AG141" s="216"/>
      <c r="AH141" s="216"/>
      <c r="AI141" s="216"/>
      <c r="AJ141" s="216"/>
      <c r="AK141" s="216"/>
      <c r="AL141" s="216"/>
      <c r="AM141" s="216"/>
      <c r="AN141" s="216"/>
      <c r="AO141" s="216"/>
      <c r="AP141" s="216"/>
      <c r="AQ141" s="216"/>
      <c r="AR141" s="216"/>
      <c r="AS141" s="216"/>
      <c r="AT141" s="216"/>
      <c r="AU141" s="216"/>
      <c r="AV141" s="216"/>
      <c r="AW141" s="216"/>
      <c r="AX141" s="216"/>
      <c r="AY141" s="216"/>
      <c r="AZ141" s="216"/>
      <c r="BA141" s="216"/>
      <c r="BB141" s="216"/>
      <c r="BC141" s="216"/>
      <c r="BD141" s="103"/>
      <c r="BE141" s="103"/>
      <c r="BF141" s="103"/>
      <c r="BG141" s="103"/>
      <c r="BH141" s="103"/>
      <c r="BI141" s="103"/>
      <c r="BJ141" s="103"/>
      <c r="BK141" s="12"/>
      <c r="BL141" s="12"/>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row>
    <row r="142" spans="1:256" s="5" customFormat="1" hidden="1" outlineLevel="2">
      <c r="A142" s="9"/>
      <c r="B142" s="9"/>
      <c r="C142" s="9"/>
      <c r="D142" s="26"/>
      <c r="E142" s="666"/>
      <c r="F142" s="86">
        <v>6</v>
      </c>
      <c r="G142" s="123"/>
      <c r="H142" s="148"/>
      <c r="I142" s="150"/>
      <c r="J142" s="150"/>
      <c r="K142" s="150"/>
      <c r="L142" s="150"/>
      <c r="M142" s="149"/>
      <c r="N142" s="68">
        <v>0</v>
      </c>
      <c r="O142" s="68">
        <v>0</v>
      </c>
      <c r="P142" s="68">
        <v>0</v>
      </c>
      <c r="Q142" s="68">
        <v>0</v>
      </c>
      <c r="R142" s="68"/>
      <c r="S142" s="103"/>
      <c r="T142" s="103"/>
      <c r="U142" s="103"/>
      <c r="V142" s="103"/>
      <c r="W142" s="103"/>
      <c r="X142" s="103"/>
      <c r="Y142" s="103"/>
      <c r="Z142" s="103"/>
      <c r="AA142" s="103"/>
      <c r="AB142" s="216"/>
      <c r="AC142" s="216"/>
      <c r="AD142" s="216"/>
      <c r="AE142" s="216"/>
      <c r="AF142" s="216"/>
      <c r="AG142" s="216"/>
      <c r="AH142" s="216"/>
      <c r="AI142" s="216"/>
      <c r="AJ142" s="216"/>
      <c r="AK142" s="216"/>
      <c r="AL142" s="216"/>
      <c r="AM142" s="216"/>
      <c r="AN142" s="216"/>
      <c r="AO142" s="216"/>
      <c r="AP142" s="216"/>
      <c r="AQ142" s="216"/>
      <c r="AR142" s="216"/>
      <c r="AS142" s="216"/>
      <c r="AT142" s="216"/>
      <c r="AU142" s="216"/>
      <c r="AV142" s="216"/>
      <c r="AW142" s="216"/>
      <c r="AX142" s="216"/>
      <c r="AY142" s="216"/>
      <c r="AZ142" s="216"/>
      <c r="BA142" s="216"/>
      <c r="BB142" s="216"/>
      <c r="BC142" s="216"/>
      <c r="BD142" s="103"/>
      <c r="BE142" s="103"/>
      <c r="BF142" s="103"/>
      <c r="BG142" s="103"/>
      <c r="BH142" s="103"/>
      <c r="BI142" s="103"/>
      <c r="BJ142" s="103"/>
      <c r="BK142" s="12"/>
      <c r="BL142" s="1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row>
    <row r="143" spans="1:256" s="5" customFormat="1" hidden="1" outlineLevel="2">
      <c r="A143" s="9"/>
      <c r="B143" s="9"/>
      <c r="C143" s="9"/>
      <c r="D143" s="26"/>
      <c r="E143" s="666"/>
      <c r="F143" s="86">
        <v>7</v>
      </c>
      <c r="G143" s="123"/>
      <c r="H143" s="148"/>
      <c r="I143" s="150"/>
      <c r="J143" s="150"/>
      <c r="K143" s="150"/>
      <c r="L143" s="150"/>
      <c r="M143" s="150"/>
      <c r="N143" s="149"/>
      <c r="O143" s="68">
        <v>0</v>
      </c>
      <c r="P143" s="68">
        <v>0</v>
      </c>
      <c r="Q143" s="68">
        <v>0</v>
      </c>
      <c r="R143" s="68"/>
      <c r="S143" s="103"/>
      <c r="T143" s="103"/>
      <c r="U143" s="103"/>
      <c r="V143" s="103"/>
      <c r="W143" s="103"/>
      <c r="X143" s="103"/>
      <c r="Y143" s="103"/>
      <c r="Z143" s="103"/>
      <c r="AA143" s="103"/>
      <c r="AB143" s="216"/>
      <c r="AC143" s="216"/>
      <c r="AD143" s="216"/>
      <c r="AE143" s="216"/>
      <c r="AF143" s="216"/>
      <c r="AG143" s="216"/>
      <c r="AH143" s="216"/>
      <c r="AI143" s="216"/>
      <c r="AJ143" s="216"/>
      <c r="AK143" s="216"/>
      <c r="AL143" s="216"/>
      <c r="AM143" s="216"/>
      <c r="AN143" s="216"/>
      <c r="AO143" s="216"/>
      <c r="AP143" s="216"/>
      <c r="AQ143" s="216"/>
      <c r="AR143" s="216"/>
      <c r="AS143" s="216"/>
      <c r="AT143" s="216"/>
      <c r="AU143" s="216"/>
      <c r="AV143" s="216"/>
      <c r="AW143" s="216"/>
      <c r="AX143" s="216"/>
      <c r="AY143" s="216"/>
      <c r="AZ143" s="216"/>
      <c r="BA143" s="216"/>
      <c r="BB143" s="216"/>
      <c r="BC143" s="216"/>
      <c r="BD143" s="103"/>
      <c r="BE143" s="103"/>
      <c r="BF143" s="103"/>
      <c r="BG143" s="103"/>
      <c r="BH143" s="103"/>
      <c r="BI143" s="103"/>
      <c r="BJ143" s="103"/>
      <c r="BK143" s="12"/>
      <c r="BL143" s="12"/>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row>
    <row r="144" spans="1:256" s="5" customFormat="1" hidden="1" outlineLevel="2">
      <c r="A144" s="9"/>
      <c r="B144" s="9"/>
      <c r="C144" s="9"/>
      <c r="D144" s="26"/>
      <c r="E144" s="666"/>
      <c r="F144" s="86">
        <v>8</v>
      </c>
      <c r="G144" s="123"/>
      <c r="H144" s="148"/>
      <c r="I144" s="150"/>
      <c r="J144" s="150"/>
      <c r="K144" s="150"/>
      <c r="L144" s="150"/>
      <c r="M144" s="150"/>
      <c r="N144" s="150"/>
      <c r="O144" s="149"/>
      <c r="P144" s="68">
        <v>0</v>
      </c>
      <c r="Q144" s="68">
        <v>0</v>
      </c>
      <c r="R144" s="68"/>
      <c r="S144" s="103"/>
      <c r="T144" s="103"/>
      <c r="U144" s="103"/>
      <c r="V144" s="103"/>
      <c r="W144" s="103"/>
      <c r="X144" s="103"/>
      <c r="Y144" s="103"/>
      <c r="Z144" s="103"/>
      <c r="AA144" s="103"/>
      <c r="AB144" s="216"/>
      <c r="AC144" s="216"/>
      <c r="AD144" s="216"/>
      <c r="AE144" s="216"/>
      <c r="AF144" s="216"/>
      <c r="AG144" s="216"/>
      <c r="AH144" s="216"/>
      <c r="AI144" s="216"/>
      <c r="AJ144" s="216"/>
      <c r="AK144" s="216"/>
      <c r="AL144" s="216"/>
      <c r="AM144" s="216"/>
      <c r="AN144" s="216"/>
      <c r="AO144" s="216"/>
      <c r="AP144" s="216"/>
      <c r="AQ144" s="216"/>
      <c r="AR144" s="216"/>
      <c r="AS144" s="216"/>
      <c r="AT144" s="216"/>
      <c r="AU144" s="216"/>
      <c r="AV144" s="216"/>
      <c r="AW144" s="216"/>
      <c r="AX144" s="216"/>
      <c r="AY144" s="216"/>
      <c r="AZ144" s="216"/>
      <c r="BA144" s="216"/>
      <c r="BB144" s="216"/>
      <c r="BC144" s="216"/>
      <c r="BD144" s="103"/>
      <c r="BE144" s="103"/>
      <c r="BF144" s="103"/>
      <c r="BG144" s="103"/>
      <c r="BH144" s="103"/>
      <c r="BI144" s="103"/>
      <c r="BJ144" s="103"/>
      <c r="BK144" s="12"/>
      <c r="BL144" s="12"/>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row>
    <row r="145" spans="1:256" s="5" customFormat="1" hidden="1" outlineLevel="2">
      <c r="A145" s="9"/>
      <c r="B145" s="9"/>
      <c r="C145" s="9"/>
      <c r="D145" s="26"/>
      <c r="E145" s="666"/>
      <c r="F145" s="86">
        <v>9</v>
      </c>
      <c r="G145" s="123"/>
      <c r="H145" s="148"/>
      <c r="I145" s="150"/>
      <c r="J145" s="150"/>
      <c r="K145" s="150"/>
      <c r="L145" s="150"/>
      <c r="M145" s="150"/>
      <c r="N145" s="150"/>
      <c r="O145" s="150"/>
      <c r="P145" s="149"/>
      <c r="Q145" s="68">
        <v>0</v>
      </c>
      <c r="R145" s="68"/>
      <c r="S145" s="103"/>
      <c r="T145" s="103"/>
      <c r="U145" s="103"/>
      <c r="V145" s="103"/>
      <c r="W145" s="103"/>
      <c r="X145" s="103"/>
      <c r="Y145" s="103"/>
      <c r="Z145" s="103"/>
      <c r="AA145" s="103"/>
      <c r="AB145" s="216"/>
      <c r="AC145" s="216"/>
      <c r="AD145" s="216"/>
      <c r="AE145" s="216"/>
      <c r="AF145" s="216"/>
      <c r="AG145" s="216"/>
      <c r="AH145" s="216"/>
      <c r="AI145" s="216"/>
      <c r="AJ145" s="216"/>
      <c r="AK145" s="216"/>
      <c r="AL145" s="216"/>
      <c r="AM145" s="216"/>
      <c r="AN145" s="216"/>
      <c r="AO145" s="216"/>
      <c r="AP145" s="216"/>
      <c r="AQ145" s="216"/>
      <c r="AR145" s="216"/>
      <c r="AS145" s="216"/>
      <c r="AT145" s="216"/>
      <c r="AU145" s="216"/>
      <c r="AV145" s="216"/>
      <c r="AW145" s="216"/>
      <c r="AX145" s="216"/>
      <c r="AY145" s="216"/>
      <c r="AZ145" s="216"/>
      <c r="BA145" s="216"/>
      <c r="BB145" s="216"/>
      <c r="BC145" s="216"/>
      <c r="BD145" s="103"/>
      <c r="BE145" s="103"/>
      <c r="BF145" s="103"/>
      <c r="BG145" s="103"/>
      <c r="BH145" s="103"/>
      <c r="BI145" s="103"/>
      <c r="BJ145" s="103"/>
      <c r="BK145" s="12"/>
      <c r="BL145" s="12"/>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row>
    <row r="146" spans="1:256" s="5" customFormat="1" hidden="1" outlineLevel="2">
      <c r="A146" s="9"/>
      <c r="B146" s="9"/>
      <c r="C146" s="9"/>
      <c r="D146" s="26"/>
      <c r="E146" s="666"/>
      <c r="F146" s="87">
        <v>10</v>
      </c>
      <c r="G146" s="123"/>
      <c r="H146" s="148"/>
      <c r="I146" s="150"/>
      <c r="J146" s="150"/>
      <c r="K146" s="150"/>
      <c r="L146" s="150"/>
      <c r="M146" s="150"/>
      <c r="N146" s="150"/>
      <c r="O146" s="150"/>
      <c r="P146" s="150"/>
      <c r="Q146" s="149"/>
      <c r="R146" s="68"/>
      <c r="S146" s="103"/>
      <c r="T146" s="103"/>
      <c r="U146" s="103"/>
      <c r="V146" s="103"/>
      <c r="W146" s="103"/>
      <c r="X146" s="103"/>
      <c r="Y146" s="103"/>
      <c r="Z146" s="103"/>
      <c r="AA146" s="103"/>
      <c r="AB146" s="216"/>
      <c r="AC146" s="216"/>
      <c r="AD146" s="216"/>
      <c r="AE146" s="216"/>
      <c r="AF146" s="216"/>
      <c r="AG146" s="216"/>
      <c r="AH146" s="216"/>
      <c r="AI146" s="216"/>
      <c r="AJ146" s="216"/>
      <c r="AK146" s="216"/>
      <c r="AL146" s="216"/>
      <c r="AM146" s="216"/>
      <c r="AN146" s="216"/>
      <c r="AO146" s="216"/>
      <c r="AP146" s="216"/>
      <c r="AQ146" s="216"/>
      <c r="AR146" s="216"/>
      <c r="AS146" s="216"/>
      <c r="AT146" s="216"/>
      <c r="AU146" s="216"/>
      <c r="AV146" s="216"/>
      <c r="AW146" s="216"/>
      <c r="AX146" s="216"/>
      <c r="AY146" s="216"/>
      <c r="AZ146" s="216"/>
      <c r="BA146" s="216"/>
      <c r="BB146" s="216"/>
      <c r="BC146" s="216"/>
      <c r="BD146" s="103"/>
      <c r="BE146" s="103"/>
      <c r="BF146" s="103"/>
      <c r="BG146" s="103"/>
      <c r="BH146" s="103"/>
      <c r="BI146" s="103"/>
      <c r="BJ146" s="103"/>
      <c r="BK146" s="12"/>
      <c r="BL146" s="12"/>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row>
    <row r="147" spans="1:256" s="5" customFormat="1" hidden="1" outlineLevel="1" collapsed="1">
      <c r="A147" s="9"/>
      <c r="B147" s="9"/>
      <c r="C147" s="9"/>
      <c r="D147" s="26" t="s">
        <v>128</v>
      </c>
      <c r="E147" s="9"/>
      <c r="F147" s="9"/>
      <c r="G147" s="123"/>
      <c r="H147" s="167">
        <v>0</v>
      </c>
      <c r="I147" s="167">
        <v>0</v>
      </c>
      <c r="J147" s="167">
        <v>0</v>
      </c>
      <c r="K147" s="167">
        <v>0</v>
      </c>
      <c r="L147" s="167">
        <v>0</v>
      </c>
      <c r="M147" s="167">
        <v>0</v>
      </c>
      <c r="N147" s="167">
        <v>0</v>
      </c>
      <c r="O147" s="167">
        <v>0</v>
      </c>
      <c r="P147" s="167">
        <v>0</v>
      </c>
      <c r="Q147" s="167">
        <v>0</v>
      </c>
      <c r="R147" s="66"/>
      <c r="S147" s="105"/>
      <c r="T147" s="105"/>
      <c r="U147" s="105"/>
      <c r="V147" s="105"/>
      <c r="W147" s="105"/>
      <c r="X147" s="105"/>
      <c r="Y147" s="105"/>
      <c r="Z147" s="105"/>
      <c r="AA147" s="105"/>
      <c r="AB147" s="232"/>
      <c r="AC147" s="232"/>
      <c r="AD147" s="232"/>
      <c r="AE147" s="232"/>
      <c r="AF147" s="232"/>
      <c r="AG147" s="232"/>
      <c r="AH147" s="232"/>
      <c r="AI147" s="232"/>
      <c r="AJ147" s="232"/>
      <c r="AK147" s="232"/>
      <c r="AL147" s="232"/>
      <c r="AM147" s="232"/>
      <c r="AN147" s="232"/>
      <c r="AO147" s="232"/>
      <c r="AP147" s="232"/>
      <c r="AQ147" s="232"/>
      <c r="AR147" s="232"/>
      <c r="AS147" s="232"/>
      <c r="AT147" s="232"/>
      <c r="AU147" s="232"/>
      <c r="AV147" s="232"/>
      <c r="AW147" s="232"/>
      <c r="AX147" s="232"/>
      <c r="AY147" s="232"/>
      <c r="AZ147" s="232"/>
      <c r="BA147" s="232"/>
      <c r="BB147" s="232"/>
      <c r="BC147" s="232"/>
      <c r="BD147" s="105"/>
      <c r="BE147" s="105"/>
      <c r="BF147" s="105"/>
      <c r="BG147" s="105"/>
      <c r="BH147" s="105"/>
      <c r="BI147" s="105"/>
      <c r="BJ147" s="105"/>
      <c r="BK147" s="12"/>
      <c r="BL147" s="12"/>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row>
    <row r="148" spans="1:256" s="5" customFormat="1" hidden="1" outlineLevel="2">
      <c r="A148" s="9"/>
      <c r="B148" s="9"/>
      <c r="C148" s="32">
        <v>0</v>
      </c>
      <c r="D148" s="163"/>
      <c r="E148" s="34" t="s">
        <v>28</v>
      </c>
      <c r="F148" s="33"/>
      <c r="G148" s="176"/>
      <c r="H148" s="67">
        <v>0</v>
      </c>
      <c r="I148" s="67">
        <v>0</v>
      </c>
      <c r="J148" s="67">
        <v>0</v>
      </c>
      <c r="K148" s="67">
        <v>0</v>
      </c>
      <c r="L148" s="67">
        <v>0</v>
      </c>
      <c r="M148" s="67">
        <v>0</v>
      </c>
      <c r="N148" s="67">
        <v>0</v>
      </c>
      <c r="O148" s="67">
        <v>0</v>
      </c>
      <c r="P148" s="67">
        <v>0</v>
      </c>
      <c r="Q148" s="67">
        <v>0</v>
      </c>
      <c r="R148" s="67"/>
      <c r="S148" s="103"/>
      <c r="T148" s="103"/>
      <c r="U148" s="103"/>
      <c r="V148" s="103"/>
      <c r="W148" s="103"/>
      <c r="X148" s="103"/>
      <c r="Y148" s="103"/>
      <c r="Z148" s="103"/>
      <c r="AA148" s="103"/>
      <c r="AB148" s="216"/>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16"/>
      <c r="AY148" s="216"/>
      <c r="AZ148" s="216"/>
      <c r="BA148" s="216"/>
      <c r="BB148" s="216"/>
      <c r="BC148" s="216"/>
      <c r="BD148" s="103"/>
      <c r="BE148" s="103"/>
      <c r="BF148" s="103"/>
      <c r="BG148" s="103"/>
      <c r="BH148" s="103"/>
      <c r="BI148" s="103"/>
      <c r="BJ148" s="103"/>
      <c r="BK148" s="12"/>
      <c r="BL148" s="12"/>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row>
    <row r="149" spans="1:256" s="5" customFormat="1" ht="12.75" hidden="1" customHeight="1" outlineLevel="2">
      <c r="A149" s="9"/>
      <c r="B149" s="9"/>
      <c r="C149" s="9"/>
      <c r="D149" s="26"/>
      <c r="E149" s="665" t="s">
        <v>84</v>
      </c>
      <c r="F149" s="86">
        <v>0</v>
      </c>
      <c r="G149" s="123"/>
      <c r="H149" s="68"/>
      <c r="I149" s="68"/>
      <c r="J149" s="68"/>
      <c r="K149" s="68"/>
      <c r="L149" s="68"/>
      <c r="M149" s="165"/>
      <c r="N149" s="113"/>
      <c r="O149" s="68"/>
      <c r="P149" s="68"/>
      <c r="Q149" s="68"/>
      <c r="R149" s="68"/>
      <c r="S149" s="103"/>
      <c r="T149" s="103"/>
      <c r="U149" s="103"/>
      <c r="V149" s="103"/>
      <c r="W149" s="103"/>
      <c r="X149" s="103"/>
      <c r="Y149" s="103"/>
      <c r="Z149" s="103"/>
      <c r="AA149" s="103"/>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6"/>
      <c r="AY149" s="216"/>
      <c r="AZ149" s="216"/>
      <c r="BA149" s="216"/>
      <c r="BB149" s="216"/>
      <c r="BC149" s="216"/>
      <c r="BD149" s="103"/>
      <c r="BE149" s="103"/>
      <c r="BF149" s="103"/>
      <c r="BG149" s="103"/>
      <c r="BH149" s="103"/>
      <c r="BI149" s="103"/>
      <c r="BJ149" s="103"/>
      <c r="BK149" s="12"/>
      <c r="BL149" s="12"/>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row>
    <row r="150" spans="1:256" s="5" customFormat="1" hidden="1" outlineLevel="2">
      <c r="A150" s="9"/>
      <c r="B150" s="9"/>
      <c r="C150" s="9"/>
      <c r="D150" s="26"/>
      <c r="E150" s="666"/>
      <c r="F150" s="86">
        <v>1</v>
      </c>
      <c r="G150" s="123"/>
      <c r="H150" s="147"/>
      <c r="I150" s="68">
        <v>0</v>
      </c>
      <c r="J150" s="68">
        <v>0</v>
      </c>
      <c r="K150" s="68">
        <v>0</v>
      </c>
      <c r="L150" s="68">
        <v>0</v>
      </c>
      <c r="M150" s="68">
        <v>0</v>
      </c>
      <c r="N150" s="68">
        <v>0</v>
      </c>
      <c r="O150" s="68">
        <v>0</v>
      </c>
      <c r="P150" s="68">
        <v>0</v>
      </c>
      <c r="Q150" s="68">
        <v>0</v>
      </c>
      <c r="R150" s="68"/>
      <c r="S150" s="103"/>
      <c r="T150" s="103"/>
      <c r="U150" s="103"/>
      <c r="V150" s="103"/>
      <c r="W150" s="103"/>
      <c r="X150" s="103"/>
      <c r="Y150" s="103"/>
      <c r="Z150" s="103"/>
      <c r="AA150" s="103"/>
      <c r="AB150" s="216"/>
      <c r="AC150" s="216"/>
      <c r="AD150" s="216"/>
      <c r="AE150" s="216"/>
      <c r="AF150" s="216"/>
      <c r="AG150" s="216"/>
      <c r="AH150" s="216"/>
      <c r="AI150" s="216"/>
      <c r="AJ150" s="216"/>
      <c r="AK150" s="216"/>
      <c r="AL150" s="216"/>
      <c r="AM150" s="216"/>
      <c r="AN150" s="216"/>
      <c r="AO150" s="216"/>
      <c r="AP150" s="216"/>
      <c r="AQ150" s="216"/>
      <c r="AR150" s="216"/>
      <c r="AS150" s="216"/>
      <c r="AT150" s="216"/>
      <c r="AU150" s="216"/>
      <c r="AV150" s="216"/>
      <c r="AW150" s="216"/>
      <c r="AX150" s="216"/>
      <c r="AY150" s="216"/>
      <c r="AZ150" s="216"/>
      <c r="BA150" s="216"/>
      <c r="BB150" s="216"/>
      <c r="BC150" s="216"/>
      <c r="BD150" s="103"/>
      <c r="BE150" s="103"/>
      <c r="BF150" s="103"/>
      <c r="BG150" s="103"/>
      <c r="BH150" s="103"/>
      <c r="BI150" s="103"/>
      <c r="BJ150" s="103"/>
      <c r="BK150" s="12"/>
      <c r="BL150" s="12"/>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row>
    <row r="151" spans="1:256" s="5" customFormat="1" hidden="1" outlineLevel="2">
      <c r="A151" s="9"/>
      <c r="B151" s="9"/>
      <c r="C151" s="9"/>
      <c r="D151" s="26"/>
      <c r="E151" s="666"/>
      <c r="F151" s="86">
        <v>2</v>
      </c>
      <c r="G151" s="123"/>
      <c r="H151" s="148"/>
      <c r="I151" s="149"/>
      <c r="J151" s="68">
        <v>0</v>
      </c>
      <c r="K151" s="68">
        <v>0</v>
      </c>
      <c r="L151" s="68">
        <v>0</v>
      </c>
      <c r="M151" s="68">
        <v>0</v>
      </c>
      <c r="N151" s="68">
        <v>0</v>
      </c>
      <c r="O151" s="68">
        <v>0</v>
      </c>
      <c r="P151" s="68">
        <v>0</v>
      </c>
      <c r="Q151" s="68">
        <v>0</v>
      </c>
      <c r="R151" s="68"/>
      <c r="S151" s="103"/>
      <c r="T151" s="103"/>
      <c r="U151" s="103"/>
      <c r="V151" s="103"/>
      <c r="W151" s="103"/>
      <c r="X151" s="103"/>
      <c r="Y151" s="103"/>
      <c r="Z151" s="103"/>
      <c r="AA151" s="103"/>
      <c r="AB151" s="216"/>
      <c r="AC151" s="216"/>
      <c r="AD151" s="216"/>
      <c r="AE151" s="216"/>
      <c r="AF151" s="216"/>
      <c r="AG151" s="216"/>
      <c r="AH151" s="216"/>
      <c r="AI151" s="216"/>
      <c r="AJ151" s="216"/>
      <c r="AK151" s="216"/>
      <c r="AL151" s="216"/>
      <c r="AM151" s="216"/>
      <c r="AN151" s="216"/>
      <c r="AO151" s="216"/>
      <c r="AP151" s="216"/>
      <c r="AQ151" s="216"/>
      <c r="AR151" s="216"/>
      <c r="AS151" s="216"/>
      <c r="AT151" s="216"/>
      <c r="AU151" s="216"/>
      <c r="AV151" s="216"/>
      <c r="AW151" s="216"/>
      <c r="AX151" s="216"/>
      <c r="AY151" s="216"/>
      <c r="AZ151" s="216"/>
      <c r="BA151" s="216"/>
      <c r="BB151" s="216"/>
      <c r="BC151" s="216"/>
      <c r="BD151" s="103"/>
      <c r="BE151" s="103"/>
      <c r="BF151" s="103"/>
      <c r="BG151" s="103"/>
      <c r="BH151" s="103"/>
      <c r="BI151" s="103"/>
      <c r="BJ151" s="103"/>
      <c r="BK151" s="12"/>
      <c r="BL151" s="12"/>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row>
    <row r="152" spans="1:256" s="5" customFormat="1" hidden="1" outlineLevel="2">
      <c r="A152" s="9"/>
      <c r="B152" s="9"/>
      <c r="C152" s="9"/>
      <c r="D152" s="26"/>
      <c r="E152" s="666"/>
      <c r="F152" s="86">
        <v>3</v>
      </c>
      <c r="G152" s="123"/>
      <c r="H152" s="148"/>
      <c r="I152" s="150"/>
      <c r="J152" s="149"/>
      <c r="K152" s="68">
        <v>0</v>
      </c>
      <c r="L152" s="68">
        <v>0</v>
      </c>
      <c r="M152" s="68">
        <v>0</v>
      </c>
      <c r="N152" s="68">
        <v>0</v>
      </c>
      <c r="O152" s="68">
        <v>0</v>
      </c>
      <c r="P152" s="68">
        <v>0</v>
      </c>
      <c r="Q152" s="68">
        <v>0</v>
      </c>
      <c r="R152" s="68"/>
      <c r="S152" s="103"/>
      <c r="T152" s="103"/>
      <c r="U152" s="103"/>
      <c r="V152" s="103"/>
      <c r="W152" s="103"/>
      <c r="X152" s="103"/>
      <c r="Y152" s="103"/>
      <c r="Z152" s="103"/>
      <c r="AA152" s="103"/>
      <c r="AB152" s="216"/>
      <c r="AC152" s="216"/>
      <c r="AD152" s="216"/>
      <c r="AE152" s="216"/>
      <c r="AF152" s="216"/>
      <c r="AG152" s="216"/>
      <c r="AH152" s="216"/>
      <c r="AI152" s="216"/>
      <c r="AJ152" s="216"/>
      <c r="AK152" s="216"/>
      <c r="AL152" s="216"/>
      <c r="AM152" s="216"/>
      <c r="AN152" s="216"/>
      <c r="AO152" s="216"/>
      <c r="AP152" s="216"/>
      <c r="AQ152" s="216"/>
      <c r="AR152" s="216"/>
      <c r="AS152" s="216"/>
      <c r="AT152" s="216"/>
      <c r="AU152" s="216"/>
      <c r="AV152" s="216"/>
      <c r="AW152" s="216"/>
      <c r="AX152" s="216"/>
      <c r="AY152" s="216"/>
      <c r="AZ152" s="216"/>
      <c r="BA152" s="216"/>
      <c r="BB152" s="216"/>
      <c r="BC152" s="216"/>
      <c r="BD152" s="103"/>
      <c r="BE152" s="103"/>
      <c r="BF152" s="103"/>
      <c r="BG152" s="103"/>
      <c r="BH152" s="103"/>
      <c r="BI152" s="103"/>
      <c r="BJ152" s="103"/>
      <c r="BK152" s="12"/>
      <c r="BL152" s="1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row>
    <row r="153" spans="1:256" s="5" customFormat="1" hidden="1" outlineLevel="2">
      <c r="A153" s="9"/>
      <c r="B153" s="9"/>
      <c r="C153" s="9"/>
      <c r="D153" s="26"/>
      <c r="E153" s="666"/>
      <c r="F153" s="86">
        <v>4</v>
      </c>
      <c r="G153" s="123"/>
      <c r="H153" s="148"/>
      <c r="I153" s="150"/>
      <c r="J153" s="150"/>
      <c r="K153" s="149"/>
      <c r="L153" s="68">
        <v>0</v>
      </c>
      <c r="M153" s="68">
        <v>0</v>
      </c>
      <c r="N153" s="68">
        <v>0</v>
      </c>
      <c r="O153" s="68">
        <v>0</v>
      </c>
      <c r="P153" s="68">
        <v>0</v>
      </c>
      <c r="Q153" s="68">
        <v>0</v>
      </c>
      <c r="R153" s="68"/>
      <c r="S153" s="103"/>
      <c r="T153" s="103"/>
      <c r="U153" s="103"/>
      <c r="V153" s="103"/>
      <c r="W153" s="103"/>
      <c r="X153" s="103"/>
      <c r="Y153" s="103"/>
      <c r="Z153" s="103"/>
      <c r="AA153" s="103"/>
      <c r="AB153" s="216"/>
      <c r="AC153" s="216"/>
      <c r="AD153" s="216"/>
      <c r="AE153" s="216"/>
      <c r="AF153" s="216"/>
      <c r="AG153" s="216"/>
      <c r="AH153" s="216"/>
      <c r="AI153" s="216"/>
      <c r="AJ153" s="216"/>
      <c r="AK153" s="216"/>
      <c r="AL153" s="216"/>
      <c r="AM153" s="216"/>
      <c r="AN153" s="216"/>
      <c r="AO153" s="216"/>
      <c r="AP153" s="216"/>
      <c r="AQ153" s="216"/>
      <c r="AR153" s="216"/>
      <c r="AS153" s="216"/>
      <c r="AT153" s="216"/>
      <c r="AU153" s="216"/>
      <c r="AV153" s="216"/>
      <c r="AW153" s="216"/>
      <c r="AX153" s="216"/>
      <c r="AY153" s="216"/>
      <c r="AZ153" s="216"/>
      <c r="BA153" s="216"/>
      <c r="BB153" s="216"/>
      <c r="BC153" s="216"/>
      <c r="BD153" s="103"/>
      <c r="BE153" s="103"/>
      <c r="BF153" s="103"/>
      <c r="BG153" s="103"/>
      <c r="BH153" s="103"/>
      <c r="BI153" s="103"/>
      <c r="BJ153" s="103"/>
      <c r="BK153" s="12"/>
      <c r="BL153" s="12"/>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row>
    <row r="154" spans="1:256" s="5" customFormat="1" hidden="1" outlineLevel="2">
      <c r="A154" s="9"/>
      <c r="B154" s="9"/>
      <c r="C154" s="9"/>
      <c r="D154" s="26"/>
      <c r="E154" s="666"/>
      <c r="F154" s="86">
        <v>5</v>
      </c>
      <c r="G154" s="123"/>
      <c r="H154" s="148"/>
      <c r="I154" s="150"/>
      <c r="J154" s="150"/>
      <c r="K154" s="150"/>
      <c r="L154" s="149"/>
      <c r="M154" s="68">
        <v>0</v>
      </c>
      <c r="N154" s="68">
        <v>0</v>
      </c>
      <c r="O154" s="68">
        <v>0</v>
      </c>
      <c r="P154" s="68">
        <v>0</v>
      </c>
      <c r="Q154" s="68">
        <v>0</v>
      </c>
      <c r="R154" s="68"/>
      <c r="S154" s="103"/>
      <c r="T154" s="103"/>
      <c r="U154" s="103"/>
      <c r="V154" s="103"/>
      <c r="W154" s="103"/>
      <c r="X154" s="103"/>
      <c r="Y154" s="103"/>
      <c r="Z154" s="103"/>
      <c r="AA154" s="103"/>
      <c r="AB154" s="216"/>
      <c r="AC154" s="216"/>
      <c r="AD154" s="216"/>
      <c r="AE154" s="216"/>
      <c r="AF154" s="216"/>
      <c r="AG154" s="216"/>
      <c r="AH154" s="216"/>
      <c r="AI154" s="216"/>
      <c r="AJ154" s="216"/>
      <c r="AK154" s="216"/>
      <c r="AL154" s="216"/>
      <c r="AM154" s="216"/>
      <c r="AN154" s="216"/>
      <c r="AO154" s="216"/>
      <c r="AP154" s="216"/>
      <c r="AQ154" s="216"/>
      <c r="AR154" s="216"/>
      <c r="AS154" s="216"/>
      <c r="AT154" s="216"/>
      <c r="AU154" s="216"/>
      <c r="AV154" s="216"/>
      <c r="AW154" s="216"/>
      <c r="AX154" s="216"/>
      <c r="AY154" s="216"/>
      <c r="AZ154" s="216"/>
      <c r="BA154" s="216"/>
      <c r="BB154" s="216"/>
      <c r="BC154" s="216"/>
      <c r="BD154" s="103"/>
      <c r="BE154" s="103"/>
      <c r="BF154" s="103"/>
      <c r="BG154" s="103"/>
      <c r="BH154" s="103"/>
      <c r="BI154" s="103"/>
      <c r="BJ154" s="103"/>
      <c r="BK154" s="12"/>
      <c r="BL154" s="12"/>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row>
    <row r="155" spans="1:256" s="5" customFormat="1" hidden="1" outlineLevel="2">
      <c r="A155" s="9"/>
      <c r="B155" s="9"/>
      <c r="C155" s="9"/>
      <c r="D155" s="26"/>
      <c r="E155" s="666"/>
      <c r="F155" s="86">
        <v>6</v>
      </c>
      <c r="G155" s="123"/>
      <c r="H155" s="148"/>
      <c r="I155" s="150"/>
      <c r="J155" s="150"/>
      <c r="K155" s="150"/>
      <c r="L155" s="150"/>
      <c r="M155" s="149"/>
      <c r="N155" s="68">
        <v>0</v>
      </c>
      <c r="O155" s="68">
        <v>0</v>
      </c>
      <c r="P155" s="68">
        <v>0</v>
      </c>
      <c r="Q155" s="68">
        <v>0</v>
      </c>
      <c r="R155" s="68"/>
      <c r="S155" s="103"/>
      <c r="T155" s="103"/>
      <c r="U155" s="103"/>
      <c r="V155" s="103"/>
      <c r="W155" s="103"/>
      <c r="X155" s="103"/>
      <c r="Y155" s="103"/>
      <c r="Z155" s="103"/>
      <c r="AA155" s="103"/>
      <c r="AB155" s="216"/>
      <c r="AC155" s="216"/>
      <c r="AD155" s="216"/>
      <c r="AE155" s="216"/>
      <c r="AF155" s="216"/>
      <c r="AG155" s="216"/>
      <c r="AH155" s="216"/>
      <c r="AI155" s="216"/>
      <c r="AJ155" s="216"/>
      <c r="AK155" s="216"/>
      <c r="AL155" s="216"/>
      <c r="AM155" s="216"/>
      <c r="AN155" s="216"/>
      <c r="AO155" s="216"/>
      <c r="AP155" s="216"/>
      <c r="AQ155" s="216"/>
      <c r="AR155" s="216"/>
      <c r="AS155" s="216"/>
      <c r="AT155" s="216"/>
      <c r="AU155" s="216"/>
      <c r="AV155" s="216"/>
      <c r="AW155" s="216"/>
      <c r="AX155" s="216"/>
      <c r="AY155" s="216"/>
      <c r="AZ155" s="216"/>
      <c r="BA155" s="216"/>
      <c r="BB155" s="216"/>
      <c r="BC155" s="216"/>
      <c r="BD155" s="103"/>
      <c r="BE155" s="103"/>
      <c r="BF155" s="103"/>
      <c r="BG155" s="103"/>
      <c r="BH155" s="103"/>
      <c r="BI155" s="103"/>
      <c r="BJ155" s="103"/>
      <c r="BK155" s="12"/>
      <c r="BL155" s="12"/>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row>
    <row r="156" spans="1:256" s="5" customFormat="1" hidden="1" outlineLevel="2">
      <c r="A156" s="9"/>
      <c r="B156" s="9"/>
      <c r="C156" s="9"/>
      <c r="D156" s="26"/>
      <c r="E156" s="666"/>
      <c r="F156" s="86">
        <v>7</v>
      </c>
      <c r="G156" s="123"/>
      <c r="H156" s="148"/>
      <c r="I156" s="150"/>
      <c r="J156" s="150"/>
      <c r="K156" s="150"/>
      <c r="L156" s="150"/>
      <c r="M156" s="150"/>
      <c r="N156" s="149"/>
      <c r="O156" s="68">
        <v>0</v>
      </c>
      <c r="P156" s="68">
        <v>0</v>
      </c>
      <c r="Q156" s="68">
        <v>0</v>
      </c>
      <c r="R156" s="68"/>
      <c r="S156" s="103"/>
      <c r="T156" s="103"/>
      <c r="U156" s="103"/>
      <c r="V156" s="103"/>
      <c r="W156" s="103"/>
      <c r="X156" s="103"/>
      <c r="Y156" s="103"/>
      <c r="Z156" s="103"/>
      <c r="AA156" s="103"/>
      <c r="AB156" s="216"/>
      <c r="AC156" s="216"/>
      <c r="AD156" s="216"/>
      <c r="AE156" s="216"/>
      <c r="AF156" s="216"/>
      <c r="AG156" s="216"/>
      <c r="AH156" s="216"/>
      <c r="AI156" s="216"/>
      <c r="AJ156" s="216"/>
      <c r="AK156" s="216"/>
      <c r="AL156" s="216"/>
      <c r="AM156" s="216"/>
      <c r="AN156" s="216"/>
      <c r="AO156" s="216"/>
      <c r="AP156" s="216"/>
      <c r="AQ156" s="216"/>
      <c r="AR156" s="216"/>
      <c r="AS156" s="216"/>
      <c r="AT156" s="216"/>
      <c r="AU156" s="216"/>
      <c r="AV156" s="216"/>
      <c r="AW156" s="216"/>
      <c r="AX156" s="216"/>
      <c r="AY156" s="216"/>
      <c r="AZ156" s="216"/>
      <c r="BA156" s="216"/>
      <c r="BB156" s="216"/>
      <c r="BC156" s="216"/>
      <c r="BD156" s="103"/>
      <c r="BE156" s="103"/>
      <c r="BF156" s="103"/>
      <c r="BG156" s="103"/>
      <c r="BH156" s="103"/>
      <c r="BI156" s="103"/>
      <c r="BJ156" s="103"/>
      <c r="BK156" s="12"/>
      <c r="BL156" s="12"/>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row>
    <row r="157" spans="1:256" s="5" customFormat="1" hidden="1" outlineLevel="2">
      <c r="A157" s="9"/>
      <c r="B157" s="9"/>
      <c r="C157" s="9"/>
      <c r="D157" s="26"/>
      <c r="E157" s="666"/>
      <c r="F157" s="86">
        <v>8</v>
      </c>
      <c r="G157" s="123"/>
      <c r="H157" s="148"/>
      <c r="I157" s="150"/>
      <c r="J157" s="150"/>
      <c r="K157" s="150"/>
      <c r="L157" s="150"/>
      <c r="M157" s="150"/>
      <c r="N157" s="150"/>
      <c r="O157" s="149"/>
      <c r="P157" s="68">
        <v>0</v>
      </c>
      <c r="Q157" s="68">
        <v>0</v>
      </c>
      <c r="R157" s="68"/>
      <c r="S157" s="103"/>
      <c r="T157" s="103"/>
      <c r="U157" s="103"/>
      <c r="V157" s="103"/>
      <c r="W157" s="103"/>
      <c r="X157" s="103"/>
      <c r="Y157" s="103"/>
      <c r="Z157" s="103"/>
      <c r="AA157" s="103"/>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6"/>
      <c r="AY157" s="216"/>
      <c r="AZ157" s="216"/>
      <c r="BA157" s="216"/>
      <c r="BB157" s="216"/>
      <c r="BC157" s="216"/>
      <c r="BD157" s="103"/>
      <c r="BE157" s="103"/>
      <c r="BF157" s="103"/>
      <c r="BG157" s="103"/>
      <c r="BH157" s="103"/>
      <c r="BI157" s="103"/>
      <c r="BJ157" s="103"/>
      <c r="BK157" s="12"/>
      <c r="BL157" s="12"/>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row>
    <row r="158" spans="1:256" s="5" customFormat="1" hidden="1" outlineLevel="2">
      <c r="A158" s="9"/>
      <c r="B158" s="9"/>
      <c r="C158" s="9"/>
      <c r="D158" s="26"/>
      <c r="E158" s="666"/>
      <c r="F158" s="86">
        <v>9</v>
      </c>
      <c r="G158" s="123"/>
      <c r="H158" s="148"/>
      <c r="I158" s="150"/>
      <c r="J158" s="150"/>
      <c r="K158" s="150"/>
      <c r="L158" s="150"/>
      <c r="M158" s="150"/>
      <c r="N158" s="150"/>
      <c r="O158" s="150"/>
      <c r="P158" s="149"/>
      <c r="Q158" s="68">
        <v>0</v>
      </c>
      <c r="R158" s="68"/>
      <c r="S158" s="103"/>
      <c r="T158" s="103"/>
      <c r="U158" s="103"/>
      <c r="V158" s="103"/>
      <c r="W158" s="103"/>
      <c r="X158" s="103"/>
      <c r="Y158" s="103"/>
      <c r="Z158" s="103"/>
      <c r="AA158" s="103"/>
      <c r="AB158" s="216"/>
      <c r="AC158" s="216"/>
      <c r="AD158" s="216"/>
      <c r="AE158" s="216"/>
      <c r="AF158" s="216"/>
      <c r="AG158" s="216"/>
      <c r="AH158" s="216"/>
      <c r="AI158" s="216"/>
      <c r="AJ158" s="216"/>
      <c r="AK158" s="216"/>
      <c r="AL158" s="216"/>
      <c r="AM158" s="216"/>
      <c r="AN158" s="216"/>
      <c r="AO158" s="216"/>
      <c r="AP158" s="216"/>
      <c r="AQ158" s="216"/>
      <c r="AR158" s="216"/>
      <c r="AS158" s="216"/>
      <c r="AT158" s="216"/>
      <c r="AU158" s="216"/>
      <c r="AV158" s="216"/>
      <c r="AW158" s="216"/>
      <c r="AX158" s="216"/>
      <c r="AY158" s="216"/>
      <c r="AZ158" s="216"/>
      <c r="BA158" s="216"/>
      <c r="BB158" s="216"/>
      <c r="BC158" s="216"/>
      <c r="BD158" s="103"/>
      <c r="BE158" s="103"/>
      <c r="BF158" s="103"/>
      <c r="BG158" s="103"/>
      <c r="BH158" s="103"/>
      <c r="BI158" s="103"/>
      <c r="BJ158" s="103"/>
      <c r="BK158" s="12"/>
      <c r="BL158" s="12"/>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row>
    <row r="159" spans="1:256" s="5" customFormat="1" hidden="1" outlineLevel="2">
      <c r="A159" s="9"/>
      <c r="B159" s="9"/>
      <c r="C159" s="9"/>
      <c r="D159" s="26"/>
      <c r="E159" s="666"/>
      <c r="F159" s="87">
        <v>10</v>
      </c>
      <c r="G159" s="123"/>
      <c r="H159" s="148"/>
      <c r="I159" s="150"/>
      <c r="J159" s="150"/>
      <c r="K159" s="150"/>
      <c r="L159" s="150"/>
      <c r="M159" s="150"/>
      <c r="N159" s="150"/>
      <c r="O159" s="150"/>
      <c r="P159" s="150"/>
      <c r="Q159" s="149"/>
      <c r="R159" s="68"/>
      <c r="S159" s="103"/>
      <c r="T159" s="103"/>
      <c r="U159" s="103"/>
      <c r="V159" s="103"/>
      <c r="W159" s="103"/>
      <c r="X159" s="103"/>
      <c r="Y159" s="103"/>
      <c r="Z159" s="103"/>
      <c r="AA159" s="103"/>
      <c r="AB159" s="216"/>
      <c r="AC159" s="216"/>
      <c r="AD159" s="216"/>
      <c r="AE159" s="216"/>
      <c r="AF159" s="216"/>
      <c r="AG159" s="216"/>
      <c r="AH159" s="216"/>
      <c r="AI159" s="216"/>
      <c r="AJ159" s="216"/>
      <c r="AK159" s="216"/>
      <c r="AL159" s="216"/>
      <c r="AM159" s="216"/>
      <c r="AN159" s="216"/>
      <c r="AO159" s="216"/>
      <c r="AP159" s="216"/>
      <c r="AQ159" s="216"/>
      <c r="AR159" s="216"/>
      <c r="AS159" s="216"/>
      <c r="AT159" s="216"/>
      <c r="AU159" s="216"/>
      <c r="AV159" s="216"/>
      <c r="AW159" s="216"/>
      <c r="AX159" s="216"/>
      <c r="AY159" s="216"/>
      <c r="AZ159" s="216"/>
      <c r="BA159" s="216"/>
      <c r="BB159" s="216"/>
      <c r="BC159" s="216"/>
      <c r="BD159" s="103"/>
      <c r="BE159" s="103"/>
      <c r="BF159" s="103"/>
      <c r="BG159" s="103"/>
      <c r="BH159" s="103"/>
      <c r="BI159" s="103"/>
      <c r="BJ159" s="103"/>
      <c r="BK159" s="12"/>
      <c r="BL159" s="12"/>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row>
    <row r="160" spans="1:256" s="5" customFormat="1" hidden="1" outlineLevel="1" collapsed="1">
      <c r="A160" s="9"/>
      <c r="B160" s="9"/>
      <c r="C160" s="9"/>
      <c r="D160" s="26">
        <v>0</v>
      </c>
      <c r="E160" s="9"/>
      <c r="F160" s="9"/>
      <c r="G160" s="123"/>
      <c r="H160" s="167">
        <v>0</v>
      </c>
      <c r="I160" s="167">
        <v>0</v>
      </c>
      <c r="J160" s="167">
        <v>0</v>
      </c>
      <c r="K160" s="167">
        <v>0</v>
      </c>
      <c r="L160" s="167">
        <v>0</v>
      </c>
      <c r="M160" s="167">
        <v>0</v>
      </c>
      <c r="N160" s="167">
        <v>0</v>
      </c>
      <c r="O160" s="167">
        <v>0</v>
      </c>
      <c r="P160" s="167">
        <v>0</v>
      </c>
      <c r="Q160" s="167">
        <v>0</v>
      </c>
      <c r="R160" s="66"/>
      <c r="S160" s="105"/>
      <c r="T160" s="105"/>
      <c r="U160" s="105"/>
      <c r="V160" s="105"/>
      <c r="W160" s="105"/>
      <c r="X160" s="105"/>
      <c r="Y160" s="105"/>
      <c r="Z160" s="105"/>
      <c r="AA160" s="105"/>
      <c r="AB160" s="232"/>
      <c r="AC160" s="232"/>
      <c r="AD160" s="232"/>
      <c r="AE160" s="232"/>
      <c r="AF160" s="232"/>
      <c r="AG160" s="232"/>
      <c r="AH160" s="232"/>
      <c r="AI160" s="232"/>
      <c r="AJ160" s="232"/>
      <c r="AK160" s="232"/>
      <c r="AL160" s="232"/>
      <c r="AM160" s="232"/>
      <c r="AN160" s="232"/>
      <c r="AO160" s="232"/>
      <c r="AP160" s="232"/>
      <c r="AQ160" s="232"/>
      <c r="AR160" s="232"/>
      <c r="AS160" s="232"/>
      <c r="AT160" s="232"/>
      <c r="AU160" s="232"/>
      <c r="AV160" s="232"/>
      <c r="AW160" s="232"/>
      <c r="AX160" s="232"/>
      <c r="AY160" s="232"/>
      <c r="AZ160" s="232"/>
      <c r="BA160" s="232"/>
      <c r="BB160" s="232"/>
      <c r="BC160" s="232"/>
      <c r="BD160" s="105"/>
      <c r="BE160" s="105"/>
      <c r="BF160" s="105"/>
      <c r="BG160" s="105"/>
      <c r="BH160" s="105"/>
      <c r="BI160" s="105"/>
      <c r="BJ160" s="105"/>
      <c r="BK160" s="12"/>
      <c r="BL160" s="12"/>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row>
    <row r="161" spans="1:256" s="5" customFormat="1" hidden="1" outlineLevel="2">
      <c r="A161" s="9"/>
      <c r="B161" s="9"/>
      <c r="C161" s="32">
        <v>0</v>
      </c>
      <c r="D161" s="163"/>
      <c r="E161" s="34" t="s">
        <v>28</v>
      </c>
      <c r="F161" s="33"/>
      <c r="G161" s="176"/>
      <c r="H161" s="67">
        <v>0</v>
      </c>
      <c r="I161" s="67">
        <v>0</v>
      </c>
      <c r="J161" s="67">
        <v>0</v>
      </c>
      <c r="K161" s="67">
        <v>0</v>
      </c>
      <c r="L161" s="67">
        <v>0</v>
      </c>
      <c r="M161" s="67">
        <v>0</v>
      </c>
      <c r="N161" s="67">
        <v>0</v>
      </c>
      <c r="O161" s="67">
        <v>0</v>
      </c>
      <c r="P161" s="67">
        <v>0</v>
      </c>
      <c r="Q161" s="67">
        <v>0</v>
      </c>
      <c r="R161" s="67"/>
      <c r="S161" s="103"/>
      <c r="T161" s="103"/>
      <c r="U161" s="103"/>
      <c r="V161" s="103"/>
      <c r="W161" s="103"/>
      <c r="X161" s="103"/>
      <c r="Y161" s="103"/>
      <c r="Z161" s="103"/>
      <c r="AA161" s="103"/>
      <c r="AB161" s="216"/>
      <c r="AC161" s="216"/>
      <c r="AD161" s="216"/>
      <c r="AE161" s="216"/>
      <c r="AF161" s="216"/>
      <c r="AG161" s="216"/>
      <c r="AH161" s="216"/>
      <c r="AI161" s="216"/>
      <c r="AJ161" s="216"/>
      <c r="AK161" s="216"/>
      <c r="AL161" s="216"/>
      <c r="AM161" s="216"/>
      <c r="AN161" s="216"/>
      <c r="AO161" s="216"/>
      <c r="AP161" s="216"/>
      <c r="AQ161" s="216"/>
      <c r="AR161" s="216"/>
      <c r="AS161" s="216"/>
      <c r="AT161" s="216"/>
      <c r="AU161" s="216"/>
      <c r="AV161" s="216"/>
      <c r="AW161" s="216"/>
      <c r="AX161" s="216"/>
      <c r="AY161" s="216"/>
      <c r="AZ161" s="216"/>
      <c r="BA161" s="216"/>
      <c r="BB161" s="216"/>
      <c r="BC161" s="216"/>
      <c r="BD161" s="103"/>
      <c r="BE161" s="103"/>
      <c r="BF161" s="103"/>
      <c r="BG161" s="103"/>
      <c r="BH161" s="103"/>
      <c r="BI161" s="103"/>
      <c r="BJ161" s="103"/>
      <c r="BK161" s="12"/>
      <c r="BL161" s="12"/>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row>
    <row r="162" spans="1:256" s="5" customFormat="1" ht="12.75" hidden="1" customHeight="1" outlineLevel="2">
      <c r="A162" s="9"/>
      <c r="B162" s="9"/>
      <c r="C162" s="9"/>
      <c r="D162" s="164"/>
      <c r="E162" s="665" t="s">
        <v>84</v>
      </c>
      <c r="F162" s="86">
        <v>0</v>
      </c>
      <c r="G162" s="123"/>
      <c r="H162" s="68"/>
      <c r="I162" s="68"/>
      <c r="J162" s="68"/>
      <c r="K162" s="68"/>
      <c r="L162" s="68"/>
      <c r="M162" s="165"/>
      <c r="N162" s="113"/>
      <c r="O162" s="68"/>
      <c r="P162" s="68"/>
      <c r="Q162" s="68"/>
      <c r="R162" s="68"/>
      <c r="S162" s="103"/>
      <c r="T162" s="103"/>
      <c r="U162" s="103"/>
      <c r="V162" s="103"/>
      <c r="W162" s="103"/>
      <c r="X162" s="103"/>
      <c r="Y162" s="103"/>
      <c r="Z162" s="103"/>
      <c r="AA162" s="103"/>
      <c r="AB162" s="216"/>
      <c r="AC162" s="216"/>
      <c r="AD162" s="216"/>
      <c r="AE162" s="216"/>
      <c r="AF162" s="216"/>
      <c r="AG162" s="216"/>
      <c r="AH162" s="216"/>
      <c r="AI162" s="216"/>
      <c r="AJ162" s="216"/>
      <c r="AK162" s="216"/>
      <c r="AL162" s="216"/>
      <c r="AM162" s="216"/>
      <c r="AN162" s="216"/>
      <c r="AO162" s="216"/>
      <c r="AP162" s="216"/>
      <c r="AQ162" s="216"/>
      <c r="AR162" s="216"/>
      <c r="AS162" s="216"/>
      <c r="AT162" s="216"/>
      <c r="AU162" s="216"/>
      <c r="AV162" s="216"/>
      <c r="AW162" s="216"/>
      <c r="AX162" s="216"/>
      <c r="AY162" s="216"/>
      <c r="AZ162" s="216"/>
      <c r="BA162" s="216"/>
      <c r="BB162" s="216"/>
      <c r="BC162" s="216"/>
      <c r="BD162" s="103"/>
      <c r="BE162" s="103"/>
      <c r="BF162" s="103"/>
      <c r="BG162" s="103"/>
      <c r="BH162" s="103"/>
      <c r="BI162" s="103"/>
      <c r="BJ162" s="103"/>
      <c r="BK162" s="12"/>
      <c r="BL162" s="1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row>
    <row r="163" spans="1:256" s="5" customFormat="1" hidden="1" outlineLevel="2">
      <c r="A163" s="9"/>
      <c r="B163" s="9"/>
      <c r="C163" s="9"/>
      <c r="D163" s="26"/>
      <c r="E163" s="666"/>
      <c r="F163" s="86">
        <v>1</v>
      </c>
      <c r="G163" s="123"/>
      <c r="H163" s="147"/>
      <c r="I163" s="68">
        <v>0</v>
      </c>
      <c r="J163" s="68">
        <v>0</v>
      </c>
      <c r="K163" s="68">
        <v>0</v>
      </c>
      <c r="L163" s="68">
        <v>0</v>
      </c>
      <c r="M163" s="68">
        <v>0</v>
      </c>
      <c r="N163" s="68">
        <v>0</v>
      </c>
      <c r="O163" s="68">
        <v>0</v>
      </c>
      <c r="P163" s="68">
        <v>0</v>
      </c>
      <c r="Q163" s="68">
        <v>0</v>
      </c>
      <c r="R163" s="68"/>
      <c r="S163" s="103"/>
      <c r="T163" s="103"/>
      <c r="U163" s="103"/>
      <c r="V163" s="103"/>
      <c r="W163" s="103"/>
      <c r="X163" s="103"/>
      <c r="Y163" s="103"/>
      <c r="Z163" s="103"/>
      <c r="AA163" s="103"/>
      <c r="AB163" s="216"/>
      <c r="AC163" s="216"/>
      <c r="AD163" s="216"/>
      <c r="AE163" s="216"/>
      <c r="AF163" s="216"/>
      <c r="AG163" s="216"/>
      <c r="AH163" s="216"/>
      <c r="AI163" s="216"/>
      <c r="AJ163" s="216"/>
      <c r="AK163" s="216"/>
      <c r="AL163" s="216"/>
      <c r="AM163" s="216"/>
      <c r="AN163" s="216"/>
      <c r="AO163" s="216"/>
      <c r="AP163" s="216"/>
      <c r="AQ163" s="216"/>
      <c r="AR163" s="216"/>
      <c r="AS163" s="216"/>
      <c r="AT163" s="216"/>
      <c r="AU163" s="216"/>
      <c r="AV163" s="216"/>
      <c r="AW163" s="216"/>
      <c r="AX163" s="216"/>
      <c r="AY163" s="216"/>
      <c r="AZ163" s="216"/>
      <c r="BA163" s="216"/>
      <c r="BB163" s="216"/>
      <c r="BC163" s="216"/>
      <c r="BD163" s="103"/>
      <c r="BE163" s="103"/>
      <c r="BF163" s="103"/>
      <c r="BG163" s="103"/>
      <c r="BH163" s="103"/>
      <c r="BI163" s="103"/>
      <c r="BJ163" s="103"/>
      <c r="BK163" s="12"/>
      <c r="BL163" s="12"/>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row>
    <row r="164" spans="1:256" s="5" customFormat="1" hidden="1" outlineLevel="2">
      <c r="A164" s="9"/>
      <c r="B164" s="9"/>
      <c r="C164" s="9"/>
      <c r="D164" s="26"/>
      <c r="E164" s="666"/>
      <c r="F164" s="86">
        <v>2</v>
      </c>
      <c r="G164" s="123"/>
      <c r="H164" s="148"/>
      <c r="I164" s="149"/>
      <c r="J164" s="68">
        <v>0</v>
      </c>
      <c r="K164" s="68">
        <v>0</v>
      </c>
      <c r="L164" s="68">
        <v>0</v>
      </c>
      <c r="M164" s="68">
        <v>0</v>
      </c>
      <c r="N164" s="68">
        <v>0</v>
      </c>
      <c r="O164" s="68">
        <v>0</v>
      </c>
      <c r="P164" s="68">
        <v>0</v>
      </c>
      <c r="Q164" s="68">
        <v>0</v>
      </c>
      <c r="R164" s="68"/>
      <c r="S164" s="103"/>
      <c r="T164" s="103"/>
      <c r="U164" s="103"/>
      <c r="V164" s="103"/>
      <c r="W164" s="103"/>
      <c r="X164" s="103"/>
      <c r="Y164" s="103"/>
      <c r="Z164" s="103"/>
      <c r="AA164" s="103"/>
      <c r="AB164" s="216"/>
      <c r="AC164" s="216"/>
      <c r="AD164" s="216"/>
      <c r="AE164" s="216"/>
      <c r="AF164" s="216"/>
      <c r="AG164" s="216"/>
      <c r="AH164" s="216"/>
      <c r="AI164" s="216"/>
      <c r="AJ164" s="216"/>
      <c r="AK164" s="216"/>
      <c r="AL164" s="216"/>
      <c r="AM164" s="216"/>
      <c r="AN164" s="216"/>
      <c r="AO164" s="216"/>
      <c r="AP164" s="216"/>
      <c r="AQ164" s="216"/>
      <c r="AR164" s="216"/>
      <c r="AS164" s="216"/>
      <c r="AT164" s="216"/>
      <c r="AU164" s="216"/>
      <c r="AV164" s="216"/>
      <c r="AW164" s="216"/>
      <c r="AX164" s="216"/>
      <c r="AY164" s="216"/>
      <c r="AZ164" s="216"/>
      <c r="BA164" s="216"/>
      <c r="BB164" s="216"/>
      <c r="BC164" s="216"/>
      <c r="BD164" s="103"/>
      <c r="BE164" s="103"/>
      <c r="BF164" s="103"/>
      <c r="BG164" s="103"/>
      <c r="BH164" s="103"/>
      <c r="BI164" s="103"/>
      <c r="BJ164" s="103"/>
      <c r="BK164" s="12"/>
      <c r="BL164" s="12"/>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row>
    <row r="165" spans="1:256" s="5" customFormat="1" hidden="1" outlineLevel="2">
      <c r="A165" s="9"/>
      <c r="B165" s="9"/>
      <c r="C165" s="9"/>
      <c r="D165" s="26"/>
      <c r="E165" s="666"/>
      <c r="F165" s="86">
        <v>3</v>
      </c>
      <c r="G165" s="123"/>
      <c r="H165" s="148"/>
      <c r="I165" s="150"/>
      <c r="J165" s="149"/>
      <c r="K165" s="68">
        <v>0</v>
      </c>
      <c r="L165" s="68">
        <v>0</v>
      </c>
      <c r="M165" s="68">
        <v>0</v>
      </c>
      <c r="N165" s="68">
        <v>0</v>
      </c>
      <c r="O165" s="68">
        <v>0</v>
      </c>
      <c r="P165" s="68">
        <v>0</v>
      </c>
      <c r="Q165" s="68">
        <v>0</v>
      </c>
      <c r="R165" s="68"/>
      <c r="S165" s="103"/>
      <c r="T165" s="103"/>
      <c r="U165" s="103"/>
      <c r="V165" s="103"/>
      <c r="W165" s="103"/>
      <c r="X165" s="103"/>
      <c r="Y165" s="103"/>
      <c r="Z165" s="103"/>
      <c r="AA165" s="103"/>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6"/>
      <c r="AY165" s="216"/>
      <c r="AZ165" s="216"/>
      <c r="BA165" s="216"/>
      <c r="BB165" s="216"/>
      <c r="BC165" s="216"/>
      <c r="BD165" s="103"/>
      <c r="BE165" s="103"/>
      <c r="BF165" s="103"/>
      <c r="BG165" s="103"/>
      <c r="BH165" s="103"/>
      <c r="BI165" s="103"/>
      <c r="BJ165" s="103"/>
      <c r="BK165" s="12"/>
      <c r="BL165" s="12"/>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row>
    <row r="166" spans="1:256" s="5" customFormat="1" hidden="1" outlineLevel="2">
      <c r="A166" s="9"/>
      <c r="B166" s="9"/>
      <c r="C166" s="9"/>
      <c r="D166" s="26"/>
      <c r="E166" s="666"/>
      <c r="F166" s="86">
        <v>4</v>
      </c>
      <c r="G166" s="123"/>
      <c r="H166" s="148"/>
      <c r="I166" s="150"/>
      <c r="J166" s="150"/>
      <c r="K166" s="149"/>
      <c r="L166" s="68">
        <v>0</v>
      </c>
      <c r="M166" s="68">
        <v>0</v>
      </c>
      <c r="N166" s="68">
        <v>0</v>
      </c>
      <c r="O166" s="68">
        <v>0</v>
      </c>
      <c r="P166" s="68">
        <v>0</v>
      </c>
      <c r="Q166" s="68">
        <v>0</v>
      </c>
      <c r="R166" s="68"/>
      <c r="S166" s="103"/>
      <c r="T166" s="103"/>
      <c r="U166" s="103"/>
      <c r="V166" s="103"/>
      <c r="W166" s="103"/>
      <c r="X166" s="103"/>
      <c r="Y166" s="103"/>
      <c r="Z166" s="103"/>
      <c r="AA166" s="103"/>
      <c r="AB166" s="216"/>
      <c r="AC166" s="216"/>
      <c r="AD166" s="216"/>
      <c r="AE166" s="216"/>
      <c r="AF166" s="216"/>
      <c r="AG166" s="216"/>
      <c r="AH166" s="216"/>
      <c r="AI166" s="216"/>
      <c r="AJ166" s="216"/>
      <c r="AK166" s="216"/>
      <c r="AL166" s="216"/>
      <c r="AM166" s="216"/>
      <c r="AN166" s="216"/>
      <c r="AO166" s="216"/>
      <c r="AP166" s="216"/>
      <c r="AQ166" s="216"/>
      <c r="AR166" s="216"/>
      <c r="AS166" s="216"/>
      <c r="AT166" s="216"/>
      <c r="AU166" s="216"/>
      <c r="AV166" s="216"/>
      <c r="AW166" s="216"/>
      <c r="AX166" s="216"/>
      <c r="AY166" s="216"/>
      <c r="AZ166" s="216"/>
      <c r="BA166" s="216"/>
      <c r="BB166" s="216"/>
      <c r="BC166" s="216"/>
      <c r="BD166" s="103"/>
      <c r="BE166" s="103"/>
      <c r="BF166" s="103"/>
      <c r="BG166" s="103"/>
      <c r="BH166" s="103"/>
      <c r="BI166" s="103"/>
      <c r="BJ166" s="103"/>
      <c r="BK166" s="12"/>
      <c r="BL166" s="12"/>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row>
    <row r="167" spans="1:256" s="5" customFormat="1" hidden="1" outlineLevel="2">
      <c r="A167" s="9"/>
      <c r="B167" s="9"/>
      <c r="C167" s="9"/>
      <c r="D167" s="26"/>
      <c r="E167" s="666"/>
      <c r="F167" s="86">
        <v>5</v>
      </c>
      <c r="G167" s="27"/>
      <c r="H167" s="148"/>
      <c r="I167" s="150"/>
      <c r="J167" s="150"/>
      <c r="K167" s="150"/>
      <c r="L167" s="149"/>
      <c r="M167" s="68">
        <v>0</v>
      </c>
      <c r="N167" s="68">
        <v>0</v>
      </c>
      <c r="O167" s="68">
        <v>0</v>
      </c>
      <c r="P167" s="68">
        <v>0</v>
      </c>
      <c r="Q167" s="68">
        <v>0</v>
      </c>
      <c r="R167" s="68"/>
      <c r="S167" s="103"/>
      <c r="T167" s="103"/>
      <c r="U167" s="103"/>
      <c r="V167" s="103"/>
      <c r="W167" s="103"/>
      <c r="X167" s="103"/>
      <c r="Y167" s="103"/>
      <c r="Z167" s="103"/>
      <c r="AA167" s="103"/>
      <c r="AB167" s="216"/>
      <c r="AC167" s="216"/>
      <c r="AD167" s="216"/>
      <c r="AE167" s="216"/>
      <c r="AF167" s="216"/>
      <c r="AG167" s="216"/>
      <c r="AH167" s="216"/>
      <c r="AI167" s="216"/>
      <c r="AJ167" s="216"/>
      <c r="AK167" s="216"/>
      <c r="AL167" s="216"/>
      <c r="AM167" s="216"/>
      <c r="AN167" s="216"/>
      <c r="AO167" s="216"/>
      <c r="AP167" s="216"/>
      <c r="AQ167" s="216"/>
      <c r="AR167" s="216"/>
      <c r="AS167" s="216"/>
      <c r="AT167" s="216"/>
      <c r="AU167" s="216"/>
      <c r="AV167" s="216"/>
      <c r="AW167" s="216"/>
      <c r="AX167" s="216"/>
      <c r="AY167" s="216"/>
      <c r="AZ167" s="216"/>
      <c r="BA167" s="216"/>
      <c r="BB167" s="216"/>
      <c r="BC167" s="216"/>
      <c r="BD167" s="103"/>
      <c r="BE167" s="103"/>
      <c r="BF167" s="103"/>
      <c r="BG167" s="103"/>
      <c r="BH167" s="103"/>
      <c r="BI167" s="103"/>
      <c r="BJ167" s="103"/>
      <c r="BK167" s="12"/>
      <c r="BL167" s="12"/>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row>
    <row r="168" spans="1:256" s="5" customFormat="1" hidden="1" outlineLevel="2">
      <c r="A168" s="9"/>
      <c r="B168" s="9"/>
      <c r="C168" s="9"/>
      <c r="D168" s="26"/>
      <c r="E168" s="666"/>
      <c r="F168" s="86">
        <v>6</v>
      </c>
      <c r="G168" s="27"/>
      <c r="H168" s="148"/>
      <c r="I168" s="150"/>
      <c r="J168" s="150"/>
      <c r="K168" s="150"/>
      <c r="L168" s="150"/>
      <c r="M168" s="149"/>
      <c r="N168" s="68">
        <v>0</v>
      </c>
      <c r="O168" s="68">
        <v>0</v>
      </c>
      <c r="P168" s="68">
        <v>0</v>
      </c>
      <c r="Q168" s="68">
        <v>0</v>
      </c>
      <c r="R168" s="68"/>
      <c r="S168" s="103"/>
      <c r="T168" s="103"/>
      <c r="U168" s="103"/>
      <c r="V168" s="103"/>
      <c r="W168" s="103"/>
      <c r="X168" s="103"/>
      <c r="Y168" s="103"/>
      <c r="Z168" s="103"/>
      <c r="AA168" s="103"/>
      <c r="AB168" s="216"/>
      <c r="AC168" s="216"/>
      <c r="AD168" s="216"/>
      <c r="AE168" s="216"/>
      <c r="AF168" s="216"/>
      <c r="AG168" s="216"/>
      <c r="AH168" s="216"/>
      <c r="AI168" s="216"/>
      <c r="AJ168" s="216"/>
      <c r="AK168" s="216"/>
      <c r="AL168" s="216"/>
      <c r="AM168" s="216"/>
      <c r="AN168" s="216"/>
      <c r="AO168" s="216"/>
      <c r="AP168" s="216"/>
      <c r="AQ168" s="216"/>
      <c r="AR168" s="216"/>
      <c r="AS168" s="216"/>
      <c r="AT168" s="216"/>
      <c r="AU168" s="216"/>
      <c r="AV168" s="216"/>
      <c r="AW168" s="216"/>
      <c r="AX168" s="216"/>
      <c r="AY168" s="216"/>
      <c r="AZ168" s="216"/>
      <c r="BA168" s="216"/>
      <c r="BB168" s="216"/>
      <c r="BC168" s="216"/>
      <c r="BD168" s="103"/>
      <c r="BE168" s="103"/>
      <c r="BF168" s="103"/>
      <c r="BG168" s="103"/>
      <c r="BH168" s="103"/>
      <c r="BI168" s="103"/>
      <c r="BJ168" s="103"/>
      <c r="BK168" s="12"/>
      <c r="BL168" s="12"/>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row>
    <row r="169" spans="1:256" s="5" customFormat="1" hidden="1" outlineLevel="2">
      <c r="A169" s="9"/>
      <c r="B169" s="9"/>
      <c r="C169" s="9"/>
      <c r="D169" s="26"/>
      <c r="E169" s="666"/>
      <c r="F169" s="86">
        <v>7</v>
      </c>
      <c r="G169" s="27"/>
      <c r="H169" s="148"/>
      <c r="I169" s="150"/>
      <c r="J169" s="150"/>
      <c r="K169" s="150"/>
      <c r="L169" s="150"/>
      <c r="M169" s="150"/>
      <c r="N169" s="149"/>
      <c r="O169" s="68">
        <v>0</v>
      </c>
      <c r="P169" s="68">
        <v>0</v>
      </c>
      <c r="Q169" s="68">
        <v>0</v>
      </c>
      <c r="R169" s="68"/>
      <c r="S169" s="103"/>
      <c r="T169" s="103"/>
      <c r="U169" s="103"/>
      <c r="V169" s="103"/>
      <c r="W169" s="103"/>
      <c r="X169" s="103"/>
      <c r="Y169" s="103"/>
      <c r="Z169" s="103"/>
      <c r="AA169" s="103"/>
      <c r="AB169" s="216"/>
      <c r="AC169" s="216"/>
      <c r="AD169" s="216"/>
      <c r="AE169" s="216"/>
      <c r="AF169" s="216"/>
      <c r="AG169" s="216"/>
      <c r="AH169" s="216"/>
      <c r="AI169" s="216"/>
      <c r="AJ169" s="216"/>
      <c r="AK169" s="216"/>
      <c r="AL169" s="216"/>
      <c r="AM169" s="216"/>
      <c r="AN169" s="216"/>
      <c r="AO169" s="216"/>
      <c r="AP169" s="216"/>
      <c r="AQ169" s="216"/>
      <c r="AR169" s="216"/>
      <c r="AS169" s="216"/>
      <c r="AT169" s="216"/>
      <c r="AU169" s="216"/>
      <c r="AV169" s="216"/>
      <c r="AW169" s="216"/>
      <c r="AX169" s="216"/>
      <c r="AY169" s="216"/>
      <c r="AZ169" s="216"/>
      <c r="BA169" s="216"/>
      <c r="BB169" s="216"/>
      <c r="BC169" s="216"/>
      <c r="BD169" s="103"/>
      <c r="BE169" s="103"/>
      <c r="BF169" s="103"/>
      <c r="BG169" s="103"/>
      <c r="BH169" s="103"/>
      <c r="BI169" s="103"/>
      <c r="BJ169" s="103"/>
      <c r="BK169" s="12"/>
      <c r="BL169" s="12"/>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row>
    <row r="170" spans="1:256" s="5" customFormat="1" hidden="1" outlineLevel="2">
      <c r="A170" s="9"/>
      <c r="B170" s="9"/>
      <c r="C170" s="9"/>
      <c r="D170" s="26"/>
      <c r="E170" s="666"/>
      <c r="F170" s="86">
        <v>8</v>
      </c>
      <c r="G170" s="27"/>
      <c r="H170" s="148"/>
      <c r="I170" s="150"/>
      <c r="J170" s="150"/>
      <c r="K170" s="150"/>
      <c r="L170" s="150"/>
      <c r="M170" s="150"/>
      <c r="N170" s="150"/>
      <c r="O170" s="149"/>
      <c r="P170" s="68">
        <v>0</v>
      </c>
      <c r="Q170" s="68">
        <v>0</v>
      </c>
      <c r="R170" s="68"/>
      <c r="S170" s="103"/>
      <c r="T170" s="103"/>
      <c r="U170" s="103"/>
      <c r="V170" s="103"/>
      <c r="W170" s="103"/>
      <c r="X170" s="103"/>
      <c r="Y170" s="103"/>
      <c r="Z170" s="103"/>
      <c r="AA170" s="103"/>
      <c r="AB170" s="216"/>
      <c r="AC170" s="216"/>
      <c r="AD170" s="216"/>
      <c r="AE170" s="216"/>
      <c r="AF170" s="216"/>
      <c r="AG170" s="216"/>
      <c r="AH170" s="216"/>
      <c r="AI170" s="216"/>
      <c r="AJ170" s="216"/>
      <c r="AK170" s="216"/>
      <c r="AL170" s="216"/>
      <c r="AM170" s="216"/>
      <c r="AN170" s="216"/>
      <c r="AO170" s="216"/>
      <c r="AP170" s="216"/>
      <c r="AQ170" s="216"/>
      <c r="AR170" s="216"/>
      <c r="AS170" s="216"/>
      <c r="AT170" s="216"/>
      <c r="AU170" s="216"/>
      <c r="AV170" s="216"/>
      <c r="AW170" s="216"/>
      <c r="AX170" s="216"/>
      <c r="AY170" s="216"/>
      <c r="AZ170" s="216"/>
      <c r="BA170" s="216"/>
      <c r="BB170" s="216"/>
      <c r="BC170" s="216"/>
      <c r="BD170" s="103"/>
      <c r="BE170" s="103"/>
      <c r="BF170" s="103"/>
      <c r="BG170" s="103"/>
      <c r="BH170" s="103"/>
      <c r="BI170" s="103"/>
      <c r="BJ170" s="103"/>
      <c r="BK170" s="12"/>
      <c r="BL170" s="12"/>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row>
    <row r="171" spans="1:256" s="5" customFormat="1" hidden="1" outlineLevel="2">
      <c r="A171" s="9"/>
      <c r="B171" s="9"/>
      <c r="C171" s="9"/>
      <c r="D171" s="26"/>
      <c r="E171" s="666"/>
      <c r="F171" s="86">
        <v>9</v>
      </c>
      <c r="G171" s="27"/>
      <c r="H171" s="148"/>
      <c r="I171" s="150"/>
      <c r="J171" s="150"/>
      <c r="K171" s="150"/>
      <c r="L171" s="150"/>
      <c r="M171" s="150"/>
      <c r="N171" s="150"/>
      <c r="O171" s="150"/>
      <c r="P171" s="149"/>
      <c r="Q171" s="68">
        <v>0</v>
      </c>
      <c r="R171" s="68"/>
      <c r="S171" s="103"/>
      <c r="T171" s="103"/>
      <c r="U171" s="103"/>
      <c r="V171" s="103"/>
      <c r="W171" s="103"/>
      <c r="X171" s="103"/>
      <c r="Y171" s="103"/>
      <c r="Z171" s="103"/>
      <c r="AA171" s="103"/>
      <c r="AB171" s="216"/>
      <c r="AC171" s="216"/>
      <c r="AD171" s="216"/>
      <c r="AE171" s="216"/>
      <c r="AF171" s="216"/>
      <c r="AG171" s="216"/>
      <c r="AH171" s="216"/>
      <c r="AI171" s="216"/>
      <c r="AJ171" s="216"/>
      <c r="AK171" s="216"/>
      <c r="AL171" s="216"/>
      <c r="AM171" s="216"/>
      <c r="AN171" s="216"/>
      <c r="AO171" s="216"/>
      <c r="AP171" s="216"/>
      <c r="AQ171" s="216"/>
      <c r="AR171" s="216"/>
      <c r="AS171" s="216"/>
      <c r="AT171" s="216"/>
      <c r="AU171" s="216"/>
      <c r="AV171" s="216"/>
      <c r="AW171" s="216"/>
      <c r="AX171" s="216"/>
      <c r="AY171" s="216"/>
      <c r="AZ171" s="216"/>
      <c r="BA171" s="216"/>
      <c r="BB171" s="216"/>
      <c r="BC171" s="216"/>
      <c r="BD171" s="103"/>
      <c r="BE171" s="103"/>
      <c r="BF171" s="103"/>
      <c r="BG171" s="103"/>
      <c r="BH171" s="103"/>
      <c r="BI171" s="103"/>
      <c r="BJ171" s="103"/>
      <c r="BK171" s="12"/>
      <c r="BL171" s="12"/>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row>
    <row r="172" spans="1:256" s="5" customFormat="1" hidden="1" outlineLevel="2">
      <c r="A172" s="9"/>
      <c r="B172" s="9"/>
      <c r="C172" s="9"/>
      <c r="D172" s="26"/>
      <c r="E172" s="666"/>
      <c r="F172" s="87">
        <v>10</v>
      </c>
      <c r="G172" s="27"/>
      <c r="H172" s="148"/>
      <c r="I172" s="150"/>
      <c r="J172" s="150"/>
      <c r="K172" s="150"/>
      <c r="L172" s="150"/>
      <c r="M172" s="150"/>
      <c r="N172" s="150"/>
      <c r="O172" s="150"/>
      <c r="P172" s="150"/>
      <c r="Q172" s="149"/>
      <c r="R172" s="68"/>
      <c r="S172" s="103"/>
      <c r="T172" s="103"/>
      <c r="U172" s="103"/>
      <c r="V172" s="103"/>
      <c r="W172" s="103"/>
      <c r="X172" s="103"/>
      <c r="Y172" s="103"/>
      <c r="Z172" s="103"/>
      <c r="AA172" s="103"/>
      <c r="AB172" s="216"/>
      <c r="AC172" s="216"/>
      <c r="AD172" s="216"/>
      <c r="AE172" s="216"/>
      <c r="AF172" s="216"/>
      <c r="AG172" s="216"/>
      <c r="AH172" s="216"/>
      <c r="AI172" s="216"/>
      <c r="AJ172" s="216"/>
      <c r="AK172" s="216"/>
      <c r="AL172" s="216"/>
      <c r="AM172" s="216"/>
      <c r="AN172" s="216"/>
      <c r="AO172" s="216"/>
      <c r="AP172" s="216"/>
      <c r="AQ172" s="216"/>
      <c r="AR172" s="216"/>
      <c r="AS172" s="216"/>
      <c r="AT172" s="216"/>
      <c r="AU172" s="216"/>
      <c r="AV172" s="216"/>
      <c r="AW172" s="216"/>
      <c r="AX172" s="216"/>
      <c r="AY172" s="216"/>
      <c r="AZ172" s="216"/>
      <c r="BA172" s="216"/>
      <c r="BB172" s="216"/>
      <c r="BC172" s="216"/>
      <c r="BD172" s="103"/>
      <c r="BE172" s="103"/>
      <c r="BF172" s="103"/>
      <c r="BG172" s="103"/>
      <c r="BH172" s="103"/>
      <c r="BI172" s="103"/>
      <c r="BJ172" s="103"/>
      <c r="BK172" s="12"/>
      <c r="BL172" s="1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row>
    <row r="173" spans="1:256" s="5" customFormat="1" hidden="1" outlineLevel="1" collapsed="1">
      <c r="A173" s="9"/>
      <c r="B173" s="9"/>
      <c r="C173" s="9"/>
      <c r="D173" s="26">
        <v>0</v>
      </c>
      <c r="E173" s="9"/>
      <c r="F173" s="9"/>
      <c r="G173" s="123"/>
      <c r="H173" s="167">
        <v>0</v>
      </c>
      <c r="I173" s="167">
        <v>0</v>
      </c>
      <c r="J173" s="167">
        <v>0</v>
      </c>
      <c r="K173" s="167">
        <v>0</v>
      </c>
      <c r="L173" s="167">
        <v>0</v>
      </c>
      <c r="M173" s="167">
        <v>0</v>
      </c>
      <c r="N173" s="167">
        <v>0</v>
      </c>
      <c r="O173" s="167">
        <v>0</v>
      </c>
      <c r="P173" s="167">
        <v>0</v>
      </c>
      <c r="Q173" s="167">
        <v>0</v>
      </c>
      <c r="R173" s="66"/>
      <c r="S173" s="105"/>
      <c r="T173" s="105"/>
      <c r="U173" s="105"/>
      <c r="V173" s="105"/>
      <c r="W173" s="105"/>
      <c r="X173" s="105"/>
      <c r="Y173" s="105"/>
      <c r="Z173" s="105"/>
      <c r="AA173" s="105"/>
      <c r="AB173" s="232"/>
      <c r="AC173" s="232"/>
      <c r="AD173" s="232"/>
      <c r="AE173" s="232"/>
      <c r="AF173" s="232"/>
      <c r="AG173" s="232"/>
      <c r="AH173" s="232"/>
      <c r="AI173" s="232"/>
      <c r="AJ173" s="232"/>
      <c r="AK173" s="232"/>
      <c r="AL173" s="232"/>
      <c r="AM173" s="232"/>
      <c r="AN173" s="232"/>
      <c r="AO173" s="232"/>
      <c r="AP173" s="232"/>
      <c r="AQ173" s="232"/>
      <c r="AR173" s="232"/>
      <c r="AS173" s="232"/>
      <c r="AT173" s="232"/>
      <c r="AU173" s="232"/>
      <c r="AV173" s="232"/>
      <c r="AW173" s="232"/>
      <c r="AX173" s="232"/>
      <c r="AY173" s="232"/>
      <c r="AZ173" s="232"/>
      <c r="BA173" s="232"/>
      <c r="BB173" s="232"/>
      <c r="BC173" s="232"/>
      <c r="BD173" s="105"/>
      <c r="BE173" s="105"/>
      <c r="BF173" s="105"/>
      <c r="BG173" s="105"/>
      <c r="BH173" s="105"/>
      <c r="BI173" s="105"/>
      <c r="BJ173" s="105"/>
      <c r="BK173" s="12"/>
      <c r="BL173" s="12"/>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row>
    <row r="174" spans="1:256" s="5" customFormat="1" hidden="1" outlineLevel="2">
      <c r="A174" s="9"/>
      <c r="B174" s="9"/>
      <c r="C174" s="32">
        <v>0</v>
      </c>
      <c r="D174" s="163"/>
      <c r="E174" s="34" t="s">
        <v>28</v>
      </c>
      <c r="F174" s="33"/>
      <c r="G174" s="176"/>
      <c r="H174" s="67">
        <v>0</v>
      </c>
      <c r="I174" s="67">
        <v>0</v>
      </c>
      <c r="J174" s="67">
        <v>0</v>
      </c>
      <c r="K174" s="67">
        <v>0</v>
      </c>
      <c r="L174" s="67">
        <v>0</v>
      </c>
      <c r="M174" s="67">
        <v>0</v>
      </c>
      <c r="N174" s="67">
        <v>0</v>
      </c>
      <c r="O174" s="67">
        <v>0</v>
      </c>
      <c r="P174" s="67">
        <v>0</v>
      </c>
      <c r="Q174" s="67">
        <v>0</v>
      </c>
      <c r="R174" s="67"/>
      <c r="S174" s="103"/>
      <c r="T174" s="103"/>
      <c r="U174" s="103"/>
      <c r="V174" s="103"/>
      <c r="W174" s="103"/>
      <c r="X174" s="103"/>
      <c r="Y174" s="103"/>
      <c r="Z174" s="103"/>
      <c r="AA174" s="103"/>
      <c r="AB174" s="216"/>
      <c r="AC174" s="216"/>
      <c r="AD174" s="216"/>
      <c r="AE174" s="216"/>
      <c r="AF174" s="216"/>
      <c r="AG174" s="216"/>
      <c r="AH174" s="216"/>
      <c r="AI174" s="216"/>
      <c r="AJ174" s="216"/>
      <c r="AK174" s="216"/>
      <c r="AL174" s="216"/>
      <c r="AM174" s="216"/>
      <c r="AN174" s="216"/>
      <c r="AO174" s="216"/>
      <c r="AP174" s="216"/>
      <c r="AQ174" s="216"/>
      <c r="AR174" s="216"/>
      <c r="AS174" s="216"/>
      <c r="AT174" s="216"/>
      <c r="AU174" s="216"/>
      <c r="AV174" s="216"/>
      <c r="AW174" s="216"/>
      <c r="AX174" s="216"/>
      <c r="AY174" s="216"/>
      <c r="AZ174" s="216"/>
      <c r="BA174" s="216"/>
      <c r="BB174" s="216"/>
      <c r="BC174" s="216"/>
      <c r="BD174" s="103"/>
      <c r="BE174" s="103"/>
      <c r="BF174" s="103"/>
      <c r="BG174" s="103"/>
      <c r="BH174" s="103"/>
      <c r="BI174" s="103"/>
      <c r="BJ174" s="103"/>
      <c r="BK174" s="12"/>
      <c r="BL174" s="12"/>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row>
    <row r="175" spans="1:256" s="5" customFormat="1" ht="12.75" hidden="1" customHeight="1" outlineLevel="2">
      <c r="A175" s="9"/>
      <c r="B175" s="9"/>
      <c r="C175" s="9"/>
      <c r="D175" s="26"/>
      <c r="E175" s="665" t="s">
        <v>84</v>
      </c>
      <c r="F175" s="86">
        <v>0</v>
      </c>
      <c r="G175" s="123"/>
      <c r="H175" s="68"/>
      <c r="I175" s="68"/>
      <c r="J175" s="68"/>
      <c r="K175" s="68"/>
      <c r="L175" s="68"/>
      <c r="M175" s="165"/>
      <c r="N175" s="113"/>
      <c r="O175" s="68"/>
      <c r="P175" s="68"/>
      <c r="Q175" s="68"/>
      <c r="R175" s="68"/>
      <c r="S175" s="103"/>
      <c r="T175" s="103"/>
      <c r="U175" s="103"/>
      <c r="V175" s="103"/>
      <c r="W175" s="103"/>
      <c r="X175" s="103"/>
      <c r="Y175" s="103"/>
      <c r="Z175" s="103"/>
      <c r="AA175" s="103"/>
      <c r="AB175" s="216"/>
      <c r="AC175" s="216"/>
      <c r="AD175" s="216"/>
      <c r="AE175" s="216"/>
      <c r="AF175" s="216"/>
      <c r="AG175" s="216"/>
      <c r="AH175" s="216"/>
      <c r="AI175" s="216"/>
      <c r="AJ175" s="216"/>
      <c r="AK175" s="216"/>
      <c r="AL175" s="216"/>
      <c r="AM175" s="216"/>
      <c r="AN175" s="216"/>
      <c r="AO175" s="216"/>
      <c r="AP175" s="216"/>
      <c r="AQ175" s="216"/>
      <c r="AR175" s="216"/>
      <c r="AS175" s="216"/>
      <c r="AT175" s="216"/>
      <c r="AU175" s="216"/>
      <c r="AV175" s="216"/>
      <c r="AW175" s="216"/>
      <c r="AX175" s="216"/>
      <c r="AY175" s="216"/>
      <c r="AZ175" s="216"/>
      <c r="BA175" s="216"/>
      <c r="BB175" s="216"/>
      <c r="BC175" s="216"/>
      <c r="BD175" s="103"/>
      <c r="BE175" s="103"/>
      <c r="BF175" s="103"/>
      <c r="BG175" s="103"/>
      <c r="BH175" s="103"/>
      <c r="BI175" s="103"/>
      <c r="BJ175" s="103"/>
      <c r="BK175" s="12"/>
      <c r="BL175" s="12"/>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row>
    <row r="176" spans="1:256" s="5" customFormat="1" hidden="1" outlineLevel="2">
      <c r="A176" s="9"/>
      <c r="B176" s="9"/>
      <c r="C176" s="9"/>
      <c r="D176" s="26"/>
      <c r="E176" s="666"/>
      <c r="F176" s="86">
        <v>1</v>
      </c>
      <c r="G176" s="123"/>
      <c r="H176" s="147"/>
      <c r="I176" s="68">
        <v>0</v>
      </c>
      <c r="J176" s="68">
        <v>0</v>
      </c>
      <c r="K176" s="68">
        <v>0</v>
      </c>
      <c r="L176" s="68">
        <v>0</v>
      </c>
      <c r="M176" s="68">
        <v>0</v>
      </c>
      <c r="N176" s="68">
        <v>0</v>
      </c>
      <c r="O176" s="68">
        <v>0</v>
      </c>
      <c r="P176" s="68">
        <v>0</v>
      </c>
      <c r="Q176" s="68">
        <v>0</v>
      </c>
      <c r="R176" s="68"/>
      <c r="S176" s="103"/>
      <c r="T176" s="103"/>
      <c r="U176" s="103"/>
      <c r="V176" s="103"/>
      <c r="W176" s="103"/>
      <c r="X176" s="103"/>
      <c r="Y176" s="103"/>
      <c r="Z176" s="103"/>
      <c r="AA176" s="103"/>
      <c r="AB176" s="216"/>
      <c r="AC176" s="216"/>
      <c r="AD176" s="216"/>
      <c r="AE176" s="216"/>
      <c r="AF176" s="216"/>
      <c r="AG176" s="216"/>
      <c r="AH176" s="216"/>
      <c r="AI176" s="216"/>
      <c r="AJ176" s="216"/>
      <c r="AK176" s="216"/>
      <c r="AL176" s="216"/>
      <c r="AM176" s="216"/>
      <c r="AN176" s="216"/>
      <c r="AO176" s="216"/>
      <c r="AP176" s="216"/>
      <c r="AQ176" s="216"/>
      <c r="AR176" s="216"/>
      <c r="AS176" s="216"/>
      <c r="AT176" s="216"/>
      <c r="AU176" s="216"/>
      <c r="AV176" s="216"/>
      <c r="AW176" s="216"/>
      <c r="AX176" s="216"/>
      <c r="AY176" s="216"/>
      <c r="AZ176" s="216"/>
      <c r="BA176" s="216"/>
      <c r="BB176" s="216"/>
      <c r="BC176" s="216"/>
      <c r="BD176" s="103"/>
      <c r="BE176" s="103"/>
      <c r="BF176" s="103"/>
      <c r="BG176" s="103"/>
      <c r="BH176" s="103"/>
      <c r="BI176" s="103"/>
      <c r="BJ176" s="103"/>
      <c r="BK176" s="12"/>
      <c r="BL176" s="12"/>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row>
    <row r="177" spans="1:256" s="5" customFormat="1" hidden="1" outlineLevel="2">
      <c r="A177" s="9"/>
      <c r="B177" s="9"/>
      <c r="C177" s="9"/>
      <c r="D177" s="26"/>
      <c r="E177" s="666"/>
      <c r="F177" s="86">
        <v>2</v>
      </c>
      <c r="G177" s="123"/>
      <c r="H177" s="148"/>
      <c r="I177" s="149"/>
      <c r="J177" s="68">
        <v>0</v>
      </c>
      <c r="K177" s="68">
        <v>0</v>
      </c>
      <c r="L177" s="68">
        <v>0</v>
      </c>
      <c r="M177" s="68">
        <v>0</v>
      </c>
      <c r="N177" s="68">
        <v>0</v>
      </c>
      <c r="O177" s="68">
        <v>0</v>
      </c>
      <c r="P177" s="68">
        <v>0</v>
      </c>
      <c r="Q177" s="68">
        <v>0</v>
      </c>
      <c r="R177" s="68"/>
      <c r="S177" s="103"/>
      <c r="T177" s="103"/>
      <c r="U177" s="103"/>
      <c r="V177" s="103"/>
      <c r="W177" s="103"/>
      <c r="X177" s="103"/>
      <c r="Y177" s="103"/>
      <c r="Z177" s="103"/>
      <c r="AA177" s="103"/>
      <c r="AB177" s="216"/>
      <c r="AC177" s="216"/>
      <c r="AD177" s="216"/>
      <c r="AE177" s="216"/>
      <c r="AF177" s="216"/>
      <c r="AG177" s="216"/>
      <c r="AH177" s="216"/>
      <c r="AI177" s="216"/>
      <c r="AJ177" s="216"/>
      <c r="AK177" s="216"/>
      <c r="AL177" s="216"/>
      <c r="AM177" s="216"/>
      <c r="AN177" s="216"/>
      <c r="AO177" s="216"/>
      <c r="AP177" s="216"/>
      <c r="AQ177" s="216"/>
      <c r="AR177" s="216"/>
      <c r="AS177" s="216"/>
      <c r="AT177" s="216"/>
      <c r="AU177" s="216"/>
      <c r="AV177" s="216"/>
      <c r="AW177" s="216"/>
      <c r="AX177" s="216"/>
      <c r="AY177" s="216"/>
      <c r="AZ177" s="216"/>
      <c r="BA177" s="216"/>
      <c r="BB177" s="216"/>
      <c r="BC177" s="216"/>
      <c r="BD177" s="103"/>
      <c r="BE177" s="103"/>
      <c r="BF177" s="103"/>
      <c r="BG177" s="103"/>
      <c r="BH177" s="103"/>
      <c r="BI177" s="103"/>
      <c r="BJ177" s="103"/>
      <c r="BK177" s="12"/>
      <c r="BL177" s="12"/>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row>
    <row r="178" spans="1:256" s="5" customFormat="1" hidden="1" outlineLevel="2">
      <c r="A178" s="9"/>
      <c r="B178" s="9"/>
      <c r="C178" s="9"/>
      <c r="D178" s="26"/>
      <c r="E178" s="666"/>
      <c r="F178" s="86">
        <v>3</v>
      </c>
      <c r="G178" s="123"/>
      <c r="H178" s="148"/>
      <c r="I178" s="150"/>
      <c r="J178" s="149"/>
      <c r="K178" s="68">
        <v>0</v>
      </c>
      <c r="L178" s="68">
        <v>0</v>
      </c>
      <c r="M178" s="68">
        <v>0</v>
      </c>
      <c r="N178" s="68">
        <v>0</v>
      </c>
      <c r="O178" s="68">
        <v>0</v>
      </c>
      <c r="P178" s="68">
        <v>0</v>
      </c>
      <c r="Q178" s="68">
        <v>0</v>
      </c>
      <c r="R178" s="68"/>
      <c r="S178" s="103"/>
      <c r="T178" s="103"/>
      <c r="U178" s="103"/>
      <c r="V178" s="103"/>
      <c r="W178" s="103"/>
      <c r="X178" s="103"/>
      <c r="Y178" s="103"/>
      <c r="Z178" s="103"/>
      <c r="AA178" s="103"/>
      <c r="AB178" s="216"/>
      <c r="AC178" s="216"/>
      <c r="AD178" s="216"/>
      <c r="AE178" s="216"/>
      <c r="AF178" s="216"/>
      <c r="AG178" s="216"/>
      <c r="AH178" s="216"/>
      <c r="AI178" s="216"/>
      <c r="AJ178" s="216"/>
      <c r="AK178" s="216"/>
      <c r="AL178" s="216"/>
      <c r="AM178" s="216"/>
      <c r="AN178" s="216"/>
      <c r="AO178" s="216"/>
      <c r="AP178" s="216"/>
      <c r="AQ178" s="216"/>
      <c r="AR178" s="216"/>
      <c r="AS178" s="216"/>
      <c r="AT178" s="216"/>
      <c r="AU178" s="216"/>
      <c r="AV178" s="216"/>
      <c r="AW178" s="216"/>
      <c r="AX178" s="216"/>
      <c r="AY178" s="216"/>
      <c r="AZ178" s="216"/>
      <c r="BA178" s="216"/>
      <c r="BB178" s="216"/>
      <c r="BC178" s="216"/>
      <c r="BD178" s="103"/>
      <c r="BE178" s="103"/>
      <c r="BF178" s="103"/>
      <c r="BG178" s="103"/>
      <c r="BH178" s="103"/>
      <c r="BI178" s="103"/>
      <c r="BJ178" s="103"/>
      <c r="BK178" s="12"/>
      <c r="BL178" s="12"/>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row>
    <row r="179" spans="1:256" s="5" customFormat="1" hidden="1" outlineLevel="2">
      <c r="A179" s="9"/>
      <c r="B179" s="9"/>
      <c r="C179" s="9"/>
      <c r="D179" s="26"/>
      <c r="E179" s="666"/>
      <c r="F179" s="86">
        <v>4</v>
      </c>
      <c r="G179" s="123"/>
      <c r="H179" s="148"/>
      <c r="I179" s="150"/>
      <c r="J179" s="150"/>
      <c r="K179" s="149"/>
      <c r="L179" s="68">
        <v>0</v>
      </c>
      <c r="M179" s="68">
        <v>0</v>
      </c>
      <c r="N179" s="68">
        <v>0</v>
      </c>
      <c r="O179" s="68">
        <v>0</v>
      </c>
      <c r="P179" s="68">
        <v>0</v>
      </c>
      <c r="Q179" s="68">
        <v>0</v>
      </c>
      <c r="R179" s="68"/>
      <c r="S179" s="103"/>
      <c r="T179" s="103"/>
      <c r="U179" s="103"/>
      <c r="V179" s="103"/>
      <c r="W179" s="103"/>
      <c r="X179" s="103"/>
      <c r="Y179" s="103"/>
      <c r="Z179" s="103"/>
      <c r="AA179" s="103"/>
      <c r="AB179" s="216"/>
      <c r="AC179" s="216"/>
      <c r="AD179" s="216"/>
      <c r="AE179" s="216"/>
      <c r="AF179" s="216"/>
      <c r="AG179" s="216"/>
      <c r="AH179" s="216"/>
      <c r="AI179" s="216"/>
      <c r="AJ179" s="216"/>
      <c r="AK179" s="216"/>
      <c r="AL179" s="216"/>
      <c r="AM179" s="216"/>
      <c r="AN179" s="216"/>
      <c r="AO179" s="216"/>
      <c r="AP179" s="216"/>
      <c r="AQ179" s="216"/>
      <c r="AR179" s="216"/>
      <c r="AS179" s="216"/>
      <c r="AT179" s="216"/>
      <c r="AU179" s="216"/>
      <c r="AV179" s="216"/>
      <c r="AW179" s="216"/>
      <c r="AX179" s="216"/>
      <c r="AY179" s="216"/>
      <c r="AZ179" s="216"/>
      <c r="BA179" s="216"/>
      <c r="BB179" s="216"/>
      <c r="BC179" s="216"/>
      <c r="BD179" s="103"/>
      <c r="BE179" s="103"/>
      <c r="BF179" s="103"/>
      <c r="BG179" s="103"/>
      <c r="BH179" s="103"/>
      <c r="BI179" s="103"/>
      <c r="BJ179" s="103"/>
      <c r="BK179" s="12"/>
      <c r="BL179" s="12"/>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row>
    <row r="180" spans="1:256" s="5" customFormat="1" hidden="1" outlineLevel="2">
      <c r="A180" s="9"/>
      <c r="B180" s="9"/>
      <c r="C180" s="9"/>
      <c r="D180" s="26"/>
      <c r="E180" s="666"/>
      <c r="F180" s="86">
        <v>5</v>
      </c>
      <c r="G180" s="27"/>
      <c r="H180" s="148"/>
      <c r="I180" s="150"/>
      <c r="J180" s="150"/>
      <c r="K180" s="150"/>
      <c r="L180" s="149"/>
      <c r="M180" s="68">
        <v>0</v>
      </c>
      <c r="N180" s="68">
        <v>0</v>
      </c>
      <c r="O180" s="68">
        <v>0</v>
      </c>
      <c r="P180" s="68">
        <v>0</v>
      </c>
      <c r="Q180" s="68">
        <v>0</v>
      </c>
      <c r="R180" s="68"/>
      <c r="S180" s="103"/>
      <c r="T180" s="103"/>
      <c r="U180" s="103"/>
      <c r="V180" s="103"/>
      <c r="W180" s="103"/>
      <c r="X180" s="103"/>
      <c r="Y180" s="103"/>
      <c r="Z180" s="103"/>
      <c r="AA180" s="103"/>
      <c r="AB180" s="216"/>
      <c r="AC180" s="216"/>
      <c r="AD180" s="216"/>
      <c r="AE180" s="216"/>
      <c r="AF180" s="216"/>
      <c r="AG180" s="216"/>
      <c r="AH180" s="216"/>
      <c r="AI180" s="216"/>
      <c r="AJ180" s="216"/>
      <c r="AK180" s="216"/>
      <c r="AL180" s="216"/>
      <c r="AM180" s="216"/>
      <c r="AN180" s="216"/>
      <c r="AO180" s="216"/>
      <c r="AP180" s="216"/>
      <c r="AQ180" s="216"/>
      <c r="AR180" s="216"/>
      <c r="AS180" s="216"/>
      <c r="AT180" s="216"/>
      <c r="AU180" s="216"/>
      <c r="AV180" s="216"/>
      <c r="AW180" s="216"/>
      <c r="AX180" s="216"/>
      <c r="AY180" s="216"/>
      <c r="AZ180" s="216"/>
      <c r="BA180" s="216"/>
      <c r="BB180" s="216"/>
      <c r="BC180" s="216"/>
      <c r="BD180" s="103"/>
      <c r="BE180" s="103"/>
      <c r="BF180" s="103"/>
      <c r="BG180" s="103"/>
      <c r="BH180" s="103"/>
      <c r="BI180" s="103"/>
      <c r="BJ180" s="103"/>
      <c r="BK180" s="12"/>
      <c r="BL180" s="12"/>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row>
    <row r="181" spans="1:256" s="5" customFormat="1" hidden="1" outlineLevel="2">
      <c r="A181" s="9"/>
      <c r="B181" s="9"/>
      <c r="C181" s="9"/>
      <c r="D181" s="26"/>
      <c r="E181" s="666"/>
      <c r="F181" s="86">
        <v>6</v>
      </c>
      <c r="G181" s="27"/>
      <c r="H181" s="148"/>
      <c r="I181" s="150"/>
      <c r="J181" s="150"/>
      <c r="K181" s="150"/>
      <c r="L181" s="150"/>
      <c r="M181" s="149"/>
      <c r="N181" s="68">
        <v>0</v>
      </c>
      <c r="O181" s="68">
        <v>0</v>
      </c>
      <c r="P181" s="68">
        <v>0</v>
      </c>
      <c r="Q181" s="68">
        <v>0</v>
      </c>
      <c r="R181" s="68"/>
      <c r="S181" s="103"/>
      <c r="T181" s="103"/>
      <c r="U181" s="103"/>
      <c r="V181" s="103"/>
      <c r="W181" s="103"/>
      <c r="X181" s="103"/>
      <c r="Y181" s="103"/>
      <c r="Z181" s="103"/>
      <c r="AA181" s="103"/>
      <c r="AB181" s="216"/>
      <c r="AC181" s="216"/>
      <c r="AD181" s="216"/>
      <c r="AE181" s="216"/>
      <c r="AF181" s="216"/>
      <c r="AG181" s="216"/>
      <c r="AH181" s="216"/>
      <c r="AI181" s="216"/>
      <c r="AJ181" s="216"/>
      <c r="AK181" s="216"/>
      <c r="AL181" s="216"/>
      <c r="AM181" s="216"/>
      <c r="AN181" s="216"/>
      <c r="AO181" s="216"/>
      <c r="AP181" s="216"/>
      <c r="AQ181" s="216"/>
      <c r="AR181" s="216"/>
      <c r="AS181" s="216"/>
      <c r="AT181" s="216"/>
      <c r="AU181" s="216"/>
      <c r="AV181" s="216"/>
      <c r="AW181" s="216"/>
      <c r="AX181" s="216"/>
      <c r="AY181" s="216"/>
      <c r="AZ181" s="216"/>
      <c r="BA181" s="216"/>
      <c r="BB181" s="216"/>
      <c r="BC181" s="216"/>
      <c r="BD181" s="103"/>
      <c r="BE181" s="103"/>
      <c r="BF181" s="103"/>
      <c r="BG181" s="103"/>
      <c r="BH181" s="103"/>
      <c r="BI181" s="103"/>
      <c r="BJ181" s="103"/>
      <c r="BK181" s="12"/>
      <c r="BL181" s="12"/>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row>
    <row r="182" spans="1:256" s="5" customFormat="1" hidden="1" outlineLevel="2">
      <c r="A182" s="9"/>
      <c r="B182" s="9"/>
      <c r="C182" s="9"/>
      <c r="D182" s="26"/>
      <c r="E182" s="666"/>
      <c r="F182" s="86">
        <v>7</v>
      </c>
      <c r="G182" s="27"/>
      <c r="H182" s="148"/>
      <c r="I182" s="150"/>
      <c r="J182" s="150"/>
      <c r="K182" s="150"/>
      <c r="L182" s="150"/>
      <c r="M182" s="150"/>
      <c r="N182" s="149"/>
      <c r="O182" s="68">
        <v>0</v>
      </c>
      <c r="P182" s="68">
        <v>0</v>
      </c>
      <c r="Q182" s="68">
        <v>0</v>
      </c>
      <c r="R182" s="68"/>
      <c r="S182" s="103"/>
      <c r="T182" s="103"/>
      <c r="U182" s="103"/>
      <c r="V182" s="103"/>
      <c r="W182" s="103"/>
      <c r="X182" s="103"/>
      <c r="Y182" s="103"/>
      <c r="Z182" s="103"/>
      <c r="AA182" s="103"/>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6"/>
      <c r="AY182" s="216"/>
      <c r="AZ182" s="216"/>
      <c r="BA182" s="216"/>
      <c r="BB182" s="216"/>
      <c r="BC182" s="216"/>
      <c r="BD182" s="103"/>
      <c r="BE182" s="103"/>
      <c r="BF182" s="103"/>
      <c r="BG182" s="103"/>
      <c r="BH182" s="103"/>
      <c r="BI182" s="103"/>
      <c r="BJ182" s="103"/>
      <c r="BK182" s="12"/>
      <c r="BL182" s="1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row>
    <row r="183" spans="1:256" s="5" customFormat="1" hidden="1" outlineLevel="2">
      <c r="A183" s="9"/>
      <c r="B183" s="9"/>
      <c r="C183" s="9"/>
      <c r="D183" s="26"/>
      <c r="E183" s="666"/>
      <c r="F183" s="86">
        <v>8</v>
      </c>
      <c r="G183" s="27"/>
      <c r="H183" s="148"/>
      <c r="I183" s="150"/>
      <c r="J183" s="150"/>
      <c r="K183" s="150"/>
      <c r="L183" s="150"/>
      <c r="M183" s="150"/>
      <c r="N183" s="150"/>
      <c r="O183" s="149"/>
      <c r="P183" s="68">
        <v>0</v>
      </c>
      <c r="Q183" s="68">
        <v>0</v>
      </c>
      <c r="R183" s="68"/>
      <c r="S183" s="103"/>
      <c r="T183" s="103"/>
      <c r="U183" s="103"/>
      <c r="V183" s="103"/>
      <c r="W183" s="103"/>
      <c r="X183" s="103"/>
      <c r="Y183" s="103"/>
      <c r="Z183" s="103"/>
      <c r="AA183" s="103"/>
      <c r="AB183" s="216"/>
      <c r="AC183" s="216"/>
      <c r="AD183" s="216"/>
      <c r="AE183" s="216"/>
      <c r="AF183" s="216"/>
      <c r="AG183" s="216"/>
      <c r="AH183" s="216"/>
      <c r="AI183" s="216"/>
      <c r="AJ183" s="216"/>
      <c r="AK183" s="216"/>
      <c r="AL183" s="216"/>
      <c r="AM183" s="216"/>
      <c r="AN183" s="216"/>
      <c r="AO183" s="216"/>
      <c r="AP183" s="216"/>
      <c r="AQ183" s="216"/>
      <c r="AR183" s="216"/>
      <c r="AS183" s="216"/>
      <c r="AT183" s="216"/>
      <c r="AU183" s="216"/>
      <c r="AV183" s="216"/>
      <c r="AW183" s="216"/>
      <c r="AX183" s="216"/>
      <c r="AY183" s="216"/>
      <c r="AZ183" s="216"/>
      <c r="BA183" s="216"/>
      <c r="BB183" s="216"/>
      <c r="BC183" s="216"/>
      <c r="BD183" s="103"/>
      <c r="BE183" s="103"/>
      <c r="BF183" s="103"/>
      <c r="BG183" s="103"/>
      <c r="BH183" s="103"/>
      <c r="BI183" s="103"/>
      <c r="BJ183" s="103"/>
      <c r="BK183" s="12"/>
      <c r="BL183" s="12"/>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row>
    <row r="184" spans="1:256" s="5" customFormat="1" hidden="1" outlineLevel="2">
      <c r="A184" s="9"/>
      <c r="B184" s="9"/>
      <c r="C184" s="9"/>
      <c r="D184" s="26"/>
      <c r="E184" s="666"/>
      <c r="F184" s="86">
        <v>9</v>
      </c>
      <c r="G184" s="27"/>
      <c r="H184" s="148"/>
      <c r="I184" s="150"/>
      <c r="J184" s="150"/>
      <c r="K184" s="150"/>
      <c r="L184" s="150"/>
      <c r="M184" s="150"/>
      <c r="N184" s="150"/>
      <c r="O184" s="150"/>
      <c r="P184" s="149"/>
      <c r="Q184" s="68">
        <v>0</v>
      </c>
      <c r="R184" s="68"/>
      <c r="S184" s="103"/>
      <c r="T184" s="103"/>
      <c r="U184" s="103"/>
      <c r="V184" s="103"/>
      <c r="W184" s="103"/>
      <c r="X184" s="103"/>
      <c r="Y184" s="103"/>
      <c r="Z184" s="103"/>
      <c r="AA184" s="103"/>
      <c r="AB184" s="216"/>
      <c r="AC184" s="216"/>
      <c r="AD184" s="216"/>
      <c r="AE184" s="216"/>
      <c r="AF184" s="216"/>
      <c r="AG184" s="216"/>
      <c r="AH184" s="216"/>
      <c r="AI184" s="216"/>
      <c r="AJ184" s="216"/>
      <c r="AK184" s="216"/>
      <c r="AL184" s="216"/>
      <c r="AM184" s="216"/>
      <c r="AN184" s="216"/>
      <c r="AO184" s="216"/>
      <c r="AP184" s="216"/>
      <c r="AQ184" s="216"/>
      <c r="AR184" s="216"/>
      <c r="AS184" s="216"/>
      <c r="AT184" s="216"/>
      <c r="AU184" s="216"/>
      <c r="AV184" s="216"/>
      <c r="AW184" s="216"/>
      <c r="AX184" s="216"/>
      <c r="AY184" s="216"/>
      <c r="AZ184" s="216"/>
      <c r="BA184" s="216"/>
      <c r="BB184" s="216"/>
      <c r="BC184" s="216"/>
      <c r="BD184" s="103"/>
      <c r="BE184" s="103"/>
      <c r="BF184" s="103"/>
      <c r="BG184" s="103"/>
      <c r="BH184" s="103"/>
      <c r="BI184" s="103"/>
      <c r="BJ184" s="103"/>
      <c r="BK184" s="12"/>
      <c r="BL184" s="12"/>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row>
    <row r="185" spans="1:256" s="5" customFormat="1" hidden="1" outlineLevel="2">
      <c r="A185" s="9"/>
      <c r="B185" s="9"/>
      <c r="C185" s="9"/>
      <c r="D185" s="26"/>
      <c r="E185" s="666"/>
      <c r="F185" s="87">
        <v>10</v>
      </c>
      <c r="G185" s="27"/>
      <c r="H185" s="148"/>
      <c r="I185" s="150"/>
      <c r="J185" s="150"/>
      <c r="K185" s="150"/>
      <c r="L185" s="150"/>
      <c r="M185" s="150"/>
      <c r="N185" s="150"/>
      <c r="O185" s="150"/>
      <c r="P185" s="150"/>
      <c r="Q185" s="149"/>
      <c r="R185" s="68"/>
      <c r="S185" s="103"/>
      <c r="T185" s="103"/>
      <c r="U185" s="103"/>
      <c r="V185" s="103"/>
      <c r="W185" s="103"/>
      <c r="X185" s="103"/>
      <c r="Y185" s="103"/>
      <c r="Z185" s="103"/>
      <c r="AA185" s="103"/>
      <c r="AB185" s="216"/>
      <c r="AC185" s="216"/>
      <c r="AD185" s="216"/>
      <c r="AE185" s="216"/>
      <c r="AF185" s="216"/>
      <c r="AG185" s="216"/>
      <c r="AH185" s="216"/>
      <c r="AI185" s="216"/>
      <c r="AJ185" s="216"/>
      <c r="AK185" s="216"/>
      <c r="AL185" s="216"/>
      <c r="AM185" s="216"/>
      <c r="AN185" s="216"/>
      <c r="AO185" s="216"/>
      <c r="AP185" s="216"/>
      <c r="AQ185" s="216"/>
      <c r="AR185" s="216"/>
      <c r="AS185" s="216"/>
      <c r="AT185" s="216"/>
      <c r="AU185" s="216"/>
      <c r="AV185" s="216"/>
      <c r="AW185" s="216"/>
      <c r="AX185" s="216"/>
      <c r="AY185" s="216"/>
      <c r="AZ185" s="216"/>
      <c r="BA185" s="216"/>
      <c r="BB185" s="216"/>
      <c r="BC185" s="216"/>
      <c r="BD185" s="103"/>
      <c r="BE185" s="103"/>
      <c r="BF185" s="103"/>
      <c r="BG185" s="103"/>
      <c r="BH185" s="103"/>
      <c r="BI185" s="103"/>
      <c r="BJ185" s="103"/>
      <c r="BK185" s="12"/>
      <c r="BL185" s="12"/>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row>
    <row r="186" spans="1:256" s="5" customFormat="1" hidden="1" outlineLevel="1" collapsed="1">
      <c r="A186" s="9"/>
      <c r="B186" s="9"/>
      <c r="C186" s="9"/>
      <c r="D186" s="26">
        <v>0</v>
      </c>
      <c r="E186" s="9"/>
      <c r="F186" s="9"/>
      <c r="G186" s="123"/>
      <c r="H186" s="167">
        <v>0</v>
      </c>
      <c r="I186" s="167">
        <v>0</v>
      </c>
      <c r="J186" s="167">
        <v>0</v>
      </c>
      <c r="K186" s="167">
        <v>0</v>
      </c>
      <c r="L186" s="167">
        <v>0</v>
      </c>
      <c r="M186" s="167">
        <v>0</v>
      </c>
      <c r="N186" s="167">
        <v>0</v>
      </c>
      <c r="O186" s="167">
        <v>0</v>
      </c>
      <c r="P186" s="167">
        <v>0</v>
      </c>
      <c r="Q186" s="167">
        <v>0</v>
      </c>
      <c r="R186" s="66"/>
      <c r="S186" s="105"/>
      <c r="T186" s="105"/>
      <c r="U186" s="105"/>
      <c r="V186" s="105"/>
      <c r="W186" s="105"/>
      <c r="X186" s="105"/>
      <c r="Y186" s="105"/>
      <c r="Z186" s="105"/>
      <c r="AA186" s="105"/>
      <c r="AB186" s="232"/>
      <c r="AC186" s="232"/>
      <c r="AD186" s="232"/>
      <c r="AE186" s="232"/>
      <c r="AF186" s="232"/>
      <c r="AG186" s="232"/>
      <c r="AH186" s="232"/>
      <c r="AI186" s="232"/>
      <c r="AJ186" s="232"/>
      <c r="AK186" s="232"/>
      <c r="AL186" s="232"/>
      <c r="AM186" s="232"/>
      <c r="AN186" s="232"/>
      <c r="AO186" s="232"/>
      <c r="AP186" s="232"/>
      <c r="AQ186" s="232"/>
      <c r="AR186" s="232"/>
      <c r="AS186" s="232"/>
      <c r="AT186" s="232"/>
      <c r="AU186" s="232"/>
      <c r="AV186" s="232"/>
      <c r="AW186" s="232"/>
      <c r="AX186" s="232"/>
      <c r="AY186" s="232"/>
      <c r="AZ186" s="232"/>
      <c r="BA186" s="232"/>
      <c r="BB186" s="232"/>
      <c r="BC186" s="232"/>
      <c r="BD186" s="105"/>
      <c r="BE186" s="105"/>
      <c r="BF186" s="105"/>
      <c r="BG186" s="105"/>
      <c r="BH186" s="105"/>
      <c r="BI186" s="105"/>
      <c r="BJ186" s="105"/>
      <c r="BK186" s="12"/>
      <c r="BL186" s="12"/>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row>
    <row r="187" spans="1:256" s="5" customFormat="1" hidden="1" outlineLevel="2">
      <c r="A187" s="9"/>
      <c r="B187" s="9"/>
      <c r="C187" s="32">
        <v>0</v>
      </c>
      <c r="D187" s="163"/>
      <c r="E187" s="34" t="s">
        <v>28</v>
      </c>
      <c r="F187" s="33"/>
      <c r="G187" s="176"/>
      <c r="H187" s="67">
        <v>0</v>
      </c>
      <c r="I187" s="67">
        <v>0</v>
      </c>
      <c r="J187" s="67">
        <v>0</v>
      </c>
      <c r="K187" s="67">
        <v>0</v>
      </c>
      <c r="L187" s="67">
        <v>0</v>
      </c>
      <c r="M187" s="67">
        <v>0</v>
      </c>
      <c r="N187" s="67">
        <v>0</v>
      </c>
      <c r="O187" s="67">
        <v>0</v>
      </c>
      <c r="P187" s="67">
        <v>0</v>
      </c>
      <c r="Q187" s="67">
        <v>0</v>
      </c>
      <c r="R187" s="67"/>
      <c r="S187" s="103"/>
      <c r="T187" s="103"/>
      <c r="U187" s="103"/>
      <c r="V187" s="103"/>
      <c r="W187" s="103"/>
      <c r="X187" s="103"/>
      <c r="Y187" s="103"/>
      <c r="Z187" s="103"/>
      <c r="AA187" s="103"/>
      <c r="AB187" s="216"/>
      <c r="AC187" s="216"/>
      <c r="AD187" s="216"/>
      <c r="AE187" s="216"/>
      <c r="AF187" s="216"/>
      <c r="AG187" s="216"/>
      <c r="AH187" s="216"/>
      <c r="AI187" s="216"/>
      <c r="AJ187" s="216"/>
      <c r="AK187" s="216"/>
      <c r="AL187" s="216"/>
      <c r="AM187" s="216"/>
      <c r="AN187" s="216"/>
      <c r="AO187" s="216"/>
      <c r="AP187" s="216"/>
      <c r="AQ187" s="216"/>
      <c r="AR187" s="216"/>
      <c r="AS187" s="216"/>
      <c r="AT187" s="216"/>
      <c r="AU187" s="216"/>
      <c r="AV187" s="216"/>
      <c r="AW187" s="216"/>
      <c r="AX187" s="216"/>
      <c r="AY187" s="216"/>
      <c r="AZ187" s="216"/>
      <c r="BA187" s="216"/>
      <c r="BB187" s="216"/>
      <c r="BC187" s="216"/>
      <c r="BD187" s="103"/>
      <c r="BE187" s="103"/>
      <c r="BF187" s="103"/>
      <c r="BG187" s="103"/>
      <c r="BH187" s="103"/>
      <c r="BI187" s="103"/>
      <c r="BJ187" s="103"/>
      <c r="BK187" s="12"/>
      <c r="BL187" s="12"/>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row>
    <row r="188" spans="1:256" s="5" customFormat="1" ht="12.75" hidden="1" customHeight="1" outlineLevel="2">
      <c r="A188" s="9"/>
      <c r="B188" s="9"/>
      <c r="C188" s="9"/>
      <c r="D188" s="26"/>
      <c r="E188" s="665" t="s">
        <v>84</v>
      </c>
      <c r="F188" s="86">
        <v>0</v>
      </c>
      <c r="G188" s="123"/>
      <c r="H188" s="68"/>
      <c r="I188" s="68"/>
      <c r="J188" s="68"/>
      <c r="K188" s="68"/>
      <c r="L188" s="68"/>
      <c r="M188" s="165"/>
      <c r="N188" s="113"/>
      <c r="O188" s="68"/>
      <c r="P188" s="68"/>
      <c r="Q188" s="68"/>
      <c r="R188" s="68"/>
      <c r="S188" s="103"/>
      <c r="T188" s="103"/>
      <c r="U188" s="103"/>
      <c r="V188" s="103"/>
      <c r="W188" s="103"/>
      <c r="X188" s="103"/>
      <c r="Y188" s="103"/>
      <c r="Z188" s="103"/>
      <c r="AA188" s="103"/>
      <c r="AB188" s="216"/>
      <c r="AC188" s="216"/>
      <c r="AD188" s="216"/>
      <c r="AE188" s="216"/>
      <c r="AF188" s="216"/>
      <c r="AG188" s="216"/>
      <c r="AH188" s="216"/>
      <c r="AI188" s="216"/>
      <c r="AJ188" s="216"/>
      <c r="AK188" s="216"/>
      <c r="AL188" s="216"/>
      <c r="AM188" s="216"/>
      <c r="AN188" s="216"/>
      <c r="AO188" s="216"/>
      <c r="AP188" s="216"/>
      <c r="AQ188" s="216"/>
      <c r="AR188" s="216"/>
      <c r="AS188" s="216"/>
      <c r="AT188" s="216"/>
      <c r="AU188" s="216"/>
      <c r="AV188" s="216"/>
      <c r="AW188" s="216"/>
      <c r="AX188" s="216"/>
      <c r="AY188" s="216"/>
      <c r="AZ188" s="216"/>
      <c r="BA188" s="216"/>
      <c r="BB188" s="216"/>
      <c r="BC188" s="216"/>
      <c r="BD188" s="103"/>
      <c r="BE188" s="103"/>
      <c r="BF188" s="103"/>
      <c r="BG188" s="103"/>
      <c r="BH188" s="103"/>
      <c r="BI188" s="103"/>
      <c r="BJ188" s="103"/>
      <c r="BK188" s="12"/>
      <c r="BL188" s="12"/>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row>
    <row r="189" spans="1:256" s="5" customFormat="1" hidden="1" outlineLevel="2">
      <c r="A189" s="9"/>
      <c r="B189" s="9"/>
      <c r="C189" s="9"/>
      <c r="D189" s="26"/>
      <c r="E189" s="666"/>
      <c r="F189" s="86">
        <v>1</v>
      </c>
      <c r="G189" s="123"/>
      <c r="H189" s="147"/>
      <c r="I189" s="68">
        <v>0</v>
      </c>
      <c r="J189" s="68">
        <v>0</v>
      </c>
      <c r="K189" s="68">
        <v>0</v>
      </c>
      <c r="L189" s="68">
        <v>0</v>
      </c>
      <c r="M189" s="68">
        <v>0</v>
      </c>
      <c r="N189" s="68">
        <v>0</v>
      </c>
      <c r="O189" s="68">
        <v>0</v>
      </c>
      <c r="P189" s="68">
        <v>0</v>
      </c>
      <c r="Q189" s="68">
        <v>0</v>
      </c>
      <c r="R189" s="68"/>
      <c r="S189" s="103"/>
      <c r="T189" s="103"/>
      <c r="U189" s="103"/>
      <c r="V189" s="103"/>
      <c r="W189" s="103"/>
      <c r="X189" s="103"/>
      <c r="Y189" s="103"/>
      <c r="Z189" s="103"/>
      <c r="AA189" s="103"/>
      <c r="AB189" s="216"/>
      <c r="AC189" s="216"/>
      <c r="AD189" s="216"/>
      <c r="AE189" s="216"/>
      <c r="AF189" s="216"/>
      <c r="AG189" s="216"/>
      <c r="AH189" s="216"/>
      <c r="AI189" s="216"/>
      <c r="AJ189" s="216"/>
      <c r="AK189" s="216"/>
      <c r="AL189" s="216"/>
      <c r="AM189" s="216"/>
      <c r="AN189" s="216"/>
      <c r="AO189" s="216"/>
      <c r="AP189" s="216"/>
      <c r="AQ189" s="216"/>
      <c r="AR189" s="216"/>
      <c r="AS189" s="216"/>
      <c r="AT189" s="216"/>
      <c r="AU189" s="216"/>
      <c r="AV189" s="216"/>
      <c r="AW189" s="216"/>
      <c r="AX189" s="216"/>
      <c r="AY189" s="216"/>
      <c r="AZ189" s="216"/>
      <c r="BA189" s="216"/>
      <c r="BB189" s="216"/>
      <c r="BC189" s="216"/>
      <c r="BD189" s="103"/>
      <c r="BE189" s="103"/>
      <c r="BF189" s="103"/>
      <c r="BG189" s="103"/>
      <c r="BH189" s="103"/>
      <c r="BI189" s="103"/>
      <c r="BJ189" s="103"/>
      <c r="BK189" s="12"/>
      <c r="BL189" s="12"/>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row>
    <row r="190" spans="1:256" s="5" customFormat="1" hidden="1" outlineLevel="2">
      <c r="A190" s="9"/>
      <c r="B190" s="9"/>
      <c r="C190" s="9"/>
      <c r="D190" s="26"/>
      <c r="E190" s="666"/>
      <c r="F190" s="86">
        <v>2</v>
      </c>
      <c r="G190" s="123"/>
      <c r="H190" s="148"/>
      <c r="I190" s="149"/>
      <c r="J190" s="68">
        <v>0</v>
      </c>
      <c r="K190" s="68">
        <v>0</v>
      </c>
      <c r="L190" s="68">
        <v>0</v>
      </c>
      <c r="M190" s="68">
        <v>0</v>
      </c>
      <c r="N190" s="68">
        <v>0</v>
      </c>
      <c r="O190" s="68">
        <v>0</v>
      </c>
      <c r="P190" s="68">
        <v>0</v>
      </c>
      <c r="Q190" s="68">
        <v>0</v>
      </c>
      <c r="R190" s="68"/>
      <c r="S190" s="103"/>
      <c r="T190" s="103"/>
      <c r="U190" s="103"/>
      <c r="V190" s="103"/>
      <c r="W190" s="103"/>
      <c r="X190" s="103"/>
      <c r="Y190" s="103"/>
      <c r="Z190" s="103"/>
      <c r="AA190" s="103"/>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6"/>
      <c r="AY190" s="216"/>
      <c r="AZ190" s="216"/>
      <c r="BA190" s="216"/>
      <c r="BB190" s="216"/>
      <c r="BC190" s="216"/>
      <c r="BD190" s="103"/>
      <c r="BE190" s="103"/>
      <c r="BF190" s="103"/>
      <c r="BG190" s="103"/>
      <c r="BH190" s="103"/>
      <c r="BI190" s="103"/>
      <c r="BJ190" s="103"/>
      <c r="BK190" s="12"/>
      <c r="BL190" s="12"/>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row>
    <row r="191" spans="1:256" s="5" customFormat="1" hidden="1" outlineLevel="2">
      <c r="A191" s="9"/>
      <c r="B191" s="9"/>
      <c r="C191" s="9"/>
      <c r="D191" s="26"/>
      <c r="E191" s="666"/>
      <c r="F191" s="86">
        <v>3</v>
      </c>
      <c r="G191" s="123"/>
      <c r="H191" s="148"/>
      <c r="I191" s="150"/>
      <c r="J191" s="149"/>
      <c r="K191" s="68">
        <v>0</v>
      </c>
      <c r="L191" s="68">
        <v>0</v>
      </c>
      <c r="M191" s="68">
        <v>0</v>
      </c>
      <c r="N191" s="68">
        <v>0</v>
      </c>
      <c r="O191" s="68">
        <v>0</v>
      </c>
      <c r="P191" s="68">
        <v>0</v>
      </c>
      <c r="Q191" s="68">
        <v>0</v>
      </c>
      <c r="R191" s="68"/>
      <c r="S191" s="103"/>
      <c r="T191" s="103"/>
      <c r="U191" s="103"/>
      <c r="V191" s="103"/>
      <c r="W191" s="103"/>
      <c r="X191" s="103"/>
      <c r="Y191" s="103"/>
      <c r="Z191" s="103"/>
      <c r="AA191" s="103"/>
      <c r="AB191" s="216"/>
      <c r="AC191" s="216"/>
      <c r="AD191" s="216"/>
      <c r="AE191" s="216"/>
      <c r="AF191" s="216"/>
      <c r="AG191" s="216"/>
      <c r="AH191" s="216"/>
      <c r="AI191" s="216"/>
      <c r="AJ191" s="216"/>
      <c r="AK191" s="216"/>
      <c r="AL191" s="216"/>
      <c r="AM191" s="216"/>
      <c r="AN191" s="216"/>
      <c r="AO191" s="216"/>
      <c r="AP191" s="216"/>
      <c r="AQ191" s="216"/>
      <c r="AR191" s="216"/>
      <c r="AS191" s="216"/>
      <c r="AT191" s="216"/>
      <c r="AU191" s="216"/>
      <c r="AV191" s="216"/>
      <c r="AW191" s="216"/>
      <c r="AX191" s="216"/>
      <c r="AY191" s="216"/>
      <c r="AZ191" s="216"/>
      <c r="BA191" s="216"/>
      <c r="BB191" s="216"/>
      <c r="BC191" s="216"/>
      <c r="BD191" s="103"/>
      <c r="BE191" s="103"/>
      <c r="BF191" s="103"/>
      <c r="BG191" s="103"/>
      <c r="BH191" s="103"/>
      <c r="BI191" s="103"/>
      <c r="BJ191" s="103"/>
      <c r="BK191" s="12"/>
      <c r="BL191" s="12"/>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row>
    <row r="192" spans="1:256" s="5" customFormat="1" hidden="1" outlineLevel="2">
      <c r="A192" s="9"/>
      <c r="B192" s="9"/>
      <c r="C192" s="9"/>
      <c r="D192" s="26"/>
      <c r="E192" s="666"/>
      <c r="F192" s="86">
        <v>4</v>
      </c>
      <c r="G192" s="123"/>
      <c r="H192" s="148"/>
      <c r="I192" s="150"/>
      <c r="J192" s="150"/>
      <c r="K192" s="149"/>
      <c r="L192" s="68">
        <v>0</v>
      </c>
      <c r="M192" s="68">
        <v>0</v>
      </c>
      <c r="N192" s="68">
        <v>0</v>
      </c>
      <c r="O192" s="68">
        <v>0</v>
      </c>
      <c r="P192" s="68">
        <v>0</v>
      </c>
      <c r="Q192" s="68">
        <v>0</v>
      </c>
      <c r="R192" s="68"/>
      <c r="S192" s="103"/>
      <c r="T192" s="103"/>
      <c r="U192" s="103"/>
      <c r="V192" s="103"/>
      <c r="W192" s="103"/>
      <c r="X192" s="103"/>
      <c r="Y192" s="103"/>
      <c r="Z192" s="103"/>
      <c r="AA192" s="103"/>
      <c r="AB192" s="216"/>
      <c r="AC192" s="216"/>
      <c r="AD192" s="216"/>
      <c r="AE192" s="216"/>
      <c r="AF192" s="216"/>
      <c r="AG192" s="216"/>
      <c r="AH192" s="216"/>
      <c r="AI192" s="216"/>
      <c r="AJ192" s="216"/>
      <c r="AK192" s="216"/>
      <c r="AL192" s="216"/>
      <c r="AM192" s="216"/>
      <c r="AN192" s="216"/>
      <c r="AO192" s="216"/>
      <c r="AP192" s="216"/>
      <c r="AQ192" s="216"/>
      <c r="AR192" s="216"/>
      <c r="AS192" s="216"/>
      <c r="AT192" s="216"/>
      <c r="AU192" s="216"/>
      <c r="AV192" s="216"/>
      <c r="AW192" s="216"/>
      <c r="AX192" s="216"/>
      <c r="AY192" s="216"/>
      <c r="AZ192" s="216"/>
      <c r="BA192" s="216"/>
      <c r="BB192" s="216"/>
      <c r="BC192" s="216"/>
      <c r="BD192" s="103"/>
      <c r="BE192" s="103"/>
      <c r="BF192" s="103"/>
      <c r="BG192" s="103"/>
      <c r="BH192" s="103"/>
      <c r="BI192" s="103"/>
      <c r="BJ192" s="103"/>
      <c r="BK192" s="12"/>
      <c r="BL192" s="1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row>
    <row r="193" spans="1:256" s="5" customFormat="1" hidden="1" outlineLevel="2">
      <c r="A193" s="9"/>
      <c r="B193" s="9"/>
      <c r="C193" s="9"/>
      <c r="D193" s="26"/>
      <c r="E193" s="666"/>
      <c r="F193" s="86">
        <v>5</v>
      </c>
      <c r="G193" s="27"/>
      <c r="H193" s="148"/>
      <c r="I193" s="150"/>
      <c r="J193" s="150"/>
      <c r="K193" s="150"/>
      <c r="L193" s="149"/>
      <c r="M193" s="68">
        <v>0</v>
      </c>
      <c r="N193" s="68">
        <v>0</v>
      </c>
      <c r="O193" s="68">
        <v>0</v>
      </c>
      <c r="P193" s="68">
        <v>0</v>
      </c>
      <c r="Q193" s="68">
        <v>0</v>
      </c>
      <c r="R193" s="68"/>
      <c r="S193" s="103"/>
      <c r="T193" s="103"/>
      <c r="U193" s="103"/>
      <c r="V193" s="103"/>
      <c r="W193" s="103"/>
      <c r="X193" s="103"/>
      <c r="Y193" s="103"/>
      <c r="Z193" s="103"/>
      <c r="AA193" s="103"/>
      <c r="AB193" s="216"/>
      <c r="AC193" s="216"/>
      <c r="AD193" s="216"/>
      <c r="AE193" s="216"/>
      <c r="AF193" s="216"/>
      <c r="AG193" s="216"/>
      <c r="AH193" s="216"/>
      <c r="AI193" s="216"/>
      <c r="AJ193" s="216"/>
      <c r="AK193" s="216"/>
      <c r="AL193" s="216"/>
      <c r="AM193" s="216"/>
      <c r="AN193" s="216"/>
      <c r="AO193" s="216"/>
      <c r="AP193" s="216"/>
      <c r="AQ193" s="216"/>
      <c r="AR193" s="216"/>
      <c r="AS193" s="216"/>
      <c r="AT193" s="216"/>
      <c r="AU193" s="216"/>
      <c r="AV193" s="216"/>
      <c r="AW193" s="216"/>
      <c r="AX193" s="216"/>
      <c r="AY193" s="216"/>
      <c r="AZ193" s="216"/>
      <c r="BA193" s="216"/>
      <c r="BB193" s="216"/>
      <c r="BC193" s="216"/>
      <c r="BD193" s="103"/>
      <c r="BE193" s="103"/>
      <c r="BF193" s="103"/>
      <c r="BG193" s="103"/>
      <c r="BH193" s="103"/>
      <c r="BI193" s="103"/>
      <c r="BJ193" s="103"/>
      <c r="BK193" s="12"/>
      <c r="BL193" s="12"/>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row>
    <row r="194" spans="1:256" s="5" customFormat="1" hidden="1" outlineLevel="2">
      <c r="A194" s="9"/>
      <c r="B194" s="9"/>
      <c r="C194" s="9"/>
      <c r="D194" s="26"/>
      <c r="E194" s="666"/>
      <c r="F194" s="86">
        <v>6</v>
      </c>
      <c r="G194" s="27"/>
      <c r="H194" s="148"/>
      <c r="I194" s="150"/>
      <c r="J194" s="150"/>
      <c r="K194" s="150"/>
      <c r="L194" s="150"/>
      <c r="M194" s="149"/>
      <c r="N194" s="68">
        <v>0</v>
      </c>
      <c r="O194" s="68">
        <v>0</v>
      </c>
      <c r="P194" s="68">
        <v>0</v>
      </c>
      <c r="Q194" s="68">
        <v>0</v>
      </c>
      <c r="R194" s="68"/>
      <c r="S194" s="103"/>
      <c r="T194" s="103"/>
      <c r="U194" s="103"/>
      <c r="V194" s="103"/>
      <c r="W194" s="103"/>
      <c r="X194" s="103"/>
      <c r="Y194" s="103"/>
      <c r="Z194" s="103"/>
      <c r="AA194" s="103"/>
      <c r="AB194" s="216"/>
      <c r="AC194" s="216"/>
      <c r="AD194" s="216"/>
      <c r="AE194" s="216"/>
      <c r="AF194" s="216"/>
      <c r="AG194" s="216"/>
      <c r="AH194" s="216"/>
      <c r="AI194" s="216"/>
      <c r="AJ194" s="216"/>
      <c r="AK194" s="216"/>
      <c r="AL194" s="216"/>
      <c r="AM194" s="216"/>
      <c r="AN194" s="216"/>
      <c r="AO194" s="216"/>
      <c r="AP194" s="216"/>
      <c r="AQ194" s="216"/>
      <c r="AR194" s="216"/>
      <c r="AS194" s="216"/>
      <c r="AT194" s="216"/>
      <c r="AU194" s="216"/>
      <c r="AV194" s="216"/>
      <c r="AW194" s="216"/>
      <c r="AX194" s="216"/>
      <c r="AY194" s="216"/>
      <c r="AZ194" s="216"/>
      <c r="BA194" s="216"/>
      <c r="BB194" s="216"/>
      <c r="BC194" s="216"/>
      <c r="BD194" s="103"/>
      <c r="BE194" s="103"/>
      <c r="BF194" s="103"/>
      <c r="BG194" s="103"/>
      <c r="BH194" s="103"/>
      <c r="BI194" s="103"/>
      <c r="BJ194" s="103"/>
      <c r="BK194" s="12"/>
      <c r="BL194" s="12"/>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row>
    <row r="195" spans="1:256" s="5" customFormat="1" hidden="1" outlineLevel="2">
      <c r="A195" s="9"/>
      <c r="B195" s="9"/>
      <c r="C195" s="9"/>
      <c r="D195" s="26"/>
      <c r="E195" s="666"/>
      <c r="F195" s="86">
        <v>7</v>
      </c>
      <c r="G195" s="27"/>
      <c r="H195" s="148"/>
      <c r="I195" s="150"/>
      <c r="J195" s="150"/>
      <c r="K195" s="150"/>
      <c r="L195" s="150"/>
      <c r="M195" s="150"/>
      <c r="N195" s="149"/>
      <c r="O195" s="68">
        <v>0</v>
      </c>
      <c r="P195" s="68">
        <v>0</v>
      </c>
      <c r="Q195" s="68">
        <v>0</v>
      </c>
      <c r="R195" s="68"/>
      <c r="S195" s="103"/>
      <c r="T195" s="103"/>
      <c r="U195" s="103"/>
      <c r="V195" s="103"/>
      <c r="W195" s="103"/>
      <c r="X195" s="103"/>
      <c r="Y195" s="103"/>
      <c r="Z195" s="103"/>
      <c r="AA195" s="103"/>
      <c r="AB195" s="216"/>
      <c r="AC195" s="216"/>
      <c r="AD195" s="216"/>
      <c r="AE195" s="216"/>
      <c r="AF195" s="216"/>
      <c r="AG195" s="216"/>
      <c r="AH195" s="216"/>
      <c r="AI195" s="216"/>
      <c r="AJ195" s="216"/>
      <c r="AK195" s="216"/>
      <c r="AL195" s="216"/>
      <c r="AM195" s="216"/>
      <c r="AN195" s="216"/>
      <c r="AO195" s="216"/>
      <c r="AP195" s="216"/>
      <c r="AQ195" s="216"/>
      <c r="AR195" s="216"/>
      <c r="AS195" s="216"/>
      <c r="AT195" s="216"/>
      <c r="AU195" s="216"/>
      <c r="AV195" s="216"/>
      <c r="AW195" s="216"/>
      <c r="AX195" s="216"/>
      <c r="AY195" s="216"/>
      <c r="AZ195" s="216"/>
      <c r="BA195" s="216"/>
      <c r="BB195" s="216"/>
      <c r="BC195" s="216"/>
      <c r="BD195" s="103"/>
      <c r="BE195" s="103"/>
      <c r="BF195" s="103"/>
      <c r="BG195" s="103"/>
      <c r="BH195" s="103"/>
      <c r="BI195" s="103"/>
      <c r="BJ195" s="103"/>
      <c r="BK195" s="12"/>
      <c r="BL195" s="12"/>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row>
    <row r="196" spans="1:256" s="5" customFormat="1" hidden="1" outlineLevel="2">
      <c r="A196" s="9"/>
      <c r="B196" s="9"/>
      <c r="C196" s="9"/>
      <c r="D196" s="26"/>
      <c r="E196" s="666"/>
      <c r="F196" s="86">
        <v>8</v>
      </c>
      <c r="G196" s="27"/>
      <c r="H196" s="148"/>
      <c r="I196" s="150"/>
      <c r="J196" s="150"/>
      <c r="K196" s="150"/>
      <c r="L196" s="150"/>
      <c r="M196" s="150"/>
      <c r="N196" s="150"/>
      <c r="O196" s="149"/>
      <c r="P196" s="68">
        <v>0</v>
      </c>
      <c r="Q196" s="68">
        <v>0</v>
      </c>
      <c r="R196" s="68"/>
      <c r="S196" s="103"/>
      <c r="T196" s="103"/>
      <c r="U196" s="103"/>
      <c r="V196" s="103"/>
      <c r="W196" s="103"/>
      <c r="X196" s="103"/>
      <c r="Y196" s="103"/>
      <c r="Z196" s="103"/>
      <c r="AA196" s="103"/>
      <c r="AB196" s="216"/>
      <c r="AC196" s="216"/>
      <c r="AD196" s="216"/>
      <c r="AE196" s="216"/>
      <c r="AF196" s="216"/>
      <c r="AG196" s="216"/>
      <c r="AH196" s="216"/>
      <c r="AI196" s="216"/>
      <c r="AJ196" s="216"/>
      <c r="AK196" s="216"/>
      <c r="AL196" s="216"/>
      <c r="AM196" s="216"/>
      <c r="AN196" s="216"/>
      <c r="AO196" s="216"/>
      <c r="AP196" s="216"/>
      <c r="AQ196" s="216"/>
      <c r="AR196" s="216"/>
      <c r="AS196" s="216"/>
      <c r="AT196" s="216"/>
      <c r="AU196" s="216"/>
      <c r="AV196" s="216"/>
      <c r="AW196" s="216"/>
      <c r="AX196" s="216"/>
      <c r="AY196" s="216"/>
      <c r="AZ196" s="216"/>
      <c r="BA196" s="216"/>
      <c r="BB196" s="216"/>
      <c r="BC196" s="216"/>
      <c r="BD196" s="103"/>
      <c r="BE196" s="103"/>
      <c r="BF196" s="103"/>
      <c r="BG196" s="103"/>
      <c r="BH196" s="103"/>
      <c r="BI196" s="103"/>
      <c r="BJ196" s="103"/>
      <c r="BK196" s="12"/>
      <c r="BL196" s="12"/>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row>
    <row r="197" spans="1:256" s="5" customFormat="1" hidden="1" outlineLevel="2">
      <c r="A197" s="9"/>
      <c r="B197" s="9"/>
      <c r="C197" s="9"/>
      <c r="D197" s="26"/>
      <c r="E197" s="666"/>
      <c r="F197" s="86">
        <v>9</v>
      </c>
      <c r="G197" s="27"/>
      <c r="H197" s="148"/>
      <c r="I197" s="150"/>
      <c r="J197" s="150"/>
      <c r="K197" s="150"/>
      <c r="L197" s="150"/>
      <c r="M197" s="150"/>
      <c r="N197" s="150"/>
      <c r="O197" s="150"/>
      <c r="P197" s="149"/>
      <c r="Q197" s="68">
        <v>0</v>
      </c>
      <c r="R197" s="68"/>
      <c r="S197" s="103"/>
      <c r="T197" s="103"/>
      <c r="U197" s="103"/>
      <c r="V197" s="103"/>
      <c r="W197" s="103"/>
      <c r="X197" s="103"/>
      <c r="Y197" s="103"/>
      <c r="Z197" s="103"/>
      <c r="AA197" s="103"/>
      <c r="AB197" s="216"/>
      <c r="AC197" s="216"/>
      <c r="AD197" s="216"/>
      <c r="AE197" s="216"/>
      <c r="AF197" s="216"/>
      <c r="AG197" s="216"/>
      <c r="AH197" s="216"/>
      <c r="AI197" s="216"/>
      <c r="AJ197" s="216"/>
      <c r="AK197" s="216"/>
      <c r="AL197" s="216"/>
      <c r="AM197" s="216"/>
      <c r="AN197" s="216"/>
      <c r="AO197" s="216"/>
      <c r="AP197" s="216"/>
      <c r="AQ197" s="216"/>
      <c r="AR197" s="216"/>
      <c r="AS197" s="216"/>
      <c r="AT197" s="216"/>
      <c r="AU197" s="216"/>
      <c r="AV197" s="216"/>
      <c r="AW197" s="216"/>
      <c r="AX197" s="216"/>
      <c r="AY197" s="216"/>
      <c r="AZ197" s="216"/>
      <c r="BA197" s="216"/>
      <c r="BB197" s="216"/>
      <c r="BC197" s="216"/>
      <c r="BD197" s="103"/>
      <c r="BE197" s="103"/>
      <c r="BF197" s="103"/>
      <c r="BG197" s="103"/>
      <c r="BH197" s="103"/>
      <c r="BI197" s="103"/>
      <c r="BJ197" s="103"/>
      <c r="BK197" s="12"/>
      <c r="BL197" s="12"/>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row>
    <row r="198" spans="1:256" s="5" customFormat="1" hidden="1" outlineLevel="2">
      <c r="A198" s="9"/>
      <c r="B198" s="9"/>
      <c r="C198" s="9"/>
      <c r="D198" s="26"/>
      <c r="E198" s="666"/>
      <c r="F198" s="87">
        <v>10</v>
      </c>
      <c r="G198" s="27"/>
      <c r="H198" s="148"/>
      <c r="I198" s="150"/>
      <c r="J198" s="150"/>
      <c r="K198" s="150"/>
      <c r="L198" s="150"/>
      <c r="M198" s="150"/>
      <c r="N198" s="150"/>
      <c r="O198" s="150"/>
      <c r="P198" s="150"/>
      <c r="Q198" s="149"/>
      <c r="R198" s="68"/>
      <c r="S198" s="103"/>
      <c r="T198" s="103"/>
      <c r="U198" s="103"/>
      <c r="V198" s="103"/>
      <c r="W198" s="103"/>
      <c r="X198" s="103"/>
      <c r="Y198" s="103"/>
      <c r="Z198" s="103"/>
      <c r="AA198" s="103"/>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6"/>
      <c r="AY198" s="216"/>
      <c r="AZ198" s="216"/>
      <c r="BA198" s="216"/>
      <c r="BB198" s="216"/>
      <c r="BC198" s="216"/>
      <c r="BD198" s="103"/>
      <c r="BE198" s="103"/>
      <c r="BF198" s="103"/>
      <c r="BG198" s="103"/>
      <c r="BH198" s="103"/>
      <c r="BI198" s="103"/>
      <c r="BJ198" s="103"/>
      <c r="BK198" s="12"/>
      <c r="BL198" s="12"/>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row>
    <row r="199" spans="1:256" s="5" customFormat="1" hidden="1" outlineLevel="1" collapsed="1">
      <c r="A199" s="9"/>
      <c r="B199" s="9"/>
      <c r="C199" s="9"/>
      <c r="D199" s="26">
        <v>0</v>
      </c>
      <c r="E199" s="9"/>
      <c r="F199" s="9"/>
      <c r="G199" s="123"/>
      <c r="H199" s="167">
        <v>0</v>
      </c>
      <c r="I199" s="167">
        <v>0</v>
      </c>
      <c r="J199" s="167">
        <v>0</v>
      </c>
      <c r="K199" s="167">
        <v>0</v>
      </c>
      <c r="L199" s="167">
        <v>0</v>
      </c>
      <c r="M199" s="167">
        <v>0</v>
      </c>
      <c r="N199" s="167">
        <v>0</v>
      </c>
      <c r="O199" s="167">
        <v>0</v>
      </c>
      <c r="P199" s="167">
        <v>0</v>
      </c>
      <c r="Q199" s="167">
        <v>0</v>
      </c>
      <c r="R199" s="66"/>
      <c r="S199" s="105"/>
      <c r="T199" s="105"/>
      <c r="U199" s="105"/>
      <c r="V199" s="105"/>
      <c r="W199" s="105"/>
      <c r="X199" s="105"/>
      <c r="Y199" s="105"/>
      <c r="Z199" s="105"/>
      <c r="AA199" s="105"/>
      <c r="AB199" s="232"/>
      <c r="AC199" s="232"/>
      <c r="AD199" s="232"/>
      <c r="AE199" s="232"/>
      <c r="AF199" s="232"/>
      <c r="AG199" s="232"/>
      <c r="AH199" s="232"/>
      <c r="AI199" s="232"/>
      <c r="AJ199" s="232"/>
      <c r="AK199" s="232"/>
      <c r="AL199" s="232"/>
      <c r="AM199" s="232"/>
      <c r="AN199" s="232"/>
      <c r="AO199" s="232"/>
      <c r="AP199" s="232"/>
      <c r="AQ199" s="232"/>
      <c r="AR199" s="232"/>
      <c r="AS199" s="232"/>
      <c r="AT199" s="232"/>
      <c r="AU199" s="232"/>
      <c r="AV199" s="232"/>
      <c r="AW199" s="232"/>
      <c r="AX199" s="232"/>
      <c r="AY199" s="232"/>
      <c r="AZ199" s="232"/>
      <c r="BA199" s="232"/>
      <c r="BB199" s="232"/>
      <c r="BC199" s="232"/>
      <c r="BD199" s="105"/>
      <c r="BE199" s="105"/>
      <c r="BF199" s="105"/>
      <c r="BG199" s="105"/>
      <c r="BH199" s="105"/>
      <c r="BI199" s="105"/>
      <c r="BJ199" s="105"/>
      <c r="BK199" s="12"/>
      <c r="BL199" s="12"/>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row>
    <row r="200" spans="1:256" s="5" customFormat="1" hidden="1" outlineLevel="2">
      <c r="A200" s="9"/>
      <c r="B200" s="9"/>
      <c r="C200" s="32">
        <v>0</v>
      </c>
      <c r="D200" s="163"/>
      <c r="E200" s="34" t="s">
        <v>28</v>
      </c>
      <c r="F200" s="33"/>
      <c r="G200" s="176"/>
      <c r="H200" s="67">
        <v>0</v>
      </c>
      <c r="I200" s="67">
        <v>0</v>
      </c>
      <c r="J200" s="67">
        <v>0</v>
      </c>
      <c r="K200" s="67">
        <v>0</v>
      </c>
      <c r="L200" s="67">
        <v>0</v>
      </c>
      <c r="M200" s="67">
        <v>0</v>
      </c>
      <c r="N200" s="67">
        <v>0</v>
      </c>
      <c r="O200" s="67">
        <v>0</v>
      </c>
      <c r="P200" s="67">
        <v>0</v>
      </c>
      <c r="Q200" s="67">
        <v>0</v>
      </c>
      <c r="R200" s="67"/>
      <c r="S200" s="103"/>
      <c r="T200" s="103"/>
      <c r="U200" s="103"/>
      <c r="V200" s="103"/>
      <c r="W200" s="103"/>
      <c r="X200" s="103"/>
      <c r="Y200" s="103"/>
      <c r="Z200" s="103"/>
      <c r="AA200" s="103"/>
      <c r="AB200" s="216"/>
      <c r="AC200" s="216"/>
      <c r="AD200" s="216"/>
      <c r="AE200" s="216"/>
      <c r="AF200" s="216"/>
      <c r="AG200" s="216"/>
      <c r="AH200" s="216"/>
      <c r="AI200" s="216"/>
      <c r="AJ200" s="216"/>
      <c r="AK200" s="216"/>
      <c r="AL200" s="216"/>
      <c r="AM200" s="216"/>
      <c r="AN200" s="216"/>
      <c r="AO200" s="216"/>
      <c r="AP200" s="216"/>
      <c r="AQ200" s="216"/>
      <c r="AR200" s="216"/>
      <c r="AS200" s="216"/>
      <c r="AT200" s="216"/>
      <c r="AU200" s="216"/>
      <c r="AV200" s="216"/>
      <c r="AW200" s="216"/>
      <c r="AX200" s="216"/>
      <c r="AY200" s="216"/>
      <c r="AZ200" s="216"/>
      <c r="BA200" s="216"/>
      <c r="BB200" s="216"/>
      <c r="BC200" s="216"/>
      <c r="BD200" s="103"/>
      <c r="BE200" s="103"/>
      <c r="BF200" s="103"/>
      <c r="BG200" s="103"/>
      <c r="BH200" s="103"/>
      <c r="BI200" s="103"/>
      <c r="BJ200" s="103"/>
      <c r="BK200" s="12"/>
      <c r="BL200" s="12"/>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row>
    <row r="201" spans="1:256" s="5" customFormat="1" ht="12.75" hidden="1" customHeight="1" outlineLevel="2">
      <c r="A201" s="9"/>
      <c r="B201" s="9"/>
      <c r="C201" s="9"/>
      <c r="D201" s="26"/>
      <c r="E201" s="665" t="s">
        <v>84</v>
      </c>
      <c r="F201" s="86">
        <v>0</v>
      </c>
      <c r="G201" s="123"/>
      <c r="H201" s="68"/>
      <c r="I201" s="68"/>
      <c r="J201" s="68"/>
      <c r="K201" s="68"/>
      <c r="L201" s="68"/>
      <c r="M201" s="165"/>
      <c r="N201" s="113"/>
      <c r="O201" s="68"/>
      <c r="P201" s="68"/>
      <c r="Q201" s="68"/>
      <c r="R201" s="68"/>
      <c r="S201" s="103"/>
      <c r="T201" s="103"/>
      <c r="U201" s="103"/>
      <c r="V201" s="103"/>
      <c r="W201" s="103"/>
      <c r="X201" s="103"/>
      <c r="Y201" s="103"/>
      <c r="Z201" s="103"/>
      <c r="AA201" s="103"/>
      <c r="AB201" s="216"/>
      <c r="AC201" s="216"/>
      <c r="AD201" s="216"/>
      <c r="AE201" s="216"/>
      <c r="AF201" s="216"/>
      <c r="AG201" s="216"/>
      <c r="AH201" s="216"/>
      <c r="AI201" s="216"/>
      <c r="AJ201" s="216"/>
      <c r="AK201" s="216"/>
      <c r="AL201" s="216"/>
      <c r="AM201" s="216"/>
      <c r="AN201" s="216"/>
      <c r="AO201" s="216"/>
      <c r="AP201" s="216"/>
      <c r="AQ201" s="216"/>
      <c r="AR201" s="216"/>
      <c r="AS201" s="216"/>
      <c r="AT201" s="216"/>
      <c r="AU201" s="216"/>
      <c r="AV201" s="216"/>
      <c r="AW201" s="216"/>
      <c r="AX201" s="216"/>
      <c r="AY201" s="216"/>
      <c r="AZ201" s="216"/>
      <c r="BA201" s="216"/>
      <c r="BB201" s="216"/>
      <c r="BC201" s="216"/>
      <c r="BD201" s="103"/>
      <c r="BE201" s="103"/>
      <c r="BF201" s="103"/>
      <c r="BG201" s="103"/>
      <c r="BH201" s="103"/>
      <c r="BI201" s="103"/>
      <c r="BJ201" s="103"/>
      <c r="BK201" s="12"/>
      <c r="BL201" s="12"/>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row>
    <row r="202" spans="1:256" s="5" customFormat="1" hidden="1" outlineLevel="2">
      <c r="A202" s="9"/>
      <c r="B202" s="9"/>
      <c r="C202" s="9"/>
      <c r="D202" s="26"/>
      <c r="E202" s="666"/>
      <c r="F202" s="86">
        <v>1</v>
      </c>
      <c r="G202" s="123"/>
      <c r="H202" s="147"/>
      <c r="I202" s="68">
        <v>0</v>
      </c>
      <c r="J202" s="68">
        <v>0</v>
      </c>
      <c r="K202" s="68">
        <v>0</v>
      </c>
      <c r="L202" s="68">
        <v>0</v>
      </c>
      <c r="M202" s="68">
        <v>0</v>
      </c>
      <c r="N202" s="68">
        <v>0</v>
      </c>
      <c r="O202" s="68">
        <v>0</v>
      </c>
      <c r="P202" s="68">
        <v>0</v>
      </c>
      <c r="Q202" s="68">
        <v>0</v>
      </c>
      <c r="R202" s="68"/>
      <c r="S202" s="103"/>
      <c r="T202" s="103"/>
      <c r="U202" s="103"/>
      <c r="V202" s="103"/>
      <c r="W202" s="103"/>
      <c r="X202" s="103"/>
      <c r="Y202" s="103"/>
      <c r="Z202" s="103"/>
      <c r="AA202" s="103"/>
      <c r="AB202" s="216"/>
      <c r="AC202" s="216"/>
      <c r="AD202" s="216"/>
      <c r="AE202" s="216"/>
      <c r="AF202" s="216"/>
      <c r="AG202" s="216"/>
      <c r="AH202" s="216"/>
      <c r="AI202" s="216"/>
      <c r="AJ202" s="216"/>
      <c r="AK202" s="216"/>
      <c r="AL202" s="216"/>
      <c r="AM202" s="216"/>
      <c r="AN202" s="216"/>
      <c r="AO202" s="216"/>
      <c r="AP202" s="216"/>
      <c r="AQ202" s="216"/>
      <c r="AR202" s="216"/>
      <c r="AS202" s="216"/>
      <c r="AT202" s="216"/>
      <c r="AU202" s="216"/>
      <c r="AV202" s="216"/>
      <c r="AW202" s="216"/>
      <c r="AX202" s="216"/>
      <c r="AY202" s="216"/>
      <c r="AZ202" s="216"/>
      <c r="BA202" s="216"/>
      <c r="BB202" s="216"/>
      <c r="BC202" s="216"/>
      <c r="BD202" s="103"/>
      <c r="BE202" s="103"/>
      <c r="BF202" s="103"/>
      <c r="BG202" s="103"/>
      <c r="BH202" s="103"/>
      <c r="BI202" s="103"/>
      <c r="BJ202" s="103"/>
      <c r="BK202" s="12"/>
      <c r="BL202" s="1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row>
    <row r="203" spans="1:256" s="5" customFormat="1" hidden="1" outlineLevel="2">
      <c r="A203" s="9"/>
      <c r="B203" s="9"/>
      <c r="C203" s="9"/>
      <c r="D203" s="26"/>
      <c r="E203" s="666"/>
      <c r="F203" s="86">
        <v>2</v>
      </c>
      <c r="G203" s="123"/>
      <c r="H203" s="148"/>
      <c r="I203" s="149"/>
      <c r="J203" s="68">
        <v>0</v>
      </c>
      <c r="K203" s="68">
        <v>0</v>
      </c>
      <c r="L203" s="68">
        <v>0</v>
      </c>
      <c r="M203" s="68">
        <v>0</v>
      </c>
      <c r="N203" s="68">
        <v>0</v>
      </c>
      <c r="O203" s="68">
        <v>0</v>
      </c>
      <c r="P203" s="68">
        <v>0</v>
      </c>
      <c r="Q203" s="68">
        <v>0</v>
      </c>
      <c r="R203" s="68"/>
      <c r="S203" s="103"/>
      <c r="T203" s="103"/>
      <c r="U203" s="103"/>
      <c r="V203" s="103"/>
      <c r="W203" s="103"/>
      <c r="X203" s="103"/>
      <c r="Y203" s="103"/>
      <c r="Z203" s="103"/>
      <c r="AA203" s="103"/>
      <c r="AB203" s="216"/>
      <c r="AC203" s="216"/>
      <c r="AD203" s="216"/>
      <c r="AE203" s="216"/>
      <c r="AF203" s="216"/>
      <c r="AG203" s="216"/>
      <c r="AH203" s="216"/>
      <c r="AI203" s="216"/>
      <c r="AJ203" s="216"/>
      <c r="AK203" s="216"/>
      <c r="AL203" s="216"/>
      <c r="AM203" s="216"/>
      <c r="AN203" s="216"/>
      <c r="AO203" s="216"/>
      <c r="AP203" s="216"/>
      <c r="AQ203" s="216"/>
      <c r="AR203" s="216"/>
      <c r="AS203" s="216"/>
      <c r="AT203" s="216"/>
      <c r="AU203" s="216"/>
      <c r="AV203" s="216"/>
      <c r="AW203" s="216"/>
      <c r="AX203" s="216"/>
      <c r="AY203" s="216"/>
      <c r="AZ203" s="216"/>
      <c r="BA203" s="216"/>
      <c r="BB203" s="216"/>
      <c r="BC203" s="216"/>
      <c r="BD203" s="103"/>
      <c r="BE203" s="103"/>
      <c r="BF203" s="103"/>
      <c r="BG203" s="103"/>
      <c r="BH203" s="103"/>
      <c r="BI203" s="103"/>
      <c r="BJ203" s="103"/>
      <c r="BK203" s="12"/>
      <c r="BL203" s="12"/>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row>
    <row r="204" spans="1:256" s="5" customFormat="1" hidden="1" outlineLevel="2">
      <c r="A204" s="9"/>
      <c r="B204" s="9"/>
      <c r="C204" s="9"/>
      <c r="D204" s="26"/>
      <c r="E204" s="666"/>
      <c r="F204" s="86">
        <v>3</v>
      </c>
      <c r="G204" s="123"/>
      <c r="H204" s="148"/>
      <c r="I204" s="150"/>
      <c r="J204" s="149"/>
      <c r="K204" s="68">
        <v>0</v>
      </c>
      <c r="L204" s="68">
        <v>0</v>
      </c>
      <c r="M204" s="68">
        <v>0</v>
      </c>
      <c r="N204" s="68">
        <v>0</v>
      </c>
      <c r="O204" s="68">
        <v>0</v>
      </c>
      <c r="P204" s="68">
        <v>0</v>
      </c>
      <c r="Q204" s="68">
        <v>0</v>
      </c>
      <c r="R204" s="68"/>
      <c r="S204" s="103"/>
      <c r="T204" s="103"/>
      <c r="U204" s="103"/>
      <c r="V204" s="103"/>
      <c r="W204" s="103"/>
      <c r="X204" s="103"/>
      <c r="Y204" s="103"/>
      <c r="Z204" s="103"/>
      <c r="AA204" s="103"/>
      <c r="AB204" s="216"/>
      <c r="AC204" s="216"/>
      <c r="AD204" s="216"/>
      <c r="AE204" s="216"/>
      <c r="AF204" s="216"/>
      <c r="AG204" s="216"/>
      <c r="AH204" s="216"/>
      <c r="AI204" s="216"/>
      <c r="AJ204" s="216"/>
      <c r="AK204" s="216"/>
      <c r="AL204" s="216"/>
      <c r="AM204" s="216"/>
      <c r="AN204" s="216"/>
      <c r="AO204" s="216"/>
      <c r="AP204" s="216"/>
      <c r="AQ204" s="216"/>
      <c r="AR204" s="216"/>
      <c r="AS204" s="216"/>
      <c r="AT204" s="216"/>
      <c r="AU204" s="216"/>
      <c r="AV204" s="216"/>
      <c r="AW204" s="216"/>
      <c r="AX204" s="216"/>
      <c r="AY204" s="216"/>
      <c r="AZ204" s="216"/>
      <c r="BA204" s="216"/>
      <c r="BB204" s="216"/>
      <c r="BC204" s="216"/>
      <c r="BD204" s="103"/>
      <c r="BE204" s="103"/>
      <c r="BF204" s="103"/>
      <c r="BG204" s="103"/>
      <c r="BH204" s="103"/>
      <c r="BI204" s="103"/>
      <c r="BJ204" s="103"/>
      <c r="BK204" s="12"/>
      <c r="BL204" s="12"/>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row>
    <row r="205" spans="1:256" s="5" customFormat="1" hidden="1" outlineLevel="2">
      <c r="A205" s="9"/>
      <c r="B205" s="9"/>
      <c r="C205" s="9"/>
      <c r="D205" s="26"/>
      <c r="E205" s="666"/>
      <c r="F205" s="86">
        <v>4</v>
      </c>
      <c r="G205" s="123"/>
      <c r="H205" s="148"/>
      <c r="I205" s="150"/>
      <c r="J205" s="150"/>
      <c r="K205" s="149"/>
      <c r="L205" s="68">
        <v>0</v>
      </c>
      <c r="M205" s="68">
        <v>0</v>
      </c>
      <c r="N205" s="68">
        <v>0</v>
      </c>
      <c r="O205" s="68">
        <v>0</v>
      </c>
      <c r="P205" s="68">
        <v>0</v>
      </c>
      <c r="Q205" s="68">
        <v>0</v>
      </c>
      <c r="R205" s="68"/>
      <c r="S205" s="103"/>
      <c r="T205" s="103"/>
      <c r="U205" s="103"/>
      <c r="V205" s="103"/>
      <c r="W205" s="103"/>
      <c r="X205" s="103"/>
      <c r="Y205" s="103"/>
      <c r="Z205" s="103"/>
      <c r="AA205" s="103"/>
      <c r="AB205" s="216"/>
      <c r="AC205" s="216"/>
      <c r="AD205" s="216"/>
      <c r="AE205" s="216"/>
      <c r="AF205" s="216"/>
      <c r="AG205" s="216"/>
      <c r="AH205" s="216"/>
      <c r="AI205" s="216"/>
      <c r="AJ205" s="216"/>
      <c r="AK205" s="216"/>
      <c r="AL205" s="216"/>
      <c r="AM205" s="216"/>
      <c r="AN205" s="216"/>
      <c r="AO205" s="216"/>
      <c r="AP205" s="216"/>
      <c r="AQ205" s="216"/>
      <c r="AR205" s="216"/>
      <c r="AS205" s="216"/>
      <c r="AT205" s="216"/>
      <c r="AU205" s="216"/>
      <c r="AV205" s="216"/>
      <c r="AW205" s="216"/>
      <c r="AX205" s="216"/>
      <c r="AY205" s="216"/>
      <c r="AZ205" s="216"/>
      <c r="BA205" s="216"/>
      <c r="BB205" s="216"/>
      <c r="BC205" s="216"/>
      <c r="BD205" s="103"/>
      <c r="BE205" s="103"/>
      <c r="BF205" s="103"/>
      <c r="BG205" s="103"/>
      <c r="BH205" s="103"/>
      <c r="BI205" s="103"/>
      <c r="BJ205" s="103"/>
      <c r="BK205" s="12"/>
      <c r="BL205" s="12"/>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row>
    <row r="206" spans="1:256" s="5" customFormat="1" hidden="1" outlineLevel="2">
      <c r="A206" s="9"/>
      <c r="B206" s="9"/>
      <c r="C206" s="9"/>
      <c r="D206" s="26"/>
      <c r="E206" s="666"/>
      <c r="F206" s="86">
        <v>5</v>
      </c>
      <c r="G206" s="27"/>
      <c r="H206" s="148"/>
      <c r="I206" s="150"/>
      <c r="J206" s="150"/>
      <c r="K206" s="150"/>
      <c r="L206" s="149"/>
      <c r="M206" s="68">
        <v>0</v>
      </c>
      <c r="N206" s="68">
        <v>0</v>
      </c>
      <c r="O206" s="68">
        <v>0</v>
      </c>
      <c r="P206" s="68">
        <v>0</v>
      </c>
      <c r="Q206" s="68">
        <v>0</v>
      </c>
      <c r="R206" s="68"/>
      <c r="S206" s="103"/>
      <c r="T206" s="103"/>
      <c r="U206" s="103"/>
      <c r="V206" s="103"/>
      <c r="W206" s="103"/>
      <c r="X206" s="103"/>
      <c r="Y206" s="103"/>
      <c r="Z206" s="103"/>
      <c r="AA206" s="103"/>
      <c r="AB206" s="216"/>
      <c r="AC206" s="216"/>
      <c r="AD206" s="216"/>
      <c r="AE206" s="216"/>
      <c r="AF206" s="216"/>
      <c r="AG206" s="216"/>
      <c r="AH206" s="216"/>
      <c r="AI206" s="216"/>
      <c r="AJ206" s="216"/>
      <c r="AK206" s="216"/>
      <c r="AL206" s="216"/>
      <c r="AM206" s="216"/>
      <c r="AN206" s="216"/>
      <c r="AO206" s="216"/>
      <c r="AP206" s="216"/>
      <c r="AQ206" s="216"/>
      <c r="AR206" s="216"/>
      <c r="AS206" s="216"/>
      <c r="AT206" s="216"/>
      <c r="AU206" s="216"/>
      <c r="AV206" s="216"/>
      <c r="AW206" s="216"/>
      <c r="AX206" s="216"/>
      <c r="AY206" s="216"/>
      <c r="AZ206" s="216"/>
      <c r="BA206" s="216"/>
      <c r="BB206" s="216"/>
      <c r="BC206" s="216"/>
      <c r="BD206" s="103"/>
      <c r="BE206" s="103"/>
      <c r="BF206" s="103"/>
      <c r="BG206" s="103"/>
      <c r="BH206" s="103"/>
      <c r="BI206" s="103"/>
      <c r="BJ206" s="103"/>
      <c r="BK206" s="12"/>
      <c r="BL206" s="12"/>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row>
    <row r="207" spans="1:256" s="5" customFormat="1" hidden="1" outlineLevel="2">
      <c r="A207" s="9"/>
      <c r="B207" s="9"/>
      <c r="C207" s="9"/>
      <c r="D207" s="26"/>
      <c r="E207" s="666"/>
      <c r="F207" s="86">
        <v>6</v>
      </c>
      <c r="G207" s="27"/>
      <c r="H207" s="148"/>
      <c r="I207" s="150"/>
      <c r="J207" s="150"/>
      <c r="K207" s="150"/>
      <c r="L207" s="150"/>
      <c r="M207" s="149"/>
      <c r="N207" s="68">
        <v>0</v>
      </c>
      <c r="O207" s="68">
        <v>0</v>
      </c>
      <c r="P207" s="68">
        <v>0</v>
      </c>
      <c r="Q207" s="68">
        <v>0</v>
      </c>
      <c r="R207" s="68"/>
      <c r="S207" s="103"/>
      <c r="T207" s="103"/>
      <c r="U207" s="103"/>
      <c r="V207" s="103"/>
      <c r="W207" s="103"/>
      <c r="X207" s="103"/>
      <c r="Y207" s="103"/>
      <c r="Z207" s="103"/>
      <c r="AA207" s="103"/>
      <c r="AB207" s="216"/>
      <c r="AC207" s="216"/>
      <c r="AD207" s="216"/>
      <c r="AE207" s="216"/>
      <c r="AF207" s="216"/>
      <c r="AG207" s="216"/>
      <c r="AH207" s="216"/>
      <c r="AI207" s="216"/>
      <c r="AJ207" s="216"/>
      <c r="AK207" s="216"/>
      <c r="AL207" s="216"/>
      <c r="AM207" s="216"/>
      <c r="AN207" s="216"/>
      <c r="AO207" s="216"/>
      <c r="AP207" s="216"/>
      <c r="AQ207" s="216"/>
      <c r="AR207" s="216"/>
      <c r="AS207" s="216"/>
      <c r="AT207" s="216"/>
      <c r="AU207" s="216"/>
      <c r="AV207" s="216"/>
      <c r="AW207" s="216"/>
      <c r="AX207" s="216"/>
      <c r="AY207" s="216"/>
      <c r="AZ207" s="216"/>
      <c r="BA207" s="216"/>
      <c r="BB207" s="216"/>
      <c r="BC207" s="216"/>
      <c r="BD207" s="103"/>
      <c r="BE207" s="103"/>
      <c r="BF207" s="103"/>
      <c r="BG207" s="103"/>
      <c r="BH207" s="103"/>
      <c r="BI207" s="103"/>
      <c r="BJ207" s="103"/>
      <c r="BK207" s="12"/>
      <c r="BL207" s="12"/>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row>
    <row r="208" spans="1:256" s="5" customFormat="1" hidden="1" outlineLevel="2">
      <c r="A208" s="9"/>
      <c r="B208" s="9"/>
      <c r="C208" s="9"/>
      <c r="D208" s="26"/>
      <c r="E208" s="666"/>
      <c r="F208" s="86">
        <v>7</v>
      </c>
      <c r="G208" s="27"/>
      <c r="H208" s="148"/>
      <c r="I208" s="150"/>
      <c r="J208" s="150"/>
      <c r="K208" s="150"/>
      <c r="L208" s="150"/>
      <c r="M208" s="150"/>
      <c r="N208" s="149"/>
      <c r="O208" s="68">
        <v>0</v>
      </c>
      <c r="P208" s="68">
        <v>0</v>
      </c>
      <c r="Q208" s="68">
        <v>0</v>
      </c>
      <c r="R208" s="68"/>
      <c r="S208" s="103"/>
      <c r="T208" s="103"/>
      <c r="U208" s="103"/>
      <c r="V208" s="103"/>
      <c r="W208" s="103"/>
      <c r="X208" s="103"/>
      <c r="Y208" s="103"/>
      <c r="Z208" s="103"/>
      <c r="AA208" s="103"/>
      <c r="AB208" s="216"/>
      <c r="AC208" s="216"/>
      <c r="AD208" s="216"/>
      <c r="AE208" s="216"/>
      <c r="AF208" s="216"/>
      <c r="AG208" s="216"/>
      <c r="AH208" s="216"/>
      <c r="AI208" s="216"/>
      <c r="AJ208" s="216"/>
      <c r="AK208" s="216"/>
      <c r="AL208" s="216"/>
      <c r="AM208" s="216"/>
      <c r="AN208" s="216"/>
      <c r="AO208" s="216"/>
      <c r="AP208" s="216"/>
      <c r="AQ208" s="216"/>
      <c r="AR208" s="216"/>
      <c r="AS208" s="216"/>
      <c r="AT208" s="216"/>
      <c r="AU208" s="216"/>
      <c r="AV208" s="216"/>
      <c r="AW208" s="216"/>
      <c r="AX208" s="216"/>
      <c r="AY208" s="216"/>
      <c r="AZ208" s="216"/>
      <c r="BA208" s="216"/>
      <c r="BB208" s="216"/>
      <c r="BC208" s="216"/>
      <c r="BD208" s="103"/>
      <c r="BE208" s="103"/>
      <c r="BF208" s="103"/>
      <c r="BG208" s="103"/>
      <c r="BH208" s="103"/>
      <c r="BI208" s="103"/>
      <c r="BJ208" s="103"/>
      <c r="BK208" s="12"/>
      <c r="BL208" s="12"/>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row>
    <row r="209" spans="1:256" s="5" customFormat="1" hidden="1" outlineLevel="2">
      <c r="A209" s="9"/>
      <c r="B209" s="9"/>
      <c r="C209" s="9"/>
      <c r="D209" s="26"/>
      <c r="E209" s="666"/>
      <c r="F209" s="86">
        <v>8</v>
      </c>
      <c r="G209" s="27"/>
      <c r="H209" s="148"/>
      <c r="I209" s="150"/>
      <c r="J209" s="150"/>
      <c r="K209" s="150"/>
      <c r="L209" s="150"/>
      <c r="M209" s="150"/>
      <c r="N209" s="150"/>
      <c r="O209" s="149"/>
      <c r="P209" s="68">
        <v>0</v>
      </c>
      <c r="Q209" s="68">
        <v>0</v>
      </c>
      <c r="R209" s="68"/>
      <c r="S209" s="103"/>
      <c r="T209" s="103"/>
      <c r="U209" s="103"/>
      <c r="V209" s="103"/>
      <c r="W209" s="103"/>
      <c r="X209" s="103"/>
      <c r="Y209" s="103"/>
      <c r="Z209" s="103"/>
      <c r="AA209" s="103"/>
      <c r="AB209" s="216"/>
      <c r="AC209" s="216"/>
      <c r="AD209" s="216"/>
      <c r="AE209" s="216"/>
      <c r="AF209" s="216"/>
      <c r="AG209" s="216"/>
      <c r="AH209" s="216"/>
      <c r="AI209" s="216"/>
      <c r="AJ209" s="216"/>
      <c r="AK209" s="216"/>
      <c r="AL209" s="216"/>
      <c r="AM209" s="216"/>
      <c r="AN209" s="216"/>
      <c r="AO209" s="216"/>
      <c r="AP209" s="216"/>
      <c r="AQ209" s="216"/>
      <c r="AR209" s="216"/>
      <c r="AS209" s="216"/>
      <c r="AT209" s="216"/>
      <c r="AU209" s="216"/>
      <c r="AV209" s="216"/>
      <c r="AW209" s="216"/>
      <c r="AX209" s="216"/>
      <c r="AY209" s="216"/>
      <c r="AZ209" s="216"/>
      <c r="BA209" s="216"/>
      <c r="BB209" s="216"/>
      <c r="BC209" s="216"/>
      <c r="BD209" s="103"/>
      <c r="BE209" s="103"/>
      <c r="BF209" s="103"/>
      <c r="BG209" s="103"/>
      <c r="BH209" s="103"/>
      <c r="BI209" s="103"/>
      <c r="BJ209" s="103"/>
      <c r="BK209" s="12"/>
      <c r="BL209" s="12"/>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row>
    <row r="210" spans="1:256" s="5" customFormat="1" hidden="1" outlineLevel="2">
      <c r="A210" s="9"/>
      <c r="B210" s="9"/>
      <c r="C210" s="9"/>
      <c r="D210" s="26"/>
      <c r="E210" s="666"/>
      <c r="F210" s="86">
        <v>9</v>
      </c>
      <c r="G210" s="27"/>
      <c r="H210" s="148"/>
      <c r="I210" s="150"/>
      <c r="J210" s="150"/>
      <c r="K210" s="150"/>
      <c r="L210" s="150"/>
      <c r="M210" s="150"/>
      <c r="N210" s="150"/>
      <c r="O210" s="150"/>
      <c r="P210" s="149"/>
      <c r="Q210" s="68">
        <v>0</v>
      </c>
      <c r="R210" s="68"/>
      <c r="S210" s="103"/>
      <c r="T210" s="103"/>
      <c r="U210" s="103"/>
      <c r="V210" s="103"/>
      <c r="W210" s="103"/>
      <c r="X210" s="103"/>
      <c r="Y210" s="103"/>
      <c r="Z210" s="103"/>
      <c r="AA210" s="103"/>
      <c r="AB210" s="216"/>
      <c r="AC210" s="216"/>
      <c r="AD210" s="216"/>
      <c r="AE210" s="216"/>
      <c r="AF210" s="216"/>
      <c r="AG210" s="216"/>
      <c r="AH210" s="216"/>
      <c r="AI210" s="216"/>
      <c r="AJ210" s="216"/>
      <c r="AK210" s="216"/>
      <c r="AL210" s="216"/>
      <c r="AM210" s="216"/>
      <c r="AN210" s="216"/>
      <c r="AO210" s="216"/>
      <c r="AP210" s="216"/>
      <c r="AQ210" s="216"/>
      <c r="AR210" s="216"/>
      <c r="AS210" s="216"/>
      <c r="AT210" s="216"/>
      <c r="AU210" s="216"/>
      <c r="AV210" s="216"/>
      <c r="AW210" s="216"/>
      <c r="AX210" s="216"/>
      <c r="AY210" s="216"/>
      <c r="AZ210" s="216"/>
      <c r="BA210" s="216"/>
      <c r="BB210" s="216"/>
      <c r="BC210" s="216"/>
      <c r="BD210" s="103"/>
      <c r="BE210" s="103"/>
      <c r="BF210" s="103"/>
      <c r="BG210" s="103"/>
      <c r="BH210" s="103"/>
      <c r="BI210" s="103"/>
      <c r="BJ210" s="103"/>
      <c r="BK210" s="12"/>
      <c r="BL210" s="12"/>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row>
    <row r="211" spans="1:256" s="5" customFormat="1" hidden="1" outlineLevel="2">
      <c r="A211" s="9"/>
      <c r="B211" s="9"/>
      <c r="C211" s="9"/>
      <c r="D211" s="26"/>
      <c r="E211" s="666"/>
      <c r="F211" s="87">
        <v>10</v>
      </c>
      <c r="G211" s="27"/>
      <c r="H211" s="148"/>
      <c r="I211" s="150"/>
      <c r="J211" s="150"/>
      <c r="K211" s="150"/>
      <c r="L211" s="150"/>
      <c r="M211" s="150"/>
      <c r="N211" s="150"/>
      <c r="O211" s="150"/>
      <c r="P211" s="150"/>
      <c r="Q211" s="149"/>
      <c r="R211" s="68"/>
      <c r="S211" s="103"/>
      <c r="T211" s="103"/>
      <c r="U211" s="103"/>
      <c r="V211" s="103"/>
      <c r="W211" s="103"/>
      <c r="X211" s="103"/>
      <c r="Y211" s="103"/>
      <c r="Z211" s="103"/>
      <c r="AA211" s="103"/>
      <c r="AB211" s="216"/>
      <c r="AC211" s="216"/>
      <c r="AD211" s="216"/>
      <c r="AE211" s="216"/>
      <c r="AF211" s="216"/>
      <c r="AG211" s="216"/>
      <c r="AH211" s="216"/>
      <c r="AI211" s="216"/>
      <c r="AJ211" s="216"/>
      <c r="AK211" s="216"/>
      <c r="AL211" s="216"/>
      <c r="AM211" s="216"/>
      <c r="AN211" s="216"/>
      <c r="AO211" s="216"/>
      <c r="AP211" s="216"/>
      <c r="AQ211" s="216"/>
      <c r="AR211" s="216"/>
      <c r="AS211" s="216"/>
      <c r="AT211" s="216"/>
      <c r="AU211" s="216"/>
      <c r="AV211" s="216"/>
      <c r="AW211" s="216"/>
      <c r="AX211" s="216"/>
      <c r="AY211" s="216"/>
      <c r="AZ211" s="216"/>
      <c r="BA211" s="216"/>
      <c r="BB211" s="216"/>
      <c r="BC211" s="216"/>
      <c r="BD211" s="103"/>
      <c r="BE211" s="103"/>
      <c r="BF211" s="103"/>
      <c r="BG211" s="103"/>
      <c r="BH211" s="103"/>
      <c r="BI211" s="103"/>
      <c r="BJ211" s="103"/>
      <c r="BK211" s="12"/>
      <c r="BL211" s="12"/>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row>
    <row r="212" spans="1:256" s="5" customFormat="1" hidden="1" outlineLevel="1" collapsed="1">
      <c r="A212" s="9"/>
      <c r="B212" s="9"/>
      <c r="C212" s="9"/>
      <c r="D212" s="26">
        <v>0</v>
      </c>
      <c r="E212" s="9"/>
      <c r="F212" s="9"/>
      <c r="G212" s="123"/>
      <c r="H212" s="167">
        <v>0</v>
      </c>
      <c r="I212" s="167">
        <v>0</v>
      </c>
      <c r="J212" s="167">
        <v>0</v>
      </c>
      <c r="K212" s="167">
        <v>0</v>
      </c>
      <c r="L212" s="167">
        <v>0</v>
      </c>
      <c r="M212" s="167">
        <v>0</v>
      </c>
      <c r="N212" s="167">
        <v>0</v>
      </c>
      <c r="O212" s="167">
        <v>0</v>
      </c>
      <c r="P212" s="167">
        <v>0</v>
      </c>
      <c r="Q212" s="167">
        <v>0</v>
      </c>
      <c r="R212" s="66"/>
      <c r="S212" s="105"/>
      <c r="T212" s="105"/>
      <c r="U212" s="105"/>
      <c r="V212" s="105"/>
      <c r="W212" s="105"/>
      <c r="X212" s="105"/>
      <c r="Y212" s="105"/>
      <c r="Z212" s="105"/>
      <c r="AA212" s="105"/>
      <c r="AB212" s="232"/>
      <c r="AC212" s="232"/>
      <c r="AD212" s="232"/>
      <c r="AE212" s="232"/>
      <c r="AF212" s="232"/>
      <c r="AG212" s="232"/>
      <c r="AH212" s="232"/>
      <c r="AI212" s="232"/>
      <c r="AJ212" s="232"/>
      <c r="AK212" s="232"/>
      <c r="AL212" s="232"/>
      <c r="AM212" s="232"/>
      <c r="AN212" s="232"/>
      <c r="AO212" s="232"/>
      <c r="AP212" s="232"/>
      <c r="AQ212" s="232"/>
      <c r="AR212" s="232"/>
      <c r="AS212" s="232"/>
      <c r="AT212" s="232"/>
      <c r="AU212" s="232"/>
      <c r="AV212" s="232"/>
      <c r="AW212" s="232"/>
      <c r="AX212" s="232"/>
      <c r="AY212" s="232"/>
      <c r="AZ212" s="232"/>
      <c r="BA212" s="232"/>
      <c r="BB212" s="232"/>
      <c r="BC212" s="232"/>
      <c r="BD212" s="105"/>
      <c r="BE212" s="105"/>
      <c r="BF212" s="105"/>
      <c r="BG212" s="105"/>
      <c r="BH212" s="105"/>
      <c r="BI212" s="105"/>
      <c r="BJ212" s="105"/>
      <c r="BK212" s="12"/>
      <c r="BL212" s="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row>
    <row r="213" spans="1:256" s="5" customFormat="1" hidden="1" outlineLevel="2">
      <c r="A213" s="9"/>
      <c r="B213" s="9"/>
      <c r="C213" s="32">
        <v>0</v>
      </c>
      <c r="D213" s="163"/>
      <c r="E213" s="34" t="s">
        <v>28</v>
      </c>
      <c r="F213" s="33"/>
      <c r="G213" s="176"/>
      <c r="H213" s="67">
        <v>0</v>
      </c>
      <c r="I213" s="67">
        <v>0</v>
      </c>
      <c r="J213" s="67">
        <v>0</v>
      </c>
      <c r="K213" s="67">
        <v>0</v>
      </c>
      <c r="L213" s="67">
        <v>0</v>
      </c>
      <c r="M213" s="67">
        <v>0</v>
      </c>
      <c r="N213" s="67">
        <v>0</v>
      </c>
      <c r="O213" s="67">
        <v>0</v>
      </c>
      <c r="P213" s="67">
        <v>0</v>
      </c>
      <c r="Q213" s="67">
        <v>0</v>
      </c>
      <c r="R213" s="67"/>
      <c r="S213" s="103"/>
      <c r="T213" s="103"/>
      <c r="U213" s="103"/>
      <c r="V213" s="103"/>
      <c r="W213" s="103"/>
      <c r="X213" s="103"/>
      <c r="Y213" s="103"/>
      <c r="Z213" s="103"/>
      <c r="AA213" s="103"/>
      <c r="AB213" s="216"/>
      <c r="AC213" s="216"/>
      <c r="AD213" s="216"/>
      <c r="AE213" s="216"/>
      <c r="AF213" s="216"/>
      <c r="AG213" s="216"/>
      <c r="AH213" s="216"/>
      <c r="AI213" s="216"/>
      <c r="AJ213" s="216"/>
      <c r="AK213" s="216"/>
      <c r="AL213" s="216"/>
      <c r="AM213" s="216"/>
      <c r="AN213" s="216"/>
      <c r="AO213" s="216"/>
      <c r="AP213" s="216"/>
      <c r="AQ213" s="216"/>
      <c r="AR213" s="216"/>
      <c r="AS213" s="216"/>
      <c r="AT213" s="216"/>
      <c r="AU213" s="216"/>
      <c r="AV213" s="216"/>
      <c r="AW213" s="216"/>
      <c r="AX213" s="216"/>
      <c r="AY213" s="216"/>
      <c r="AZ213" s="216"/>
      <c r="BA213" s="216"/>
      <c r="BB213" s="216"/>
      <c r="BC213" s="216"/>
      <c r="BD213" s="103"/>
      <c r="BE213" s="103"/>
      <c r="BF213" s="103"/>
      <c r="BG213" s="103"/>
      <c r="BH213" s="103"/>
      <c r="BI213" s="103"/>
      <c r="BJ213" s="103"/>
      <c r="BK213" s="12"/>
      <c r="BL213" s="12"/>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row>
    <row r="214" spans="1:256" s="5" customFormat="1" ht="12.75" hidden="1" customHeight="1" outlineLevel="2">
      <c r="A214" s="9"/>
      <c r="B214" s="9"/>
      <c r="C214" s="9"/>
      <c r="D214" s="26"/>
      <c r="E214" s="665" t="s">
        <v>84</v>
      </c>
      <c r="F214" s="86">
        <v>0</v>
      </c>
      <c r="G214" s="123"/>
      <c r="H214" s="68"/>
      <c r="I214" s="68"/>
      <c r="J214" s="68"/>
      <c r="K214" s="68"/>
      <c r="L214" s="68"/>
      <c r="M214" s="165"/>
      <c r="N214" s="113"/>
      <c r="O214" s="68"/>
      <c r="P214" s="68"/>
      <c r="Q214" s="68"/>
      <c r="R214" s="68"/>
      <c r="S214" s="103"/>
      <c r="T214" s="103"/>
      <c r="U214" s="103"/>
      <c r="V214" s="103"/>
      <c r="W214" s="103"/>
      <c r="X214" s="103"/>
      <c r="Y214" s="103"/>
      <c r="Z214" s="103"/>
      <c r="AA214" s="103"/>
      <c r="AB214" s="216"/>
      <c r="AC214" s="216"/>
      <c r="AD214" s="216"/>
      <c r="AE214" s="216"/>
      <c r="AF214" s="216"/>
      <c r="AG214" s="216"/>
      <c r="AH214" s="216"/>
      <c r="AI214" s="216"/>
      <c r="AJ214" s="216"/>
      <c r="AK214" s="216"/>
      <c r="AL214" s="216"/>
      <c r="AM214" s="216"/>
      <c r="AN214" s="216"/>
      <c r="AO214" s="216"/>
      <c r="AP214" s="216"/>
      <c r="AQ214" s="216"/>
      <c r="AR214" s="216"/>
      <c r="AS214" s="216"/>
      <c r="AT214" s="216"/>
      <c r="AU214" s="216"/>
      <c r="AV214" s="216"/>
      <c r="AW214" s="216"/>
      <c r="AX214" s="216"/>
      <c r="AY214" s="216"/>
      <c r="AZ214" s="216"/>
      <c r="BA214" s="216"/>
      <c r="BB214" s="216"/>
      <c r="BC214" s="216"/>
      <c r="BD214" s="103"/>
      <c r="BE214" s="103"/>
      <c r="BF214" s="103"/>
      <c r="BG214" s="103"/>
      <c r="BH214" s="103"/>
      <c r="BI214" s="103"/>
      <c r="BJ214" s="103"/>
      <c r="BK214" s="12"/>
      <c r="BL214" s="12"/>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row>
    <row r="215" spans="1:256" s="5" customFormat="1" hidden="1" outlineLevel="2">
      <c r="A215" s="9"/>
      <c r="B215" s="9"/>
      <c r="C215" s="9"/>
      <c r="D215" s="26"/>
      <c r="E215" s="666"/>
      <c r="F215" s="86">
        <v>1</v>
      </c>
      <c r="G215" s="123"/>
      <c r="H215" s="147"/>
      <c r="I215" s="68">
        <v>0</v>
      </c>
      <c r="J215" s="68">
        <v>0</v>
      </c>
      <c r="K215" s="68">
        <v>0</v>
      </c>
      <c r="L215" s="68">
        <v>0</v>
      </c>
      <c r="M215" s="68">
        <v>0</v>
      </c>
      <c r="N215" s="68">
        <v>0</v>
      </c>
      <c r="O215" s="68">
        <v>0</v>
      </c>
      <c r="P215" s="68">
        <v>0</v>
      </c>
      <c r="Q215" s="68">
        <v>0</v>
      </c>
      <c r="R215" s="68"/>
      <c r="S215" s="103"/>
      <c r="T215" s="103"/>
      <c r="U215" s="103"/>
      <c r="V215" s="103"/>
      <c r="W215" s="103"/>
      <c r="X215" s="103"/>
      <c r="Y215" s="103"/>
      <c r="Z215" s="103"/>
      <c r="AA215" s="103"/>
      <c r="AB215" s="216"/>
      <c r="AC215" s="216"/>
      <c r="AD215" s="216"/>
      <c r="AE215" s="216"/>
      <c r="AF215" s="216"/>
      <c r="AG215" s="216"/>
      <c r="AH215" s="216"/>
      <c r="AI215" s="216"/>
      <c r="AJ215" s="216"/>
      <c r="AK215" s="216"/>
      <c r="AL215" s="216"/>
      <c r="AM215" s="216"/>
      <c r="AN215" s="216"/>
      <c r="AO215" s="216"/>
      <c r="AP215" s="216"/>
      <c r="AQ215" s="216"/>
      <c r="AR215" s="216"/>
      <c r="AS215" s="216"/>
      <c r="AT215" s="216"/>
      <c r="AU215" s="216"/>
      <c r="AV215" s="216"/>
      <c r="AW215" s="216"/>
      <c r="AX215" s="216"/>
      <c r="AY215" s="216"/>
      <c r="AZ215" s="216"/>
      <c r="BA215" s="216"/>
      <c r="BB215" s="216"/>
      <c r="BC215" s="216"/>
      <c r="BD215" s="103"/>
      <c r="BE215" s="103"/>
      <c r="BF215" s="103"/>
      <c r="BG215" s="103"/>
      <c r="BH215" s="103"/>
      <c r="BI215" s="103"/>
      <c r="BJ215" s="103"/>
      <c r="BK215" s="12"/>
      <c r="BL215" s="12"/>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row>
    <row r="216" spans="1:256" s="5" customFormat="1" hidden="1" outlineLevel="2">
      <c r="A216" s="9"/>
      <c r="B216" s="9"/>
      <c r="C216" s="9"/>
      <c r="D216" s="26"/>
      <c r="E216" s="666"/>
      <c r="F216" s="86">
        <v>2</v>
      </c>
      <c r="G216" s="123"/>
      <c r="H216" s="148"/>
      <c r="I216" s="149"/>
      <c r="J216" s="68">
        <v>0</v>
      </c>
      <c r="K216" s="68">
        <v>0</v>
      </c>
      <c r="L216" s="68">
        <v>0</v>
      </c>
      <c r="M216" s="68">
        <v>0</v>
      </c>
      <c r="N216" s="68">
        <v>0</v>
      </c>
      <c r="O216" s="68">
        <v>0</v>
      </c>
      <c r="P216" s="68">
        <v>0</v>
      </c>
      <c r="Q216" s="68">
        <v>0</v>
      </c>
      <c r="R216" s="68"/>
      <c r="S216" s="103"/>
      <c r="T216" s="103"/>
      <c r="U216" s="103"/>
      <c r="V216" s="103"/>
      <c r="W216" s="103"/>
      <c r="X216" s="103"/>
      <c r="Y216" s="103"/>
      <c r="Z216" s="103"/>
      <c r="AA216" s="103"/>
      <c r="AB216" s="216"/>
      <c r="AC216" s="216"/>
      <c r="AD216" s="216"/>
      <c r="AE216" s="216"/>
      <c r="AF216" s="216"/>
      <c r="AG216" s="216"/>
      <c r="AH216" s="216"/>
      <c r="AI216" s="216"/>
      <c r="AJ216" s="216"/>
      <c r="AK216" s="216"/>
      <c r="AL216" s="216"/>
      <c r="AM216" s="216"/>
      <c r="AN216" s="216"/>
      <c r="AO216" s="216"/>
      <c r="AP216" s="216"/>
      <c r="AQ216" s="216"/>
      <c r="AR216" s="216"/>
      <c r="AS216" s="216"/>
      <c r="AT216" s="216"/>
      <c r="AU216" s="216"/>
      <c r="AV216" s="216"/>
      <c r="AW216" s="216"/>
      <c r="AX216" s="216"/>
      <c r="AY216" s="216"/>
      <c r="AZ216" s="216"/>
      <c r="BA216" s="216"/>
      <c r="BB216" s="216"/>
      <c r="BC216" s="216"/>
      <c r="BD216" s="103"/>
      <c r="BE216" s="103"/>
      <c r="BF216" s="103"/>
      <c r="BG216" s="103"/>
      <c r="BH216" s="103"/>
      <c r="BI216" s="103"/>
      <c r="BJ216" s="103"/>
      <c r="BK216" s="12"/>
      <c r="BL216" s="12"/>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row>
    <row r="217" spans="1:256" s="5" customFormat="1" hidden="1" outlineLevel="2">
      <c r="A217" s="9"/>
      <c r="B217" s="9"/>
      <c r="C217" s="9"/>
      <c r="D217" s="26"/>
      <c r="E217" s="666"/>
      <c r="F217" s="86">
        <v>3</v>
      </c>
      <c r="G217" s="123"/>
      <c r="H217" s="148"/>
      <c r="I217" s="150"/>
      <c r="J217" s="149"/>
      <c r="K217" s="68">
        <v>0</v>
      </c>
      <c r="L217" s="68">
        <v>0</v>
      </c>
      <c r="M217" s="68">
        <v>0</v>
      </c>
      <c r="N217" s="68">
        <v>0</v>
      </c>
      <c r="O217" s="68">
        <v>0</v>
      </c>
      <c r="P217" s="68">
        <v>0</v>
      </c>
      <c r="Q217" s="68">
        <v>0</v>
      </c>
      <c r="R217" s="68"/>
      <c r="S217" s="103"/>
      <c r="T217" s="103"/>
      <c r="U217" s="103"/>
      <c r="V217" s="103"/>
      <c r="W217" s="103"/>
      <c r="X217" s="103"/>
      <c r="Y217" s="103"/>
      <c r="Z217" s="103"/>
      <c r="AA217" s="103"/>
      <c r="AB217" s="216"/>
      <c r="AC217" s="216"/>
      <c r="AD217" s="216"/>
      <c r="AE217" s="216"/>
      <c r="AF217" s="216"/>
      <c r="AG217" s="216"/>
      <c r="AH217" s="216"/>
      <c r="AI217" s="216"/>
      <c r="AJ217" s="216"/>
      <c r="AK217" s="216"/>
      <c r="AL217" s="216"/>
      <c r="AM217" s="216"/>
      <c r="AN217" s="216"/>
      <c r="AO217" s="216"/>
      <c r="AP217" s="216"/>
      <c r="AQ217" s="216"/>
      <c r="AR217" s="216"/>
      <c r="AS217" s="216"/>
      <c r="AT217" s="216"/>
      <c r="AU217" s="216"/>
      <c r="AV217" s="216"/>
      <c r="AW217" s="216"/>
      <c r="AX217" s="216"/>
      <c r="AY217" s="216"/>
      <c r="AZ217" s="216"/>
      <c r="BA217" s="216"/>
      <c r="BB217" s="216"/>
      <c r="BC217" s="216"/>
      <c r="BD217" s="103"/>
      <c r="BE217" s="103"/>
      <c r="BF217" s="103"/>
      <c r="BG217" s="103"/>
      <c r="BH217" s="103"/>
      <c r="BI217" s="103"/>
      <c r="BJ217" s="103"/>
      <c r="BK217" s="12"/>
      <c r="BL217" s="12"/>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row>
    <row r="218" spans="1:256" s="5" customFormat="1" hidden="1" outlineLevel="2">
      <c r="A218" s="9"/>
      <c r="B218" s="9"/>
      <c r="C218" s="9"/>
      <c r="D218" s="26"/>
      <c r="E218" s="666"/>
      <c r="F218" s="86">
        <v>4</v>
      </c>
      <c r="G218" s="123"/>
      <c r="H218" s="148"/>
      <c r="I218" s="150"/>
      <c r="J218" s="150"/>
      <c r="K218" s="149"/>
      <c r="L218" s="68">
        <v>0</v>
      </c>
      <c r="M218" s="68">
        <v>0</v>
      </c>
      <c r="N218" s="68">
        <v>0</v>
      </c>
      <c r="O218" s="68">
        <v>0</v>
      </c>
      <c r="P218" s="68">
        <v>0</v>
      </c>
      <c r="Q218" s="68">
        <v>0</v>
      </c>
      <c r="R218" s="68"/>
      <c r="S218" s="103"/>
      <c r="T218" s="103"/>
      <c r="U218" s="103"/>
      <c r="V218" s="103"/>
      <c r="W218" s="103"/>
      <c r="X218" s="103"/>
      <c r="Y218" s="103"/>
      <c r="Z218" s="103"/>
      <c r="AA218" s="103"/>
      <c r="AB218" s="216"/>
      <c r="AC218" s="216"/>
      <c r="AD218" s="216"/>
      <c r="AE218" s="216"/>
      <c r="AF218" s="216"/>
      <c r="AG218" s="216"/>
      <c r="AH218" s="216"/>
      <c r="AI218" s="216"/>
      <c r="AJ218" s="216"/>
      <c r="AK218" s="216"/>
      <c r="AL218" s="216"/>
      <c r="AM218" s="216"/>
      <c r="AN218" s="216"/>
      <c r="AO218" s="216"/>
      <c r="AP218" s="216"/>
      <c r="AQ218" s="216"/>
      <c r="AR218" s="216"/>
      <c r="AS218" s="216"/>
      <c r="AT218" s="216"/>
      <c r="AU218" s="216"/>
      <c r="AV218" s="216"/>
      <c r="AW218" s="216"/>
      <c r="AX218" s="216"/>
      <c r="AY218" s="216"/>
      <c r="AZ218" s="216"/>
      <c r="BA218" s="216"/>
      <c r="BB218" s="216"/>
      <c r="BC218" s="216"/>
      <c r="BD218" s="103"/>
      <c r="BE218" s="103"/>
      <c r="BF218" s="103"/>
      <c r="BG218" s="103"/>
      <c r="BH218" s="103"/>
      <c r="BI218" s="103"/>
      <c r="BJ218" s="103"/>
      <c r="BK218" s="12"/>
      <c r="BL218" s="12"/>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row>
    <row r="219" spans="1:256" s="5" customFormat="1" hidden="1" outlineLevel="2">
      <c r="A219" s="9"/>
      <c r="B219" s="9"/>
      <c r="C219" s="9"/>
      <c r="D219" s="26"/>
      <c r="E219" s="666"/>
      <c r="F219" s="86">
        <v>5</v>
      </c>
      <c r="G219" s="27"/>
      <c r="H219" s="148"/>
      <c r="I219" s="150"/>
      <c r="J219" s="150"/>
      <c r="K219" s="150"/>
      <c r="L219" s="149"/>
      <c r="M219" s="68">
        <v>0</v>
      </c>
      <c r="N219" s="68">
        <v>0</v>
      </c>
      <c r="O219" s="68">
        <v>0</v>
      </c>
      <c r="P219" s="68">
        <v>0</v>
      </c>
      <c r="Q219" s="68">
        <v>0</v>
      </c>
      <c r="R219" s="68"/>
      <c r="S219" s="103"/>
      <c r="T219" s="103"/>
      <c r="U219" s="103"/>
      <c r="V219" s="103"/>
      <c r="W219" s="103"/>
      <c r="X219" s="103"/>
      <c r="Y219" s="103"/>
      <c r="Z219" s="103"/>
      <c r="AA219" s="103"/>
      <c r="AB219" s="216"/>
      <c r="AC219" s="216"/>
      <c r="AD219" s="216"/>
      <c r="AE219" s="216"/>
      <c r="AF219" s="216"/>
      <c r="AG219" s="216"/>
      <c r="AH219" s="216"/>
      <c r="AI219" s="216"/>
      <c r="AJ219" s="216"/>
      <c r="AK219" s="216"/>
      <c r="AL219" s="216"/>
      <c r="AM219" s="216"/>
      <c r="AN219" s="216"/>
      <c r="AO219" s="216"/>
      <c r="AP219" s="216"/>
      <c r="AQ219" s="216"/>
      <c r="AR219" s="216"/>
      <c r="AS219" s="216"/>
      <c r="AT219" s="216"/>
      <c r="AU219" s="216"/>
      <c r="AV219" s="216"/>
      <c r="AW219" s="216"/>
      <c r="AX219" s="216"/>
      <c r="AY219" s="216"/>
      <c r="AZ219" s="216"/>
      <c r="BA219" s="216"/>
      <c r="BB219" s="216"/>
      <c r="BC219" s="216"/>
      <c r="BD219" s="103"/>
      <c r="BE219" s="103"/>
      <c r="BF219" s="103"/>
      <c r="BG219" s="103"/>
      <c r="BH219" s="103"/>
      <c r="BI219" s="103"/>
      <c r="BJ219" s="103"/>
      <c r="BK219" s="12"/>
      <c r="BL219" s="12"/>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row>
    <row r="220" spans="1:256" s="5" customFormat="1" hidden="1" outlineLevel="2">
      <c r="A220" s="9"/>
      <c r="B220" s="9"/>
      <c r="C220" s="9"/>
      <c r="D220" s="26"/>
      <c r="E220" s="666"/>
      <c r="F220" s="86">
        <v>6</v>
      </c>
      <c r="G220" s="27"/>
      <c r="H220" s="148"/>
      <c r="I220" s="150"/>
      <c r="J220" s="150"/>
      <c r="K220" s="150"/>
      <c r="L220" s="150"/>
      <c r="M220" s="149"/>
      <c r="N220" s="68">
        <v>0</v>
      </c>
      <c r="O220" s="68">
        <v>0</v>
      </c>
      <c r="P220" s="68">
        <v>0</v>
      </c>
      <c r="Q220" s="68">
        <v>0</v>
      </c>
      <c r="R220" s="68"/>
      <c r="S220" s="103"/>
      <c r="T220" s="103"/>
      <c r="U220" s="103"/>
      <c r="V220" s="103"/>
      <c r="W220" s="103"/>
      <c r="X220" s="103"/>
      <c r="Y220" s="103"/>
      <c r="Z220" s="103"/>
      <c r="AA220" s="103"/>
      <c r="AB220" s="216"/>
      <c r="AC220" s="216"/>
      <c r="AD220" s="216"/>
      <c r="AE220" s="216"/>
      <c r="AF220" s="216"/>
      <c r="AG220" s="216"/>
      <c r="AH220" s="216"/>
      <c r="AI220" s="216"/>
      <c r="AJ220" s="216"/>
      <c r="AK220" s="216"/>
      <c r="AL220" s="216"/>
      <c r="AM220" s="216"/>
      <c r="AN220" s="216"/>
      <c r="AO220" s="216"/>
      <c r="AP220" s="216"/>
      <c r="AQ220" s="216"/>
      <c r="AR220" s="216"/>
      <c r="AS220" s="216"/>
      <c r="AT220" s="216"/>
      <c r="AU220" s="216"/>
      <c r="AV220" s="216"/>
      <c r="AW220" s="216"/>
      <c r="AX220" s="216"/>
      <c r="AY220" s="216"/>
      <c r="AZ220" s="216"/>
      <c r="BA220" s="216"/>
      <c r="BB220" s="216"/>
      <c r="BC220" s="216"/>
      <c r="BD220" s="103"/>
      <c r="BE220" s="103"/>
      <c r="BF220" s="103"/>
      <c r="BG220" s="103"/>
      <c r="BH220" s="103"/>
      <c r="BI220" s="103"/>
      <c r="BJ220" s="103"/>
      <c r="BK220" s="12"/>
      <c r="BL220" s="12"/>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row>
    <row r="221" spans="1:256" s="5" customFormat="1" hidden="1" outlineLevel="2">
      <c r="A221" s="9"/>
      <c r="B221" s="9"/>
      <c r="C221" s="9"/>
      <c r="D221" s="26"/>
      <c r="E221" s="666"/>
      <c r="F221" s="86">
        <v>7</v>
      </c>
      <c r="G221" s="27"/>
      <c r="H221" s="148"/>
      <c r="I221" s="150"/>
      <c r="J221" s="150"/>
      <c r="K221" s="150"/>
      <c r="L221" s="150"/>
      <c r="M221" s="150"/>
      <c r="N221" s="149"/>
      <c r="O221" s="68">
        <v>0</v>
      </c>
      <c r="P221" s="68">
        <v>0</v>
      </c>
      <c r="Q221" s="68">
        <v>0</v>
      </c>
      <c r="R221" s="68"/>
      <c r="S221" s="103"/>
      <c r="T221" s="103"/>
      <c r="U221" s="103"/>
      <c r="V221" s="103"/>
      <c r="W221" s="103"/>
      <c r="X221" s="103"/>
      <c r="Y221" s="103"/>
      <c r="Z221" s="103"/>
      <c r="AA221" s="103"/>
      <c r="AB221" s="216"/>
      <c r="AC221" s="216"/>
      <c r="AD221" s="216"/>
      <c r="AE221" s="216"/>
      <c r="AF221" s="216"/>
      <c r="AG221" s="216"/>
      <c r="AH221" s="216"/>
      <c r="AI221" s="216"/>
      <c r="AJ221" s="216"/>
      <c r="AK221" s="216"/>
      <c r="AL221" s="216"/>
      <c r="AM221" s="216"/>
      <c r="AN221" s="216"/>
      <c r="AO221" s="216"/>
      <c r="AP221" s="216"/>
      <c r="AQ221" s="216"/>
      <c r="AR221" s="216"/>
      <c r="AS221" s="216"/>
      <c r="AT221" s="216"/>
      <c r="AU221" s="216"/>
      <c r="AV221" s="216"/>
      <c r="AW221" s="216"/>
      <c r="AX221" s="216"/>
      <c r="AY221" s="216"/>
      <c r="AZ221" s="216"/>
      <c r="BA221" s="216"/>
      <c r="BB221" s="216"/>
      <c r="BC221" s="216"/>
      <c r="BD221" s="103"/>
      <c r="BE221" s="103"/>
      <c r="BF221" s="103"/>
      <c r="BG221" s="103"/>
      <c r="BH221" s="103"/>
      <c r="BI221" s="103"/>
      <c r="BJ221" s="103"/>
      <c r="BK221" s="12"/>
      <c r="BL221" s="12"/>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row>
    <row r="222" spans="1:256" s="5" customFormat="1" hidden="1" outlineLevel="2">
      <c r="A222" s="9"/>
      <c r="B222" s="9"/>
      <c r="C222" s="9"/>
      <c r="D222" s="26"/>
      <c r="E222" s="666"/>
      <c r="F222" s="86">
        <v>8</v>
      </c>
      <c r="G222" s="27"/>
      <c r="H222" s="148"/>
      <c r="I222" s="150"/>
      <c r="J222" s="150"/>
      <c r="K222" s="150"/>
      <c r="L222" s="150"/>
      <c r="M222" s="150"/>
      <c r="N222" s="150"/>
      <c r="O222" s="149"/>
      <c r="P222" s="68">
        <v>0</v>
      </c>
      <c r="Q222" s="68">
        <v>0</v>
      </c>
      <c r="R222" s="68"/>
      <c r="S222" s="103"/>
      <c r="T222" s="103"/>
      <c r="U222" s="103"/>
      <c r="V222" s="103"/>
      <c r="W222" s="103"/>
      <c r="X222" s="103"/>
      <c r="Y222" s="103"/>
      <c r="Z222" s="103"/>
      <c r="AA222" s="103"/>
      <c r="AB222" s="216"/>
      <c r="AC222" s="216"/>
      <c r="AD222" s="216"/>
      <c r="AE222" s="216"/>
      <c r="AF222" s="216"/>
      <c r="AG222" s="216"/>
      <c r="AH222" s="216"/>
      <c r="AI222" s="216"/>
      <c r="AJ222" s="216"/>
      <c r="AK222" s="216"/>
      <c r="AL222" s="216"/>
      <c r="AM222" s="216"/>
      <c r="AN222" s="216"/>
      <c r="AO222" s="216"/>
      <c r="AP222" s="216"/>
      <c r="AQ222" s="216"/>
      <c r="AR222" s="216"/>
      <c r="AS222" s="216"/>
      <c r="AT222" s="216"/>
      <c r="AU222" s="216"/>
      <c r="AV222" s="216"/>
      <c r="AW222" s="216"/>
      <c r="AX222" s="216"/>
      <c r="AY222" s="216"/>
      <c r="AZ222" s="216"/>
      <c r="BA222" s="216"/>
      <c r="BB222" s="216"/>
      <c r="BC222" s="216"/>
      <c r="BD222" s="103"/>
      <c r="BE222" s="103"/>
      <c r="BF222" s="103"/>
      <c r="BG222" s="103"/>
      <c r="BH222" s="103"/>
      <c r="BI222" s="103"/>
      <c r="BJ222" s="103"/>
      <c r="BK222" s="12"/>
      <c r="BL222" s="1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row>
    <row r="223" spans="1:256" s="5" customFormat="1" hidden="1" outlineLevel="2">
      <c r="A223" s="9"/>
      <c r="B223" s="9"/>
      <c r="C223" s="9"/>
      <c r="D223" s="26"/>
      <c r="E223" s="666"/>
      <c r="F223" s="86">
        <v>9</v>
      </c>
      <c r="G223" s="27"/>
      <c r="H223" s="148"/>
      <c r="I223" s="150"/>
      <c r="J223" s="150"/>
      <c r="K223" s="150"/>
      <c r="L223" s="150"/>
      <c r="M223" s="150"/>
      <c r="N223" s="150"/>
      <c r="O223" s="150"/>
      <c r="P223" s="149"/>
      <c r="Q223" s="68">
        <v>0</v>
      </c>
      <c r="R223" s="68"/>
      <c r="S223" s="103"/>
      <c r="T223" s="103"/>
      <c r="U223" s="103"/>
      <c r="V223" s="103"/>
      <c r="W223" s="103"/>
      <c r="X223" s="103"/>
      <c r="Y223" s="103"/>
      <c r="Z223" s="103"/>
      <c r="AA223" s="103"/>
      <c r="AB223" s="216"/>
      <c r="AC223" s="216"/>
      <c r="AD223" s="216"/>
      <c r="AE223" s="216"/>
      <c r="AF223" s="216"/>
      <c r="AG223" s="216"/>
      <c r="AH223" s="216"/>
      <c r="AI223" s="216"/>
      <c r="AJ223" s="216"/>
      <c r="AK223" s="216"/>
      <c r="AL223" s="216"/>
      <c r="AM223" s="216"/>
      <c r="AN223" s="216"/>
      <c r="AO223" s="216"/>
      <c r="AP223" s="216"/>
      <c r="AQ223" s="216"/>
      <c r="AR223" s="216"/>
      <c r="AS223" s="216"/>
      <c r="AT223" s="216"/>
      <c r="AU223" s="216"/>
      <c r="AV223" s="216"/>
      <c r="AW223" s="216"/>
      <c r="AX223" s="216"/>
      <c r="AY223" s="216"/>
      <c r="AZ223" s="216"/>
      <c r="BA223" s="216"/>
      <c r="BB223" s="216"/>
      <c r="BC223" s="216"/>
      <c r="BD223" s="103"/>
      <c r="BE223" s="103"/>
      <c r="BF223" s="103"/>
      <c r="BG223" s="103"/>
      <c r="BH223" s="103"/>
      <c r="BI223" s="103"/>
      <c r="BJ223" s="103"/>
      <c r="BK223" s="12"/>
      <c r="BL223" s="12"/>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row>
    <row r="224" spans="1:256" s="5" customFormat="1" hidden="1" outlineLevel="2">
      <c r="A224" s="9"/>
      <c r="B224" s="9"/>
      <c r="C224" s="9"/>
      <c r="D224" s="26"/>
      <c r="E224" s="666"/>
      <c r="F224" s="87">
        <v>10</v>
      </c>
      <c r="G224" s="27"/>
      <c r="H224" s="148"/>
      <c r="I224" s="150"/>
      <c r="J224" s="150"/>
      <c r="K224" s="150"/>
      <c r="L224" s="150"/>
      <c r="M224" s="150"/>
      <c r="N224" s="150"/>
      <c r="O224" s="150"/>
      <c r="P224" s="150"/>
      <c r="Q224" s="149"/>
      <c r="R224" s="68"/>
      <c r="S224" s="103"/>
      <c r="T224" s="103"/>
      <c r="U224" s="103"/>
      <c r="V224" s="103"/>
      <c r="W224" s="103"/>
      <c r="X224" s="103"/>
      <c r="Y224" s="103"/>
      <c r="Z224" s="103"/>
      <c r="AA224" s="103"/>
      <c r="AB224" s="216"/>
      <c r="AC224" s="216"/>
      <c r="AD224" s="216"/>
      <c r="AE224" s="216"/>
      <c r="AF224" s="216"/>
      <c r="AG224" s="216"/>
      <c r="AH224" s="216"/>
      <c r="AI224" s="216"/>
      <c r="AJ224" s="216"/>
      <c r="AK224" s="216"/>
      <c r="AL224" s="216"/>
      <c r="AM224" s="216"/>
      <c r="AN224" s="216"/>
      <c r="AO224" s="216"/>
      <c r="AP224" s="216"/>
      <c r="AQ224" s="216"/>
      <c r="AR224" s="216"/>
      <c r="AS224" s="216"/>
      <c r="AT224" s="216"/>
      <c r="AU224" s="216"/>
      <c r="AV224" s="216"/>
      <c r="AW224" s="216"/>
      <c r="AX224" s="216"/>
      <c r="AY224" s="216"/>
      <c r="AZ224" s="216"/>
      <c r="BA224" s="216"/>
      <c r="BB224" s="216"/>
      <c r="BC224" s="216"/>
      <c r="BD224" s="103"/>
      <c r="BE224" s="103"/>
      <c r="BF224" s="103"/>
      <c r="BG224" s="103"/>
      <c r="BH224" s="103"/>
      <c r="BI224" s="103"/>
      <c r="BJ224" s="103"/>
      <c r="BK224" s="12"/>
      <c r="BL224" s="12"/>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row>
    <row r="225" spans="1:256" s="5" customFormat="1" hidden="1" outlineLevel="1" collapsed="1">
      <c r="A225" s="9"/>
      <c r="B225" s="9"/>
      <c r="C225" s="9"/>
      <c r="D225" s="26">
        <v>0</v>
      </c>
      <c r="E225" s="9"/>
      <c r="F225" s="9"/>
      <c r="G225" s="123"/>
      <c r="H225" s="167">
        <v>0</v>
      </c>
      <c r="I225" s="167">
        <v>0</v>
      </c>
      <c r="J225" s="167">
        <v>0</v>
      </c>
      <c r="K225" s="167">
        <v>0</v>
      </c>
      <c r="L225" s="167">
        <v>0</v>
      </c>
      <c r="M225" s="167">
        <v>0</v>
      </c>
      <c r="N225" s="167">
        <v>0</v>
      </c>
      <c r="O225" s="167">
        <v>0</v>
      </c>
      <c r="P225" s="167">
        <v>0</v>
      </c>
      <c r="Q225" s="167">
        <v>0</v>
      </c>
      <c r="R225" s="66"/>
      <c r="S225" s="105"/>
      <c r="T225" s="105"/>
      <c r="U225" s="105"/>
      <c r="V225" s="105"/>
      <c r="W225" s="105"/>
      <c r="X225" s="105"/>
      <c r="Y225" s="105"/>
      <c r="Z225" s="105"/>
      <c r="AA225" s="105"/>
      <c r="AB225" s="232"/>
      <c r="AC225" s="232"/>
      <c r="AD225" s="232"/>
      <c r="AE225" s="232"/>
      <c r="AF225" s="232"/>
      <c r="AG225" s="232"/>
      <c r="AH225" s="232"/>
      <c r="AI225" s="232"/>
      <c r="AJ225" s="232"/>
      <c r="AK225" s="232"/>
      <c r="AL225" s="232"/>
      <c r="AM225" s="232"/>
      <c r="AN225" s="232"/>
      <c r="AO225" s="232"/>
      <c r="AP225" s="232"/>
      <c r="AQ225" s="232"/>
      <c r="AR225" s="232"/>
      <c r="AS225" s="232"/>
      <c r="AT225" s="232"/>
      <c r="AU225" s="232"/>
      <c r="AV225" s="232"/>
      <c r="AW225" s="232"/>
      <c r="AX225" s="232"/>
      <c r="AY225" s="232"/>
      <c r="AZ225" s="232"/>
      <c r="BA225" s="232"/>
      <c r="BB225" s="232"/>
      <c r="BC225" s="232"/>
      <c r="BD225" s="105"/>
      <c r="BE225" s="105"/>
      <c r="BF225" s="105"/>
      <c r="BG225" s="105"/>
      <c r="BH225" s="105"/>
      <c r="BI225" s="105"/>
      <c r="BJ225" s="105"/>
      <c r="BK225" s="12"/>
      <c r="BL225" s="12"/>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row>
    <row r="226" spans="1:256" s="5" customFormat="1" hidden="1" outlineLevel="2">
      <c r="A226" s="9"/>
      <c r="B226" s="9"/>
      <c r="C226" s="32">
        <v>0</v>
      </c>
      <c r="D226" s="163"/>
      <c r="E226" s="34" t="s">
        <v>28</v>
      </c>
      <c r="F226" s="33"/>
      <c r="G226" s="176"/>
      <c r="H226" s="67">
        <v>0</v>
      </c>
      <c r="I226" s="67">
        <v>0</v>
      </c>
      <c r="J226" s="67">
        <v>0</v>
      </c>
      <c r="K226" s="67">
        <v>0</v>
      </c>
      <c r="L226" s="67">
        <v>0</v>
      </c>
      <c r="M226" s="67">
        <v>0</v>
      </c>
      <c r="N226" s="67">
        <v>0</v>
      </c>
      <c r="O226" s="67">
        <v>0</v>
      </c>
      <c r="P226" s="67">
        <v>0</v>
      </c>
      <c r="Q226" s="67">
        <v>0</v>
      </c>
      <c r="R226" s="67"/>
      <c r="S226" s="103"/>
      <c r="T226" s="103"/>
      <c r="U226" s="103"/>
      <c r="V226" s="103"/>
      <c r="W226" s="103"/>
      <c r="X226" s="103"/>
      <c r="Y226" s="103"/>
      <c r="Z226" s="103"/>
      <c r="AA226" s="103"/>
      <c r="AB226" s="216"/>
      <c r="AC226" s="216"/>
      <c r="AD226" s="216"/>
      <c r="AE226" s="216"/>
      <c r="AF226" s="216"/>
      <c r="AG226" s="216"/>
      <c r="AH226" s="216"/>
      <c r="AI226" s="216"/>
      <c r="AJ226" s="216"/>
      <c r="AK226" s="216"/>
      <c r="AL226" s="216"/>
      <c r="AM226" s="216"/>
      <c r="AN226" s="216"/>
      <c r="AO226" s="216"/>
      <c r="AP226" s="216"/>
      <c r="AQ226" s="216"/>
      <c r="AR226" s="216"/>
      <c r="AS226" s="216"/>
      <c r="AT226" s="216"/>
      <c r="AU226" s="216"/>
      <c r="AV226" s="216"/>
      <c r="AW226" s="216"/>
      <c r="AX226" s="216"/>
      <c r="AY226" s="216"/>
      <c r="AZ226" s="216"/>
      <c r="BA226" s="216"/>
      <c r="BB226" s="216"/>
      <c r="BC226" s="216"/>
      <c r="BD226" s="103"/>
      <c r="BE226" s="103"/>
      <c r="BF226" s="103"/>
      <c r="BG226" s="103"/>
      <c r="BH226" s="103"/>
      <c r="BI226" s="103"/>
      <c r="BJ226" s="103"/>
      <c r="BK226" s="12"/>
      <c r="BL226" s="12"/>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row>
    <row r="227" spans="1:256" s="5" customFormat="1" ht="12.75" hidden="1" customHeight="1" outlineLevel="2">
      <c r="A227" s="9"/>
      <c r="B227" s="9"/>
      <c r="C227" s="9"/>
      <c r="D227" s="26"/>
      <c r="E227" s="665" t="s">
        <v>84</v>
      </c>
      <c r="F227" s="86">
        <v>0</v>
      </c>
      <c r="G227" s="123"/>
      <c r="H227" s="68"/>
      <c r="I227" s="68"/>
      <c r="J227" s="68"/>
      <c r="K227" s="68"/>
      <c r="L227" s="68"/>
      <c r="M227" s="165"/>
      <c r="N227" s="113"/>
      <c r="O227" s="68"/>
      <c r="P227" s="68"/>
      <c r="Q227" s="68"/>
      <c r="R227" s="68"/>
      <c r="S227" s="103"/>
      <c r="T227" s="103"/>
      <c r="U227" s="103"/>
      <c r="V227" s="103"/>
      <c r="W227" s="103"/>
      <c r="X227" s="103"/>
      <c r="Y227" s="103"/>
      <c r="Z227" s="103"/>
      <c r="AA227" s="103"/>
      <c r="AB227" s="216"/>
      <c r="AC227" s="216"/>
      <c r="AD227" s="216"/>
      <c r="AE227" s="216"/>
      <c r="AF227" s="216"/>
      <c r="AG227" s="216"/>
      <c r="AH227" s="216"/>
      <c r="AI227" s="216"/>
      <c r="AJ227" s="216"/>
      <c r="AK227" s="216"/>
      <c r="AL227" s="216"/>
      <c r="AM227" s="216"/>
      <c r="AN227" s="216"/>
      <c r="AO227" s="216"/>
      <c r="AP227" s="216"/>
      <c r="AQ227" s="216"/>
      <c r="AR227" s="216"/>
      <c r="AS227" s="216"/>
      <c r="AT227" s="216"/>
      <c r="AU227" s="216"/>
      <c r="AV227" s="216"/>
      <c r="AW227" s="216"/>
      <c r="AX227" s="216"/>
      <c r="AY227" s="216"/>
      <c r="AZ227" s="216"/>
      <c r="BA227" s="216"/>
      <c r="BB227" s="216"/>
      <c r="BC227" s="216"/>
      <c r="BD227" s="103"/>
      <c r="BE227" s="103"/>
      <c r="BF227" s="103"/>
      <c r="BG227" s="103"/>
      <c r="BH227" s="103"/>
      <c r="BI227" s="103"/>
      <c r="BJ227" s="103"/>
      <c r="BK227" s="12"/>
      <c r="BL227" s="12"/>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row>
    <row r="228" spans="1:256" s="5" customFormat="1" hidden="1" outlineLevel="2">
      <c r="A228" s="9"/>
      <c r="B228" s="9"/>
      <c r="C228" s="9"/>
      <c r="D228" s="26"/>
      <c r="E228" s="666"/>
      <c r="F228" s="86">
        <v>1</v>
      </c>
      <c r="G228" s="123"/>
      <c r="H228" s="147"/>
      <c r="I228" s="68">
        <v>0</v>
      </c>
      <c r="J228" s="68">
        <v>0</v>
      </c>
      <c r="K228" s="68">
        <v>0</v>
      </c>
      <c r="L228" s="68">
        <v>0</v>
      </c>
      <c r="M228" s="68">
        <v>0</v>
      </c>
      <c r="N228" s="68">
        <v>0</v>
      </c>
      <c r="O228" s="68">
        <v>0</v>
      </c>
      <c r="P228" s="68">
        <v>0</v>
      </c>
      <c r="Q228" s="68">
        <v>0</v>
      </c>
      <c r="R228" s="68"/>
      <c r="S228" s="103"/>
      <c r="T228" s="103"/>
      <c r="U228" s="103"/>
      <c r="V228" s="103"/>
      <c r="W228" s="103"/>
      <c r="X228" s="103"/>
      <c r="Y228" s="103"/>
      <c r="Z228" s="103"/>
      <c r="AA228" s="103"/>
      <c r="AB228" s="216"/>
      <c r="AC228" s="216"/>
      <c r="AD228" s="216"/>
      <c r="AE228" s="216"/>
      <c r="AF228" s="216"/>
      <c r="AG228" s="216"/>
      <c r="AH228" s="216"/>
      <c r="AI228" s="216"/>
      <c r="AJ228" s="216"/>
      <c r="AK228" s="216"/>
      <c r="AL228" s="216"/>
      <c r="AM228" s="216"/>
      <c r="AN228" s="216"/>
      <c r="AO228" s="216"/>
      <c r="AP228" s="216"/>
      <c r="AQ228" s="216"/>
      <c r="AR228" s="216"/>
      <c r="AS228" s="216"/>
      <c r="AT228" s="216"/>
      <c r="AU228" s="216"/>
      <c r="AV228" s="216"/>
      <c r="AW228" s="216"/>
      <c r="AX228" s="216"/>
      <c r="AY228" s="216"/>
      <c r="AZ228" s="216"/>
      <c r="BA228" s="216"/>
      <c r="BB228" s="216"/>
      <c r="BC228" s="216"/>
      <c r="BD228" s="103"/>
      <c r="BE228" s="103"/>
      <c r="BF228" s="103"/>
      <c r="BG228" s="103"/>
      <c r="BH228" s="103"/>
      <c r="BI228" s="103"/>
      <c r="BJ228" s="103"/>
      <c r="BK228" s="12"/>
      <c r="BL228" s="12"/>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row>
    <row r="229" spans="1:256" s="5" customFormat="1" hidden="1" outlineLevel="2">
      <c r="A229" s="9"/>
      <c r="B229" s="9"/>
      <c r="C229" s="9"/>
      <c r="D229" s="26"/>
      <c r="E229" s="666"/>
      <c r="F229" s="86">
        <v>2</v>
      </c>
      <c r="G229" s="123"/>
      <c r="H229" s="148"/>
      <c r="I229" s="149"/>
      <c r="J229" s="68">
        <v>0</v>
      </c>
      <c r="K229" s="68">
        <v>0</v>
      </c>
      <c r="L229" s="68">
        <v>0</v>
      </c>
      <c r="M229" s="68">
        <v>0</v>
      </c>
      <c r="N229" s="68">
        <v>0</v>
      </c>
      <c r="O229" s="68">
        <v>0</v>
      </c>
      <c r="P229" s="68">
        <v>0</v>
      </c>
      <c r="Q229" s="68">
        <v>0</v>
      </c>
      <c r="R229" s="68"/>
      <c r="S229" s="103"/>
      <c r="T229" s="103"/>
      <c r="U229" s="103"/>
      <c r="V229" s="103"/>
      <c r="W229" s="103"/>
      <c r="X229" s="103"/>
      <c r="Y229" s="103"/>
      <c r="Z229" s="103"/>
      <c r="AA229" s="103"/>
      <c r="AB229" s="216"/>
      <c r="AC229" s="216"/>
      <c r="AD229" s="216"/>
      <c r="AE229" s="216"/>
      <c r="AF229" s="216"/>
      <c r="AG229" s="216"/>
      <c r="AH229" s="216"/>
      <c r="AI229" s="216"/>
      <c r="AJ229" s="216"/>
      <c r="AK229" s="216"/>
      <c r="AL229" s="216"/>
      <c r="AM229" s="216"/>
      <c r="AN229" s="216"/>
      <c r="AO229" s="216"/>
      <c r="AP229" s="216"/>
      <c r="AQ229" s="216"/>
      <c r="AR229" s="216"/>
      <c r="AS229" s="216"/>
      <c r="AT229" s="216"/>
      <c r="AU229" s="216"/>
      <c r="AV229" s="216"/>
      <c r="AW229" s="216"/>
      <c r="AX229" s="216"/>
      <c r="AY229" s="216"/>
      <c r="AZ229" s="216"/>
      <c r="BA229" s="216"/>
      <c r="BB229" s="216"/>
      <c r="BC229" s="216"/>
      <c r="BD229" s="103"/>
      <c r="BE229" s="103"/>
      <c r="BF229" s="103"/>
      <c r="BG229" s="103"/>
      <c r="BH229" s="103"/>
      <c r="BI229" s="103"/>
      <c r="BJ229" s="103"/>
      <c r="BK229" s="12"/>
      <c r="BL229" s="12"/>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row>
    <row r="230" spans="1:256" s="5" customFormat="1" hidden="1" outlineLevel="2">
      <c r="A230" s="9"/>
      <c r="B230" s="9"/>
      <c r="C230" s="9"/>
      <c r="D230" s="26"/>
      <c r="E230" s="666"/>
      <c r="F230" s="86">
        <v>3</v>
      </c>
      <c r="G230" s="123"/>
      <c r="H230" s="148"/>
      <c r="I230" s="150"/>
      <c r="J230" s="149"/>
      <c r="K230" s="68">
        <v>0</v>
      </c>
      <c r="L230" s="68">
        <v>0</v>
      </c>
      <c r="M230" s="68">
        <v>0</v>
      </c>
      <c r="N230" s="68">
        <v>0</v>
      </c>
      <c r="O230" s="68">
        <v>0</v>
      </c>
      <c r="P230" s="68">
        <v>0</v>
      </c>
      <c r="Q230" s="68">
        <v>0</v>
      </c>
      <c r="R230" s="68"/>
      <c r="S230" s="103"/>
      <c r="T230" s="103"/>
      <c r="U230" s="103"/>
      <c r="V230" s="103"/>
      <c r="W230" s="103"/>
      <c r="X230" s="103"/>
      <c r="Y230" s="103"/>
      <c r="Z230" s="103"/>
      <c r="AA230" s="103"/>
      <c r="AB230" s="216"/>
      <c r="AC230" s="216"/>
      <c r="AD230" s="216"/>
      <c r="AE230" s="216"/>
      <c r="AF230" s="216"/>
      <c r="AG230" s="216"/>
      <c r="AH230" s="216"/>
      <c r="AI230" s="216"/>
      <c r="AJ230" s="216"/>
      <c r="AK230" s="216"/>
      <c r="AL230" s="216"/>
      <c r="AM230" s="216"/>
      <c r="AN230" s="216"/>
      <c r="AO230" s="216"/>
      <c r="AP230" s="216"/>
      <c r="AQ230" s="216"/>
      <c r="AR230" s="216"/>
      <c r="AS230" s="216"/>
      <c r="AT230" s="216"/>
      <c r="AU230" s="216"/>
      <c r="AV230" s="216"/>
      <c r="AW230" s="216"/>
      <c r="AX230" s="216"/>
      <c r="AY230" s="216"/>
      <c r="AZ230" s="216"/>
      <c r="BA230" s="216"/>
      <c r="BB230" s="216"/>
      <c r="BC230" s="216"/>
      <c r="BD230" s="103"/>
      <c r="BE230" s="103"/>
      <c r="BF230" s="103"/>
      <c r="BG230" s="103"/>
      <c r="BH230" s="103"/>
      <c r="BI230" s="103"/>
      <c r="BJ230" s="103"/>
      <c r="BK230" s="12"/>
      <c r="BL230" s="12"/>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row>
    <row r="231" spans="1:256" s="5" customFormat="1" hidden="1" outlineLevel="2">
      <c r="A231" s="9"/>
      <c r="B231" s="9"/>
      <c r="C231" s="9"/>
      <c r="D231" s="26"/>
      <c r="E231" s="666"/>
      <c r="F231" s="86">
        <v>4</v>
      </c>
      <c r="G231" s="123"/>
      <c r="H231" s="148"/>
      <c r="I231" s="150"/>
      <c r="J231" s="150"/>
      <c r="K231" s="149"/>
      <c r="L231" s="68">
        <v>0</v>
      </c>
      <c r="M231" s="68">
        <v>0</v>
      </c>
      <c r="N231" s="68">
        <v>0</v>
      </c>
      <c r="O231" s="68">
        <v>0</v>
      </c>
      <c r="P231" s="68">
        <v>0</v>
      </c>
      <c r="Q231" s="68">
        <v>0</v>
      </c>
      <c r="R231" s="68"/>
      <c r="S231" s="103"/>
      <c r="T231" s="103"/>
      <c r="U231" s="103"/>
      <c r="V231" s="103"/>
      <c r="W231" s="103"/>
      <c r="X231" s="103"/>
      <c r="Y231" s="103"/>
      <c r="Z231" s="103"/>
      <c r="AA231" s="103"/>
      <c r="AB231" s="216"/>
      <c r="AC231" s="216"/>
      <c r="AD231" s="216"/>
      <c r="AE231" s="216"/>
      <c r="AF231" s="216"/>
      <c r="AG231" s="216"/>
      <c r="AH231" s="216"/>
      <c r="AI231" s="216"/>
      <c r="AJ231" s="216"/>
      <c r="AK231" s="216"/>
      <c r="AL231" s="216"/>
      <c r="AM231" s="216"/>
      <c r="AN231" s="216"/>
      <c r="AO231" s="216"/>
      <c r="AP231" s="216"/>
      <c r="AQ231" s="216"/>
      <c r="AR231" s="216"/>
      <c r="AS231" s="216"/>
      <c r="AT231" s="216"/>
      <c r="AU231" s="216"/>
      <c r="AV231" s="216"/>
      <c r="AW231" s="216"/>
      <c r="AX231" s="216"/>
      <c r="AY231" s="216"/>
      <c r="AZ231" s="216"/>
      <c r="BA231" s="216"/>
      <c r="BB231" s="216"/>
      <c r="BC231" s="216"/>
      <c r="BD231" s="103"/>
      <c r="BE231" s="103"/>
      <c r="BF231" s="103"/>
      <c r="BG231" s="103"/>
      <c r="BH231" s="103"/>
      <c r="BI231" s="103"/>
      <c r="BJ231" s="103"/>
      <c r="BK231" s="12"/>
      <c r="BL231" s="12"/>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row>
    <row r="232" spans="1:256" s="5" customFormat="1" hidden="1" outlineLevel="2">
      <c r="A232" s="9"/>
      <c r="B232" s="9"/>
      <c r="C232" s="9"/>
      <c r="D232" s="26"/>
      <c r="E232" s="666"/>
      <c r="F232" s="86">
        <v>5</v>
      </c>
      <c r="G232" s="27"/>
      <c r="H232" s="148"/>
      <c r="I232" s="150"/>
      <c r="J232" s="150"/>
      <c r="K232" s="150"/>
      <c r="L232" s="149"/>
      <c r="M232" s="68">
        <v>0</v>
      </c>
      <c r="N232" s="68">
        <v>0</v>
      </c>
      <c r="O232" s="68">
        <v>0</v>
      </c>
      <c r="P232" s="68">
        <v>0</v>
      </c>
      <c r="Q232" s="68">
        <v>0</v>
      </c>
      <c r="R232" s="68"/>
      <c r="S232" s="103"/>
      <c r="T232" s="103"/>
      <c r="U232" s="103"/>
      <c r="V232" s="103"/>
      <c r="W232" s="103"/>
      <c r="X232" s="103"/>
      <c r="Y232" s="103"/>
      <c r="Z232" s="103"/>
      <c r="AA232" s="103"/>
      <c r="AB232" s="216"/>
      <c r="AC232" s="216"/>
      <c r="AD232" s="216"/>
      <c r="AE232" s="216"/>
      <c r="AF232" s="216"/>
      <c r="AG232" s="216"/>
      <c r="AH232" s="216"/>
      <c r="AI232" s="216"/>
      <c r="AJ232" s="216"/>
      <c r="AK232" s="216"/>
      <c r="AL232" s="216"/>
      <c r="AM232" s="216"/>
      <c r="AN232" s="216"/>
      <c r="AO232" s="216"/>
      <c r="AP232" s="216"/>
      <c r="AQ232" s="216"/>
      <c r="AR232" s="216"/>
      <c r="AS232" s="216"/>
      <c r="AT232" s="216"/>
      <c r="AU232" s="216"/>
      <c r="AV232" s="216"/>
      <c r="AW232" s="216"/>
      <c r="AX232" s="216"/>
      <c r="AY232" s="216"/>
      <c r="AZ232" s="216"/>
      <c r="BA232" s="216"/>
      <c r="BB232" s="216"/>
      <c r="BC232" s="216"/>
      <c r="BD232" s="103"/>
      <c r="BE232" s="103"/>
      <c r="BF232" s="103"/>
      <c r="BG232" s="103"/>
      <c r="BH232" s="103"/>
      <c r="BI232" s="103"/>
      <c r="BJ232" s="103"/>
      <c r="BK232" s="12"/>
      <c r="BL232" s="1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row>
    <row r="233" spans="1:256" s="5" customFormat="1" hidden="1" outlineLevel="2">
      <c r="A233" s="9"/>
      <c r="B233" s="9"/>
      <c r="C233" s="9"/>
      <c r="D233" s="26"/>
      <c r="E233" s="666"/>
      <c r="F233" s="86">
        <v>6</v>
      </c>
      <c r="G233" s="27"/>
      <c r="H233" s="148"/>
      <c r="I233" s="150"/>
      <c r="J233" s="150"/>
      <c r="K233" s="150"/>
      <c r="L233" s="150"/>
      <c r="M233" s="149"/>
      <c r="N233" s="68">
        <v>0</v>
      </c>
      <c r="O233" s="68">
        <v>0</v>
      </c>
      <c r="P233" s="68">
        <v>0</v>
      </c>
      <c r="Q233" s="68">
        <v>0</v>
      </c>
      <c r="R233" s="68"/>
      <c r="S233" s="103"/>
      <c r="T233" s="103"/>
      <c r="U233" s="103"/>
      <c r="V233" s="103"/>
      <c r="W233" s="103"/>
      <c r="X233" s="103"/>
      <c r="Y233" s="103"/>
      <c r="Z233" s="103"/>
      <c r="AA233" s="103"/>
      <c r="AB233" s="216"/>
      <c r="AC233" s="216"/>
      <c r="AD233" s="216"/>
      <c r="AE233" s="216"/>
      <c r="AF233" s="216"/>
      <c r="AG233" s="216"/>
      <c r="AH233" s="216"/>
      <c r="AI233" s="216"/>
      <c r="AJ233" s="216"/>
      <c r="AK233" s="216"/>
      <c r="AL233" s="216"/>
      <c r="AM233" s="216"/>
      <c r="AN233" s="216"/>
      <c r="AO233" s="216"/>
      <c r="AP233" s="216"/>
      <c r="AQ233" s="216"/>
      <c r="AR233" s="216"/>
      <c r="AS233" s="216"/>
      <c r="AT233" s="216"/>
      <c r="AU233" s="216"/>
      <c r="AV233" s="216"/>
      <c r="AW233" s="216"/>
      <c r="AX233" s="216"/>
      <c r="AY233" s="216"/>
      <c r="AZ233" s="216"/>
      <c r="BA233" s="216"/>
      <c r="BB233" s="216"/>
      <c r="BC233" s="216"/>
      <c r="BD233" s="103"/>
      <c r="BE233" s="103"/>
      <c r="BF233" s="103"/>
      <c r="BG233" s="103"/>
      <c r="BH233" s="103"/>
      <c r="BI233" s="103"/>
      <c r="BJ233" s="103"/>
      <c r="BK233" s="12"/>
      <c r="BL233" s="12"/>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row>
    <row r="234" spans="1:256" s="5" customFormat="1" hidden="1" outlineLevel="2">
      <c r="A234" s="9"/>
      <c r="B234" s="9"/>
      <c r="C234" s="9"/>
      <c r="D234" s="26"/>
      <c r="E234" s="666"/>
      <c r="F234" s="86">
        <v>7</v>
      </c>
      <c r="G234" s="27"/>
      <c r="H234" s="148"/>
      <c r="I234" s="150"/>
      <c r="J234" s="150"/>
      <c r="K234" s="150"/>
      <c r="L234" s="150"/>
      <c r="M234" s="150"/>
      <c r="N234" s="149"/>
      <c r="O234" s="68">
        <v>0</v>
      </c>
      <c r="P234" s="68">
        <v>0</v>
      </c>
      <c r="Q234" s="68">
        <v>0</v>
      </c>
      <c r="R234" s="68"/>
      <c r="S234" s="103"/>
      <c r="T234" s="103"/>
      <c r="U234" s="103"/>
      <c r="V234" s="103"/>
      <c r="W234" s="103"/>
      <c r="X234" s="103"/>
      <c r="Y234" s="103"/>
      <c r="Z234" s="103"/>
      <c r="AA234" s="103"/>
      <c r="AB234" s="216"/>
      <c r="AC234" s="216"/>
      <c r="AD234" s="216"/>
      <c r="AE234" s="216"/>
      <c r="AF234" s="216"/>
      <c r="AG234" s="216"/>
      <c r="AH234" s="216"/>
      <c r="AI234" s="216"/>
      <c r="AJ234" s="216"/>
      <c r="AK234" s="216"/>
      <c r="AL234" s="216"/>
      <c r="AM234" s="216"/>
      <c r="AN234" s="216"/>
      <c r="AO234" s="216"/>
      <c r="AP234" s="216"/>
      <c r="AQ234" s="216"/>
      <c r="AR234" s="216"/>
      <c r="AS234" s="216"/>
      <c r="AT234" s="216"/>
      <c r="AU234" s="216"/>
      <c r="AV234" s="216"/>
      <c r="AW234" s="216"/>
      <c r="AX234" s="216"/>
      <c r="AY234" s="216"/>
      <c r="AZ234" s="216"/>
      <c r="BA234" s="216"/>
      <c r="BB234" s="216"/>
      <c r="BC234" s="216"/>
      <c r="BD234" s="103"/>
      <c r="BE234" s="103"/>
      <c r="BF234" s="103"/>
      <c r="BG234" s="103"/>
      <c r="BH234" s="103"/>
      <c r="BI234" s="103"/>
      <c r="BJ234" s="103"/>
      <c r="BK234" s="12"/>
      <c r="BL234" s="12"/>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row>
    <row r="235" spans="1:256" s="5" customFormat="1" hidden="1" outlineLevel="2">
      <c r="A235" s="9"/>
      <c r="B235" s="9"/>
      <c r="C235" s="9"/>
      <c r="D235" s="26"/>
      <c r="E235" s="666"/>
      <c r="F235" s="86">
        <v>8</v>
      </c>
      <c r="G235" s="27"/>
      <c r="H235" s="148"/>
      <c r="I235" s="150"/>
      <c r="J235" s="150"/>
      <c r="K235" s="150"/>
      <c r="L235" s="150"/>
      <c r="M235" s="150"/>
      <c r="N235" s="150"/>
      <c r="O235" s="149"/>
      <c r="P235" s="68">
        <v>0</v>
      </c>
      <c r="Q235" s="68">
        <v>0</v>
      </c>
      <c r="R235" s="68"/>
      <c r="S235" s="103"/>
      <c r="T235" s="103"/>
      <c r="U235" s="103"/>
      <c r="V235" s="103"/>
      <c r="W235" s="103"/>
      <c r="X235" s="103"/>
      <c r="Y235" s="103"/>
      <c r="Z235" s="103"/>
      <c r="AA235" s="103"/>
      <c r="AB235" s="216"/>
      <c r="AC235" s="216"/>
      <c r="AD235" s="216"/>
      <c r="AE235" s="216"/>
      <c r="AF235" s="216"/>
      <c r="AG235" s="216"/>
      <c r="AH235" s="216"/>
      <c r="AI235" s="216"/>
      <c r="AJ235" s="216"/>
      <c r="AK235" s="216"/>
      <c r="AL235" s="216"/>
      <c r="AM235" s="216"/>
      <c r="AN235" s="216"/>
      <c r="AO235" s="216"/>
      <c r="AP235" s="216"/>
      <c r="AQ235" s="216"/>
      <c r="AR235" s="216"/>
      <c r="AS235" s="216"/>
      <c r="AT235" s="216"/>
      <c r="AU235" s="216"/>
      <c r="AV235" s="216"/>
      <c r="AW235" s="216"/>
      <c r="AX235" s="216"/>
      <c r="AY235" s="216"/>
      <c r="AZ235" s="216"/>
      <c r="BA235" s="216"/>
      <c r="BB235" s="216"/>
      <c r="BC235" s="216"/>
      <c r="BD235" s="103"/>
      <c r="BE235" s="103"/>
      <c r="BF235" s="103"/>
      <c r="BG235" s="103"/>
      <c r="BH235" s="103"/>
      <c r="BI235" s="103"/>
      <c r="BJ235" s="103"/>
      <c r="BK235" s="12"/>
      <c r="BL235" s="12"/>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row>
    <row r="236" spans="1:256" s="5" customFormat="1" hidden="1" outlineLevel="2">
      <c r="A236" s="9"/>
      <c r="B236" s="9"/>
      <c r="C236" s="9"/>
      <c r="D236" s="26"/>
      <c r="E236" s="666"/>
      <c r="F236" s="86">
        <v>9</v>
      </c>
      <c r="G236" s="27"/>
      <c r="H236" s="148"/>
      <c r="I236" s="150"/>
      <c r="J236" s="150"/>
      <c r="K236" s="150"/>
      <c r="L236" s="150"/>
      <c r="M236" s="150"/>
      <c r="N236" s="150"/>
      <c r="O236" s="150"/>
      <c r="P236" s="149"/>
      <c r="Q236" s="68">
        <v>0</v>
      </c>
      <c r="R236" s="68"/>
      <c r="S236" s="103"/>
      <c r="T236" s="103"/>
      <c r="U236" s="103"/>
      <c r="V236" s="103"/>
      <c r="W236" s="103"/>
      <c r="X236" s="103"/>
      <c r="Y236" s="103"/>
      <c r="Z236" s="103"/>
      <c r="AA236" s="103"/>
      <c r="AB236" s="216"/>
      <c r="AC236" s="216"/>
      <c r="AD236" s="216"/>
      <c r="AE236" s="216"/>
      <c r="AF236" s="216"/>
      <c r="AG236" s="216"/>
      <c r="AH236" s="216"/>
      <c r="AI236" s="216"/>
      <c r="AJ236" s="216"/>
      <c r="AK236" s="216"/>
      <c r="AL236" s="216"/>
      <c r="AM236" s="216"/>
      <c r="AN236" s="216"/>
      <c r="AO236" s="216"/>
      <c r="AP236" s="216"/>
      <c r="AQ236" s="216"/>
      <c r="AR236" s="216"/>
      <c r="AS236" s="216"/>
      <c r="AT236" s="216"/>
      <c r="AU236" s="216"/>
      <c r="AV236" s="216"/>
      <c r="AW236" s="216"/>
      <c r="AX236" s="216"/>
      <c r="AY236" s="216"/>
      <c r="AZ236" s="216"/>
      <c r="BA236" s="216"/>
      <c r="BB236" s="216"/>
      <c r="BC236" s="216"/>
      <c r="BD236" s="103"/>
      <c r="BE236" s="103"/>
      <c r="BF236" s="103"/>
      <c r="BG236" s="103"/>
      <c r="BH236" s="103"/>
      <c r="BI236" s="103"/>
      <c r="BJ236" s="103"/>
      <c r="BK236" s="12"/>
      <c r="BL236" s="12"/>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row>
    <row r="237" spans="1:256" s="5" customFormat="1" hidden="1" outlineLevel="2">
      <c r="A237" s="9"/>
      <c r="B237" s="9"/>
      <c r="C237" s="9"/>
      <c r="D237" s="26"/>
      <c r="E237" s="666"/>
      <c r="F237" s="87">
        <v>10</v>
      </c>
      <c r="G237" s="27"/>
      <c r="H237" s="148"/>
      <c r="I237" s="150"/>
      <c r="J237" s="150"/>
      <c r="K237" s="150"/>
      <c r="L237" s="150"/>
      <c r="M237" s="150"/>
      <c r="N237" s="150"/>
      <c r="O237" s="150"/>
      <c r="P237" s="150"/>
      <c r="Q237" s="149"/>
      <c r="R237" s="68"/>
      <c r="S237" s="103"/>
      <c r="T237" s="103"/>
      <c r="U237" s="103"/>
      <c r="V237" s="103"/>
      <c r="W237" s="103"/>
      <c r="X237" s="103"/>
      <c r="Y237" s="103"/>
      <c r="Z237" s="103"/>
      <c r="AA237" s="103"/>
      <c r="AB237" s="216"/>
      <c r="AC237" s="216"/>
      <c r="AD237" s="216"/>
      <c r="AE237" s="216"/>
      <c r="AF237" s="216"/>
      <c r="AG237" s="216"/>
      <c r="AH237" s="216"/>
      <c r="AI237" s="216"/>
      <c r="AJ237" s="216"/>
      <c r="AK237" s="216"/>
      <c r="AL237" s="216"/>
      <c r="AM237" s="216"/>
      <c r="AN237" s="216"/>
      <c r="AO237" s="216"/>
      <c r="AP237" s="216"/>
      <c r="AQ237" s="216"/>
      <c r="AR237" s="216"/>
      <c r="AS237" s="216"/>
      <c r="AT237" s="216"/>
      <c r="AU237" s="216"/>
      <c r="AV237" s="216"/>
      <c r="AW237" s="216"/>
      <c r="AX237" s="216"/>
      <c r="AY237" s="216"/>
      <c r="AZ237" s="216"/>
      <c r="BA237" s="216"/>
      <c r="BB237" s="216"/>
      <c r="BC237" s="216"/>
      <c r="BD237" s="103"/>
      <c r="BE237" s="103"/>
      <c r="BF237" s="103"/>
      <c r="BG237" s="103"/>
      <c r="BH237" s="103"/>
      <c r="BI237" s="103"/>
      <c r="BJ237" s="103"/>
      <c r="BK237" s="12"/>
      <c r="BL237" s="12"/>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row>
    <row r="238" spans="1:256" s="5" customFormat="1" hidden="1" outlineLevel="1" collapsed="1">
      <c r="A238" s="9"/>
      <c r="B238" s="9"/>
      <c r="C238" s="9"/>
      <c r="D238" s="26">
        <v>0</v>
      </c>
      <c r="E238" s="9"/>
      <c r="F238" s="9"/>
      <c r="G238" s="123"/>
      <c r="H238" s="167">
        <v>0</v>
      </c>
      <c r="I238" s="167">
        <v>0</v>
      </c>
      <c r="J238" s="167">
        <v>0</v>
      </c>
      <c r="K238" s="167">
        <v>0</v>
      </c>
      <c r="L238" s="167">
        <v>0</v>
      </c>
      <c r="M238" s="167">
        <v>0</v>
      </c>
      <c r="N238" s="167">
        <v>0</v>
      </c>
      <c r="O238" s="167">
        <v>0</v>
      </c>
      <c r="P238" s="167">
        <v>0</v>
      </c>
      <c r="Q238" s="167">
        <v>0</v>
      </c>
      <c r="R238" s="66"/>
      <c r="S238" s="105"/>
      <c r="T238" s="105"/>
      <c r="U238" s="105"/>
      <c r="V238" s="105"/>
      <c r="W238" s="105"/>
      <c r="X238" s="105"/>
      <c r="Y238" s="105"/>
      <c r="Z238" s="105"/>
      <c r="AA238" s="105"/>
      <c r="AB238" s="232"/>
      <c r="AC238" s="232"/>
      <c r="AD238" s="232"/>
      <c r="AE238" s="232"/>
      <c r="AF238" s="232"/>
      <c r="AG238" s="232"/>
      <c r="AH238" s="232"/>
      <c r="AI238" s="232"/>
      <c r="AJ238" s="232"/>
      <c r="AK238" s="232"/>
      <c r="AL238" s="232"/>
      <c r="AM238" s="232"/>
      <c r="AN238" s="232"/>
      <c r="AO238" s="232"/>
      <c r="AP238" s="232"/>
      <c r="AQ238" s="232"/>
      <c r="AR238" s="232"/>
      <c r="AS238" s="232"/>
      <c r="AT238" s="232"/>
      <c r="AU238" s="232"/>
      <c r="AV238" s="232"/>
      <c r="AW238" s="232"/>
      <c r="AX238" s="232"/>
      <c r="AY238" s="232"/>
      <c r="AZ238" s="232"/>
      <c r="BA238" s="232"/>
      <c r="BB238" s="232"/>
      <c r="BC238" s="232"/>
      <c r="BD238" s="105"/>
      <c r="BE238" s="105"/>
      <c r="BF238" s="105"/>
      <c r="BG238" s="105"/>
      <c r="BH238" s="105"/>
      <c r="BI238" s="105"/>
      <c r="BJ238" s="105"/>
      <c r="BK238" s="12"/>
      <c r="BL238" s="12"/>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row>
    <row r="239" spans="1:256" s="5" customFormat="1" hidden="1" outlineLevel="2">
      <c r="A239" s="9"/>
      <c r="B239" s="9"/>
      <c r="C239" s="32">
        <v>0</v>
      </c>
      <c r="D239" s="163"/>
      <c r="E239" s="34" t="s">
        <v>28</v>
      </c>
      <c r="F239" s="33"/>
      <c r="G239" s="176"/>
      <c r="H239" s="67">
        <v>0</v>
      </c>
      <c r="I239" s="67">
        <v>0</v>
      </c>
      <c r="J239" s="67">
        <v>0</v>
      </c>
      <c r="K239" s="67">
        <v>0</v>
      </c>
      <c r="L239" s="67">
        <v>0</v>
      </c>
      <c r="M239" s="67">
        <v>0</v>
      </c>
      <c r="N239" s="67">
        <v>0</v>
      </c>
      <c r="O239" s="67">
        <v>0</v>
      </c>
      <c r="P239" s="67">
        <v>0</v>
      </c>
      <c r="Q239" s="67">
        <v>0</v>
      </c>
      <c r="R239" s="67"/>
      <c r="S239" s="103"/>
      <c r="T239" s="103"/>
      <c r="U239" s="103"/>
      <c r="V239" s="103"/>
      <c r="W239" s="103"/>
      <c r="X239" s="103"/>
      <c r="Y239" s="103"/>
      <c r="Z239" s="103"/>
      <c r="AA239" s="103"/>
      <c r="AB239" s="216"/>
      <c r="AC239" s="216"/>
      <c r="AD239" s="216"/>
      <c r="AE239" s="216"/>
      <c r="AF239" s="216"/>
      <c r="AG239" s="216"/>
      <c r="AH239" s="216"/>
      <c r="AI239" s="216"/>
      <c r="AJ239" s="216"/>
      <c r="AK239" s="216"/>
      <c r="AL239" s="216"/>
      <c r="AM239" s="216"/>
      <c r="AN239" s="216"/>
      <c r="AO239" s="216"/>
      <c r="AP239" s="216"/>
      <c r="AQ239" s="216"/>
      <c r="AR239" s="216"/>
      <c r="AS239" s="216"/>
      <c r="AT239" s="216"/>
      <c r="AU239" s="216"/>
      <c r="AV239" s="216"/>
      <c r="AW239" s="216"/>
      <c r="AX239" s="216"/>
      <c r="AY239" s="216"/>
      <c r="AZ239" s="216"/>
      <c r="BA239" s="216"/>
      <c r="BB239" s="216"/>
      <c r="BC239" s="216"/>
      <c r="BD239" s="103"/>
      <c r="BE239" s="103"/>
      <c r="BF239" s="103"/>
      <c r="BG239" s="103"/>
      <c r="BH239" s="103"/>
      <c r="BI239" s="103"/>
      <c r="BJ239" s="103"/>
      <c r="BK239" s="12"/>
      <c r="BL239" s="12"/>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row>
    <row r="240" spans="1:256" s="5" customFormat="1" ht="12.75" hidden="1" customHeight="1" outlineLevel="2">
      <c r="A240" s="9"/>
      <c r="B240" s="9"/>
      <c r="C240" s="9"/>
      <c r="D240" s="26"/>
      <c r="E240" s="665" t="s">
        <v>84</v>
      </c>
      <c r="F240" s="86">
        <v>0</v>
      </c>
      <c r="G240" s="123"/>
      <c r="H240" s="68"/>
      <c r="I240" s="68"/>
      <c r="J240" s="68"/>
      <c r="K240" s="68"/>
      <c r="L240" s="68"/>
      <c r="M240" s="165"/>
      <c r="N240" s="113"/>
      <c r="O240" s="68"/>
      <c r="P240" s="68"/>
      <c r="Q240" s="68"/>
      <c r="R240" s="68"/>
      <c r="S240" s="103"/>
      <c r="T240" s="103"/>
      <c r="U240" s="103"/>
      <c r="V240" s="103"/>
      <c r="W240" s="103"/>
      <c r="X240" s="103"/>
      <c r="Y240" s="103"/>
      <c r="Z240" s="103"/>
      <c r="AA240" s="103"/>
      <c r="AB240" s="216"/>
      <c r="AC240" s="216"/>
      <c r="AD240" s="216"/>
      <c r="AE240" s="216"/>
      <c r="AF240" s="216"/>
      <c r="AG240" s="216"/>
      <c r="AH240" s="216"/>
      <c r="AI240" s="216"/>
      <c r="AJ240" s="216"/>
      <c r="AK240" s="216"/>
      <c r="AL240" s="216"/>
      <c r="AM240" s="216"/>
      <c r="AN240" s="216"/>
      <c r="AO240" s="216"/>
      <c r="AP240" s="216"/>
      <c r="AQ240" s="216"/>
      <c r="AR240" s="216"/>
      <c r="AS240" s="216"/>
      <c r="AT240" s="216"/>
      <c r="AU240" s="216"/>
      <c r="AV240" s="216"/>
      <c r="AW240" s="216"/>
      <c r="AX240" s="216"/>
      <c r="AY240" s="216"/>
      <c r="AZ240" s="216"/>
      <c r="BA240" s="216"/>
      <c r="BB240" s="216"/>
      <c r="BC240" s="216"/>
      <c r="BD240" s="103"/>
      <c r="BE240" s="103"/>
      <c r="BF240" s="103"/>
      <c r="BG240" s="103"/>
      <c r="BH240" s="103"/>
      <c r="BI240" s="103"/>
      <c r="BJ240" s="103"/>
      <c r="BK240" s="12"/>
      <c r="BL240" s="12"/>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row>
    <row r="241" spans="1:256" s="5" customFormat="1" hidden="1" outlineLevel="2">
      <c r="A241" s="9"/>
      <c r="B241" s="9"/>
      <c r="C241" s="9"/>
      <c r="D241" s="26"/>
      <c r="E241" s="666"/>
      <c r="F241" s="86">
        <v>1</v>
      </c>
      <c r="G241" s="123"/>
      <c r="H241" s="147"/>
      <c r="I241" s="68">
        <v>0</v>
      </c>
      <c r="J241" s="68">
        <v>0</v>
      </c>
      <c r="K241" s="68">
        <v>0</v>
      </c>
      <c r="L241" s="68">
        <v>0</v>
      </c>
      <c r="M241" s="68">
        <v>0</v>
      </c>
      <c r="N241" s="68">
        <v>0</v>
      </c>
      <c r="O241" s="68">
        <v>0</v>
      </c>
      <c r="P241" s="68">
        <v>0</v>
      </c>
      <c r="Q241" s="68">
        <v>0</v>
      </c>
      <c r="R241" s="68"/>
      <c r="S241" s="103"/>
      <c r="T241" s="103"/>
      <c r="U241" s="103"/>
      <c r="V241" s="103"/>
      <c r="W241" s="103"/>
      <c r="X241" s="103"/>
      <c r="Y241" s="103"/>
      <c r="Z241" s="103"/>
      <c r="AA241" s="103"/>
      <c r="AB241" s="216"/>
      <c r="AC241" s="216"/>
      <c r="AD241" s="216"/>
      <c r="AE241" s="216"/>
      <c r="AF241" s="216"/>
      <c r="AG241" s="216"/>
      <c r="AH241" s="216"/>
      <c r="AI241" s="216"/>
      <c r="AJ241" s="216"/>
      <c r="AK241" s="216"/>
      <c r="AL241" s="216"/>
      <c r="AM241" s="216"/>
      <c r="AN241" s="216"/>
      <c r="AO241" s="216"/>
      <c r="AP241" s="216"/>
      <c r="AQ241" s="216"/>
      <c r="AR241" s="216"/>
      <c r="AS241" s="216"/>
      <c r="AT241" s="216"/>
      <c r="AU241" s="216"/>
      <c r="AV241" s="216"/>
      <c r="AW241" s="216"/>
      <c r="AX241" s="216"/>
      <c r="AY241" s="216"/>
      <c r="AZ241" s="216"/>
      <c r="BA241" s="216"/>
      <c r="BB241" s="216"/>
      <c r="BC241" s="216"/>
      <c r="BD241" s="103"/>
      <c r="BE241" s="103"/>
      <c r="BF241" s="103"/>
      <c r="BG241" s="103"/>
      <c r="BH241" s="103"/>
      <c r="BI241" s="103"/>
      <c r="BJ241" s="103"/>
      <c r="BK241" s="12"/>
      <c r="BL241" s="12"/>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row>
    <row r="242" spans="1:256" s="5" customFormat="1" hidden="1" outlineLevel="2">
      <c r="A242" s="9"/>
      <c r="B242" s="9"/>
      <c r="C242" s="9"/>
      <c r="D242" s="26"/>
      <c r="E242" s="666"/>
      <c r="F242" s="86">
        <v>2</v>
      </c>
      <c r="G242" s="123"/>
      <c r="H242" s="148"/>
      <c r="I242" s="149"/>
      <c r="J242" s="68">
        <v>0</v>
      </c>
      <c r="K242" s="68">
        <v>0</v>
      </c>
      <c r="L242" s="68">
        <v>0</v>
      </c>
      <c r="M242" s="68">
        <v>0</v>
      </c>
      <c r="N242" s="68">
        <v>0</v>
      </c>
      <c r="O242" s="68">
        <v>0</v>
      </c>
      <c r="P242" s="68">
        <v>0</v>
      </c>
      <c r="Q242" s="68">
        <v>0</v>
      </c>
      <c r="R242" s="68"/>
      <c r="S242" s="103"/>
      <c r="T242" s="103"/>
      <c r="U242" s="103"/>
      <c r="V242" s="103"/>
      <c r="W242" s="103"/>
      <c r="X242" s="103"/>
      <c r="Y242" s="103"/>
      <c r="Z242" s="103"/>
      <c r="AA242" s="103"/>
      <c r="AB242" s="216"/>
      <c r="AC242" s="216"/>
      <c r="AD242" s="216"/>
      <c r="AE242" s="216"/>
      <c r="AF242" s="216"/>
      <c r="AG242" s="216"/>
      <c r="AH242" s="216"/>
      <c r="AI242" s="216"/>
      <c r="AJ242" s="216"/>
      <c r="AK242" s="216"/>
      <c r="AL242" s="216"/>
      <c r="AM242" s="216"/>
      <c r="AN242" s="216"/>
      <c r="AO242" s="216"/>
      <c r="AP242" s="216"/>
      <c r="AQ242" s="216"/>
      <c r="AR242" s="216"/>
      <c r="AS242" s="216"/>
      <c r="AT242" s="216"/>
      <c r="AU242" s="216"/>
      <c r="AV242" s="216"/>
      <c r="AW242" s="216"/>
      <c r="AX242" s="216"/>
      <c r="AY242" s="216"/>
      <c r="AZ242" s="216"/>
      <c r="BA242" s="216"/>
      <c r="BB242" s="216"/>
      <c r="BC242" s="216"/>
      <c r="BD242" s="103"/>
      <c r="BE242" s="103"/>
      <c r="BF242" s="103"/>
      <c r="BG242" s="103"/>
      <c r="BH242" s="103"/>
      <c r="BI242" s="103"/>
      <c r="BJ242" s="103"/>
      <c r="BK242" s="12"/>
      <c r="BL242" s="1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row>
    <row r="243" spans="1:256" s="5" customFormat="1" hidden="1" outlineLevel="2">
      <c r="A243" s="9"/>
      <c r="B243" s="9"/>
      <c r="C243" s="9"/>
      <c r="D243" s="26"/>
      <c r="E243" s="666"/>
      <c r="F243" s="86">
        <v>3</v>
      </c>
      <c r="G243" s="123"/>
      <c r="H243" s="148"/>
      <c r="I243" s="150"/>
      <c r="J243" s="149"/>
      <c r="K243" s="68">
        <v>0</v>
      </c>
      <c r="L243" s="68">
        <v>0</v>
      </c>
      <c r="M243" s="68">
        <v>0</v>
      </c>
      <c r="N243" s="68">
        <v>0</v>
      </c>
      <c r="O243" s="68">
        <v>0</v>
      </c>
      <c r="P243" s="68">
        <v>0</v>
      </c>
      <c r="Q243" s="68">
        <v>0</v>
      </c>
      <c r="R243" s="68"/>
      <c r="S243" s="103"/>
      <c r="T243" s="103"/>
      <c r="U243" s="103"/>
      <c r="V243" s="103"/>
      <c r="W243" s="103"/>
      <c r="X243" s="103"/>
      <c r="Y243" s="103"/>
      <c r="Z243" s="103"/>
      <c r="AA243" s="103"/>
      <c r="AB243" s="216"/>
      <c r="AC243" s="216"/>
      <c r="AD243" s="216"/>
      <c r="AE243" s="216"/>
      <c r="AF243" s="216"/>
      <c r="AG243" s="216"/>
      <c r="AH243" s="216"/>
      <c r="AI243" s="216"/>
      <c r="AJ243" s="216"/>
      <c r="AK243" s="216"/>
      <c r="AL243" s="216"/>
      <c r="AM243" s="216"/>
      <c r="AN243" s="216"/>
      <c r="AO243" s="216"/>
      <c r="AP243" s="216"/>
      <c r="AQ243" s="216"/>
      <c r="AR243" s="216"/>
      <c r="AS243" s="216"/>
      <c r="AT243" s="216"/>
      <c r="AU243" s="216"/>
      <c r="AV243" s="216"/>
      <c r="AW243" s="216"/>
      <c r="AX243" s="216"/>
      <c r="AY243" s="216"/>
      <c r="AZ243" s="216"/>
      <c r="BA243" s="216"/>
      <c r="BB243" s="216"/>
      <c r="BC243" s="216"/>
      <c r="BD243" s="103"/>
      <c r="BE243" s="103"/>
      <c r="BF243" s="103"/>
      <c r="BG243" s="103"/>
      <c r="BH243" s="103"/>
      <c r="BI243" s="103"/>
      <c r="BJ243" s="103"/>
      <c r="BK243" s="12"/>
      <c r="BL243" s="12"/>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row>
    <row r="244" spans="1:256" s="5" customFormat="1" hidden="1" outlineLevel="2">
      <c r="A244" s="9"/>
      <c r="B244" s="9"/>
      <c r="C244" s="9"/>
      <c r="D244" s="26"/>
      <c r="E244" s="666"/>
      <c r="F244" s="86">
        <v>4</v>
      </c>
      <c r="G244" s="123"/>
      <c r="H244" s="148"/>
      <c r="I244" s="150"/>
      <c r="J244" s="150"/>
      <c r="K244" s="149"/>
      <c r="L244" s="68">
        <v>0</v>
      </c>
      <c r="M244" s="68">
        <v>0</v>
      </c>
      <c r="N244" s="68">
        <v>0</v>
      </c>
      <c r="O244" s="68">
        <v>0</v>
      </c>
      <c r="P244" s="68">
        <v>0</v>
      </c>
      <c r="Q244" s="68">
        <v>0</v>
      </c>
      <c r="R244" s="68"/>
      <c r="S244" s="103"/>
      <c r="T244" s="103"/>
      <c r="U244" s="103"/>
      <c r="V244" s="103"/>
      <c r="W244" s="103"/>
      <c r="X244" s="103"/>
      <c r="Y244" s="103"/>
      <c r="Z244" s="103"/>
      <c r="AA244" s="103"/>
      <c r="AB244" s="216"/>
      <c r="AC244" s="216"/>
      <c r="AD244" s="216"/>
      <c r="AE244" s="216"/>
      <c r="AF244" s="216"/>
      <c r="AG244" s="216"/>
      <c r="AH244" s="216"/>
      <c r="AI244" s="216"/>
      <c r="AJ244" s="216"/>
      <c r="AK244" s="216"/>
      <c r="AL244" s="216"/>
      <c r="AM244" s="216"/>
      <c r="AN244" s="216"/>
      <c r="AO244" s="216"/>
      <c r="AP244" s="216"/>
      <c r="AQ244" s="216"/>
      <c r="AR244" s="216"/>
      <c r="AS244" s="216"/>
      <c r="AT244" s="216"/>
      <c r="AU244" s="216"/>
      <c r="AV244" s="216"/>
      <c r="AW244" s="216"/>
      <c r="AX244" s="216"/>
      <c r="AY244" s="216"/>
      <c r="AZ244" s="216"/>
      <c r="BA244" s="216"/>
      <c r="BB244" s="216"/>
      <c r="BC244" s="216"/>
      <c r="BD244" s="103"/>
      <c r="BE244" s="103"/>
      <c r="BF244" s="103"/>
      <c r="BG244" s="103"/>
      <c r="BH244" s="103"/>
      <c r="BI244" s="103"/>
      <c r="BJ244" s="103"/>
      <c r="BK244" s="12"/>
      <c r="BL244" s="12"/>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row>
    <row r="245" spans="1:256" s="5" customFormat="1" hidden="1" outlineLevel="2">
      <c r="A245" s="9"/>
      <c r="B245" s="9"/>
      <c r="C245" s="9"/>
      <c r="D245" s="26"/>
      <c r="E245" s="666"/>
      <c r="F245" s="86">
        <v>5</v>
      </c>
      <c r="G245" s="27"/>
      <c r="H245" s="148"/>
      <c r="I245" s="150"/>
      <c r="J245" s="150"/>
      <c r="K245" s="150"/>
      <c r="L245" s="149"/>
      <c r="M245" s="68">
        <v>0</v>
      </c>
      <c r="N245" s="68">
        <v>0</v>
      </c>
      <c r="O245" s="68">
        <v>0</v>
      </c>
      <c r="P245" s="68">
        <v>0</v>
      </c>
      <c r="Q245" s="68">
        <v>0</v>
      </c>
      <c r="R245" s="68"/>
      <c r="S245" s="103"/>
      <c r="T245" s="103"/>
      <c r="U245" s="103"/>
      <c r="V245" s="103"/>
      <c r="W245" s="103"/>
      <c r="X245" s="103"/>
      <c r="Y245" s="103"/>
      <c r="Z245" s="103"/>
      <c r="AA245" s="103"/>
      <c r="AB245" s="216"/>
      <c r="AC245" s="216"/>
      <c r="AD245" s="216"/>
      <c r="AE245" s="216"/>
      <c r="AF245" s="216"/>
      <c r="AG245" s="216"/>
      <c r="AH245" s="216"/>
      <c r="AI245" s="216"/>
      <c r="AJ245" s="216"/>
      <c r="AK245" s="216"/>
      <c r="AL245" s="216"/>
      <c r="AM245" s="216"/>
      <c r="AN245" s="216"/>
      <c r="AO245" s="216"/>
      <c r="AP245" s="216"/>
      <c r="AQ245" s="216"/>
      <c r="AR245" s="216"/>
      <c r="AS245" s="216"/>
      <c r="AT245" s="216"/>
      <c r="AU245" s="216"/>
      <c r="AV245" s="216"/>
      <c r="AW245" s="216"/>
      <c r="AX245" s="216"/>
      <c r="AY245" s="216"/>
      <c r="AZ245" s="216"/>
      <c r="BA245" s="216"/>
      <c r="BB245" s="216"/>
      <c r="BC245" s="216"/>
      <c r="BD245" s="103"/>
      <c r="BE245" s="103"/>
      <c r="BF245" s="103"/>
      <c r="BG245" s="103"/>
      <c r="BH245" s="103"/>
      <c r="BI245" s="103"/>
      <c r="BJ245" s="103"/>
      <c r="BK245" s="12"/>
      <c r="BL245" s="12"/>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row>
    <row r="246" spans="1:256" s="5" customFormat="1" hidden="1" outlineLevel="2">
      <c r="A246" s="9"/>
      <c r="B246" s="9"/>
      <c r="C246" s="9"/>
      <c r="D246" s="26"/>
      <c r="E246" s="666"/>
      <c r="F246" s="86">
        <v>6</v>
      </c>
      <c r="G246" s="27"/>
      <c r="H246" s="148"/>
      <c r="I246" s="150"/>
      <c r="J246" s="150"/>
      <c r="K246" s="150"/>
      <c r="L246" s="150"/>
      <c r="M246" s="149"/>
      <c r="N246" s="68">
        <v>0</v>
      </c>
      <c r="O246" s="68">
        <v>0</v>
      </c>
      <c r="P246" s="68">
        <v>0</v>
      </c>
      <c r="Q246" s="68">
        <v>0</v>
      </c>
      <c r="R246" s="68"/>
      <c r="S246" s="103"/>
      <c r="T246" s="103"/>
      <c r="U246" s="103"/>
      <c r="V246" s="103"/>
      <c r="W246" s="103"/>
      <c r="X246" s="103"/>
      <c r="Y246" s="103"/>
      <c r="Z246" s="103"/>
      <c r="AA246" s="103"/>
      <c r="AB246" s="216"/>
      <c r="AC246" s="216"/>
      <c r="AD246" s="216"/>
      <c r="AE246" s="216"/>
      <c r="AF246" s="216"/>
      <c r="AG246" s="216"/>
      <c r="AH246" s="216"/>
      <c r="AI246" s="216"/>
      <c r="AJ246" s="216"/>
      <c r="AK246" s="216"/>
      <c r="AL246" s="216"/>
      <c r="AM246" s="216"/>
      <c r="AN246" s="216"/>
      <c r="AO246" s="216"/>
      <c r="AP246" s="216"/>
      <c r="AQ246" s="216"/>
      <c r="AR246" s="216"/>
      <c r="AS246" s="216"/>
      <c r="AT246" s="216"/>
      <c r="AU246" s="216"/>
      <c r="AV246" s="216"/>
      <c r="AW246" s="216"/>
      <c r="AX246" s="216"/>
      <c r="AY246" s="216"/>
      <c r="AZ246" s="216"/>
      <c r="BA246" s="216"/>
      <c r="BB246" s="216"/>
      <c r="BC246" s="216"/>
      <c r="BD246" s="103"/>
      <c r="BE246" s="103"/>
      <c r="BF246" s="103"/>
      <c r="BG246" s="103"/>
      <c r="BH246" s="103"/>
      <c r="BI246" s="103"/>
      <c r="BJ246" s="103"/>
      <c r="BK246" s="12"/>
      <c r="BL246" s="12"/>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row>
    <row r="247" spans="1:256" s="5" customFormat="1" hidden="1" outlineLevel="2">
      <c r="A247" s="9"/>
      <c r="B247" s="9"/>
      <c r="C247" s="9"/>
      <c r="D247" s="26"/>
      <c r="E247" s="666"/>
      <c r="F247" s="86">
        <v>7</v>
      </c>
      <c r="G247" s="27"/>
      <c r="H247" s="148"/>
      <c r="I247" s="150"/>
      <c r="J247" s="150"/>
      <c r="K247" s="150"/>
      <c r="L247" s="150"/>
      <c r="M247" s="150"/>
      <c r="N247" s="149"/>
      <c r="O247" s="68">
        <v>0</v>
      </c>
      <c r="P247" s="68">
        <v>0</v>
      </c>
      <c r="Q247" s="68">
        <v>0</v>
      </c>
      <c r="R247" s="68"/>
      <c r="S247" s="103"/>
      <c r="T247" s="103"/>
      <c r="U247" s="103"/>
      <c r="V247" s="103"/>
      <c r="W247" s="103"/>
      <c r="X247" s="103"/>
      <c r="Y247" s="103"/>
      <c r="Z247" s="103"/>
      <c r="AA247" s="103"/>
      <c r="AB247" s="216"/>
      <c r="AC247" s="216"/>
      <c r="AD247" s="216"/>
      <c r="AE247" s="216"/>
      <c r="AF247" s="216"/>
      <c r="AG247" s="216"/>
      <c r="AH247" s="216"/>
      <c r="AI247" s="216"/>
      <c r="AJ247" s="216"/>
      <c r="AK247" s="216"/>
      <c r="AL247" s="216"/>
      <c r="AM247" s="216"/>
      <c r="AN247" s="216"/>
      <c r="AO247" s="216"/>
      <c r="AP247" s="216"/>
      <c r="AQ247" s="216"/>
      <c r="AR247" s="216"/>
      <c r="AS247" s="216"/>
      <c r="AT247" s="216"/>
      <c r="AU247" s="216"/>
      <c r="AV247" s="216"/>
      <c r="AW247" s="216"/>
      <c r="AX247" s="216"/>
      <c r="AY247" s="216"/>
      <c r="AZ247" s="216"/>
      <c r="BA247" s="216"/>
      <c r="BB247" s="216"/>
      <c r="BC247" s="216"/>
      <c r="BD247" s="103"/>
      <c r="BE247" s="103"/>
      <c r="BF247" s="103"/>
      <c r="BG247" s="103"/>
      <c r="BH247" s="103"/>
      <c r="BI247" s="103"/>
      <c r="BJ247" s="103"/>
      <c r="BK247" s="12"/>
      <c r="BL247" s="12"/>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row>
    <row r="248" spans="1:256" s="5" customFormat="1" hidden="1" outlineLevel="2">
      <c r="A248" s="9"/>
      <c r="B248" s="9"/>
      <c r="C248" s="9"/>
      <c r="D248" s="26"/>
      <c r="E248" s="666"/>
      <c r="F248" s="86">
        <v>8</v>
      </c>
      <c r="G248" s="27"/>
      <c r="H248" s="148"/>
      <c r="I248" s="150"/>
      <c r="J248" s="150"/>
      <c r="K248" s="150"/>
      <c r="L248" s="150"/>
      <c r="M248" s="150"/>
      <c r="N248" s="150"/>
      <c r="O248" s="149"/>
      <c r="P248" s="68">
        <v>0</v>
      </c>
      <c r="Q248" s="68">
        <v>0</v>
      </c>
      <c r="R248" s="68"/>
      <c r="S248" s="103"/>
      <c r="T248" s="103"/>
      <c r="U248" s="103"/>
      <c r="V248" s="103"/>
      <c r="W248" s="103"/>
      <c r="X248" s="103"/>
      <c r="Y248" s="103"/>
      <c r="Z248" s="103"/>
      <c r="AA248" s="103"/>
      <c r="AB248" s="216"/>
      <c r="AC248" s="216"/>
      <c r="AD248" s="216"/>
      <c r="AE248" s="216"/>
      <c r="AF248" s="216"/>
      <c r="AG248" s="216"/>
      <c r="AH248" s="216"/>
      <c r="AI248" s="216"/>
      <c r="AJ248" s="216"/>
      <c r="AK248" s="216"/>
      <c r="AL248" s="216"/>
      <c r="AM248" s="216"/>
      <c r="AN248" s="216"/>
      <c r="AO248" s="216"/>
      <c r="AP248" s="216"/>
      <c r="AQ248" s="216"/>
      <c r="AR248" s="216"/>
      <c r="AS248" s="216"/>
      <c r="AT248" s="216"/>
      <c r="AU248" s="216"/>
      <c r="AV248" s="216"/>
      <c r="AW248" s="216"/>
      <c r="AX248" s="216"/>
      <c r="AY248" s="216"/>
      <c r="AZ248" s="216"/>
      <c r="BA248" s="216"/>
      <c r="BB248" s="216"/>
      <c r="BC248" s="216"/>
      <c r="BD248" s="103"/>
      <c r="BE248" s="103"/>
      <c r="BF248" s="103"/>
      <c r="BG248" s="103"/>
      <c r="BH248" s="103"/>
      <c r="BI248" s="103"/>
      <c r="BJ248" s="103"/>
      <c r="BK248" s="12"/>
      <c r="BL248" s="12"/>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row>
    <row r="249" spans="1:256" s="5" customFormat="1" hidden="1" outlineLevel="2">
      <c r="A249" s="9"/>
      <c r="B249" s="9"/>
      <c r="C249" s="9"/>
      <c r="D249" s="26"/>
      <c r="E249" s="666"/>
      <c r="F249" s="86">
        <v>9</v>
      </c>
      <c r="G249" s="27"/>
      <c r="H249" s="148"/>
      <c r="I249" s="150"/>
      <c r="J249" s="150"/>
      <c r="K249" s="150"/>
      <c r="L249" s="150"/>
      <c r="M249" s="150"/>
      <c r="N249" s="150"/>
      <c r="O249" s="150"/>
      <c r="P249" s="149"/>
      <c r="Q249" s="68">
        <v>0</v>
      </c>
      <c r="R249" s="68"/>
      <c r="S249" s="103"/>
      <c r="T249" s="103"/>
      <c r="U249" s="103"/>
      <c r="V249" s="103"/>
      <c r="W249" s="103"/>
      <c r="X249" s="103"/>
      <c r="Y249" s="103"/>
      <c r="Z249" s="103"/>
      <c r="AA249" s="103"/>
      <c r="AB249" s="216"/>
      <c r="AC249" s="216"/>
      <c r="AD249" s="216"/>
      <c r="AE249" s="216"/>
      <c r="AF249" s="216"/>
      <c r="AG249" s="216"/>
      <c r="AH249" s="216"/>
      <c r="AI249" s="216"/>
      <c r="AJ249" s="216"/>
      <c r="AK249" s="216"/>
      <c r="AL249" s="216"/>
      <c r="AM249" s="216"/>
      <c r="AN249" s="216"/>
      <c r="AO249" s="216"/>
      <c r="AP249" s="216"/>
      <c r="AQ249" s="216"/>
      <c r="AR249" s="216"/>
      <c r="AS249" s="216"/>
      <c r="AT249" s="216"/>
      <c r="AU249" s="216"/>
      <c r="AV249" s="216"/>
      <c r="AW249" s="216"/>
      <c r="AX249" s="216"/>
      <c r="AY249" s="216"/>
      <c r="AZ249" s="216"/>
      <c r="BA249" s="216"/>
      <c r="BB249" s="216"/>
      <c r="BC249" s="216"/>
      <c r="BD249" s="103"/>
      <c r="BE249" s="103"/>
      <c r="BF249" s="103"/>
      <c r="BG249" s="103"/>
      <c r="BH249" s="103"/>
      <c r="BI249" s="103"/>
      <c r="BJ249" s="103"/>
      <c r="BK249" s="12"/>
      <c r="BL249" s="12"/>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row>
    <row r="250" spans="1:256" s="5" customFormat="1" hidden="1" outlineLevel="2">
      <c r="A250" s="9"/>
      <c r="B250" s="9"/>
      <c r="C250" s="9"/>
      <c r="D250" s="26"/>
      <c r="E250" s="666"/>
      <c r="F250" s="87">
        <v>10</v>
      </c>
      <c r="G250" s="27"/>
      <c r="H250" s="148"/>
      <c r="I250" s="150"/>
      <c r="J250" s="150"/>
      <c r="K250" s="150"/>
      <c r="L250" s="150"/>
      <c r="M250" s="150"/>
      <c r="N250" s="150"/>
      <c r="O250" s="150"/>
      <c r="P250" s="150"/>
      <c r="Q250" s="149"/>
      <c r="R250" s="68"/>
      <c r="S250" s="103"/>
      <c r="T250" s="103"/>
      <c r="U250" s="103"/>
      <c r="V250" s="103"/>
      <c r="W250" s="103"/>
      <c r="X250" s="103"/>
      <c r="Y250" s="103"/>
      <c r="Z250" s="103"/>
      <c r="AA250" s="103"/>
      <c r="AB250" s="216"/>
      <c r="AC250" s="216"/>
      <c r="AD250" s="216"/>
      <c r="AE250" s="216"/>
      <c r="AF250" s="216"/>
      <c r="AG250" s="216"/>
      <c r="AH250" s="216"/>
      <c r="AI250" s="216"/>
      <c r="AJ250" s="216"/>
      <c r="AK250" s="216"/>
      <c r="AL250" s="216"/>
      <c r="AM250" s="216"/>
      <c r="AN250" s="216"/>
      <c r="AO250" s="216"/>
      <c r="AP250" s="216"/>
      <c r="AQ250" s="216"/>
      <c r="AR250" s="216"/>
      <c r="AS250" s="216"/>
      <c r="AT250" s="216"/>
      <c r="AU250" s="216"/>
      <c r="AV250" s="216"/>
      <c r="AW250" s="216"/>
      <c r="AX250" s="216"/>
      <c r="AY250" s="216"/>
      <c r="AZ250" s="216"/>
      <c r="BA250" s="216"/>
      <c r="BB250" s="216"/>
      <c r="BC250" s="216"/>
      <c r="BD250" s="103"/>
      <c r="BE250" s="103"/>
      <c r="BF250" s="103"/>
      <c r="BG250" s="103"/>
      <c r="BH250" s="103"/>
      <c r="BI250" s="103"/>
      <c r="BJ250" s="103"/>
      <c r="BK250" s="12"/>
      <c r="BL250" s="12"/>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row>
    <row r="251" spans="1:256" s="5" customFormat="1" hidden="1" outlineLevel="1" collapsed="1">
      <c r="A251" s="9"/>
      <c r="B251" s="9"/>
      <c r="C251" s="9"/>
      <c r="D251" s="26">
        <v>0</v>
      </c>
      <c r="E251" s="9"/>
      <c r="F251" s="9"/>
      <c r="G251" s="123"/>
      <c r="H251" s="167">
        <v>0</v>
      </c>
      <c r="I251" s="167">
        <v>0</v>
      </c>
      <c r="J251" s="167">
        <v>0</v>
      </c>
      <c r="K251" s="167">
        <v>0</v>
      </c>
      <c r="L251" s="167">
        <v>0</v>
      </c>
      <c r="M251" s="167">
        <v>0</v>
      </c>
      <c r="N251" s="167">
        <v>0</v>
      </c>
      <c r="O251" s="167">
        <v>0</v>
      </c>
      <c r="P251" s="167">
        <v>0</v>
      </c>
      <c r="Q251" s="167">
        <v>0</v>
      </c>
      <c r="R251" s="66"/>
      <c r="S251" s="105"/>
      <c r="T251" s="105"/>
      <c r="U251" s="105"/>
      <c r="V251" s="105"/>
      <c r="W251" s="105"/>
      <c r="X251" s="105"/>
      <c r="Y251" s="105"/>
      <c r="Z251" s="105"/>
      <c r="AA251" s="105"/>
      <c r="AB251" s="232"/>
      <c r="AC251" s="232"/>
      <c r="AD251" s="232"/>
      <c r="AE251" s="232"/>
      <c r="AF251" s="232"/>
      <c r="AG251" s="232"/>
      <c r="AH251" s="232"/>
      <c r="AI251" s="232"/>
      <c r="AJ251" s="232"/>
      <c r="AK251" s="232"/>
      <c r="AL251" s="232"/>
      <c r="AM251" s="232"/>
      <c r="AN251" s="232"/>
      <c r="AO251" s="232"/>
      <c r="AP251" s="232"/>
      <c r="AQ251" s="232"/>
      <c r="AR251" s="232"/>
      <c r="AS251" s="232"/>
      <c r="AT251" s="232"/>
      <c r="AU251" s="232"/>
      <c r="AV251" s="232"/>
      <c r="AW251" s="232"/>
      <c r="AX251" s="232"/>
      <c r="AY251" s="232"/>
      <c r="AZ251" s="232"/>
      <c r="BA251" s="232"/>
      <c r="BB251" s="232"/>
      <c r="BC251" s="232"/>
      <c r="BD251" s="105"/>
      <c r="BE251" s="105"/>
      <c r="BF251" s="105"/>
      <c r="BG251" s="105"/>
      <c r="BH251" s="105"/>
      <c r="BI251" s="105"/>
      <c r="BJ251" s="105"/>
      <c r="BK251" s="12"/>
      <c r="BL251" s="12"/>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row>
    <row r="252" spans="1:256" s="5" customFormat="1" hidden="1" outlineLevel="2">
      <c r="A252" s="9"/>
      <c r="B252" s="9"/>
      <c r="C252" s="32">
        <v>0</v>
      </c>
      <c r="D252" s="163"/>
      <c r="E252" s="34" t="s">
        <v>28</v>
      </c>
      <c r="F252" s="33"/>
      <c r="G252" s="176"/>
      <c r="H252" s="67">
        <v>0</v>
      </c>
      <c r="I252" s="67">
        <v>0</v>
      </c>
      <c r="J252" s="67">
        <v>0</v>
      </c>
      <c r="K252" s="67">
        <v>0</v>
      </c>
      <c r="L252" s="67">
        <v>0</v>
      </c>
      <c r="M252" s="67">
        <v>0</v>
      </c>
      <c r="N252" s="67">
        <v>0</v>
      </c>
      <c r="O252" s="67">
        <v>0</v>
      </c>
      <c r="P252" s="67">
        <v>0</v>
      </c>
      <c r="Q252" s="67">
        <v>0</v>
      </c>
      <c r="R252" s="67"/>
      <c r="S252" s="103"/>
      <c r="T252" s="103"/>
      <c r="U252" s="103"/>
      <c r="V252" s="103"/>
      <c r="W252" s="103"/>
      <c r="X252" s="103"/>
      <c r="Y252" s="103"/>
      <c r="Z252" s="103"/>
      <c r="AA252" s="103"/>
      <c r="AB252" s="216"/>
      <c r="AC252" s="216"/>
      <c r="AD252" s="216"/>
      <c r="AE252" s="216"/>
      <c r="AF252" s="216"/>
      <c r="AG252" s="216"/>
      <c r="AH252" s="216"/>
      <c r="AI252" s="216"/>
      <c r="AJ252" s="216"/>
      <c r="AK252" s="216"/>
      <c r="AL252" s="216"/>
      <c r="AM252" s="216"/>
      <c r="AN252" s="216"/>
      <c r="AO252" s="216"/>
      <c r="AP252" s="216"/>
      <c r="AQ252" s="216"/>
      <c r="AR252" s="216"/>
      <c r="AS252" s="216"/>
      <c r="AT252" s="216"/>
      <c r="AU252" s="216"/>
      <c r="AV252" s="216"/>
      <c r="AW252" s="216"/>
      <c r="AX252" s="216"/>
      <c r="AY252" s="216"/>
      <c r="AZ252" s="216"/>
      <c r="BA252" s="216"/>
      <c r="BB252" s="216"/>
      <c r="BC252" s="216"/>
      <c r="BD252" s="103"/>
      <c r="BE252" s="103"/>
      <c r="BF252" s="103"/>
      <c r="BG252" s="103"/>
      <c r="BH252" s="103"/>
      <c r="BI252" s="103"/>
      <c r="BJ252" s="103"/>
      <c r="BK252" s="12"/>
      <c r="BL252" s="1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row>
    <row r="253" spans="1:256" s="5" customFormat="1" ht="12.75" hidden="1" customHeight="1" outlineLevel="2">
      <c r="A253" s="9"/>
      <c r="B253" s="9"/>
      <c r="C253" s="9"/>
      <c r="D253" s="26"/>
      <c r="E253" s="665" t="s">
        <v>84</v>
      </c>
      <c r="F253" s="86">
        <v>0</v>
      </c>
      <c r="G253" s="123"/>
      <c r="H253" s="68"/>
      <c r="I253" s="68"/>
      <c r="J253" s="68"/>
      <c r="K253" s="68"/>
      <c r="L253" s="68"/>
      <c r="M253" s="165"/>
      <c r="N253" s="113"/>
      <c r="O253" s="68"/>
      <c r="P253" s="68"/>
      <c r="Q253" s="68"/>
      <c r="R253" s="68"/>
      <c r="S253" s="103"/>
      <c r="T253" s="103"/>
      <c r="U253" s="103"/>
      <c r="V253" s="103"/>
      <c r="W253" s="103"/>
      <c r="X253" s="103"/>
      <c r="Y253" s="103"/>
      <c r="Z253" s="103"/>
      <c r="AA253" s="103"/>
      <c r="AB253" s="216"/>
      <c r="AC253" s="216"/>
      <c r="AD253" s="216"/>
      <c r="AE253" s="216"/>
      <c r="AF253" s="216"/>
      <c r="AG253" s="216"/>
      <c r="AH253" s="216"/>
      <c r="AI253" s="216"/>
      <c r="AJ253" s="216"/>
      <c r="AK253" s="216"/>
      <c r="AL253" s="216"/>
      <c r="AM253" s="216"/>
      <c r="AN253" s="216"/>
      <c r="AO253" s="216"/>
      <c r="AP253" s="216"/>
      <c r="AQ253" s="216"/>
      <c r="AR253" s="216"/>
      <c r="AS253" s="216"/>
      <c r="AT253" s="216"/>
      <c r="AU253" s="216"/>
      <c r="AV253" s="216"/>
      <c r="AW253" s="216"/>
      <c r="AX253" s="216"/>
      <c r="AY253" s="216"/>
      <c r="AZ253" s="216"/>
      <c r="BA253" s="216"/>
      <c r="BB253" s="216"/>
      <c r="BC253" s="216"/>
      <c r="BD253" s="103"/>
      <c r="BE253" s="103"/>
      <c r="BF253" s="103"/>
      <c r="BG253" s="103"/>
      <c r="BH253" s="103"/>
      <c r="BI253" s="103"/>
      <c r="BJ253" s="103"/>
      <c r="BK253" s="12"/>
      <c r="BL253" s="12"/>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row>
    <row r="254" spans="1:256" s="5" customFormat="1" hidden="1" outlineLevel="2">
      <c r="A254" s="9"/>
      <c r="B254" s="9"/>
      <c r="C254" s="9"/>
      <c r="D254" s="26"/>
      <c r="E254" s="666"/>
      <c r="F254" s="86">
        <v>1</v>
      </c>
      <c r="G254" s="123"/>
      <c r="H254" s="147"/>
      <c r="I254" s="68">
        <v>0</v>
      </c>
      <c r="J254" s="68">
        <v>0</v>
      </c>
      <c r="K254" s="68">
        <v>0</v>
      </c>
      <c r="L254" s="68">
        <v>0</v>
      </c>
      <c r="M254" s="68">
        <v>0</v>
      </c>
      <c r="N254" s="68">
        <v>0</v>
      </c>
      <c r="O254" s="68">
        <v>0</v>
      </c>
      <c r="P254" s="68">
        <v>0</v>
      </c>
      <c r="Q254" s="68">
        <v>0</v>
      </c>
      <c r="R254" s="68"/>
      <c r="S254" s="103"/>
      <c r="T254" s="103"/>
      <c r="U254" s="103"/>
      <c r="V254" s="103"/>
      <c r="W254" s="103"/>
      <c r="X254" s="103"/>
      <c r="Y254" s="103"/>
      <c r="Z254" s="103"/>
      <c r="AA254" s="103"/>
      <c r="AB254" s="216"/>
      <c r="AC254" s="216"/>
      <c r="AD254" s="216"/>
      <c r="AE254" s="216"/>
      <c r="AF254" s="216"/>
      <c r="AG254" s="216"/>
      <c r="AH254" s="216"/>
      <c r="AI254" s="216"/>
      <c r="AJ254" s="216"/>
      <c r="AK254" s="216"/>
      <c r="AL254" s="216"/>
      <c r="AM254" s="216"/>
      <c r="AN254" s="216"/>
      <c r="AO254" s="216"/>
      <c r="AP254" s="216"/>
      <c r="AQ254" s="216"/>
      <c r="AR254" s="216"/>
      <c r="AS254" s="216"/>
      <c r="AT254" s="216"/>
      <c r="AU254" s="216"/>
      <c r="AV254" s="216"/>
      <c r="AW254" s="216"/>
      <c r="AX254" s="216"/>
      <c r="AY254" s="216"/>
      <c r="AZ254" s="216"/>
      <c r="BA254" s="216"/>
      <c r="BB254" s="216"/>
      <c r="BC254" s="216"/>
      <c r="BD254" s="103"/>
      <c r="BE254" s="103"/>
      <c r="BF254" s="103"/>
      <c r="BG254" s="103"/>
      <c r="BH254" s="103"/>
      <c r="BI254" s="103"/>
      <c r="BJ254" s="103"/>
      <c r="BK254" s="12"/>
      <c r="BL254" s="12"/>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row>
    <row r="255" spans="1:256" s="5" customFormat="1" hidden="1" outlineLevel="2">
      <c r="A255" s="9"/>
      <c r="B255" s="9"/>
      <c r="C255" s="9"/>
      <c r="D255" s="26"/>
      <c r="E255" s="666"/>
      <c r="F255" s="86">
        <v>2</v>
      </c>
      <c r="G255" s="123"/>
      <c r="H255" s="148"/>
      <c r="I255" s="149"/>
      <c r="J255" s="68">
        <v>0</v>
      </c>
      <c r="K255" s="68">
        <v>0</v>
      </c>
      <c r="L255" s="68">
        <v>0</v>
      </c>
      <c r="M255" s="68">
        <v>0</v>
      </c>
      <c r="N255" s="68">
        <v>0</v>
      </c>
      <c r="O255" s="68">
        <v>0</v>
      </c>
      <c r="P255" s="68">
        <v>0</v>
      </c>
      <c r="Q255" s="68">
        <v>0</v>
      </c>
      <c r="R255" s="68"/>
      <c r="S255" s="103"/>
      <c r="T255" s="103"/>
      <c r="U255" s="103"/>
      <c r="V255" s="103"/>
      <c r="W255" s="103"/>
      <c r="X255" s="103"/>
      <c r="Y255" s="103"/>
      <c r="Z255" s="103"/>
      <c r="AA255" s="103"/>
      <c r="AB255" s="216"/>
      <c r="AC255" s="216"/>
      <c r="AD255" s="216"/>
      <c r="AE255" s="216"/>
      <c r="AF255" s="216"/>
      <c r="AG255" s="216"/>
      <c r="AH255" s="216"/>
      <c r="AI255" s="216"/>
      <c r="AJ255" s="216"/>
      <c r="AK255" s="216"/>
      <c r="AL255" s="216"/>
      <c r="AM255" s="216"/>
      <c r="AN255" s="216"/>
      <c r="AO255" s="216"/>
      <c r="AP255" s="216"/>
      <c r="AQ255" s="216"/>
      <c r="AR255" s="216"/>
      <c r="AS255" s="216"/>
      <c r="AT255" s="216"/>
      <c r="AU255" s="216"/>
      <c r="AV255" s="216"/>
      <c r="AW255" s="216"/>
      <c r="AX255" s="216"/>
      <c r="AY255" s="216"/>
      <c r="AZ255" s="216"/>
      <c r="BA255" s="216"/>
      <c r="BB255" s="216"/>
      <c r="BC255" s="216"/>
      <c r="BD255" s="103"/>
      <c r="BE255" s="103"/>
      <c r="BF255" s="103"/>
      <c r="BG255" s="103"/>
      <c r="BH255" s="103"/>
      <c r="BI255" s="103"/>
      <c r="BJ255" s="103"/>
      <c r="BK255" s="12"/>
      <c r="BL255" s="12"/>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row>
    <row r="256" spans="1:256" s="5" customFormat="1" hidden="1" outlineLevel="2">
      <c r="A256" s="9"/>
      <c r="B256" s="9"/>
      <c r="C256" s="9"/>
      <c r="D256" s="26"/>
      <c r="E256" s="666"/>
      <c r="F256" s="86">
        <v>3</v>
      </c>
      <c r="G256" s="123"/>
      <c r="H256" s="148"/>
      <c r="I256" s="150"/>
      <c r="J256" s="149"/>
      <c r="K256" s="68">
        <v>0</v>
      </c>
      <c r="L256" s="68">
        <v>0</v>
      </c>
      <c r="M256" s="68">
        <v>0</v>
      </c>
      <c r="N256" s="68">
        <v>0</v>
      </c>
      <c r="O256" s="68">
        <v>0</v>
      </c>
      <c r="P256" s="68">
        <v>0</v>
      </c>
      <c r="Q256" s="68">
        <v>0</v>
      </c>
      <c r="R256" s="68"/>
      <c r="S256" s="103"/>
      <c r="T256" s="103"/>
      <c r="U256" s="103"/>
      <c r="V256" s="103"/>
      <c r="W256" s="103"/>
      <c r="X256" s="103"/>
      <c r="Y256" s="103"/>
      <c r="Z256" s="103"/>
      <c r="AA256" s="103"/>
      <c r="AB256" s="216"/>
      <c r="AC256" s="216"/>
      <c r="AD256" s="216"/>
      <c r="AE256" s="216"/>
      <c r="AF256" s="216"/>
      <c r="AG256" s="216"/>
      <c r="AH256" s="216"/>
      <c r="AI256" s="216"/>
      <c r="AJ256" s="216"/>
      <c r="AK256" s="216"/>
      <c r="AL256" s="216"/>
      <c r="AM256" s="216"/>
      <c r="AN256" s="216"/>
      <c r="AO256" s="216"/>
      <c r="AP256" s="216"/>
      <c r="AQ256" s="216"/>
      <c r="AR256" s="216"/>
      <c r="AS256" s="216"/>
      <c r="AT256" s="216"/>
      <c r="AU256" s="216"/>
      <c r="AV256" s="216"/>
      <c r="AW256" s="216"/>
      <c r="AX256" s="216"/>
      <c r="AY256" s="216"/>
      <c r="AZ256" s="216"/>
      <c r="BA256" s="216"/>
      <c r="BB256" s="216"/>
      <c r="BC256" s="216"/>
      <c r="BD256" s="103"/>
      <c r="BE256" s="103"/>
      <c r="BF256" s="103"/>
      <c r="BG256" s="103"/>
      <c r="BH256" s="103"/>
      <c r="BI256" s="103"/>
      <c r="BJ256" s="103"/>
      <c r="BK256" s="12"/>
      <c r="BL256" s="12"/>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row>
    <row r="257" spans="1:256" s="5" customFormat="1" hidden="1" outlineLevel="2">
      <c r="A257" s="9"/>
      <c r="B257" s="9"/>
      <c r="C257" s="9"/>
      <c r="D257" s="26"/>
      <c r="E257" s="666"/>
      <c r="F257" s="86">
        <v>4</v>
      </c>
      <c r="G257" s="123"/>
      <c r="H257" s="148"/>
      <c r="I257" s="150"/>
      <c r="J257" s="150"/>
      <c r="K257" s="149"/>
      <c r="L257" s="68">
        <v>0</v>
      </c>
      <c r="M257" s="68">
        <v>0</v>
      </c>
      <c r="N257" s="68">
        <v>0</v>
      </c>
      <c r="O257" s="68">
        <v>0</v>
      </c>
      <c r="P257" s="68">
        <v>0</v>
      </c>
      <c r="Q257" s="68">
        <v>0</v>
      </c>
      <c r="R257" s="68"/>
      <c r="S257" s="103"/>
      <c r="T257" s="103"/>
      <c r="U257" s="103"/>
      <c r="V257" s="103"/>
      <c r="W257" s="103"/>
      <c r="X257" s="103"/>
      <c r="Y257" s="103"/>
      <c r="Z257" s="103"/>
      <c r="AA257" s="103"/>
      <c r="AB257" s="216"/>
      <c r="AC257" s="216"/>
      <c r="AD257" s="216"/>
      <c r="AE257" s="216"/>
      <c r="AF257" s="216"/>
      <c r="AG257" s="216"/>
      <c r="AH257" s="216"/>
      <c r="AI257" s="216"/>
      <c r="AJ257" s="216"/>
      <c r="AK257" s="216"/>
      <c r="AL257" s="216"/>
      <c r="AM257" s="216"/>
      <c r="AN257" s="216"/>
      <c r="AO257" s="216"/>
      <c r="AP257" s="216"/>
      <c r="AQ257" s="216"/>
      <c r="AR257" s="216"/>
      <c r="AS257" s="216"/>
      <c r="AT257" s="216"/>
      <c r="AU257" s="216"/>
      <c r="AV257" s="216"/>
      <c r="AW257" s="216"/>
      <c r="AX257" s="216"/>
      <c r="AY257" s="216"/>
      <c r="AZ257" s="216"/>
      <c r="BA257" s="216"/>
      <c r="BB257" s="216"/>
      <c r="BC257" s="216"/>
      <c r="BD257" s="103"/>
      <c r="BE257" s="103"/>
      <c r="BF257" s="103"/>
      <c r="BG257" s="103"/>
      <c r="BH257" s="103"/>
      <c r="BI257" s="103"/>
      <c r="BJ257" s="103"/>
      <c r="BK257" s="103"/>
      <c r="BL257" s="12"/>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row>
    <row r="258" spans="1:256" s="5" customFormat="1" hidden="1" outlineLevel="2">
      <c r="A258" s="9"/>
      <c r="B258" s="9"/>
      <c r="C258" s="9"/>
      <c r="D258" s="26"/>
      <c r="E258" s="666"/>
      <c r="F258" s="86">
        <v>5</v>
      </c>
      <c r="G258" s="27"/>
      <c r="H258" s="148"/>
      <c r="I258" s="150"/>
      <c r="J258" s="150"/>
      <c r="K258" s="150"/>
      <c r="L258" s="149"/>
      <c r="M258" s="68">
        <v>0</v>
      </c>
      <c r="N258" s="68">
        <v>0</v>
      </c>
      <c r="O258" s="68">
        <v>0</v>
      </c>
      <c r="P258" s="68">
        <v>0</v>
      </c>
      <c r="Q258" s="68">
        <v>0</v>
      </c>
      <c r="R258" s="68"/>
      <c r="S258" s="103"/>
      <c r="T258" s="103"/>
      <c r="U258" s="103"/>
      <c r="V258" s="103"/>
      <c r="W258" s="103"/>
      <c r="X258" s="103"/>
      <c r="Y258" s="103"/>
      <c r="Z258" s="103"/>
      <c r="AA258" s="103"/>
      <c r="AB258" s="216"/>
      <c r="AC258" s="216"/>
      <c r="AD258" s="216"/>
      <c r="AE258" s="216"/>
      <c r="AF258" s="216"/>
      <c r="AG258" s="216"/>
      <c r="AH258" s="216"/>
      <c r="AI258" s="216"/>
      <c r="AJ258" s="216"/>
      <c r="AK258" s="216"/>
      <c r="AL258" s="216"/>
      <c r="AM258" s="216"/>
      <c r="AN258" s="216"/>
      <c r="AO258" s="216"/>
      <c r="AP258" s="216"/>
      <c r="AQ258" s="216"/>
      <c r="AR258" s="216"/>
      <c r="AS258" s="216"/>
      <c r="AT258" s="216"/>
      <c r="AU258" s="216"/>
      <c r="AV258" s="216"/>
      <c r="AW258" s="216"/>
      <c r="AX258" s="216"/>
      <c r="AY258" s="216"/>
      <c r="AZ258" s="216"/>
      <c r="BA258" s="216"/>
      <c r="BB258" s="216"/>
      <c r="BC258" s="216"/>
      <c r="BD258" s="103"/>
      <c r="BE258" s="103"/>
      <c r="BF258" s="103"/>
      <c r="BG258" s="103"/>
      <c r="BH258" s="103"/>
      <c r="BI258" s="103"/>
      <c r="BJ258" s="103"/>
      <c r="BK258" s="12"/>
      <c r="BL258" s="12"/>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row>
    <row r="259" spans="1:256" s="5" customFormat="1" hidden="1" outlineLevel="2">
      <c r="A259" s="9"/>
      <c r="B259" s="9"/>
      <c r="C259" s="9"/>
      <c r="D259" s="26"/>
      <c r="E259" s="666"/>
      <c r="F259" s="86">
        <v>6</v>
      </c>
      <c r="G259" s="27"/>
      <c r="H259" s="148"/>
      <c r="I259" s="150"/>
      <c r="J259" s="150"/>
      <c r="K259" s="150"/>
      <c r="L259" s="150"/>
      <c r="M259" s="149"/>
      <c r="N259" s="68">
        <v>0</v>
      </c>
      <c r="O259" s="68">
        <v>0</v>
      </c>
      <c r="P259" s="68">
        <v>0</v>
      </c>
      <c r="Q259" s="68">
        <v>0</v>
      </c>
      <c r="R259" s="68"/>
      <c r="S259" s="103"/>
      <c r="T259" s="103"/>
      <c r="U259" s="103"/>
      <c r="V259" s="103"/>
      <c r="W259" s="103"/>
      <c r="X259" s="103"/>
      <c r="Y259" s="103"/>
      <c r="Z259" s="103"/>
      <c r="AA259" s="103"/>
      <c r="AB259" s="216"/>
      <c r="AC259" s="216"/>
      <c r="AD259" s="216"/>
      <c r="AE259" s="216"/>
      <c r="AF259" s="216"/>
      <c r="AG259" s="216"/>
      <c r="AH259" s="216"/>
      <c r="AI259" s="216"/>
      <c r="AJ259" s="216"/>
      <c r="AK259" s="216"/>
      <c r="AL259" s="216"/>
      <c r="AM259" s="216"/>
      <c r="AN259" s="216"/>
      <c r="AO259" s="216"/>
      <c r="AP259" s="216"/>
      <c r="AQ259" s="216"/>
      <c r="AR259" s="216"/>
      <c r="AS259" s="216"/>
      <c r="AT259" s="216"/>
      <c r="AU259" s="216"/>
      <c r="AV259" s="216"/>
      <c r="AW259" s="216"/>
      <c r="AX259" s="216"/>
      <c r="AY259" s="216"/>
      <c r="AZ259" s="216"/>
      <c r="BA259" s="216"/>
      <c r="BB259" s="216"/>
      <c r="BC259" s="216"/>
      <c r="BD259" s="103"/>
      <c r="BE259" s="103"/>
      <c r="BF259" s="103"/>
      <c r="BG259" s="103"/>
      <c r="BH259" s="103"/>
      <c r="BI259" s="103"/>
      <c r="BJ259" s="103"/>
      <c r="BK259" s="12"/>
      <c r="BL259" s="12"/>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row>
    <row r="260" spans="1:256" s="5" customFormat="1" hidden="1" outlineLevel="2">
      <c r="A260" s="9"/>
      <c r="B260" s="9"/>
      <c r="C260" s="9"/>
      <c r="D260" s="26"/>
      <c r="E260" s="666"/>
      <c r="F260" s="86">
        <v>7</v>
      </c>
      <c r="G260" s="27"/>
      <c r="H260" s="148"/>
      <c r="I260" s="150"/>
      <c r="J260" s="150"/>
      <c r="K260" s="150"/>
      <c r="L260" s="150"/>
      <c r="M260" s="150"/>
      <c r="N260" s="149"/>
      <c r="O260" s="68">
        <v>0</v>
      </c>
      <c r="P260" s="68">
        <v>0</v>
      </c>
      <c r="Q260" s="68">
        <v>0</v>
      </c>
      <c r="R260" s="68"/>
      <c r="S260" s="103"/>
      <c r="T260" s="103"/>
      <c r="U260" s="103"/>
      <c r="V260" s="103"/>
      <c r="W260" s="103"/>
      <c r="X260" s="103"/>
      <c r="Y260" s="103"/>
      <c r="Z260" s="103"/>
      <c r="AA260" s="103"/>
      <c r="AB260" s="216"/>
      <c r="AC260" s="216"/>
      <c r="AD260" s="216"/>
      <c r="AE260" s="216"/>
      <c r="AF260" s="216"/>
      <c r="AG260" s="216"/>
      <c r="AH260" s="216"/>
      <c r="AI260" s="216"/>
      <c r="AJ260" s="216"/>
      <c r="AK260" s="216"/>
      <c r="AL260" s="216"/>
      <c r="AM260" s="216"/>
      <c r="AN260" s="216"/>
      <c r="AO260" s="216"/>
      <c r="AP260" s="216"/>
      <c r="AQ260" s="216"/>
      <c r="AR260" s="216"/>
      <c r="AS260" s="216"/>
      <c r="AT260" s="216"/>
      <c r="AU260" s="216"/>
      <c r="AV260" s="216"/>
      <c r="AW260" s="216"/>
      <c r="AX260" s="216"/>
      <c r="AY260" s="216"/>
      <c r="AZ260" s="216"/>
      <c r="BA260" s="216"/>
      <c r="BB260" s="216"/>
      <c r="BC260" s="216"/>
      <c r="BD260" s="103"/>
      <c r="BE260" s="103"/>
      <c r="BF260" s="103"/>
      <c r="BG260" s="103"/>
      <c r="BH260" s="103"/>
      <c r="BI260" s="103"/>
      <c r="BJ260" s="103"/>
      <c r="BK260" s="12"/>
      <c r="BL260" s="12"/>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row>
    <row r="261" spans="1:256" s="5" customFormat="1" hidden="1" outlineLevel="2">
      <c r="A261" s="9"/>
      <c r="B261" s="9"/>
      <c r="C261" s="9"/>
      <c r="D261" s="26"/>
      <c r="E261" s="666"/>
      <c r="F261" s="86">
        <v>8</v>
      </c>
      <c r="G261" s="27"/>
      <c r="H261" s="148"/>
      <c r="I261" s="150"/>
      <c r="J261" s="150"/>
      <c r="K261" s="150"/>
      <c r="L261" s="150"/>
      <c r="M261" s="150"/>
      <c r="N261" s="150"/>
      <c r="O261" s="149"/>
      <c r="P261" s="68">
        <v>0</v>
      </c>
      <c r="Q261" s="68">
        <v>0</v>
      </c>
      <c r="R261" s="68"/>
      <c r="S261" s="103"/>
      <c r="T261" s="103"/>
      <c r="U261" s="103"/>
      <c r="V261" s="103"/>
      <c r="W261" s="103"/>
      <c r="X261" s="103"/>
      <c r="Y261" s="103"/>
      <c r="Z261" s="103"/>
      <c r="AA261" s="103"/>
      <c r="AB261" s="216"/>
      <c r="AC261" s="216"/>
      <c r="AD261" s="216"/>
      <c r="AE261" s="216"/>
      <c r="AF261" s="216"/>
      <c r="AG261" s="216"/>
      <c r="AH261" s="216"/>
      <c r="AI261" s="216"/>
      <c r="AJ261" s="216"/>
      <c r="AK261" s="216"/>
      <c r="AL261" s="216"/>
      <c r="AM261" s="216"/>
      <c r="AN261" s="216"/>
      <c r="AO261" s="216"/>
      <c r="AP261" s="216"/>
      <c r="AQ261" s="216"/>
      <c r="AR261" s="216"/>
      <c r="AS261" s="216"/>
      <c r="AT261" s="216"/>
      <c r="AU261" s="216"/>
      <c r="AV261" s="216"/>
      <c r="AW261" s="216"/>
      <c r="AX261" s="216"/>
      <c r="AY261" s="216"/>
      <c r="AZ261" s="216"/>
      <c r="BA261" s="216"/>
      <c r="BB261" s="216"/>
      <c r="BC261" s="216"/>
      <c r="BD261" s="103"/>
      <c r="BE261" s="103"/>
      <c r="BF261" s="103"/>
      <c r="BG261" s="103"/>
      <c r="BH261" s="103"/>
      <c r="BI261" s="103"/>
      <c r="BJ261" s="103"/>
      <c r="BK261" s="12"/>
      <c r="BL261" s="12"/>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row>
    <row r="262" spans="1:256" s="5" customFormat="1" hidden="1" outlineLevel="2">
      <c r="A262" s="9"/>
      <c r="B262" s="9"/>
      <c r="C262" s="9"/>
      <c r="D262" s="26"/>
      <c r="E262" s="666"/>
      <c r="F262" s="86">
        <v>9</v>
      </c>
      <c r="G262" s="27"/>
      <c r="H262" s="148"/>
      <c r="I262" s="150"/>
      <c r="J262" s="150"/>
      <c r="K262" s="150"/>
      <c r="L262" s="150"/>
      <c r="M262" s="150"/>
      <c r="N262" s="150"/>
      <c r="O262" s="150"/>
      <c r="P262" s="149"/>
      <c r="Q262" s="68">
        <v>0</v>
      </c>
      <c r="R262" s="68"/>
      <c r="S262" s="103"/>
      <c r="T262" s="103"/>
      <c r="U262" s="103"/>
      <c r="V262" s="103"/>
      <c r="W262" s="103"/>
      <c r="X262" s="103"/>
      <c r="Y262" s="103"/>
      <c r="Z262" s="103"/>
      <c r="AA262" s="103"/>
      <c r="AB262" s="216"/>
      <c r="AC262" s="216"/>
      <c r="AD262" s="216"/>
      <c r="AE262" s="216"/>
      <c r="AF262" s="216"/>
      <c r="AG262" s="216"/>
      <c r="AH262" s="216"/>
      <c r="AI262" s="216"/>
      <c r="AJ262" s="216"/>
      <c r="AK262" s="216"/>
      <c r="AL262" s="216"/>
      <c r="AM262" s="216"/>
      <c r="AN262" s="216"/>
      <c r="AO262" s="216"/>
      <c r="AP262" s="216"/>
      <c r="AQ262" s="216"/>
      <c r="AR262" s="216"/>
      <c r="AS262" s="216"/>
      <c r="AT262" s="216"/>
      <c r="AU262" s="216"/>
      <c r="AV262" s="216"/>
      <c r="AW262" s="216"/>
      <c r="AX262" s="216"/>
      <c r="AY262" s="216"/>
      <c r="AZ262" s="216"/>
      <c r="BA262" s="216"/>
      <c r="BB262" s="216"/>
      <c r="BC262" s="216"/>
      <c r="BD262" s="103"/>
      <c r="BE262" s="103"/>
      <c r="BF262" s="103"/>
      <c r="BG262" s="103"/>
      <c r="BH262" s="103"/>
      <c r="BI262" s="103"/>
      <c r="BJ262" s="103"/>
      <c r="BK262" s="12"/>
      <c r="BL262" s="1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row>
    <row r="263" spans="1:256" s="5" customFormat="1" hidden="1" outlineLevel="2">
      <c r="A263" s="9"/>
      <c r="B263" s="9"/>
      <c r="C263" s="9"/>
      <c r="D263" s="26"/>
      <c r="E263" s="666"/>
      <c r="F263" s="87">
        <v>10</v>
      </c>
      <c r="G263" s="27"/>
      <c r="H263" s="148"/>
      <c r="I263" s="150"/>
      <c r="J263" s="150"/>
      <c r="K263" s="150"/>
      <c r="L263" s="150"/>
      <c r="M263" s="150"/>
      <c r="N263" s="150"/>
      <c r="O263" s="150"/>
      <c r="P263" s="150"/>
      <c r="Q263" s="149"/>
      <c r="R263" s="68"/>
      <c r="S263" s="103"/>
      <c r="T263" s="103"/>
      <c r="U263" s="103"/>
      <c r="V263" s="103"/>
      <c r="W263" s="103"/>
      <c r="X263" s="103"/>
      <c r="Y263" s="103"/>
      <c r="Z263" s="103"/>
      <c r="AA263" s="103"/>
      <c r="AB263" s="216"/>
      <c r="AC263" s="216"/>
      <c r="AD263" s="216"/>
      <c r="AE263" s="216"/>
      <c r="AF263" s="216"/>
      <c r="AG263" s="216"/>
      <c r="AH263" s="216"/>
      <c r="AI263" s="216"/>
      <c r="AJ263" s="216"/>
      <c r="AK263" s="216"/>
      <c r="AL263" s="216"/>
      <c r="AM263" s="216"/>
      <c r="AN263" s="216"/>
      <c r="AO263" s="216"/>
      <c r="AP263" s="216"/>
      <c r="AQ263" s="216"/>
      <c r="AR263" s="216"/>
      <c r="AS263" s="216"/>
      <c r="AT263" s="216"/>
      <c r="AU263" s="216"/>
      <c r="AV263" s="216"/>
      <c r="AW263" s="216"/>
      <c r="AX263" s="216"/>
      <c r="AY263" s="216"/>
      <c r="AZ263" s="216"/>
      <c r="BA263" s="216"/>
      <c r="BB263" s="216"/>
      <c r="BC263" s="216"/>
      <c r="BD263" s="103"/>
      <c r="BE263" s="103"/>
      <c r="BF263" s="103"/>
      <c r="BG263" s="103"/>
      <c r="BH263" s="103"/>
      <c r="BI263" s="103"/>
      <c r="BJ263" s="103"/>
      <c r="BK263" s="12"/>
      <c r="BL263" s="12"/>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row>
    <row r="264" spans="1:256" s="5" customFormat="1" hidden="1" outlineLevel="1" collapsed="1">
      <c r="A264" s="9"/>
      <c r="B264" s="9"/>
      <c r="C264" s="9"/>
      <c r="D264" s="26">
        <v>0</v>
      </c>
      <c r="E264" s="9"/>
      <c r="F264" s="9"/>
      <c r="G264" s="123"/>
      <c r="H264" s="167">
        <v>0</v>
      </c>
      <c r="I264" s="167">
        <v>0</v>
      </c>
      <c r="J264" s="167">
        <v>0</v>
      </c>
      <c r="K264" s="167">
        <v>0</v>
      </c>
      <c r="L264" s="167">
        <v>0</v>
      </c>
      <c r="M264" s="167">
        <v>0</v>
      </c>
      <c r="N264" s="167">
        <v>0</v>
      </c>
      <c r="O264" s="167">
        <v>0</v>
      </c>
      <c r="P264" s="167">
        <v>0</v>
      </c>
      <c r="Q264" s="167">
        <v>0</v>
      </c>
      <c r="R264" s="66"/>
      <c r="S264" s="105"/>
      <c r="T264" s="105"/>
      <c r="U264" s="105"/>
      <c r="V264" s="105"/>
      <c r="W264" s="105"/>
      <c r="X264" s="105"/>
      <c r="Y264" s="105"/>
      <c r="Z264" s="105"/>
      <c r="AA264" s="105"/>
      <c r="AB264" s="232"/>
      <c r="AC264" s="232"/>
      <c r="AD264" s="232"/>
      <c r="AE264" s="232"/>
      <c r="AF264" s="232"/>
      <c r="AG264" s="232"/>
      <c r="AH264" s="232"/>
      <c r="AI264" s="232"/>
      <c r="AJ264" s="232"/>
      <c r="AK264" s="232"/>
      <c r="AL264" s="232"/>
      <c r="AM264" s="232"/>
      <c r="AN264" s="232"/>
      <c r="AO264" s="232"/>
      <c r="AP264" s="232"/>
      <c r="AQ264" s="232"/>
      <c r="AR264" s="232"/>
      <c r="AS264" s="232"/>
      <c r="AT264" s="232"/>
      <c r="AU264" s="232"/>
      <c r="AV264" s="232"/>
      <c r="AW264" s="232"/>
      <c r="AX264" s="232"/>
      <c r="AY264" s="232"/>
      <c r="AZ264" s="232"/>
      <c r="BA264" s="232"/>
      <c r="BB264" s="232"/>
      <c r="BC264" s="232"/>
      <c r="BD264" s="105"/>
      <c r="BE264" s="105"/>
      <c r="BF264" s="105"/>
      <c r="BG264" s="105"/>
      <c r="BH264" s="105"/>
      <c r="BI264" s="105"/>
      <c r="BJ264" s="105"/>
      <c r="BK264" s="12"/>
      <c r="BL264" s="12"/>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row>
    <row r="265" spans="1:256" s="5" customFormat="1" hidden="1" outlineLevel="2">
      <c r="A265" s="9"/>
      <c r="B265" s="9"/>
      <c r="C265" s="32">
        <v>0</v>
      </c>
      <c r="D265" s="163"/>
      <c r="E265" s="34" t="s">
        <v>28</v>
      </c>
      <c r="F265" s="33"/>
      <c r="G265" s="176"/>
      <c r="H265" s="67">
        <v>0</v>
      </c>
      <c r="I265" s="67">
        <v>0</v>
      </c>
      <c r="J265" s="67">
        <v>0</v>
      </c>
      <c r="K265" s="67">
        <v>0</v>
      </c>
      <c r="L265" s="67">
        <v>0</v>
      </c>
      <c r="M265" s="67">
        <v>0</v>
      </c>
      <c r="N265" s="67">
        <v>0</v>
      </c>
      <c r="O265" s="67">
        <v>0</v>
      </c>
      <c r="P265" s="67">
        <v>0</v>
      </c>
      <c r="Q265" s="67">
        <v>0</v>
      </c>
      <c r="R265" s="67"/>
      <c r="S265" s="103"/>
      <c r="T265" s="103"/>
      <c r="U265" s="103"/>
      <c r="V265" s="103"/>
      <c r="W265" s="103"/>
      <c r="X265" s="103"/>
      <c r="Y265" s="103"/>
      <c r="Z265" s="103"/>
      <c r="AA265" s="103"/>
      <c r="AB265" s="216"/>
      <c r="AC265" s="216"/>
      <c r="AD265" s="216"/>
      <c r="AE265" s="216"/>
      <c r="AF265" s="216"/>
      <c r="AG265" s="216"/>
      <c r="AH265" s="216"/>
      <c r="AI265" s="216"/>
      <c r="AJ265" s="216"/>
      <c r="AK265" s="216"/>
      <c r="AL265" s="216"/>
      <c r="AM265" s="216"/>
      <c r="AN265" s="216"/>
      <c r="AO265" s="216"/>
      <c r="AP265" s="216"/>
      <c r="AQ265" s="216"/>
      <c r="AR265" s="216"/>
      <c r="AS265" s="216"/>
      <c r="AT265" s="216"/>
      <c r="AU265" s="216"/>
      <c r="AV265" s="216"/>
      <c r="AW265" s="216"/>
      <c r="AX265" s="216"/>
      <c r="AY265" s="216"/>
      <c r="AZ265" s="216"/>
      <c r="BA265" s="216"/>
      <c r="BB265" s="216"/>
      <c r="BC265" s="216"/>
      <c r="BD265" s="103"/>
      <c r="BE265" s="103"/>
      <c r="BF265" s="103"/>
      <c r="BG265" s="103"/>
      <c r="BH265" s="103"/>
      <c r="BI265" s="103"/>
      <c r="BJ265" s="103"/>
      <c r="BK265" s="12"/>
      <c r="BL265" s="12"/>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row>
    <row r="266" spans="1:256" s="5" customFormat="1" ht="12.75" hidden="1" customHeight="1" outlineLevel="2">
      <c r="A266" s="9"/>
      <c r="B266" s="9"/>
      <c r="C266" s="9"/>
      <c r="D266" s="26"/>
      <c r="E266" s="665" t="s">
        <v>84</v>
      </c>
      <c r="F266" s="86">
        <v>0</v>
      </c>
      <c r="G266" s="123"/>
      <c r="H266" s="68"/>
      <c r="I266" s="68"/>
      <c r="J266" s="68"/>
      <c r="K266" s="68"/>
      <c r="L266" s="68"/>
      <c r="M266" s="165"/>
      <c r="N266" s="113"/>
      <c r="O266" s="68"/>
      <c r="P266" s="68"/>
      <c r="Q266" s="68"/>
      <c r="R266" s="68"/>
      <c r="S266" s="103"/>
      <c r="T266" s="103"/>
      <c r="U266" s="103"/>
      <c r="V266" s="103"/>
      <c r="W266" s="103"/>
      <c r="X266" s="103"/>
      <c r="Y266" s="103"/>
      <c r="Z266" s="103"/>
      <c r="AA266" s="103"/>
      <c r="AB266" s="216"/>
      <c r="AC266" s="216"/>
      <c r="AD266" s="216"/>
      <c r="AE266" s="216"/>
      <c r="AF266" s="216"/>
      <c r="AG266" s="216"/>
      <c r="AH266" s="216"/>
      <c r="AI266" s="216"/>
      <c r="AJ266" s="216"/>
      <c r="AK266" s="216"/>
      <c r="AL266" s="216"/>
      <c r="AM266" s="216"/>
      <c r="AN266" s="216"/>
      <c r="AO266" s="216"/>
      <c r="AP266" s="216"/>
      <c r="AQ266" s="216"/>
      <c r="AR266" s="216"/>
      <c r="AS266" s="216"/>
      <c r="AT266" s="216"/>
      <c r="AU266" s="216"/>
      <c r="AV266" s="216"/>
      <c r="AW266" s="216"/>
      <c r="AX266" s="216"/>
      <c r="AY266" s="216"/>
      <c r="AZ266" s="216"/>
      <c r="BA266" s="216"/>
      <c r="BB266" s="216"/>
      <c r="BC266" s="216"/>
      <c r="BD266" s="103"/>
      <c r="BE266" s="103"/>
      <c r="BF266" s="103"/>
      <c r="BG266" s="103"/>
      <c r="BH266" s="103"/>
      <c r="BI266" s="103"/>
      <c r="BJ266" s="103"/>
      <c r="BK266" s="12"/>
      <c r="BL266" s="12"/>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row>
    <row r="267" spans="1:256" s="5" customFormat="1" hidden="1" outlineLevel="2">
      <c r="A267" s="9"/>
      <c r="B267" s="9"/>
      <c r="C267" s="9"/>
      <c r="D267" s="26"/>
      <c r="E267" s="666"/>
      <c r="F267" s="86">
        <v>1</v>
      </c>
      <c r="G267" s="123"/>
      <c r="H267" s="147"/>
      <c r="I267" s="68">
        <v>0</v>
      </c>
      <c r="J267" s="68">
        <v>0</v>
      </c>
      <c r="K267" s="68">
        <v>0</v>
      </c>
      <c r="L267" s="68">
        <v>0</v>
      </c>
      <c r="M267" s="68">
        <v>0</v>
      </c>
      <c r="N267" s="68">
        <v>0</v>
      </c>
      <c r="O267" s="68">
        <v>0</v>
      </c>
      <c r="P267" s="68">
        <v>0</v>
      </c>
      <c r="Q267" s="68">
        <v>0</v>
      </c>
      <c r="R267" s="68"/>
      <c r="S267" s="103"/>
      <c r="T267" s="103"/>
      <c r="U267" s="103"/>
      <c r="V267" s="103"/>
      <c r="W267" s="103"/>
      <c r="X267" s="103"/>
      <c r="Y267" s="103"/>
      <c r="Z267" s="103"/>
      <c r="AA267" s="103"/>
      <c r="AB267" s="216"/>
      <c r="AC267" s="216"/>
      <c r="AD267" s="216"/>
      <c r="AE267" s="216"/>
      <c r="AF267" s="216"/>
      <c r="AG267" s="216"/>
      <c r="AH267" s="216"/>
      <c r="AI267" s="216"/>
      <c r="AJ267" s="216"/>
      <c r="AK267" s="216"/>
      <c r="AL267" s="216"/>
      <c r="AM267" s="216"/>
      <c r="AN267" s="216"/>
      <c r="AO267" s="216"/>
      <c r="AP267" s="216"/>
      <c r="AQ267" s="216"/>
      <c r="AR267" s="216"/>
      <c r="AS267" s="216"/>
      <c r="AT267" s="216"/>
      <c r="AU267" s="216"/>
      <c r="AV267" s="216"/>
      <c r="AW267" s="216"/>
      <c r="AX267" s="216"/>
      <c r="AY267" s="216"/>
      <c r="AZ267" s="216"/>
      <c r="BA267" s="216"/>
      <c r="BB267" s="216"/>
      <c r="BC267" s="216"/>
      <c r="BD267" s="103"/>
      <c r="BE267" s="103"/>
      <c r="BF267" s="103"/>
      <c r="BG267" s="103"/>
      <c r="BH267" s="103"/>
      <c r="BI267" s="103"/>
      <c r="BJ267" s="103"/>
      <c r="BK267" s="12"/>
      <c r="BL267" s="12"/>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row>
    <row r="268" spans="1:256" s="5" customFormat="1" hidden="1" outlineLevel="2">
      <c r="A268" s="9"/>
      <c r="B268" s="9"/>
      <c r="C268" s="9"/>
      <c r="D268" s="26"/>
      <c r="E268" s="666"/>
      <c r="F268" s="86">
        <v>2</v>
      </c>
      <c r="G268" s="123"/>
      <c r="H268" s="148"/>
      <c r="I268" s="149"/>
      <c r="J268" s="68">
        <v>0</v>
      </c>
      <c r="K268" s="68">
        <v>0</v>
      </c>
      <c r="L268" s="68">
        <v>0</v>
      </c>
      <c r="M268" s="68">
        <v>0</v>
      </c>
      <c r="N268" s="68">
        <v>0</v>
      </c>
      <c r="O268" s="68">
        <v>0</v>
      </c>
      <c r="P268" s="68">
        <v>0</v>
      </c>
      <c r="Q268" s="68">
        <v>0</v>
      </c>
      <c r="R268" s="68"/>
      <c r="S268" s="103"/>
      <c r="T268" s="103"/>
      <c r="U268" s="103"/>
      <c r="V268" s="103"/>
      <c r="W268" s="103"/>
      <c r="X268" s="103"/>
      <c r="Y268" s="103"/>
      <c r="Z268" s="103"/>
      <c r="AA268" s="103"/>
      <c r="AB268" s="216"/>
      <c r="AC268" s="216"/>
      <c r="AD268" s="216"/>
      <c r="AE268" s="216"/>
      <c r="AF268" s="216"/>
      <c r="AG268" s="216"/>
      <c r="AH268" s="216"/>
      <c r="AI268" s="216"/>
      <c r="AJ268" s="216"/>
      <c r="AK268" s="216"/>
      <c r="AL268" s="216"/>
      <c r="AM268" s="216"/>
      <c r="AN268" s="216"/>
      <c r="AO268" s="216"/>
      <c r="AP268" s="216"/>
      <c r="AQ268" s="216"/>
      <c r="AR268" s="216"/>
      <c r="AS268" s="216"/>
      <c r="AT268" s="216"/>
      <c r="AU268" s="216"/>
      <c r="AV268" s="216"/>
      <c r="AW268" s="216"/>
      <c r="AX268" s="216"/>
      <c r="AY268" s="216"/>
      <c r="AZ268" s="216"/>
      <c r="BA268" s="216"/>
      <c r="BB268" s="216"/>
      <c r="BC268" s="216"/>
      <c r="BD268" s="103"/>
      <c r="BE268" s="103"/>
      <c r="BF268" s="103"/>
      <c r="BG268" s="103"/>
      <c r="BH268" s="103"/>
      <c r="BI268" s="103"/>
      <c r="BJ268" s="103"/>
      <c r="BK268" s="12"/>
      <c r="BL268" s="12"/>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row>
    <row r="269" spans="1:256" s="5" customFormat="1" hidden="1" outlineLevel="2">
      <c r="A269" s="9"/>
      <c r="B269" s="9"/>
      <c r="C269" s="9"/>
      <c r="D269" s="26"/>
      <c r="E269" s="666"/>
      <c r="F269" s="86">
        <v>3</v>
      </c>
      <c r="G269" s="123"/>
      <c r="H269" s="148"/>
      <c r="I269" s="150"/>
      <c r="J269" s="149"/>
      <c r="K269" s="68">
        <v>0</v>
      </c>
      <c r="L269" s="68">
        <v>0</v>
      </c>
      <c r="M269" s="68">
        <v>0</v>
      </c>
      <c r="N269" s="68">
        <v>0</v>
      </c>
      <c r="O269" s="68">
        <v>0</v>
      </c>
      <c r="P269" s="68">
        <v>0</v>
      </c>
      <c r="Q269" s="68">
        <v>0</v>
      </c>
      <c r="R269" s="68"/>
      <c r="S269" s="103"/>
      <c r="T269" s="103"/>
      <c r="U269" s="103"/>
      <c r="V269" s="103"/>
      <c r="W269" s="103"/>
      <c r="X269" s="103"/>
      <c r="Y269" s="103"/>
      <c r="Z269" s="103"/>
      <c r="AA269" s="103"/>
      <c r="AB269" s="216"/>
      <c r="AC269" s="216"/>
      <c r="AD269" s="216"/>
      <c r="AE269" s="216"/>
      <c r="AF269" s="216"/>
      <c r="AG269" s="216"/>
      <c r="AH269" s="216"/>
      <c r="AI269" s="216"/>
      <c r="AJ269" s="216"/>
      <c r="AK269" s="216"/>
      <c r="AL269" s="216"/>
      <c r="AM269" s="216"/>
      <c r="AN269" s="216"/>
      <c r="AO269" s="216"/>
      <c r="AP269" s="216"/>
      <c r="AQ269" s="216"/>
      <c r="AR269" s="216"/>
      <c r="AS269" s="216"/>
      <c r="AT269" s="216"/>
      <c r="AU269" s="216"/>
      <c r="AV269" s="216"/>
      <c r="AW269" s="216"/>
      <c r="AX269" s="216"/>
      <c r="AY269" s="216"/>
      <c r="AZ269" s="216"/>
      <c r="BA269" s="216"/>
      <c r="BB269" s="216"/>
      <c r="BC269" s="216"/>
      <c r="BD269" s="103"/>
      <c r="BE269" s="103"/>
      <c r="BF269" s="103"/>
      <c r="BG269" s="103"/>
      <c r="BH269" s="103"/>
      <c r="BI269" s="103"/>
      <c r="BJ269" s="103"/>
      <c r="BK269" s="12"/>
      <c r="BL269" s="12"/>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row>
    <row r="270" spans="1:256" s="5" customFormat="1" hidden="1" outlineLevel="2">
      <c r="A270" s="9"/>
      <c r="B270" s="9"/>
      <c r="C270" s="9"/>
      <c r="D270" s="26"/>
      <c r="E270" s="666"/>
      <c r="F270" s="86">
        <v>4</v>
      </c>
      <c r="G270" s="123"/>
      <c r="H270" s="148"/>
      <c r="I270" s="150"/>
      <c r="J270" s="150"/>
      <c r="K270" s="149"/>
      <c r="L270" s="68">
        <v>0</v>
      </c>
      <c r="M270" s="68">
        <v>0</v>
      </c>
      <c r="N270" s="68">
        <v>0</v>
      </c>
      <c r="O270" s="68">
        <v>0</v>
      </c>
      <c r="P270" s="68">
        <v>0</v>
      </c>
      <c r="Q270" s="68">
        <v>0</v>
      </c>
      <c r="R270" s="68"/>
      <c r="S270" s="103"/>
      <c r="T270" s="103"/>
      <c r="U270" s="103"/>
      <c r="V270" s="103"/>
      <c r="W270" s="103"/>
      <c r="X270" s="103"/>
      <c r="Y270" s="103"/>
      <c r="Z270" s="103"/>
      <c r="AA270" s="103"/>
      <c r="AB270" s="216"/>
      <c r="AC270" s="216"/>
      <c r="AD270" s="216"/>
      <c r="AE270" s="216"/>
      <c r="AF270" s="216"/>
      <c r="AG270" s="216"/>
      <c r="AH270" s="216"/>
      <c r="AI270" s="216"/>
      <c r="AJ270" s="216"/>
      <c r="AK270" s="216"/>
      <c r="AL270" s="216"/>
      <c r="AM270" s="216"/>
      <c r="AN270" s="216"/>
      <c r="AO270" s="216"/>
      <c r="AP270" s="216"/>
      <c r="AQ270" s="216"/>
      <c r="AR270" s="216"/>
      <c r="AS270" s="216"/>
      <c r="AT270" s="216"/>
      <c r="AU270" s="216"/>
      <c r="AV270" s="216"/>
      <c r="AW270" s="216"/>
      <c r="AX270" s="216"/>
      <c r="AY270" s="216"/>
      <c r="AZ270" s="216"/>
      <c r="BA270" s="216"/>
      <c r="BB270" s="216"/>
      <c r="BC270" s="216"/>
      <c r="BD270" s="103"/>
      <c r="BE270" s="103"/>
      <c r="BF270" s="103"/>
      <c r="BG270" s="103"/>
      <c r="BH270" s="103"/>
      <c r="BI270" s="103"/>
      <c r="BJ270" s="103"/>
      <c r="BK270" s="12"/>
      <c r="BL270" s="12"/>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row>
    <row r="271" spans="1:256" s="5" customFormat="1" hidden="1" outlineLevel="2">
      <c r="A271" s="9"/>
      <c r="B271" s="9"/>
      <c r="C271" s="9"/>
      <c r="D271" s="26"/>
      <c r="E271" s="666"/>
      <c r="F271" s="86">
        <v>5</v>
      </c>
      <c r="G271" s="27"/>
      <c r="H271" s="148"/>
      <c r="I271" s="150"/>
      <c r="J271" s="150"/>
      <c r="K271" s="150"/>
      <c r="L271" s="149"/>
      <c r="M271" s="68">
        <v>0</v>
      </c>
      <c r="N271" s="68">
        <v>0</v>
      </c>
      <c r="O271" s="68">
        <v>0</v>
      </c>
      <c r="P271" s="68">
        <v>0</v>
      </c>
      <c r="Q271" s="68">
        <v>0</v>
      </c>
      <c r="R271" s="68"/>
      <c r="S271" s="103"/>
      <c r="T271" s="103"/>
      <c r="U271" s="103"/>
      <c r="V271" s="103"/>
      <c r="W271" s="103"/>
      <c r="X271" s="103"/>
      <c r="Y271" s="103"/>
      <c r="Z271" s="103"/>
      <c r="AA271" s="103"/>
      <c r="AB271" s="216"/>
      <c r="AC271" s="216"/>
      <c r="AD271" s="216"/>
      <c r="AE271" s="216"/>
      <c r="AF271" s="216"/>
      <c r="AG271" s="216"/>
      <c r="AH271" s="216"/>
      <c r="AI271" s="216"/>
      <c r="AJ271" s="216"/>
      <c r="AK271" s="216"/>
      <c r="AL271" s="216"/>
      <c r="AM271" s="216"/>
      <c r="AN271" s="216"/>
      <c r="AO271" s="216"/>
      <c r="AP271" s="216"/>
      <c r="AQ271" s="216"/>
      <c r="AR271" s="216"/>
      <c r="AS271" s="216"/>
      <c r="AT271" s="216"/>
      <c r="AU271" s="216"/>
      <c r="AV271" s="216"/>
      <c r="AW271" s="216"/>
      <c r="AX271" s="216"/>
      <c r="AY271" s="216"/>
      <c r="AZ271" s="216"/>
      <c r="BA271" s="216"/>
      <c r="BB271" s="216"/>
      <c r="BC271" s="216"/>
      <c r="BD271" s="103"/>
      <c r="BE271" s="103"/>
      <c r="BF271" s="103"/>
      <c r="BG271" s="103"/>
      <c r="BH271" s="103"/>
      <c r="BI271" s="103"/>
      <c r="BJ271" s="103"/>
      <c r="BK271" s="12"/>
      <c r="BL271" s="12"/>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row>
    <row r="272" spans="1:256" s="5" customFormat="1" hidden="1" outlineLevel="2">
      <c r="A272" s="9"/>
      <c r="B272" s="9"/>
      <c r="C272" s="9"/>
      <c r="D272" s="26"/>
      <c r="E272" s="666"/>
      <c r="F272" s="86">
        <v>6</v>
      </c>
      <c r="G272" s="27"/>
      <c r="H272" s="148"/>
      <c r="I272" s="150"/>
      <c r="J272" s="150"/>
      <c r="K272" s="150"/>
      <c r="L272" s="150"/>
      <c r="M272" s="149"/>
      <c r="N272" s="68">
        <v>0</v>
      </c>
      <c r="O272" s="68">
        <v>0</v>
      </c>
      <c r="P272" s="68">
        <v>0</v>
      </c>
      <c r="Q272" s="68">
        <v>0</v>
      </c>
      <c r="R272" s="68"/>
      <c r="S272" s="103"/>
      <c r="T272" s="103"/>
      <c r="U272" s="103"/>
      <c r="V272" s="103"/>
      <c r="W272" s="103"/>
      <c r="X272" s="103"/>
      <c r="Y272" s="103"/>
      <c r="Z272" s="103"/>
      <c r="AA272" s="103"/>
      <c r="AB272" s="216"/>
      <c r="AC272" s="216"/>
      <c r="AD272" s="216"/>
      <c r="AE272" s="216"/>
      <c r="AF272" s="216"/>
      <c r="AG272" s="216"/>
      <c r="AH272" s="216"/>
      <c r="AI272" s="216"/>
      <c r="AJ272" s="216"/>
      <c r="AK272" s="216"/>
      <c r="AL272" s="216"/>
      <c r="AM272" s="216"/>
      <c r="AN272" s="216"/>
      <c r="AO272" s="216"/>
      <c r="AP272" s="216"/>
      <c r="AQ272" s="216"/>
      <c r="AR272" s="216"/>
      <c r="AS272" s="216"/>
      <c r="AT272" s="216"/>
      <c r="AU272" s="216"/>
      <c r="AV272" s="216"/>
      <c r="AW272" s="216"/>
      <c r="AX272" s="216"/>
      <c r="AY272" s="216"/>
      <c r="AZ272" s="216"/>
      <c r="BA272" s="216"/>
      <c r="BB272" s="216"/>
      <c r="BC272" s="216"/>
      <c r="BD272" s="103"/>
      <c r="BE272" s="103"/>
      <c r="BF272" s="103"/>
      <c r="BG272" s="103"/>
      <c r="BH272" s="103"/>
      <c r="BI272" s="103"/>
      <c r="BJ272" s="103"/>
      <c r="BK272" s="12"/>
      <c r="BL272" s="1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row>
    <row r="273" spans="1:256" s="5" customFormat="1" hidden="1" outlineLevel="2">
      <c r="A273" s="9"/>
      <c r="B273" s="9"/>
      <c r="C273" s="9"/>
      <c r="D273" s="26"/>
      <c r="E273" s="666"/>
      <c r="F273" s="86">
        <v>7</v>
      </c>
      <c r="G273" s="27"/>
      <c r="H273" s="148"/>
      <c r="I273" s="150"/>
      <c r="J273" s="150"/>
      <c r="K273" s="150"/>
      <c r="L273" s="150"/>
      <c r="M273" s="150"/>
      <c r="N273" s="149"/>
      <c r="O273" s="68">
        <v>0</v>
      </c>
      <c r="P273" s="68">
        <v>0</v>
      </c>
      <c r="Q273" s="68">
        <v>0</v>
      </c>
      <c r="R273" s="68"/>
      <c r="S273" s="103"/>
      <c r="T273" s="103"/>
      <c r="U273" s="103"/>
      <c r="V273" s="103"/>
      <c r="W273" s="103"/>
      <c r="X273" s="103"/>
      <c r="Y273" s="103"/>
      <c r="Z273" s="103"/>
      <c r="AA273" s="103"/>
      <c r="AB273" s="216"/>
      <c r="AC273" s="216"/>
      <c r="AD273" s="216"/>
      <c r="AE273" s="216"/>
      <c r="AF273" s="216"/>
      <c r="AG273" s="216"/>
      <c r="AH273" s="216"/>
      <c r="AI273" s="216"/>
      <c r="AJ273" s="216"/>
      <c r="AK273" s="216"/>
      <c r="AL273" s="216"/>
      <c r="AM273" s="216"/>
      <c r="AN273" s="216"/>
      <c r="AO273" s="216"/>
      <c r="AP273" s="216"/>
      <c r="AQ273" s="216"/>
      <c r="AR273" s="216"/>
      <c r="AS273" s="216"/>
      <c r="AT273" s="216"/>
      <c r="AU273" s="216"/>
      <c r="AV273" s="216"/>
      <c r="AW273" s="216"/>
      <c r="AX273" s="216"/>
      <c r="AY273" s="216"/>
      <c r="AZ273" s="216"/>
      <c r="BA273" s="216"/>
      <c r="BB273" s="216"/>
      <c r="BC273" s="216"/>
      <c r="BD273" s="103"/>
      <c r="BE273" s="103"/>
      <c r="BF273" s="103"/>
      <c r="BG273" s="103"/>
      <c r="BH273" s="103"/>
      <c r="BI273" s="103"/>
      <c r="BJ273" s="103"/>
      <c r="BK273" s="12"/>
      <c r="BL273" s="12"/>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row>
    <row r="274" spans="1:256" s="5" customFormat="1" hidden="1" outlineLevel="2">
      <c r="A274" s="9"/>
      <c r="B274" s="9"/>
      <c r="C274" s="9"/>
      <c r="D274" s="26"/>
      <c r="E274" s="666"/>
      <c r="F274" s="86">
        <v>8</v>
      </c>
      <c r="G274" s="27"/>
      <c r="H274" s="148"/>
      <c r="I274" s="150"/>
      <c r="J274" s="150"/>
      <c r="K274" s="150"/>
      <c r="L274" s="150"/>
      <c r="M274" s="150"/>
      <c r="N274" s="150"/>
      <c r="O274" s="149"/>
      <c r="P274" s="68">
        <v>0</v>
      </c>
      <c r="Q274" s="68">
        <v>0</v>
      </c>
      <c r="R274" s="68"/>
      <c r="S274" s="103"/>
      <c r="T274" s="103"/>
      <c r="U274" s="103"/>
      <c r="V274" s="103"/>
      <c r="W274" s="103"/>
      <c r="X274" s="103"/>
      <c r="Y274" s="103"/>
      <c r="Z274" s="103"/>
      <c r="AA274" s="103"/>
      <c r="AB274" s="216"/>
      <c r="AC274" s="216"/>
      <c r="AD274" s="216"/>
      <c r="AE274" s="216"/>
      <c r="AF274" s="216"/>
      <c r="AG274" s="216"/>
      <c r="AH274" s="216"/>
      <c r="AI274" s="216"/>
      <c r="AJ274" s="216"/>
      <c r="AK274" s="216"/>
      <c r="AL274" s="216"/>
      <c r="AM274" s="216"/>
      <c r="AN274" s="216"/>
      <c r="AO274" s="216"/>
      <c r="AP274" s="216"/>
      <c r="AQ274" s="216"/>
      <c r="AR274" s="216"/>
      <c r="AS274" s="216"/>
      <c r="AT274" s="216"/>
      <c r="AU274" s="216"/>
      <c r="AV274" s="216"/>
      <c r="AW274" s="216"/>
      <c r="AX274" s="216"/>
      <c r="AY274" s="216"/>
      <c r="AZ274" s="216"/>
      <c r="BA274" s="216"/>
      <c r="BB274" s="216"/>
      <c r="BC274" s="216"/>
      <c r="BD274" s="103"/>
      <c r="BE274" s="103"/>
      <c r="BF274" s="103"/>
      <c r="BG274" s="103"/>
      <c r="BH274" s="103"/>
      <c r="BI274" s="103"/>
      <c r="BJ274" s="103"/>
      <c r="BK274" s="12"/>
      <c r="BL274" s="12"/>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row>
    <row r="275" spans="1:256" s="5" customFormat="1" hidden="1" outlineLevel="2">
      <c r="A275" s="9"/>
      <c r="B275" s="9"/>
      <c r="C275" s="9"/>
      <c r="D275" s="26"/>
      <c r="E275" s="666"/>
      <c r="F275" s="86">
        <v>9</v>
      </c>
      <c r="G275" s="27"/>
      <c r="H275" s="148"/>
      <c r="I275" s="150"/>
      <c r="J275" s="150"/>
      <c r="K275" s="150"/>
      <c r="L275" s="150"/>
      <c r="M275" s="150"/>
      <c r="N275" s="150"/>
      <c r="O275" s="150"/>
      <c r="P275" s="149"/>
      <c r="Q275" s="68">
        <v>0</v>
      </c>
      <c r="R275" s="68"/>
      <c r="S275" s="103"/>
      <c r="T275" s="103"/>
      <c r="U275" s="103"/>
      <c r="V275" s="103"/>
      <c r="W275" s="103"/>
      <c r="X275" s="103"/>
      <c r="Y275" s="103"/>
      <c r="Z275" s="103"/>
      <c r="AA275" s="103"/>
      <c r="AB275" s="216"/>
      <c r="AC275" s="216"/>
      <c r="AD275" s="216"/>
      <c r="AE275" s="216"/>
      <c r="AF275" s="216"/>
      <c r="AG275" s="216"/>
      <c r="AH275" s="216"/>
      <c r="AI275" s="216"/>
      <c r="AJ275" s="216"/>
      <c r="AK275" s="216"/>
      <c r="AL275" s="216"/>
      <c r="AM275" s="216"/>
      <c r="AN275" s="216"/>
      <c r="AO275" s="216"/>
      <c r="AP275" s="216"/>
      <c r="AQ275" s="216"/>
      <c r="AR275" s="216"/>
      <c r="AS275" s="216"/>
      <c r="AT275" s="216"/>
      <c r="AU275" s="216"/>
      <c r="AV275" s="216"/>
      <c r="AW275" s="216"/>
      <c r="AX275" s="216"/>
      <c r="AY275" s="216"/>
      <c r="AZ275" s="216"/>
      <c r="BA275" s="216"/>
      <c r="BB275" s="216"/>
      <c r="BC275" s="216"/>
      <c r="BD275" s="103"/>
      <c r="BE275" s="103"/>
      <c r="BF275" s="103"/>
      <c r="BG275" s="103"/>
      <c r="BH275" s="103"/>
      <c r="BI275" s="103"/>
      <c r="BJ275" s="103"/>
      <c r="BK275" s="12"/>
      <c r="BL275" s="12"/>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row>
    <row r="276" spans="1:256" s="5" customFormat="1" hidden="1" outlineLevel="2">
      <c r="A276" s="9"/>
      <c r="B276" s="9"/>
      <c r="C276" s="9"/>
      <c r="D276" s="26"/>
      <c r="E276" s="666"/>
      <c r="F276" s="87">
        <v>10</v>
      </c>
      <c r="G276" s="27"/>
      <c r="H276" s="148"/>
      <c r="I276" s="150"/>
      <c r="J276" s="150"/>
      <c r="K276" s="150"/>
      <c r="L276" s="150"/>
      <c r="M276" s="150"/>
      <c r="N276" s="150"/>
      <c r="O276" s="150"/>
      <c r="P276" s="150"/>
      <c r="Q276" s="149"/>
      <c r="R276" s="68"/>
      <c r="S276" s="103"/>
      <c r="T276" s="103"/>
      <c r="U276" s="103"/>
      <c r="V276" s="103"/>
      <c r="W276" s="103"/>
      <c r="X276" s="103"/>
      <c r="Y276" s="103"/>
      <c r="Z276" s="103"/>
      <c r="AA276" s="103"/>
      <c r="AB276" s="216"/>
      <c r="AC276" s="216"/>
      <c r="AD276" s="216"/>
      <c r="AE276" s="216"/>
      <c r="AF276" s="216"/>
      <c r="AG276" s="216"/>
      <c r="AH276" s="216"/>
      <c r="AI276" s="216"/>
      <c r="AJ276" s="216"/>
      <c r="AK276" s="216"/>
      <c r="AL276" s="216"/>
      <c r="AM276" s="216"/>
      <c r="AN276" s="216"/>
      <c r="AO276" s="216"/>
      <c r="AP276" s="216"/>
      <c r="AQ276" s="216"/>
      <c r="AR276" s="216"/>
      <c r="AS276" s="216"/>
      <c r="AT276" s="216"/>
      <c r="AU276" s="216"/>
      <c r="AV276" s="216"/>
      <c r="AW276" s="216"/>
      <c r="AX276" s="216"/>
      <c r="AY276" s="216"/>
      <c r="AZ276" s="216"/>
      <c r="BA276" s="216"/>
      <c r="BB276" s="216"/>
      <c r="BC276" s="216"/>
      <c r="BD276" s="103"/>
      <c r="BE276" s="103"/>
      <c r="BF276" s="103"/>
      <c r="BG276" s="103"/>
      <c r="BH276" s="103"/>
      <c r="BI276" s="103"/>
      <c r="BJ276" s="103"/>
      <c r="BK276" s="12"/>
      <c r="BL276" s="12"/>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row>
    <row r="277" spans="1:256" s="5" customFormat="1" hidden="1" outlineLevel="1" collapsed="1">
      <c r="A277" s="9"/>
      <c r="B277" s="9"/>
      <c r="C277" s="9"/>
      <c r="D277" s="26">
        <v>0</v>
      </c>
      <c r="E277" s="9"/>
      <c r="F277" s="9"/>
      <c r="G277" s="123"/>
      <c r="H277" s="167">
        <v>0</v>
      </c>
      <c r="I277" s="167">
        <v>0</v>
      </c>
      <c r="J277" s="167">
        <v>0</v>
      </c>
      <c r="K277" s="167">
        <v>0</v>
      </c>
      <c r="L277" s="167">
        <v>0</v>
      </c>
      <c r="M277" s="167">
        <v>0</v>
      </c>
      <c r="N277" s="167">
        <v>0</v>
      </c>
      <c r="O277" s="167">
        <v>0</v>
      </c>
      <c r="P277" s="167">
        <v>0</v>
      </c>
      <c r="Q277" s="167">
        <v>0</v>
      </c>
      <c r="R277" s="167"/>
      <c r="S277" s="105"/>
      <c r="T277" s="105"/>
      <c r="U277" s="105"/>
      <c r="V277" s="105"/>
      <c r="W277" s="105"/>
      <c r="X277" s="105"/>
      <c r="Y277" s="105"/>
      <c r="Z277" s="105"/>
      <c r="AA277" s="105"/>
      <c r="AB277" s="232"/>
      <c r="AC277" s="232"/>
      <c r="AD277" s="232"/>
      <c r="AE277" s="232"/>
      <c r="AF277" s="232"/>
      <c r="AG277" s="232"/>
      <c r="AH277" s="232"/>
      <c r="AI277" s="232"/>
      <c r="AJ277" s="232"/>
      <c r="AK277" s="232"/>
      <c r="AL277" s="232"/>
      <c r="AM277" s="232"/>
      <c r="AN277" s="232"/>
      <c r="AO277" s="232"/>
      <c r="AP277" s="232"/>
      <c r="AQ277" s="232"/>
      <c r="AR277" s="232"/>
      <c r="AS277" s="232"/>
      <c r="AT277" s="232"/>
      <c r="AU277" s="232"/>
      <c r="AV277" s="232"/>
      <c r="AW277" s="232"/>
      <c r="AX277" s="232"/>
      <c r="AY277" s="232"/>
      <c r="AZ277" s="232"/>
      <c r="BA277" s="232"/>
      <c r="BB277" s="232"/>
      <c r="BC277" s="232"/>
      <c r="BD277" s="105"/>
      <c r="BE277" s="105"/>
      <c r="BF277" s="105"/>
      <c r="BG277" s="105"/>
      <c r="BH277" s="105"/>
      <c r="BI277" s="105"/>
      <c r="BJ277" s="105"/>
      <c r="BK277" s="12"/>
      <c r="BL277" s="12"/>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row>
    <row r="278" spans="1:256" s="5" customFormat="1" hidden="1" outlineLevel="2">
      <c r="A278" s="9"/>
      <c r="B278" s="9"/>
      <c r="C278" s="32">
        <v>0</v>
      </c>
      <c r="D278" s="163"/>
      <c r="E278" s="34" t="s">
        <v>28</v>
      </c>
      <c r="F278" s="33"/>
      <c r="G278" s="176"/>
      <c r="H278" s="67">
        <v>0</v>
      </c>
      <c r="I278" s="67">
        <v>0</v>
      </c>
      <c r="J278" s="67">
        <v>0</v>
      </c>
      <c r="K278" s="67">
        <v>0</v>
      </c>
      <c r="L278" s="67">
        <v>0</v>
      </c>
      <c r="M278" s="67">
        <v>0</v>
      </c>
      <c r="N278" s="67">
        <v>0</v>
      </c>
      <c r="O278" s="67">
        <v>0</v>
      </c>
      <c r="P278" s="67">
        <v>0</v>
      </c>
      <c r="Q278" s="67">
        <v>0</v>
      </c>
      <c r="R278" s="67"/>
      <c r="S278" s="103"/>
      <c r="T278" s="103"/>
      <c r="U278" s="103"/>
      <c r="V278" s="103"/>
      <c r="W278" s="103"/>
      <c r="X278" s="103"/>
      <c r="Y278" s="103"/>
      <c r="Z278" s="103"/>
      <c r="AA278" s="103"/>
      <c r="AB278" s="216"/>
      <c r="AC278" s="216"/>
      <c r="AD278" s="216"/>
      <c r="AE278" s="216"/>
      <c r="AF278" s="216"/>
      <c r="AG278" s="216"/>
      <c r="AH278" s="216"/>
      <c r="AI278" s="216"/>
      <c r="AJ278" s="216"/>
      <c r="AK278" s="216"/>
      <c r="AL278" s="216"/>
      <c r="AM278" s="216"/>
      <c r="AN278" s="216"/>
      <c r="AO278" s="216"/>
      <c r="AP278" s="216"/>
      <c r="AQ278" s="216"/>
      <c r="AR278" s="216"/>
      <c r="AS278" s="216"/>
      <c r="AT278" s="216"/>
      <c r="AU278" s="216"/>
      <c r="AV278" s="216"/>
      <c r="AW278" s="216"/>
      <c r="AX278" s="216"/>
      <c r="AY278" s="216"/>
      <c r="AZ278" s="216"/>
      <c r="BA278" s="216"/>
      <c r="BB278" s="216"/>
      <c r="BC278" s="216"/>
      <c r="BD278" s="103"/>
      <c r="BE278" s="103"/>
      <c r="BF278" s="103"/>
      <c r="BG278" s="103"/>
      <c r="BH278" s="103"/>
      <c r="BI278" s="103"/>
      <c r="BJ278" s="103"/>
      <c r="BK278" s="12"/>
      <c r="BL278" s="12"/>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row>
    <row r="279" spans="1:256" s="5" customFormat="1" ht="12.75" hidden="1" customHeight="1" outlineLevel="2">
      <c r="A279" s="9"/>
      <c r="B279" s="9"/>
      <c r="C279" s="9"/>
      <c r="D279" s="26"/>
      <c r="E279" s="665" t="s">
        <v>84</v>
      </c>
      <c r="F279" s="86">
        <v>0</v>
      </c>
      <c r="G279" s="123"/>
      <c r="H279" s="68"/>
      <c r="I279" s="68"/>
      <c r="J279" s="68"/>
      <c r="K279" s="68"/>
      <c r="L279" s="68"/>
      <c r="M279" s="165"/>
      <c r="N279" s="113"/>
      <c r="O279" s="68"/>
      <c r="P279" s="68"/>
      <c r="Q279" s="68"/>
      <c r="R279" s="68"/>
      <c r="S279" s="103"/>
      <c r="T279" s="103"/>
      <c r="U279" s="103"/>
      <c r="V279" s="103"/>
      <c r="W279" s="103"/>
      <c r="X279" s="103"/>
      <c r="Y279" s="103"/>
      <c r="Z279" s="103"/>
      <c r="AA279" s="103"/>
      <c r="AB279" s="216"/>
      <c r="AC279" s="216"/>
      <c r="AD279" s="216"/>
      <c r="AE279" s="216"/>
      <c r="AF279" s="216"/>
      <c r="AG279" s="216"/>
      <c r="AH279" s="216"/>
      <c r="AI279" s="216"/>
      <c r="AJ279" s="216"/>
      <c r="AK279" s="216"/>
      <c r="AL279" s="216"/>
      <c r="AM279" s="216"/>
      <c r="AN279" s="216"/>
      <c r="AO279" s="216"/>
      <c r="AP279" s="216"/>
      <c r="AQ279" s="216"/>
      <c r="AR279" s="216"/>
      <c r="AS279" s="216"/>
      <c r="AT279" s="216"/>
      <c r="AU279" s="216"/>
      <c r="AV279" s="216"/>
      <c r="AW279" s="216"/>
      <c r="AX279" s="216"/>
      <c r="AY279" s="216"/>
      <c r="AZ279" s="216"/>
      <c r="BA279" s="216"/>
      <c r="BB279" s="216"/>
      <c r="BC279" s="216"/>
      <c r="BD279" s="103"/>
      <c r="BE279" s="103"/>
      <c r="BF279" s="103"/>
      <c r="BG279" s="103"/>
      <c r="BH279" s="103"/>
      <c r="BI279" s="103"/>
      <c r="BJ279" s="103"/>
      <c r="BK279" s="12"/>
      <c r="BL279" s="12"/>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row>
    <row r="280" spans="1:256" s="5" customFormat="1" hidden="1" outlineLevel="2">
      <c r="A280" s="9"/>
      <c r="B280" s="9"/>
      <c r="C280" s="9"/>
      <c r="D280" s="26"/>
      <c r="E280" s="666"/>
      <c r="F280" s="86">
        <v>1</v>
      </c>
      <c r="G280" s="123"/>
      <c r="H280" s="147"/>
      <c r="I280" s="68">
        <v>0</v>
      </c>
      <c r="J280" s="68">
        <v>0</v>
      </c>
      <c r="K280" s="68">
        <v>0</v>
      </c>
      <c r="L280" s="68">
        <v>0</v>
      </c>
      <c r="M280" s="68">
        <v>0</v>
      </c>
      <c r="N280" s="68">
        <v>0</v>
      </c>
      <c r="O280" s="68">
        <v>0</v>
      </c>
      <c r="P280" s="68">
        <v>0</v>
      </c>
      <c r="Q280" s="68">
        <v>0</v>
      </c>
      <c r="R280" s="68"/>
      <c r="S280" s="103"/>
      <c r="T280" s="103"/>
      <c r="U280" s="103"/>
      <c r="V280" s="103"/>
      <c r="W280" s="103"/>
      <c r="X280" s="103"/>
      <c r="Y280" s="103"/>
      <c r="Z280" s="103"/>
      <c r="AA280" s="103"/>
      <c r="AB280" s="216"/>
      <c r="AC280" s="216"/>
      <c r="AD280" s="216"/>
      <c r="AE280" s="216"/>
      <c r="AF280" s="216"/>
      <c r="AG280" s="216"/>
      <c r="AH280" s="216"/>
      <c r="AI280" s="216"/>
      <c r="AJ280" s="216"/>
      <c r="AK280" s="216"/>
      <c r="AL280" s="216"/>
      <c r="AM280" s="216"/>
      <c r="AN280" s="216"/>
      <c r="AO280" s="216"/>
      <c r="AP280" s="216"/>
      <c r="AQ280" s="216"/>
      <c r="AR280" s="216"/>
      <c r="AS280" s="216"/>
      <c r="AT280" s="216"/>
      <c r="AU280" s="216"/>
      <c r="AV280" s="216"/>
      <c r="AW280" s="216"/>
      <c r="AX280" s="216"/>
      <c r="AY280" s="216"/>
      <c r="AZ280" s="216"/>
      <c r="BA280" s="216"/>
      <c r="BB280" s="216"/>
      <c r="BC280" s="216"/>
      <c r="BD280" s="103"/>
      <c r="BE280" s="103"/>
      <c r="BF280" s="103"/>
      <c r="BG280" s="103"/>
      <c r="BH280" s="103"/>
      <c r="BI280" s="103"/>
      <c r="BJ280" s="103"/>
      <c r="BK280" s="12"/>
      <c r="BL280" s="12"/>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row>
    <row r="281" spans="1:256" s="5" customFormat="1" hidden="1" outlineLevel="2">
      <c r="A281" s="9"/>
      <c r="B281" s="9"/>
      <c r="C281" s="9"/>
      <c r="D281" s="26"/>
      <c r="E281" s="666"/>
      <c r="F281" s="86">
        <v>2</v>
      </c>
      <c r="G281" s="123"/>
      <c r="H281" s="148"/>
      <c r="I281" s="149"/>
      <c r="J281" s="68">
        <v>0</v>
      </c>
      <c r="K281" s="68">
        <v>0</v>
      </c>
      <c r="L281" s="68">
        <v>0</v>
      </c>
      <c r="M281" s="68">
        <v>0</v>
      </c>
      <c r="N281" s="68">
        <v>0</v>
      </c>
      <c r="O281" s="68">
        <v>0</v>
      </c>
      <c r="P281" s="68">
        <v>0</v>
      </c>
      <c r="Q281" s="68">
        <v>0</v>
      </c>
      <c r="R281" s="68"/>
      <c r="S281" s="103"/>
      <c r="T281" s="103"/>
      <c r="U281" s="103"/>
      <c r="V281" s="103"/>
      <c r="W281" s="103"/>
      <c r="X281" s="103"/>
      <c r="Y281" s="103"/>
      <c r="Z281" s="103"/>
      <c r="AA281" s="103"/>
      <c r="AB281" s="216"/>
      <c r="AC281" s="216"/>
      <c r="AD281" s="216"/>
      <c r="AE281" s="216"/>
      <c r="AF281" s="216"/>
      <c r="AG281" s="216"/>
      <c r="AH281" s="216"/>
      <c r="AI281" s="216"/>
      <c r="AJ281" s="216"/>
      <c r="AK281" s="216"/>
      <c r="AL281" s="216"/>
      <c r="AM281" s="216"/>
      <c r="AN281" s="216"/>
      <c r="AO281" s="216"/>
      <c r="AP281" s="216"/>
      <c r="AQ281" s="216"/>
      <c r="AR281" s="216"/>
      <c r="AS281" s="216"/>
      <c r="AT281" s="216"/>
      <c r="AU281" s="216"/>
      <c r="AV281" s="216"/>
      <c r="AW281" s="216"/>
      <c r="AX281" s="216"/>
      <c r="AY281" s="216"/>
      <c r="AZ281" s="216"/>
      <c r="BA281" s="216"/>
      <c r="BB281" s="216"/>
      <c r="BC281" s="216"/>
      <c r="BD281" s="103"/>
      <c r="BE281" s="103"/>
      <c r="BF281" s="103"/>
      <c r="BG281" s="103"/>
      <c r="BH281" s="103"/>
      <c r="BI281" s="103"/>
      <c r="BJ281" s="103"/>
      <c r="BK281" s="12"/>
      <c r="BL281" s="12"/>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row>
    <row r="282" spans="1:256" s="5" customFormat="1" hidden="1" outlineLevel="2">
      <c r="A282" s="9"/>
      <c r="B282" s="9"/>
      <c r="C282" s="9"/>
      <c r="D282" s="26"/>
      <c r="E282" s="666"/>
      <c r="F282" s="86">
        <v>3</v>
      </c>
      <c r="G282" s="123"/>
      <c r="H282" s="148"/>
      <c r="I282" s="150"/>
      <c r="J282" s="149"/>
      <c r="K282" s="68">
        <v>0</v>
      </c>
      <c r="L282" s="68">
        <v>0</v>
      </c>
      <c r="M282" s="68">
        <v>0</v>
      </c>
      <c r="N282" s="68">
        <v>0</v>
      </c>
      <c r="O282" s="68">
        <v>0</v>
      </c>
      <c r="P282" s="68">
        <v>0</v>
      </c>
      <c r="Q282" s="68">
        <v>0</v>
      </c>
      <c r="R282" s="68"/>
      <c r="S282" s="103"/>
      <c r="T282" s="103"/>
      <c r="U282" s="103"/>
      <c r="V282" s="103"/>
      <c r="W282" s="103"/>
      <c r="X282" s="103"/>
      <c r="Y282" s="103"/>
      <c r="Z282" s="103"/>
      <c r="AA282" s="103"/>
      <c r="AB282" s="216"/>
      <c r="AC282" s="216"/>
      <c r="AD282" s="216"/>
      <c r="AE282" s="216"/>
      <c r="AF282" s="216"/>
      <c r="AG282" s="216"/>
      <c r="AH282" s="216"/>
      <c r="AI282" s="216"/>
      <c r="AJ282" s="216"/>
      <c r="AK282" s="216"/>
      <c r="AL282" s="216"/>
      <c r="AM282" s="216"/>
      <c r="AN282" s="216"/>
      <c r="AO282" s="216"/>
      <c r="AP282" s="216"/>
      <c r="AQ282" s="216"/>
      <c r="AR282" s="216"/>
      <c r="AS282" s="216"/>
      <c r="AT282" s="216"/>
      <c r="AU282" s="216"/>
      <c r="AV282" s="216"/>
      <c r="AW282" s="216"/>
      <c r="AX282" s="216"/>
      <c r="AY282" s="216"/>
      <c r="AZ282" s="216"/>
      <c r="BA282" s="216"/>
      <c r="BB282" s="216"/>
      <c r="BC282" s="216"/>
      <c r="BD282" s="103"/>
      <c r="BE282" s="103"/>
      <c r="BF282" s="103"/>
      <c r="BG282" s="103"/>
      <c r="BH282" s="103"/>
      <c r="BI282" s="103"/>
      <c r="BJ282" s="103"/>
      <c r="BK282" s="12"/>
      <c r="BL282" s="1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row>
    <row r="283" spans="1:256" s="5" customFormat="1" hidden="1" outlineLevel="2">
      <c r="A283" s="9"/>
      <c r="B283" s="9"/>
      <c r="C283" s="9"/>
      <c r="D283" s="26"/>
      <c r="E283" s="666"/>
      <c r="F283" s="86">
        <v>4</v>
      </c>
      <c r="G283" s="123"/>
      <c r="H283" s="148"/>
      <c r="I283" s="150"/>
      <c r="J283" s="150"/>
      <c r="K283" s="149"/>
      <c r="L283" s="68">
        <v>0</v>
      </c>
      <c r="M283" s="68">
        <v>0</v>
      </c>
      <c r="N283" s="68">
        <v>0</v>
      </c>
      <c r="O283" s="68">
        <v>0</v>
      </c>
      <c r="P283" s="68">
        <v>0</v>
      </c>
      <c r="Q283" s="68">
        <v>0</v>
      </c>
      <c r="R283" s="68"/>
      <c r="S283" s="103"/>
      <c r="T283" s="103"/>
      <c r="U283" s="103"/>
      <c r="V283" s="103"/>
      <c r="W283" s="103"/>
      <c r="X283" s="103"/>
      <c r="Y283" s="103"/>
      <c r="Z283" s="103"/>
      <c r="AA283" s="103"/>
      <c r="AB283" s="216"/>
      <c r="AC283" s="216"/>
      <c r="AD283" s="216"/>
      <c r="AE283" s="216"/>
      <c r="AF283" s="216"/>
      <c r="AG283" s="216"/>
      <c r="AH283" s="216"/>
      <c r="AI283" s="216"/>
      <c r="AJ283" s="216"/>
      <c r="AK283" s="216"/>
      <c r="AL283" s="216"/>
      <c r="AM283" s="216"/>
      <c r="AN283" s="216"/>
      <c r="AO283" s="216"/>
      <c r="AP283" s="216"/>
      <c r="AQ283" s="216"/>
      <c r="AR283" s="216"/>
      <c r="AS283" s="216"/>
      <c r="AT283" s="216"/>
      <c r="AU283" s="216"/>
      <c r="AV283" s="216"/>
      <c r="AW283" s="216"/>
      <c r="AX283" s="216"/>
      <c r="AY283" s="216"/>
      <c r="AZ283" s="216"/>
      <c r="BA283" s="216"/>
      <c r="BB283" s="216"/>
      <c r="BC283" s="216"/>
      <c r="BD283" s="103"/>
      <c r="BE283" s="103"/>
      <c r="BF283" s="103"/>
      <c r="BG283" s="103"/>
      <c r="BH283" s="103"/>
      <c r="BI283" s="103"/>
      <c r="BJ283" s="103"/>
      <c r="BK283" s="12"/>
      <c r="BL283" s="12"/>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row>
    <row r="284" spans="1:256" s="5" customFormat="1" hidden="1" outlineLevel="2">
      <c r="A284" s="9"/>
      <c r="B284" s="9"/>
      <c r="C284" s="9"/>
      <c r="D284" s="26"/>
      <c r="E284" s="666"/>
      <c r="F284" s="86">
        <v>5</v>
      </c>
      <c r="G284" s="27"/>
      <c r="H284" s="148"/>
      <c r="I284" s="150"/>
      <c r="J284" s="150"/>
      <c r="K284" s="150"/>
      <c r="L284" s="149"/>
      <c r="M284" s="68">
        <v>0</v>
      </c>
      <c r="N284" s="68">
        <v>0</v>
      </c>
      <c r="O284" s="68">
        <v>0</v>
      </c>
      <c r="P284" s="68">
        <v>0</v>
      </c>
      <c r="Q284" s="68">
        <v>0</v>
      </c>
      <c r="R284" s="68"/>
      <c r="S284" s="103"/>
      <c r="T284" s="103"/>
      <c r="U284" s="103"/>
      <c r="V284" s="103"/>
      <c r="W284" s="103"/>
      <c r="X284" s="103"/>
      <c r="Y284" s="103"/>
      <c r="Z284" s="103"/>
      <c r="AA284" s="103"/>
      <c r="AB284" s="216"/>
      <c r="AC284" s="216"/>
      <c r="AD284" s="216"/>
      <c r="AE284" s="216"/>
      <c r="AF284" s="216"/>
      <c r="AG284" s="216"/>
      <c r="AH284" s="216"/>
      <c r="AI284" s="216"/>
      <c r="AJ284" s="216"/>
      <c r="AK284" s="216"/>
      <c r="AL284" s="216"/>
      <c r="AM284" s="216"/>
      <c r="AN284" s="216"/>
      <c r="AO284" s="216"/>
      <c r="AP284" s="216"/>
      <c r="AQ284" s="216"/>
      <c r="AR284" s="216"/>
      <c r="AS284" s="216"/>
      <c r="AT284" s="216"/>
      <c r="AU284" s="216"/>
      <c r="AV284" s="216"/>
      <c r="AW284" s="216"/>
      <c r="AX284" s="216"/>
      <c r="AY284" s="216"/>
      <c r="AZ284" s="216"/>
      <c r="BA284" s="216"/>
      <c r="BB284" s="216"/>
      <c r="BC284" s="216"/>
      <c r="BD284" s="103"/>
      <c r="BE284" s="103"/>
      <c r="BF284" s="103"/>
      <c r="BG284" s="103"/>
      <c r="BH284" s="103"/>
      <c r="BI284" s="103"/>
      <c r="BJ284" s="103"/>
      <c r="BK284" s="12"/>
      <c r="BL284" s="12"/>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row>
    <row r="285" spans="1:256" s="5" customFormat="1" hidden="1" outlineLevel="2">
      <c r="A285" s="9"/>
      <c r="B285" s="9"/>
      <c r="C285" s="9"/>
      <c r="D285" s="26"/>
      <c r="E285" s="666"/>
      <c r="F285" s="86">
        <v>6</v>
      </c>
      <c r="G285" s="27"/>
      <c r="H285" s="148"/>
      <c r="I285" s="150"/>
      <c r="J285" s="150"/>
      <c r="K285" s="150"/>
      <c r="L285" s="150"/>
      <c r="M285" s="149"/>
      <c r="N285" s="68">
        <v>0</v>
      </c>
      <c r="O285" s="68">
        <v>0</v>
      </c>
      <c r="P285" s="68">
        <v>0</v>
      </c>
      <c r="Q285" s="68">
        <v>0</v>
      </c>
      <c r="R285" s="68"/>
      <c r="S285" s="103"/>
      <c r="T285" s="103"/>
      <c r="U285" s="103"/>
      <c r="V285" s="103"/>
      <c r="W285" s="103"/>
      <c r="X285" s="103"/>
      <c r="Y285" s="103"/>
      <c r="Z285" s="103"/>
      <c r="AA285" s="103"/>
      <c r="AB285" s="216"/>
      <c r="AC285" s="216"/>
      <c r="AD285" s="216"/>
      <c r="AE285" s="216"/>
      <c r="AF285" s="216"/>
      <c r="AG285" s="216"/>
      <c r="AH285" s="216"/>
      <c r="AI285" s="216"/>
      <c r="AJ285" s="216"/>
      <c r="AK285" s="216"/>
      <c r="AL285" s="216"/>
      <c r="AM285" s="216"/>
      <c r="AN285" s="216"/>
      <c r="AO285" s="216"/>
      <c r="AP285" s="216"/>
      <c r="AQ285" s="216"/>
      <c r="AR285" s="216"/>
      <c r="AS285" s="216"/>
      <c r="AT285" s="216"/>
      <c r="AU285" s="216"/>
      <c r="AV285" s="216"/>
      <c r="AW285" s="216"/>
      <c r="AX285" s="216"/>
      <c r="AY285" s="216"/>
      <c r="AZ285" s="216"/>
      <c r="BA285" s="216"/>
      <c r="BB285" s="216"/>
      <c r="BC285" s="216"/>
      <c r="BD285" s="103"/>
      <c r="BE285" s="103"/>
      <c r="BF285" s="103"/>
      <c r="BG285" s="103"/>
      <c r="BH285" s="103"/>
      <c r="BI285" s="103"/>
      <c r="BJ285" s="103"/>
      <c r="BK285" s="12"/>
      <c r="BL285" s="12"/>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row>
    <row r="286" spans="1:256" s="5" customFormat="1" hidden="1" outlineLevel="2">
      <c r="A286" s="9"/>
      <c r="B286" s="9"/>
      <c r="C286" s="9"/>
      <c r="D286" s="26"/>
      <c r="E286" s="666"/>
      <c r="F286" s="86">
        <v>7</v>
      </c>
      <c r="G286" s="27"/>
      <c r="H286" s="148"/>
      <c r="I286" s="150"/>
      <c r="J286" s="150"/>
      <c r="K286" s="150"/>
      <c r="L286" s="150"/>
      <c r="M286" s="150"/>
      <c r="N286" s="149"/>
      <c r="O286" s="68">
        <v>0</v>
      </c>
      <c r="P286" s="68">
        <v>0</v>
      </c>
      <c r="Q286" s="68">
        <v>0</v>
      </c>
      <c r="R286" s="68"/>
      <c r="S286" s="103"/>
      <c r="T286" s="103"/>
      <c r="U286" s="103"/>
      <c r="V286" s="103"/>
      <c r="W286" s="103"/>
      <c r="X286" s="103"/>
      <c r="Y286" s="103"/>
      <c r="Z286" s="103"/>
      <c r="AA286" s="103"/>
      <c r="AB286" s="216"/>
      <c r="AC286" s="216"/>
      <c r="AD286" s="216"/>
      <c r="AE286" s="216"/>
      <c r="AF286" s="216"/>
      <c r="AG286" s="216"/>
      <c r="AH286" s="216"/>
      <c r="AI286" s="216"/>
      <c r="AJ286" s="216"/>
      <c r="AK286" s="216"/>
      <c r="AL286" s="216"/>
      <c r="AM286" s="216"/>
      <c r="AN286" s="216"/>
      <c r="AO286" s="216"/>
      <c r="AP286" s="216"/>
      <c r="AQ286" s="216"/>
      <c r="AR286" s="216"/>
      <c r="AS286" s="216"/>
      <c r="AT286" s="216"/>
      <c r="AU286" s="216"/>
      <c r="AV286" s="216"/>
      <c r="AW286" s="216"/>
      <c r="AX286" s="216"/>
      <c r="AY286" s="216"/>
      <c r="AZ286" s="216"/>
      <c r="BA286" s="216"/>
      <c r="BB286" s="216"/>
      <c r="BC286" s="216"/>
      <c r="BD286" s="103"/>
      <c r="BE286" s="103"/>
      <c r="BF286" s="103"/>
      <c r="BG286" s="103"/>
      <c r="BH286" s="103"/>
      <c r="BI286" s="103"/>
      <c r="BJ286" s="103"/>
      <c r="BK286" s="12"/>
      <c r="BL286" s="12"/>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c r="IV286"/>
    </row>
    <row r="287" spans="1:256" s="5" customFormat="1" hidden="1" outlineLevel="2">
      <c r="A287" s="9"/>
      <c r="B287" s="9"/>
      <c r="C287" s="9"/>
      <c r="D287" s="26"/>
      <c r="E287" s="666"/>
      <c r="F287" s="86">
        <v>8</v>
      </c>
      <c r="G287" s="27"/>
      <c r="H287" s="148"/>
      <c r="I287" s="150"/>
      <c r="J287" s="150"/>
      <c r="K287" s="150"/>
      <c r="L287" s="150"/>
      <c r="M287" s="150"/>
      <c r="N287" s="150"/>
      <c r="O287" s="149"/>
      <c r="P287" s="68">
        <v>0</v>
      </c>
      <c r="Q287" s="68">
        <v>0</v>
      </c>
      <c r="R287" s="68"/>
      <c r="S287" s="103"/>
      <c r="T287" s="103"/>
      <c r="U287" s="103"/>
      <c r="V287" s="103"/>
      <c r="W287" s="103"/>
      <c r="X287" s="103"/>
      <c r="Y287" s="103"/>
      <c r="Z287" s="103"/>
      <c r="AA287" s="103"/>
      <c r="AB287" s="216"/>
      <c r="AC287" s="216"/>
      <c r="AD287" s="216"/>
      <c r="AE287" s="216"/>
      <c r="AF287" s="216"/>
      <c r="AG287" s="216"/>
      <c r="AH287" s="216"/>
      <c r="AI287" s="216"/>
      <c r="AJ287" s="216"/>
      <c r="AK287" s="216"/>
      <c r="AL287" s="216"/>
      <c r="AM287" s="216"/>
      <c r="AN287" s="216"/>
      <c r="AO287" s="216"/>
      <c r="AP287" s="216"/>
      <c r="AQ287" s="216"/>
      <c r="AR287" s="216"/>
      <c r="AS287" s="216"/>
      <c r="AT287" s="216"/>
      <c r="AU287" s="216"/>
      <c r="AV287" s="216"/>
      <c r="AW287" s="216"/>
      <c r="AX287" s="216"/>
      <c r="AY287" s="216"/>
      <c r="AZ287" s="216"/>
      <c r="BA287" s="216"/>
      <c r="BB287" s="216"/>
      <c r="BC287" s="216"/>
      <c r="BD287" s="103"/>
      <c r="BE287" s="103"/>
      <c r="BF287" s="103"/>
      <c r="BG287" s="103"/>
      <c r="BH287" s="103"/>
      <c r="BI287" s="103"/>
      <c r="BJ287" s="103"/>
      <c r="BK287" s="12"/>
      <c r="BL287" s="12"/>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row>
    <row r="288" spans="1:256" s="5" customFormat="1" hidden="1" outlineLevel="2">
      <c r="A288" s="9"/>
      <c r="B288" s="9"/>
      <c r="C288" s="9"/>
      <c r="D288" s="26"/>
      <c r="E288" s="666"/>
      <c r="F288" s="86">
        <v>9</v>
      </c>
      <c r="G288" s="27"/>
      <c r="H288" s="148"/>
      <c r="I288" s="150"/>
      <c r="J288" s="150"/>
      <c r="K288" s="150"/>
      <c r="L288" s="150"/>
      <c r="M288" s="150"/>
      <c r="N288" s="150"/>
      <c r="O288" s="150"/>
      <c r="P288" s="149"/>
      <c r="Q288" s="68">
        <v>0</v>
      </c>
      <c r="R288" s="68"/>
      <c r="S288" s="103"/>
      <c r="T288" s="103"/>
      <c r="U288" s="103"/>
      <c r="V288" s="103"/>
      <c r="W288" s="103"/>
      <c r="X288" s="103"/>
      <c r="Y288" s="103"/>
      <c r="Z288" s="103"/>
      <c r="AA288" s="103"/>
      <c r="AB288" s="216"/>
      <c r="AC288" s="216"/>
      <c r="AD288" s="216"/>
      <c r="AE288" s="216"/>
      <c r="AF288" s="216"/>
      <c r="AG288" s="216"/>
      <c r="AH288" s="216"/>
      <c r="AI288" s="216"/>
      <c r="AJ288" s="216"/>
      <c r="AK288" s="216"/>
      <c r="AL288" s="216"/>
      <c r="AM288" s="216"/>
      <c r="AN288" s="216"/>
      <c r="AO288" s="216"/>
      <c r="AP288" s="216"/>
      <c r="AQ288" s="216"/>
      <c r="AR288" s="216"/>
      <c r="AS288" s="216"/>
      <c r="AT288" s="216"/>
      <c r="AU288" s="216"/>
      <c r="AV288" s="216"/>
      <c r="AW288" s="216"/>
      <c r="AX288" s="216"/>
      <c r="AY288" s="216"/>
      <c r="AZ288" s="216"/>
      <c r="BA288" s="216"/>
      <c r="BB288" s="216"/>
      <c r="BC288" s="216"/>
      <c r="BD288" s="103"/>
      <c r="BE288" s="103"/>
      <c r="BF288" s="103"/>
      <c r="BG288" s="103"/>
      <c r="BH288" s="103"/>
      <c r="BI288" s="103"/>
      <c r="BJ288" s="103"/>
      <c r="BK288" s="12"/>
      <c r="BL288" s="12"/>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row>
    <row r="289" spans="1:256" s="5" customFormat="1" hidden="1" outlineLevel="2">
      <c r="A289" s="9"/>
      <c r="B289" s="9"/>
      <c r="C289" s="9"/>
      <c r="D289" s="26"/>
      <c r="E289" s="666"/>
      <c r="F289" s="87">
        <v>10</v>
      </c>
      <c r="G289" s="27"/>
      <c r="H289" s="148"/>
      <c r="I289" s="150"/>
      <c r="J289" s="150"/>
      <c r="K289" s="150"/>
      <c r="L289" s="150"/>
      <c r="M289" s="150"/>
      <c r="N289" s="150"/>
      <c r="O289" s="150"/>
      <c r="P289" s="150"/>
      <c r="Q289" s="149"/>
      <c r="R289" s="68"/>
      <c r="S289" s="103"/>
      <c r="T289" s="103"/>
      <c r="U289" s="103"/>
      <c r="V289" s="103"/>
      <c r="W289" s="103"/>
      <c r="X289" s="103"/>
      <c r="Y289" s="103"/>
      <c r="Z289" s="103"/>
      <c r="AA289" s="103"/>
      <c r="AB289" s="216"/>
      <c r="AC289" s="216"/>
      <c r="AD289" s="216"/>
      <c r="AE289" s="216"/>
      <c r="AF289" s="216"/>
      <c r="AG289" s="216"/>
      <c r="AH289" s="216"/>
      <c r="AI289" s="216"/>
      <c r="AJ289" s="216"/>
      <c r="AK289" s="216"/>
      <c r="AL289" s="216"/>
      <c r="AM289" s="216"/>
      <c r="AN289" s="216"/>
      <c r="AO289" s="216"/>
      <c r="AP289" s="216"/>
      <c r="AQ289" s="216"/>
      <c r="AR289" s="216"/>
      <c r="AS289" s="216"/>
      <c r="AT289" s="216"/>
      <c r="AU289" s="216"/>
      <c r="AV289" s="216"/>
      <c r="AW289" s="216"/>
      <c r="AX289" s="216"/>
      <c r="AY289" s="216"/>
      <c r="AZ289" s="216"/>
      <c r="BA289" s="216"/>
      <c r="BB289" s="216"/>
      <c r="BC289" s="216"/>
      <c r="BD289" s="103"/>
      <c r="BE289" s="103"/>
      <c r="BF289" s="103"/>
      <c r="BG289" s="103"/>
      <c r="BH289" s="103"/>
      <c r="BI289" s="103"/>
      <c r="BJ289" s="103"/>
      <c r="BK289" s="12"/>
      <c r="BL289" s="12"/>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c r="IV289"/>
    </row>
    <row r="290" spans="1:256" s="5" customFormat="1" hidden="1" outlineLevel="1" collapsed="1">
      <c r="A290" s="9"/>
      <c r="B290" s="9"/>
      <c r="C290" s="9"/>
      <c r="D290" s="26">
        <v>0</v>
      </c>
      <c r="E290" s="9"/>
      <c r="F290" s="9"/>
      <c r="G290" s="123"/>
      <c r="H290" s="167">
        <v>0</v>
      </c>
      <c r="I290" s="167">
        <v>0</v>
      </c>
      <c r="J290" s="167">
        <v>0</v>
      </c>
      <c r="K290" s="167">
        <v>0</v>
      </c>
      <c r="L290" s="167">
        <v>0</v>
      </c>
      <c r="M290" s="167">
        <v>0</v>
      </c>
      <c r="N290" s="167">
        <v>0</v>
      </c>
      <c r="O290" s="167">
        <v>0</v>
      </c>
      <c r="P290" s="167">
        <v>0</v>
      </c>
      <c r="Q290" s="167">
        <v>0</v>
      </c>
      <c r="R290" s="66"/>
      <c r="S290" s="105"/>
      <c r="T290" s="105"/>
      <c r="U290" s="105"/>
      <c r="V290" s="105"/>
      <c r="W290" s="105"/>
      <c r="X290" s="105"/>
      <c r="Y290" s="105"/>
      <c r="Z290" s="105"/>
      <c r="AA290" s="105"/>
      <c r="AB290" s="232"/>
      <c r="AC290" s="232"/>
      <c r="AD290" s="232"/>
      <c r="AE290" s="232"/>
      <c r="AF290" s="232"/>
      <c r="AG290" s="232"/>
      <c r="AH290" s="232"/>
      <c r="AI290" s="232"/>
      <c r="AJ290" s="232"/>
      <c r="AK290" s="232"/>
      <c r="AL290" s="232"/>
      <c r="AM290" s="232"/>
      <c r="AN290" s="232"/>
      <c r="AO290" s="232"/>
      <c r="AP290" s="232"/>
      <c r="AQ290" s="232"/>
      <c r="AR290" s="232"/>
      <c r="AS290" s="232"/>
      <c r="AT290" s="232"/>
      <c r="AU290" s="232"/>
      <c r="AV290" s="232"/>
      <c r="AW290" s="232"/>
      <c r="AX290" s="232"/>
      <c r="AY290" s="232"/>
      <c r="AZ290" s="232"/>
      <c r="BA290" s="232"/>
      <c r="BB290" s="232"/>
      <c r="BC290" s="232"/>
      <c r="BD290" s="105"/>
      <c r="BE290" s="105"/>
      <c r="BF290" s="105"/>
      <c r="BG290" s="105"/>
      <c r="BH290" s="105"/>
      <c r="BI290" s="105"/>
      <c r="BJ290" s="105"/>
      <c r="BK290" s="12"/>
      <c r="BL290" s="12"/>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c r="IV290"/>
    </row>
    <row r="291" spans="1:256" s="5" customFormat="1" hidden="1" outlineLevel="2">
      <c r="A291" s="9"/>
      <c r="B291" s="9"/>
      <c r="C291" s="32">
        <v>0</v>
      </c>
      <c r="D291" s="163"/>
      <c r="E291" s="34" t="s">
        <v>28</v>
      </c>
      <c r="F291" s="33"/>
      <c r="G291" s="176"/>
      <c r="H291" s="67">
        <v>0</v>
      </c>
      <c r="I291" s="67">
        <v>0</v>
      </c>
      <c r="J291" s="67">
        <v>0</v>
      </c>
      <c r="K291" s="67">
        <v>0</v>
      </c>
      <c r="L291" s="67">
        <v>0</v>
      </c>
      <c r="M291" s="67">
        <v>0</v>
      </c>
      <c r="N291" s="67">
        <v>0</v>
      </c>
      <c r="O291" s="67">
        <v>0</v>
      </c>
      <c r="P291" s="67">
        <v>0</v>
      </c>
      <c r="Q291" s="67">
        <v>0</v>
      </c>
      <c r="R291" s="67"/>
      <c r="S291" s="103"/>
      <c r="T291" s="103"/>
      <c r="U291" s="103"/>
      <c r="V291" s="103"/>
      <c r="W291" s="103"/>
      <c r="X291" s="103"/>
      <c r="Y291" s="103"/>
      <c r="Z291" s="103"/>
      <c r="AA291" s="103"/>
      <c r="AB291" s="216"/>
      <c r="AC291" s="216"/>
      <c r="AD291" s="216"/>
      <c r="AE291" s="216"/>
      <c r="AF291" s="216"/>
      <c r="AG291" s="216"/>
      <c r="AH291" s="216"/>
      <c r="AI291" s="216"/>
      <c r="AJ291" s="216"/>
      <c r="AK291" s="216"/>
      <c r="AL291" s="216"/>
      <c r="AM291" s="216"/>
      <c r="AN291" s="216"/>
      <c r="AO291" s="216"/>
      <c r="AP291" s="216"/>
      <c r="AQ291" s="216"/>
      <c r="AR291" s="216"/>
      <c r="AS291" s="216"/>
      <c r="AT291" s="216"/>
      <c r="AU291" s="216"/>
      <c r="AV291" s="216"/>
      <c r="AW291" s="216"/>
      <c r="AX291" s="216"/>
      <c r="AY291" s="216"/>
      <c r="AZ291" s="216"/>
      <c r="BA291" s="216"/>
      <c r="BB291" s="216"/>
      <c r="BC291" s="216"/>
      <c r="BD291" s="103"/>
      <c r="BE291" s="103"/>
      <c r="BF291" s="103"/>
      <c r="BG291" s="103"/>
      <c r="BH291" s="103"/>
      <c r="BI291" s="103"/>
      <c r="BJ291" s="103"/>
      <c r="BK291" s="12"/>
      <c r="BL291" s="12"/>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c r="IV291"/>
    </row>
    <row r="292" spans="1:256" s="5" customFormat="1" ht="12.75" hidden="1" customHeight="1" outlineLevel="2">
      <c r="A292" s="9"/>
      <c r="B292" s="9"/>
      <c r="C292" s="9"/>
      <c r="D292" s="26"/>
      <c r="E292" s="665" t="s">
        <v>84</v>
      </c>
      <c r="F292" s="86">
        <v>0</v>
      </c>
      <c r="G292" s="123"/>
      <c r="H292" s="68"/>
      <c r="I292" s="68"/>
      <c r="J292" s="68"/>
      <c r="K292" s="68"/>
      <c r="L292" s="68"/>
      <c r="M292" s="165"/>
      <c r="N292" s="113"/>
      <c r="O292" s="68"/>
      <c r="P292" s="68"/>
      <c r="Q292" s="68"/>
      <c r="R292" s="68"/>
      <c r="S292" s="103"/>
      <c r="T292" s="103"/>
      <c r="U292" s="103"/>
      <c r="V292" s="103"/>
      <c r="W292" s="103"/>
      <c r="X292" s="103"/>
      <c r="Y292" s="103"/>
      <c r="Z292" s="103"/>
      <c r="AA292" s="103"/>
      <c r="AB292" s="216"/>
      <c r="AC292" s="216"/>
      <c r="AD292" s="216"/>
      <c r="AE292" s="216"/>
      <c r="AF292" s="216"/>
      <c r="AG292" s="216"/>
      <c r="AH292" s="216"/>
      <c r="AI292" s="216"/>
      <c r="AJ292" s="216"/>
      <c r="AK292" s="216"/>
      <c r="AL292" s="216"/>
      <c r="AM292" s="216"/>
      <c r="AN292" s="216"/>
      <c r="AO292" s="216"/>
      <c r="AP292" s="216"/>
      <c r="AQ292" s="216"/>
      <c r="AR292" s="216"/>
      <c r="AS292" s="216"/>
      <c r="AT292" s="216"/>
      <c r="AU292" s="216"/>
      <c r="AV292" s="216"/>
      <c r="AW292" s="216"/>
      <c r="AX292" s="216"/>
      <c r="AY292" s="216"/>
      <c r="AZ292" s="216"/>
      <c r="BA292" s="216"/>
      <c r="BB292" s="216"/>
      <c r="BC292" s="216"/>
      <c r="BD292" s="103"/>
      <c r="BE292" s="103"/>
      <c r="BF292" s="103"/>
      <c r="BG292" s="103"/>
      <c r="BH292" s="103"/>
      <c r="BI292" s="103"/>
      <c r="BJ292" s="103"/>
      <c r="BK292" s="12"/>
      <c r="BL292" s="1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c r="IC292"/>
      <c r="ID292"/>
      <c r="IE292"/>
      <c r="IF292"/>
      <c r="IG292"/>
      <c r="IH292"/>
      <c r="II292"/>
      <c r="IJ292"/>
      <c r="IK292"/>
      <c r="IL292"/>
      <c r="IM292"/>
      <c r="IN292"/>
      <c r="IO292"/>
      <c r="IP292"/>
      <c r="IQ292"/>
      <c r="IR292"/>
      <c r="IS292"/>
      <c r="IT292"/>
      <c r="IU292"/>
      <c r="IV292"/>
    </row>
    <row r="293" spans="1:256" s="5" customFormat="1" hidden="1" outlineLevel="2">
      <c r="A293" s="9"/>
      <c r="B293" s="9"/>
      <c r="C293" s="9"/>
      <c r="D293" s="26"/>
      <c r="E293" s="666"/>
      <c r="F293" s="86">
        <v>1</v>
      </c>
      <c r="G293" s="123"/>
      <c r="H293" s="147"/>
      <c r="I293" s="68">
        <v>0</v>
      </c>
      <c r="J293" s="68">
        <v>0</v>
      </c>
      <c r="K293" s="68">
        <v>0</v>
      </c>
      <c r="L293" s="68">
        <v>0</v>
      </c>
      <c r="M293" s="68">
        <v>0</v>
      </c>
      <c r="N293" s="68">
        <v>0</v>
      </c>
      <c r="O293" s="68">
        <v>0</v>
      </c>
      <c r="P293" s="68">
        <v>0</v>
      </c>
      <c r="Q293" s="68">
        <v>0</v>
      </c>
      <c r="R293" s="68"/>
      <c r="S293" s="103"/>
      <c r="T293" s="103"/>
      <c r="U293" s="103"/>
      <c r="V293" s="103"/>
      <c r="W293" s="103"/>
      <c r="X293" s="103"/>
      <c r="Y293" s="103"/>
      <c r="Z293" s="103"/>
      <c r="AA293" s="103"/>
      <c r="AB293" s="216"/>
      <c r="AC293" s="216"/>
      <c r="AD293" s="216"/>
      <c r="AE293" s="216"/>
      <c r="AF293" s="216"/>
      <c r="AG293" s="216"/>
      <c r="AH293" s="216"/>
      <c r="AI293" s="216"/>
      <c r="AJ293" s="216"/>
      <c r="AK293" s="216"/>
      <c r="AL293" s="216"/>
      <c r="AM293" s="216"/>
      <c r="AN293" s="216"/>
      <c r="AO293" s="216"/>
      <c r="AP293" s="216"/>
      <c r="AQ293" s="216"/>
      <c r="AR293" s="216"/>
      <c r="AS293" s="216"/>
      <c r="AT293" s="216"/>
      <c r="AU293" s="216"/>
      <c r="AV293" s="216"/>
      <c r="AW293" s="216"/>
      <c r="AX293" s="216"/>
      <c r="AY293" s="216"/>
      <c r="AZ293" s="216"/>
      <c r="BA293" s="216"/>
      <c r="BB293" s="216"/>
      <c r="BC293" s="216"/>
      <c r="BD293" s="103"/>
      <c r="BE293" s="103"/>
      <c r="BF293" s="103"/>
      <c r="BG293" s="103"/>
      <c r="BH293" s="103"/>
      <c r="BI293" s="103"/>
      <c r="BJ293" s="103"/>
      <c r="BK293" s="12"/>
      <c r="BL293" s="12"/>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c r="IV293"/>
    </row>
    <row r="294" spans="1:256" s="5" customFormat="1" hidden="1" outlineLevel="2">
      <c r="A294" s="9"/>
      <c r="B294" s="9"/>
      <c r="C294" s="9"/>
      <c r="D294" s="26"/>
      <c r="E294" s="666"/>
      <c r="F294" s="86">
        <v>2</v>
      </c>
      <c r="G294" s="123"/>
      <c r="H294" s="148"/>
      <c r="I294" s="149"/>
      <c r="J294" s="68">
        <v>0</v>
      </c>
      <c r="K294" s="68">
        <v>0</v>
      </c>
      <c r="L294" s="68">
        <v>0</v>
      </c>
      <c r="M294" s="68">
        <v>0</v>
      </c>
      <c r="N294" s="68">
        <v>0</v>
      </c>
      <c r="O294" s="68">
        <v>0</v>
      </c>
      <c r="P294" s="68">
        <v>0</v>
      </c>
      <c r="Q294" s="68">
        <v>0</v>
      </c>
      <c r="R294" s="68"/>
      <c r="S294" s="103"/>
      <c r="T294" s="103"/>
      <c r="U294" s="103"/>
      <c r="V294" s="103"/>
      <c r="W294" s="103"/>
      <c r="X294" s="103"/>
      <c r="Y294" s="103"/>
      <c r="Z294" s="103"/>
      <c r="AA294" s="103"/>
      <c r="AB294" s="216"/>
      <c r="AC294" s="216"/>
      <c r="AD294" s="216"/>
      <c r="AE294" s="216"/>
      <c r="AF294" s="216"/>
      <c r="AG294" s="216"/>
      <c r="AH294" s="216"/>
      <c r="AI294" s="216"/>
      <c r="AJ294" s="216"/>
      <c r="AK294" s="216"/>
      <c r="AL294" s="216"/>
      <c r="AM294" s="216"/>
      <c r="AN294" s="216"/>
      <c r="AO294" s="216"/>
      <c r="AP294" s="216"/>
      <c r="AQ294" s="216"/>
      <c r="AR294" s="216"/>
      <c r="AS294" s="216"/>
      <c r="AT294" s="216"/>
      <c r="AU294" s="216"/>
      <c r="AV294" s="216"/>
      <c r="AW294" s="216"/>
      <c r="AX294" s="216"/>
      <c r="AY294" s="216"/>
      <c r="AZ294" s="216"/>
      <c r="BA294" s="216"/>
      <c r="BB294" s="216"/>
      <c r="BC294" s="216"/>
      <c r="BD294" s="103"/>
      <c r="BE294" s="103"/>
      <c r="BF294" s="103"/>
      <c r="BG294" s="103"/>
      <c r="BH294" s="103"/>
      <c r="BI294" s="103"/>
      <c r="BJ294" s="103"/>
      <c r="BK294" s="12"/>
      <c r="BL294" s="12"/>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c r="IV294"/>
    </row>
    <row r="295" spans="1:256" s="5" customFormat="1" hidden="1" outlineLevel="2">
      <c r="A295" s="9"/>
      <c r="B295" s="9"/>
      <c r="C295" s="9"/>
      <c r="D295" s="26"/>
      <c r="E295" s="666"/>
      <c r="F295" s="86">
        <v>3</v>
      </c>
      <c r="G295" s="123"/>
      <c r="H295" s="148"/>
      <c r="I295" s="150"/>
      <c r="J295" s="149"/>
      <c r="K295" s="68">
        <v>0</v>
      </c>
      <c r="L295" s="68">
        <v>0</v>
      </c>
      <c r="M295" s="68">
        <v>0</v>
      </c>
      <c r="N295" s="68">
        <v>0</v>
      </c>
      <c r="O295" s="68">
        <v>0</v>
      </c>
      <c r="P295" s="68">
        <v>0</v>
      </c>
      <c r="Q295" s="68">
        <v>0</v>
      </c>
      <c r="R295" s="68"/>
      <c r="S295" s="103"/>
      <c r="T295" s="103"/>
      <c r="U295" s="103"/>
      <c r="V295" s="103"/>
      <c r="W295" s="103"/>
      <c r="X295" s="103"/>
      <c r="Y295" s="103"/>
      <c r="Z295" s="103"/>
      <c r="AA295" s="103"/>
      <c r="AB295" s="216"/>
      <c r="AC295" s="216"/>
      <c r="AD295" s="216"/>
      <c r="AE295" s="216"/>
      <c r="AF295" s="216"/>
      <c r="AG295" s="216"/>
      <c r="AH295" s="216"/>
      <c r="AI295" s="216"/>
      <c r="AJ295" s="216"/>
      <c r="AK295" s="216"/>
      <c r="AL295" s="216"/>
      <c r="AM295" s="216"/>
      <c r="AN295" s="216"/>
      <c r="AO295" s="216"/>
      <c r="AP295" s="216"/>
      <c r="AQ295" s="216"/>
      <c r="AR295" s="216"/>
      <c r="AS295" s="216"/>
      <c r="AT295" s="216"/>
      <c r="AU295" s="216"/>
      <c r="AV295" s="216"/>
      <c r="AW295" s="216"/>
      <c r="AX295" s="216"/>
      <c r="AY295" s="216"/>
      <c r="AZ295" s="216"/>
      <c r="BA295" s="216"/>
      <c r="BB295" s="216"/>
      <c r="BC295" s="216"/>
      <c r="BD295" s="103"/>
      <c r="BE295" s="103"/>
      <c r="BF295" s="103"/>
      <c r="BG295" s="103"/>
      <c r="BH295" s="103"/>
      <c r="BI295" s="103"/>
      <c r="BJ295" s="103"/>
      <c r="BK295" s="12"/>
      <c r="BL295" s="12"/>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row>
    <row r="296" spans="1:256" s="5" customFormat="1" hidden="1" outlineLevel="2">
      <c r="A296" s="9"/>
      <c r="B296" s="9"/>
      <c r="C296" s="9"/>
      <c r="D296" s="26"/>
      <c r="E296" s="666"/>
      <c r="F296" s="86">
        <v>4</v>
      </c>
      <c r="G296" s="123"/>
      <c r="H296" s="148"/>
      <c r="I296" s="150"/>
      <c r="J296" s="150"/>
      <c r="K296" s="149"/>
      <c r="L296" s="68">
        <v>0</v>
      </c>
      <c r="M296" s="68">
        <v>0</v>
      </c>
      <c r="N296" s="68">
        <v>0</v>
      </c>
      <c r="O296" s="68">
        <v>0</v>
      </c>
      <c r="P296" s="68">
        <v>0</v>
      </c>
      <c r="Q296" s="68">
        <v>0</v>
      </c>
      <c r="R296" s="68"/>
      <c r="S296" s="103"/>
      <c r="T296" s="103"/>
      <c r="U296" s="103"/>
      <c r="V296" s="103"/>
      <c r="W296" s="103"/>
      <c r="X296" s="103"/>
      <c r="Y296" s="103"/>
      <c r="Z296" s="103"/>
      <c r="AA296" s="103"/>
      <c r="AB296" s="216"/>
      <c r="AC296" s="216"/>
      <c r="AD296" s="216"/>
      <c r="AE296" s="216"/>
      <c r="AF296" s="216"/>
      <c r="AG296" s="216"/>
      <c r="AH296" s="216"/>
      <c r="AI296" s="216"/>
      <c r="AJ296" s="216"/>
      <c r="AK296" s="216"/>
      <c r="AL296" s="216"/>
      <c r="AM296" s="216"/>
      <c r="AN296" s="216"/>
      <c r="AO296" s="216"/>
      <c r="AP296" s="216"/>
      <c r="AQ296" s="216"/>
      <c r="AR296" s="216"/>
      <c r="AS296" s="216"/>
      <c r="AT296" s="216"/>
      <c r="AU296" s="216"/>
      <c r="AV296" s="216"/>
      <c r="AW296" s="216"/>
      <c r="AX296" s="216"/>
      <c r="AY296" s="216"/>
      <c r="AZ296" s="216"/>
      <c r="BA296" s="216"/>
      <c r="BB296" s="216"/>
      <c r="BC296" s="216"/>
      <c r="BD296" s="103"/>
      <c r="BE296" s="103"/>
      <c r="BF296" s="103"/>
      <c r="BG296" s="103"/>
      <c r="BH296" s="103"/>
      <c r="BI296" s="103"/>
      <c r="BJ296" s="103"/>
      <c r="BK296" s="12"/>
      <c r="BL296" s="12"/>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c r="IV296"/>
    </row>
    <row r="297" spans="1:256" s="5" customFormat="1" hidden="1" outlineLevel="2">
      <c r="A297" s="9"/>
      <c r="B297" s="9"/>
      <c r="C297" s="9"/>
      <c r="D297" s="26"/>
      <c r="E297" s="666"/>
      <c r="F297" s="86">
        <v>5</v>
      </c>
      <c r="G297" s="27"/>
      <c r="H297" s="148"/>
      <c r="I297" s="150"/>
      <c r="J297" s="150"/>
      <c r="K297" s="150"/>
      <c r="L297" s="149"/>
      <c r="M297" s="68">
        <v>0</v>
      </c>
      <c r="N297" s="68">
        <v>0</v>
      </c>
      <c r="O297" s="68">
        <v>0</v>
      </c>
      <c r="P297" s="68">
        <v>0</v>
      </c>
      <c r="Q297" s="68">
        <v>0</v>
      </c>
      <c r="R297" s="68"/>
      <c r="S297" s="103"/>
      <c r="T297" s="103"/>
      <c r="U297" s="103"/>
      <c r="V297" s="103"/>
      <c r="W297" s="103"/>
      <c r="X297" s="103"/>
      <c r="Y297" s="103"/>
      <c r="Z297" s="103"/>
      <c r="AA297" s="103"/>
      <c r="AB297" s="216"/>
      <c r="AC297" s="216"/>
      <c r="AD297" s="216"/>
      <c r="AE297" s="216"/>
      <c r="AF297" s="216"/>
      <c r="AG297" s="216"/>
      <c r="AH297" s="216"/>
      <c r="AI297" s="216"/>
      <c r="AJ297" s="216"/>
      <c r="AK297" s="216"/>
      <c r="AL297" s="216"/>
      <c r="AM297" s="216"/>
      <c r="AN297" s="216"/>
      <c r="AO297" s="216"/>
      <c r="AP297" s="216"/>
      <c r="AQ297" s="216"/>
      <c r="AR297" s="216"/>
      <c r="AS297" s="216"/>
      <c r="AT297" s="216"/>
      <c r="AU297" s="216"/>
      <c r="AV297" s="216"/>
      <c r="AW297" s="216"/>
      <c r="AX297" s="216"/>
      <c r="AY297" s="216"/>
      <c r="AZ297" s="216"/>
      <c r="BA297" s="216"/>
      <c r="BB297" s="216"/>
      <c r="BC297" s="216"/>
      <c r="BD297" s="103"/>
      <c r="BE297" s="103"/>
      <c r="BF297" s="103"/>
      <c r="BG297" s="103"/>
      <c r="BH297" s="103"/>
      <c r="BI297" s="103"/>
      <c r="BJ297" s="103"/>
      <c r="BK297" s="12"/>
      <c r="BL297" s="12"/>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c r="IV297"/>
    </row>
    <row r="298" spans="1:256" s="5" customFormat="1" hidden="1" outlineLevel="2">
      <c r="A298" s="9"/>
      <c r="B298" s="9"/>
      <c r="C298" s="9"/>
      <c r="D298" s="26"/>
      <c r="E298" s="666"/>
      <c r="F298" s="86">
        <v>6</v>
      </c>
      <c r="G298" s="27"/>
      <c r="H298" s="148"/>
      <c r="I298" s="150"/>
      <c r="J298" s="150"/>
      <c r="K298" s="150"/>
      <c r="L298" s="150"/>
      <c r="M298" s="149"/>
      <c r="N298" s="68">
        <v>0</v>
      </c>
      <c r="O298" s="68">
        <v>0</v>
      </c>
      <c r="P298" s="68">
        <v>0</v>
      </c>
      <c r="Q298" s="68">
        <v>0</v>
      </c>
      <c r="R298" s="68"/>
      <c r="S298" s="103"/>
      <c r="T298" s="103"/>
      <c r="U298" s="103"/>
      <c r="V298" s="103"/>
      <c r="W298" s="103"/>
      <c r="X298" s="103"/>
      <c r="Y298" s="103"/>
      <c r="Z298" s="103"/>
      <c r="AA298" s="103"/>
      <c r="AB298" s="216"/>
      <c r="AC298" s="216"/>
      <c r="AD298" s="216"/>
      <c r="AE298" s="216"/>
      <c r="AF298" s="216"/>
      <c r="AG298" s="216"/>
      <c r="AH298" s="216"/>
      <c r="AI298" s="216"/>
      <c r="AJ298" s="216"/>
      <c r="AK298" s="216"/>
      <c r="AL298" s="216"/>
      <c r="AM298" s="216"/>
      <c r="AN298" s="216"/>
      <c r="AO298" s="216"/>
      <c r="AP298" s="216"/>
      <c r="AQ298" s="216"/>
      <c r="AR298" s="216"/>
      <c r="AS298" s="216"/>
      <c r="AT298" s="216"/>
      <c r="AU298" s="216"/>
      <c r="AV298" s="216"/>
      <c r="AW298" s="216"/>
      <c r="AX298" s="216"/>
      <c r="AY298" s="216"/>
      <c r="AZ298" s="216"/>
      <c r="BA298" s="216"/>
      <c r="BB298" s="216"/>
      <c r="BC298" s="216"/>
      <c r="BD298" s="103"/>
      <c r="BE298" s="103"/>
      <c r="BF298" s="103"/>
      <c r="BG298" s="103"/>
      <c r="BH298" s="103"/>
      <c r="BI298" s="103"/>
      <c r="BJ298" s="103"/>
      <c r="BK298" s="12"/>
      <c r="BL298" s="12"/>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c r="IV298"/>
    </row>
    <row r="299" spans="1:256" s="5" customFormat="1" hidden="1" outlineLevel="2">
      <c r="A299" s="9"/>
      <c r="B299" s="9"/>
      <c r="C299" s="9"/>
      <c r="D299" s="26"/>
      <c r="E299" s="666"/>
      <c r="F299" s="86">
        <v>7</v>
      </c>
      <c r="G299" s="27"/>
      <c r="H299" s="148"/>
      <c r="I299" s="150"/>
      <c r="J299" s="150"/>
      <c r="K299" s="150"/>
      <c r="L299" s="150"/>
      <c r="M299" s="150"/>
      <c r="N299" s="149"/>
      <c r="O299" s="68">
        <v>0</v>
      </c>
      <c r="P299" s="68">
        <v>0</v>
      </c>
      <c r="Q299" s="68">
        <v>0</v>
      </c>
      <c r="R299" s="68"/>
      <c r="S299" s="103"/>
      <c r="T299" s="103"/>
      <c r="U299" s="103"/>
      <c r="V299" s="103"/>
      <c r="W299" s="103"/>
      <c r="X299" s="103"/>
      <c r="Y299" s="103"/>
      <c r="Z299" s="103"/>
      <c r="AA299" s="103"/>
      <c r="AB299" s="216"/>
      <c r="AC299" s="216"/>
      <c r="AD299" s="216"/>
      <c r="AE299" s="216"/>
      <c r="AF299" s="216"/>
      <c r="AG299" s="216"/>
      <c r="AH299" s="216"/>
      <c r="AI299" s="216"/>
      <c r="AJ299" s="216"/>
      <c r="AK299" s="216"/>
      <c r="AL299" s="216"/>
      <c r="AM299" s="216"/>
      <c r="AN299" s="216"/>
      <c r="AO299" s="216"/>
      <c r="AP299" s="216"/>
      <c r="AQ299" s="216"/>
      <c r="AR299" s="216"/>
      <c r="AS299" s="216"/>
      <c r="AT299" s="216"/>
      <c r="AU299" s="216"/>
      <c r="AV299" s="216"/>
      <c r="AW299" s="216"/>
      <c r="AX299" s="216"/>
      <c r="AY299" s="216"/>
      <c r="AZ299" s="216"/>
      <c r="BA299" s="216"/>
      <c r="BB299" s="216"/>
      <c r="BC299" s="216"/>
      <c r="BD299" s="103"/>
      <c r="BE299" s="103"/>
      <c r="BF299" s="103"/>
      <c r="BG299" s="103"/>
      <c r="BH299" s="103"/>
      <c r="BI299" s="103"/>
      <c r="BJ299" s="103"/>
      <c r="BK299" s="12"/>
      <c r="BL299" s="12"/>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c r="IV299"/>
    </row>
    <row r="300" spans="1:256" s="5" customFormat="1" hidden="1" outlineLevel="2">
      <c r="A300" s="9"/>
      <c r="B300" s="9"/>
      <c r="C300" s="9"/>
      <c r="D300" s="26"/>
      <c r="E300" s="666"/>
      <c r="F300" s="86">
        <v>8</v>
      </c>
      <c r="G300" s="27"/>
      <c r="H300" s="148"/>
      <c r="I300" s="150"/>
      <c r="J300" s="150"/>
      <c r="K300" s="150"/>
      <c r="L300" s="150"/>
      <c r="M300" s="150"/>
      <c r="N300" s="150"/>
      <c r="O300" s="149"/>
      <c r="P300" s="68">
        <v>0</v>
      </c>
      <c r="Q300" s="68">
        <v>0</v>
      </c>
      <c r="R300" s="68"/>
      <c r="S300" s="103"/>
      <c r="T300" s="103"/>
      <c r="U300" s="103"/>
      <c r="V300" s="103"/>
      <c r="W300" s="103"/>
      <c r="X300" s="103"/>
      <c r="Y300" s="103"/>
      <c r="Z300" s="103"/>
      <c r="AA300" s="103"/>
      <c r="AB300" s="216"/>
      <c r="AC300" s="216"/>
      <c r="AD300" s="216"/>
      <c r="AE300" s="216"/>
      <c r="AF300" s="216"/>
      <c r="AG300" s="216"/>
      <c r="AH300" s="216"/>
      <c r="AI300" s="216"/>
      <c r="AJ300" s="216"/>
      <c r="AK300" s="216"/>
      <c r="AL300" s="216"/>
      <c r="AM300" s="216"/>
      <c r="AN300" s="216"/>
      <c r="AO300" s="216"/>
      <c r="AP300" s="216"/>
      <c r="AQ300" s="216"/>
      <c r="AR300" s="216"/>
      <c r="AS300" s="216"/>
      <c r="AT300" s="216"/>
      <c r="AU300" s="216"/>
      <c r="AV300" s="216"/>
      <c r="AW300" s="216"/>
      <c r="AX300" s="216"/>
      <c r="AY300" s="216"/>
      <c r="AZ300" s="216"/>
      <c r="BA300" s="216"/>
      <c r="BB300" s="216"/>
      <c r="BC300" s="216"/>
      <c r="BD300" s="103"/>
      <c r="BE300" s="103"/>
      <c r="BF300" s="103"/>
      <c r="BG300" s="103"/>
      <c r="BH300" s="103"/>
      <c r="BI300" s="103"/>
      <c r="BJ300" s="103"/>
      <c r="BK300" s="12"/>
      <c r="BL300" s="12"/>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c r="IV300"/>
    </row>
    <row r="301" spans="1:256" s="5" customFormat="1" hidden="1" outlineLevel="2">
      <c r="A301" s="9"/>
      <c r="B301" s="9"/>
      <c r="C301" s="9"/>
      <c r="D301" s="26"/>
      <c r="E301" s="666"/>
      <c r="F301" s="86">
        <v>9</v>
      </c>
      <c r="G301" s="27"/>
      <c r="H301" s="148"/>
      <c r="I301" s="150"/>
      <c r="J301" s="150"/>
      <c r="K301" s="150"/>
      <c r="L301" s="150"/>
      <c r="M301" s="150"/>
      <c r="N301" s="150"/>
      <c r="O301" s="150"/>
      <c r="P301" s="149"/>
      <c r="Q301" s="68">
        <v>0</v>
      </c>
      <c r="R301" s="68"/>
      <c r="S301" s="103"/>
      <c r="T301" s="103"/>
      <c r="U301" s="103"/>
      <c r="V301" s="103"/>
      <c r="W301" s="103"/>
      <c r="X301" s="103"/>
      <c r="Y301" s="103"/>
      <c r="Z301" s="103"/>
      <c r="AA301" s="103"/>
      <c r="AB301" s="216"/>
      <c r="AC301" s="216"/>
      <c r="AD301" s="216"/>
      <c r="AE301" s="216"/>
      <c r="AF301" s="216"/>
      <c r="AG301" s="216"/>
      <c r="AH301" s="216"/>
      <c r="AI301" s="216"/>
      <c r="AJ301" s="216"/>
      <c r="AK301" s="216"/>
      <c r="AL301" s="216"/>
      <c r="AM301" s="216"/>
      <c r="AN301" s="216"/>
      <c r="AO301" s="216"/>
      <c r="AP301" s="216"/>
      <c r="AQ301" s="216"/>
      <c r="AR301" s="216"/>
      <c r="AS301" s="216"/>
      <c r="AT301" s="216"/>
      <c r="AU301" s="216"/>
      <c r="AV301" s="216"/>
      <c r="AW301" s="216"/>
      <c r="AX301" s="216"/>
      <c r="AY301" s="216"/>
      <c r="AZ301" s="216"/>
      <c r="BA301" s="216"/>
      <c r="BB301" s="216"/>
      <c r="BC301" s="216"/>
      <c r="BD301" s="103"/>
      <c r="BE301" s="103"/>
      <c r="BF301" s="103"/>
      <c r="BG301" s="103"/>
      <c r="BH301" s="103"/>
      <c r="BI301" s="103"/>
      <c r="BJ301" s="103"/>
      <c r="BK301" s="12"/>
      <c r="BL301" s="12"/>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c r="IV301"/>
    </row>
    <row r="302" spans="1:256" s="5" customFormat="1" hidden="1" outlineLevel="2">
      <c r="A302" s="9"/>
      <c r="B302" s="9"/>
      <c r="C302" s="9"/>
      <c r="D302" s="26"/>
      <c r="E302" s="666"/>
      <c r="F302" s="87">
        <v>10</v>
      </c>
      <c r="G302" s="27"/>
      <c r="H302" s="148"/>
      <c r="I302" s="150"/>
      <c r="J302" s="150"/>
      <c r="K302" s="150"/>
      <c r="L302" s="150"/>
      <c r="M302" s="150"/>
      <c r="N302" s="150"/>
      <c r="O302" s="150"/>
      <c r="P302" s="150"/>
      <c r="Q302" s="149"/>
      <c r="R302" s="68"/>
      <c r="S302" s="103"/>
      <c r="T302" s="103"/>
      <c r="U302" s="103"/>
      <c r="V302" s="103"/>
      <c r="W302" s="103"/>
      <c r="X302" s="103"/>
      <c r="Y302" s="103"/>
      <c r="Z302" s="103"/>
      <c r="AA302" s="103"/>
      <c r="AB302" s="216"/>
      <c r="AC302" s="216"/>
      <c r="AD302" s="216"/>
      <c r="AE302" s="216"/>
      <c r="AF302" s="216"/>
      <c r="AG302" s="216"/>
      <c r="AH302" s="216"/>
      <c r="AI302" s="216"/>
      <c r="AJ302" s="216"/>
      <c r="AK302" s="216"/>
      <c r="AL302" s="216"/>
      <c r="AM302" s="216"/>
      <c r="AN302" s="216"/>
      <c r="AO302" s="216"/>
      <c r="AP302" s="216"/>
      <c r="AQ302" s="216"/>
      <c r="AR302" s="216"/>
      <c r="AS302" s="216"/>
      <c r="AT302" s="216"/>
      <c r="AU302" s="216"/>
      <c r="AV302" s="216"/>
      <c r="AW302" s="216"/>
      <c r="AX302" s="216"/>
      <c r="AY302" s="216"/>
      <c r="AZ302" s="216"/>
      <c r="BA302" s="216"/>
      <c r="BB302" s="216"/>
      <c r="BC302" s="216"/>
      <c r="BD302" s="103"/>
      <c r="BE302" s="103"/>
      <c r="BF302" s="103"/>
      <c r="BG302" s="103"/>
      <c r="BH302" s="103"/>
      <c r="BI302" s="103"/>
      <c r="BJ302" s="103"/>
      <c r="BK302" s="12"/>
      <c r="BL302" s="1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c r="IV302"/>
    </row>
    <row r="303" spans="1:256" s="5" customFormat="1" hidden="1" outlineLevel="1" collapsed="1">
      <c r="A303" s="9"/>
      <c r="B303" s="9"/>
      <c r="C303" s="9"/>
      <c r="D303" s="26">
        <v>0</v>
      </c>
      <c r="E303" s="9"/>
      <c r="F303" s="9"/>
      <c r="G303" s="123"/>
      <c r="H303" s="167">
        <v>0</v>
      </c>
      <c r="I303" s="167">
        <v>0</v>
      </c>
      <c r="J303" s="167">
        <v>0</v>
      </c>
      <c r="K303" s="167">
        <v>0</v>
      </c>
      <c r="L303" s="167">
        <v>0</v>
      </c>
      <c r="M303" s="167">
        <v>0</v>
      </c>
      <c r="N303" s="167">
        <v>0</v>
      </c>
      <c r="O303" s="167">
        <v>0</v>
      </c>
      <c r="P303" s="167">
        <v>0</v>
      </c>
      <c r="Q303" s="167">
        <v>0</v>
      </c>
      <c r="R303" s="66"/>
      <c r="S303" s="105"/>
      <c r="T303" s="105"/>
      <c r="U303" s="105"/>
      <c r="V303" s="105"/>
      <c r="W303" s="105"/>
      <c r="X303" s="105"/>
      <c r="Y303" s="105"/>
      <c r="Z303" s="105"/>
      <c r="AA303" s="105"/>
      <c r="AB303" s="232"/>
      <c r="AC303" s="232"/>
      <c r="AD303" s="232"/>
      <c r="AE303" s="232"/>
      <c r="AF303" s="232"/>
      <c r="AG303" s="232"/>
      <c r="AH303" s="232"/>
      <c r="AI303" s="232"/>
      <c r="AJ303" s="232"/>
      <c r="AK303" s="232"/>
      <c r="AL303" s="232"/>
      <c r="AM303" s="232"/>
      <c r="AN303" s="232"/>
      <c r="AO303" s="232"/>
      <c r="AP303" s="232"/>
      <c r="AQ303" s="232"/>
      <c r="AR303" s="232"/>
      <c r="AS303" s="232"/>
      <c r="AT303" s="232"/>
      <c r="AU303" s="232"/>
      <c r="AV303" s="232"/>
      <c r="AW303" s="232"/>
      <c r="AX303" s="232"/>
      <c r="AY303" s="232"/>
      <c r="AZ303" s="232"/>
      <c r="BA303" s="232"/>
      <c r="BB303" s="232"/>
      <c r="BC303" s="232"/>
      <c r="BD303" s="105"/>
      <c r="BE303" s="105"/>
      <c r="BF303" s="105"/>
      <c r="BG303" s="105"/>
      <c r="BH303" s="105"/>
      <c r="BI303" s="105"/>
      <c r="BJ303" s="105"/>
      <c r="BK303" s="12"/>
      <c r="BL303" s="12"/>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c r="IV303"/>
    </row>
    <row r="304" spans="1:256" s="5" customFormat="1" hidden="1" outlineLevel="2">
      <c r="A304" s="9"/>
      <c r="B304" s="9"/>
      <c r="C304" s="32">
        <v>0</v>
      </c>
      <c r="D304" s="163"/>
      <c r="E304" s="34" t="s">
        <v>28</v>
      </c>
      <c r="F304" s="33"/>
      <c r="G304" s="176"/>
      <c r="H304" s="67">
        <v>0</v>
      </c>
      <c r="I304" s="67">
        <v>0</v>
      </c>
      <c r="J304" s="67">
        <v>0</v>
      </c>
      <c r="K304" s="67">
        <v>0</v>
      </c>
      <c r="L304" s="67">
        <v>0</v>
      </c>
      <c r="M304" s="67">
        <v>0</v>
      </c>
      <c r="N304" s="67">
        <v>0</v>
      </c>
      <c r="O304" s="67">
        <v>0</v>
      </c>
      <c r="P304" s="67">
        <v>0</v>
      </c>
      <c r="Q304" s="67">
        <v>0</v>
      </c>
      <c r="R304" s="67"/>
      <c r="S304" s="103"/>
      <c r="T304" s="103"/>
      <c r="U304" s="103"/>
      <c r="V304" s="103"/>
      <c r="W304" s="103"/>
      <c r="X304" s="103"/>
      <c r="Y304" s="103"/>
      <c r="Z304" s="103"/>
      <c r="AA304" s="103"/>
      <c r="AB304" s="216"/>
      <c r="AC304" s="216"/>
      <c r="AD304" s="216"/>
      <c r="AE304" s="216"/>
      <c r="AF304" s="216"/>
      <c r="AG304" s="216"/>
      <c r="AH304" s="216"/>
      <c r="AI304" s="216"/>
      <c r="AJ304" s="216"/>
      <c r="AK304" s="216"/>
      <c r="AL304" s="216"/>
      <c r="AM304" s="216"/>
      <c r="AN304" s="216"/>
      <c r="AO304" s="216"/>
      <c r="AP304" s="216"/>
      <c r="AQ304" s="216"/>
      <c r="AR304" s="216"/>
      <c r="AS304" s="216"/>
      <c r="AT304" s="216"/>
      <c r="AU304" s="216"/>
      <c r="AV304" s="216"/>
      <c r="AW304" s="216"/>
      <c r="AX304" s="216"/>
      <c r="AY304" s="216"/>
      <c r="AZ304" s="216"/>
      <c r="BA304" s="216"/>
      <c r="BB304" s="216"/>
      <c r="BC304" s="216"/>
      <c r="BD304" s="103"/>
      <c r="BE304" s="103"/>
      <c r="BF304" s="103"/>
      <c r="BG304" s="103"/>
      <c r="BH304" s="103"/>
      <c r="BI304" s="103"/>
      <c r="BJ304" s="103"/>
      <c r="BK304" s="12"/>
      <c r="BL304" s="12"/>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c r="IV304"/>
    </row>
    <row r="305" spans="1:256" s="5" customFormat="1" ht="12.75" hidden="1" customHeight="1" outlineLevel="2">
      <c r="A305" s="9"/>
      <c r="B305" s="9"/>
      <c r="C305" s="9"/>
      <c r="D305" s="26"/>
      <c r="E305" s="665" t="s">
        <v>84</v>
      </c>
      <c r="F305" s="86">
        <v>0</v>
      </c>
      <c r="G305" s="123"/>
      <c r="H305" s="68"/>
      <c r="I305" s="68"/>
      <c r="J305" s="68"/>
      <c r="K305" s="68"/>
      <c r="L305" s="68"/>
      <c r="M305" s="165"/>
      <c r="N305" s="113"/>
      <c r="O305" s="68"/>
      <c r="P305" s="68"/>
      <c r="Q305" s="68"/>
      <c r="R305" s="68"/>
      <c r="S305" s="103"/>
      <c r="T305" s="103"/>
      <c r="U305" s="103"/>
      <c r="V305" s="103"/>
      <c r="W305" s="103"/>
      <c r="X305" s="103"/>
      <c r="Y305" s="103"/>
      <c r="Z305" s="103"/>
      <c r="AA305" s="103"/>
      <c r="AB305" s="216"/>
      <c r="AC305" s="216"/>
      <c r="AD305" s="216"/>
      <c r="AE305" s="216"/>
      <c r="AF305" s="216"/>
      <c r="AG305" s="216"/>
      <c r="AH305" s="216"/>
      <c r="AI305" s="216"/>
      <c r="AJ305" s="216"/>
      <c r="AK305" s="216"/>
      <c r="AL305" s="216"/>
      <c r="AM305" s="216"/>
      <c r="AN305" s="216"/>
      <c r="AO305" s="216"/>
      <c r="AP305" s="216"/>
      <c r="AQ305" s="216"/>
      <c r="AR305" s="216"/>
      <c r="AS305" s="216"/>
      <c r="AT305" s="216"/>
      <c r="AU305" s="216"/>
      <c r="AV305" s="216"/>
      <c r="AW305" s="216"/>
      <c r="AX305" s="216"/>
      <c r="AY305" s="216"/>
      <c r="AZ305" s="216"/>
      <c r="BA305" s="216"/>
      <c r="BB305" s="216"/>
      <c r="BC305" s="216"/>
      <c r="BD305" s="103"/>
      <c r="BE305" s="103"/>
      <c r="BF305" s="103"/>
      <c r="BG305" s="103"/>
      <c r="BH305" s="103"/>
      <c r="BI305" s="103"/>
      <c r="BJ305" s="103"/>
      <c r="BK305" s="12"/>
      <c r="BL305" s="12"/>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c r="IV305"/>
    </row>
    <row r="306" spans="1:256" s="5" customFormat="1" hidden="1" outlineLevel="2">
      <c r="A306" s="9"/>
      <c r="B306" s="9"/>
      <c r="C306" s="9"/>
      <c r="D306" s="26"/>
      <c r="E306" s="666"/>
      <c r="F306" s="86">
        <v>1</v>
      </c>
      <c r="G306" s="123"/>
      <c r="H306" s="147"/>
      <c r="I306" s="68">
        <v>0</v>
      </c>
      <c r="J306" s="68">
        <v>0</v>
      </c>
      <c r="K306" s="68">
        <v>0</v>
      </c>
      <c r="L306" s="68">
        <v>0</v>
      </c>
      <c r="M306" s="68">
        <v>0</v>
      </c>
      <c r="N306" s="68">
        <v>0</v>
      </c>
      <c r="O306" s="68">
        <v>0</v>
      </c>
      <c r="P306" s="68">
        <v>0</v>
      </c>
      <c r="Q306" s="68">
        <v>0</v>
      </c>
      <c r="R306" s="68"/>
      <c r="S306" s="103"/>
      <c r="T306" s="103"/>
      <c r="U306" s="103"/>
      <c r="V306" s="103"/>
      <c r="W306" s="103"/>
      <c r="X306" s="103"/>
      <c r="Y306" s="103"/>
      <c r="Z306" s="103"/>
      <c r="AA306" s="103"/>
      <c r="AB306" s="216"/>
      <c r="AC306" s="216"/>
      <c r="AD306" s="216"/>
      <c r="AE306" s="216"/>
      <c r="AF306" s="216"/>
      <c r="AG306" s="216"/>
      <c r="AH306" s="216"/>
      <c r="AI306" s="216"/>
      <c r="AJ306" s="216"/>
      <c r="AK306" s="216"/>
      <c r="AL306" s="216"/>
      <c r="AM306" s="216"/>
      <c r="AN306" s="216"/>
      <c r="AO306" s="216"/>
      <c r="AP306" s="216"/>
      <c r="AQ306" s="216"/>
      <c r="AR306" s="216"/>
      <c r="AS306" s="216"/>
      <c r="AT306" s="216"/>
      <c r="AU306" s="216"/>
      <c r="AV306" s="216"/>
      <c r="AW306" s="216"/>
      <c r="AX306" s="216"/>
      <c r="AY306" s="216"/>
      <c r="AZ306" s="216"/>
      <c r="BA306" s="216"/>
      <c r="BB306" s="216"/>
      <c r="BC306" s="216"/>
      <c r="BD306" s="103"/>
      <c r="BE306" s="103"/>
      <c r="BF306" s="103"/>
      <c r="BG306" s="103"/>
      <c r="BH306" s="103"/>
      <c r="BI306" s="103"/>
      <c r="BJ306" s="103"/>
      <c r="BK306" s="12"/>
      <c r="BL306" s="12"/>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c r="IV306"/>
    </row>
    <row r="307" spans="1:256" s="5" customFormat="1" hidden="1" outlineLevel="2">
      <c r="A307" s="9"/>
      <c r="B307" s="9"/>
      <c r="C307" s="9"/>
      <c r="D307" s="26"/>
      <c r="E307" s="666"/>
      <c r="F307" s="86">
        <v>2</v>
      </c>
      <c r="G307" s="123"/>
      <c r="H307" s="148"/>
      <c r="I307" s="149"/>
      <c r="J307" s="68">
        <v>0</v>
      </c>
      <c r="K307" s="68">
        <v>0</v>
      </c>
      <c r="L307" s="68">
        <v>0</v>
      </c>
      <c r="M307" s="68">
        <v>0</v>
      </c>
      <c r="N307" s="68">
        <v>0</v>
      </c>
      <c r="O307" s="68">
        <v>0</v>
      </c>
      <c r="P307" s="68">
        <v>0</v>
      </c>
      <c r="Q307" s="68">
        <v>0</v>
      </c>
      <c r="R307" s="68"/>
      <c r="S307" s="103"/>
      <c r="T307" s="103"/>
      <c r="U307" s="103"/>
      <c r="V307" s="103"/>
      <c r="W307" s="103"/>
      <c r="X307" s="103"/>
      <c r="Y307" s="103"/>
      <c r="Z307" s="103"/>
      <c r="AA307" s="103"/>
      <c r="AB307" s="216"/>
      <c r="AC307" s="216"/>
      <c r="AD307" s="216"/>
      <c r="AE307" s="216"/>
      <c r="AF307" s="216"/>
      <c r="AG307" s="216"/>
      <c r="AH307" s="216"/>
      <c r="AI307" s="216"/>
      <c r="AJ307" s="216"/>
      <c r="AK307" s="216"/>
      <c r="AL307" s="216"/>
      <c r="AM307" s="216"/>
      <c r="AN307" s="216"/>
      <c r="AO307" s="216"/>
      <c r="AP307" s="216"/>
      <c r="AQ307" s="216"/>
      <c r="AR307" s="216"/>
      <c r="AS307" s="216"/>
      <c r="AT307" s="216"/>
      <c r="AU307" s="216"/>
      <c r="AV307" s="216"/>
      <c r="AW307" s="216"/>
      <c r="AX307" s="216"/>
      <c r="AY307" s="216"/>
      <c r="AZ307" s="216"/>
      <c r="BA307" s="216"/>
      <c r="BB307" s="216"/>
      <c r="BC307" s="216"/>
      <c r="BD307" s="103"/>
      <c r="BE307" s="103"/>
      <c r="BF307" s="103"/>
      <c r="BG307" s="103"/>
      <c r="BH307" s="103"/>
      <c r="BI307" s="103"/>
      <c r="BJ307" s="103"/>
      <c r="BK307" s="12"/>
      <c r="BL307" s="12"/>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row>
    <row r="308" spans="1:256" s="5" customFormat="1" hidden="1" outlineLevel="2">
      <c r="A308" s="9"/>
      <c r="B308" s="9"/>
      <c r="C308" s="9"/>
      <c r="D308" s="26"/>
      <c r="E308" s="666"/>
      <c r="F308" s="86">
        <v>3</v>
      </c>
      <c r="G308" s="123"/>
      <c r="H308" s="148"/>
      <c r="I308" s="150"/>
      <c r="J308" s="149"/>
      <c r="K308" s="68">
        <v>0</v>
      </c>
      <c r="L308" s="68">
        <v>0</v>
      </c>
      <c r="M308" s="68">
        <v>0</v>
      </c>
      <c r="N308" s="68">
        <v>0</v>
      </c>
      <c r="O308" s="68">
        <v>0</v>
      </c>
      <c r="P308" s="68">
        <v>0</v>
      </c>
      <c r="Q308" s="68">
        <v>0</v>
      </c>
      <c r="R308" s="68"/>
      <c r="S308" s="103"/>
      <c r="T308" s="103"/>
      <c r="U308" s="103"/>
      <c r="V308" s="103"/>
      <c r="W308" s="103"/>
      <c r="X308" s="103"/>
      <c r="Y308" s="103"/>
      <c r="Z308" s="103"/>
      <c r="AA308" s="103"/>
      <c r="AB308" s="216"/>
      <c r="AC308" s="216"/>
      <c r="AD308" s="216"/>
      <c r="AE308" s="216"/>
      <c r="AF308" s="216"/>
      <c r="AG308" s="216"/>
      <c r="AH308" s="216"/>
      <c r="AI308" s="216"/>
      <c r="AJ308" s="216"/>
      <c r="AK308" s="216"/>
      <c r="AL308" s="216"/>
      <c r="AM308" s="216"/>
      <c r="AN308" s="216"/>
      <c r="AO308" s="216"/>
      <c r="AP308" s="216"/>
      <c r="AQ308" s="216"/>
      <c r="AR308" s="216"/>
      <c r="AS308" s="216"/>
      <c r="AT308" s="216"/>
      <c r="AU308" s="216"/>
      <c r="AV308" s="216"/>
      <c r="AW308" s="216"/>
      <c r="AX308" s="216"/>
      <c r="AY308" s="216"/>
      <c r="AZ308" s="216"/>
      <c r="BA308" s="216"/>
      <c r="BB308" s="216"/>
      <c r="BC308" s="216"/>
      <c r="BD308" s="103"/>
      <c r="BE308" s="103"/>
      <c r="BF308" s="103"/>
      <c r="BG308" s="103"/>
      <c r="BH308" s="103"/>
      <c r="BI308" s="103"/>
      <c r="BJ308" s="103"/>
      <c r="BK308" s="12"/>
      <c r="BL308" s="12"/>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c r="IV308"/>
    </row>
    <row r="309" spans="1:256" s="5" customFormat="1" hidden="1" outlineLevel="2">
      <c r="A309" s="9"/>
      <c r="B309" s="9"/>
      <c r="C309" s="9"/>
      <c r="D309" s="26"/>
      <c r="E309" s="666"/>
      <c r="F309" s="86">
        <v>4</v>
      </c>
      <c r="G309" s="123"/>
      <c r="H309" s="148"/>
      <c r="I309" s="150"/>
      <c r="J309" s="150"/>
      <c r="K309" s="149"/>
      <c r="L309" s="68">
        <v>0</v>
      </c>
      <c r="M309" s="68">
        <v>0</v>
      </c>
      <c r="N309" s="68">
        <v>0</v>
      </c>
      <c r="O309" s="68">
        <v>0</v>
      </c>
      <c r="P309" s="68">
        <v>0</v>
      </c>
      <c r="Q309" s="68">
        <v>0</v>
      </c>
      <c r="R309" s="68"/>
      <c r="S309" s="103"/>
      <c r="T309" s="103"/>
      <c r="U309" s="103"/>
      <c r="V309" s="103"/>
      <c r="W309" s="103"/>
      <c r="X309" s="103"/>
      <c r="Y309" s="103"/>
      <c r="Z309" s="103"/>
      <c r="AA309" s="103"/>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6"/>
      <c r="AY309" s="216"/>
      <c r="AZ309" s="216"/>
      <c r="BA309" s="216"/>
      <c r="BB309" s="216"/>
      <c r="BC309" s="216"/>
      <c r="BD309" s="103"/>
      <c r="BE309" s="103"/>
      <c r="BF309" s="103"/>
      <c r="BG309" s="103"/>
      <c r="BH309" s="103"/>
      <c r="BI309" s="103"/>
      <c r="BJ309" s="103"/>
      <c r="BK309" s="12"/>
      <c r="BL309" s="12"/>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c r="IV309"/>
    </row>
    <row r="310" spans="1:256" s="5" customFormat="1" hidden="1" outlineLevel="2">
      <c r="A310" s="9"/>
      <c r="B310" s="9"/>
      <c r="C310" s="9"/>
      <c r="D310" s="26"/>
      <c r="E310" s="666"/>
      <c r="F310" s="86">
        <v>5</v>
      </c>
      <c r="G310" s="27"/>
      <c r="H310" s="148"/>
      <c r="I310" s="150"/>
      <c r="J310" s="150"/>
      <c r="K310" s="150"/>
      <c r="L310" s="149"/>
      <c r="M310" s="68">
        <v>0</v>
      </c>
      <c r="N310" s="68">
        <v>0</v>
      </c>
      <c r="O310" s="68">
        <v>0</v>
      </c>
      <c r="P310" s="68">
        <v>0</v>
      </c>
      <c r="Q310" s="68">
        <v>0</v>
      </c>
      <c r="R310" s="68"/>
      <c r="S310" s="103"/>
      <c r="T310" s="103"/>
      <c r="U310" s="103"/>
      <c r="V310" s="103"/>
      <c r="W310" s="103"/>
      <c r="X310" s="103"/>
      <c r="Y310" s="103"/>
      <c r="Z310" s="103"/>
      <c r="AA310" s="103"/>
      <c r="AB310" s="216"/>
      <c r="AC310" s="216"/>
      <c r="AD310" s="216"/>
      <c r="AE310" s="216"/>
      <c r="AF310" s="216"/>
      <c r="AG310" s="216"/>
      <c r="AH310" s="216"/>
      <c r="AI310" s="216"/>
      <c r="AJ310" s="216"/>
      <c r="AK310" s="216"/>
      <c r="AL310" s="216"/>
      <c r="AM310" s="216"/>
      <c r="AN310" s="216"/>
      <c r="AO310" s="216"/>
      <c r="AP310" s="216"/>
      <c r="AQ310" s="216"/>
      <c r="AR310" s="216"/>
      <c r="AS310" s="216"/>
      <c r="AT310" s="216"/>
      <c r="AU310" s="216"/>
      <c r="AV310" s="216"/>
      <c r="AW310" s="216"/>
      <c r="AX310" s="216"/>
      <c r="AY310" s="216"/>
      <c r="AZ310" s="216"/>
      <c r="BA310" s="216"/>
      <c r="BB310" s="216"/>
      <c r="BC310" s="216"/>
      <c r="BD310" s="103"/>
      <c r="BE310" s="103"/>
      <c r="BF310" s="103"/>
      <c r="BG310" s="103"/>
      <c r="BH310" s="103"/>
      <c r="BI310" s="103"/>
      <c r="BJ310" s="103"/>
      <c r="BK310" s="12"/>
      <c r="BL310" s="12"/>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c r="IV310"/>
    </row>
    <row r="311" spans="1:256" s="5" customFormat="1" hidden="1" outlineLevel="2">
      <c r="A311" s="9"/>
      <c r="B311" s="9"/>
      <c r="C311" s="9"/>
      <c r="D311" s="26"/>
      <c r="E311" s="666"/>
      <c r="F311" s="86">
        <v>6</v>
      </c>
      <c r="G311" s="27"/>
      <c r="H311" s="148"/>
      <c r="I311" s="150"/>
      <c r="J311" s="150"/>
      <c r="K311" s="150"/>
      <c r="L311" s="150"/>
      <c r="M311" s="149"/>
      <c r="N311" s="68">
        <v>0</v>
      </c>
      <c r="O311" s="68">
        <v>0</v>
      </c>
      <c r="P311" s="68">
        <v>0</v>
      </c>
      <c r="Q311" s="68">
        <v>0</v>
      </c>
      <c r="R311" s="68"/>
      <c r="S311" s="103"/>
      <c r="T311" s="103"/>
      <c r="U311" s="103"/>
      <c r="V311" s="103"/>
      <c r="W311" s="103"/>
      <c r="X311" s="103"/>
      <c r="Y311" s="103"/>
      <c r="Z311" s="103"/>
      <c r="AA311" s="103"/>
      <c r="AB311" s="216"/>
      <c r="AC311" s="216"/>
      <c r="AD311" s="216"/>
      <c r="AE311" s="216"/>
      <c r="AF311" s="216"/>
      <c r="AG311" s="216"/>
      <c r="AH311" s="216"/>
      <c r="AI311" s="216"/>
      <c r="AJ311" s="216"/>
      <c r="AK311" s="216"/>
      <c r="AL311" s="216"/>
      <c r="AM311" s="216"/>
      <c r="AN311" s="216"/>
      <c r="AO311" s="216"/>
      <c r="AP311" s="216"/>
      <c r="AQ311" s="216"/>
      <c r="AR311" s="216"/>
      <c r="AS311" s="216"/>
      <c r="AT311" s="216"/>
      <c r="AU311" s="216"/>
      <c r="AV311" s="216"/>
      <c r="AW311" s="216"/>
      <c r="AX311" s="216"/>
      <c r="AY311" s="216"/>
      <c r="AZ311" s="216"/>
      <c r="BA311" s="216"/>
      <c r="BB311" s="216"/>
      <c r="BC311" s="216"/>
      <c r="BD311" s="103"/>
      <c r="BE311" s="103"/>
      <c r="BF311" s="103"/>
      <c r="BG311" s="103"/>
      <c r="BH311" s="103"/>
      <c r="BI311" s="103"/>
      <c r="BJ311" s="103"/>
      <c r="BK311" s="12"/>
      <c r="BL311" s="12"/>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c r="IV311"/>
    </row>
    <row r="312" spans="1:256" s="5" customFormat="1" hidden="1" outlineLevel="2">
      <c r="A312" s="9"/>
      <c r="B312" s="9"/>
      <c r="C312" s="9"/>
      <c r="D312" s="26"/>
      <c r="E312" s="666"/>
      <c r="F312" s="86">
        <v>7</v>
      </c>
      <c r="G312" s="27"/>
      <c r="H312" s="148"/>
      <c r="I312" s="150"/>
      <c r="J312" s="150"/>
      <c r="K312" s="150"/>
      <c r="L312" s="150"/>
      <c r="M312" s="150"/>
      <c r="N312" s="149"/>
      <c r="O312" s="68">
        <v>0</v>
      </c>
      <c r="P312" s="68">
        <v>0</v>
      </c>
      <c r="Q312" s="68">
        <v>0</v>
      </c>
      <c r="R312" s="68"/>
      <c r="S312" s="103"/>
      <c r="T312" s="103"/>
      <c r="U312" s="103"/>
      <c r="V312" s="103"/>
      <c r="W312" s="103"/>
      <c r="X312" s="103"/>
      <c r="Y312" s="103"/>
      <c r="Z312" s="103"/>
      <c r="AA312" s="103"/>
      <c r="AB312" s="216"/>
      <c r="AC312" s="216"/>
      <c r="AD312" s="216"/>
      <c r="AE312" s="216"/>
      <c r="AF312" s="216"/>
      <c r="AG312" s="216"/>
      <c r="AH312" s="216"/>
      <c r="AI312" s="216"/>
      <c r="AJ312" s="216"/>
      <c r="AK312" s="216"/>
      <c r="AL312" s="216"/>
      <c r="AM312" s="216"/>
      <c r="AN312" s="216"/>
      <c r="AO312" s="216"/>
      <c r="AP312" s="216"/>
      <c r="AQ312" s="216"/>
      <c r="AR312" s="216"/>
      <c r="AS312" s="216"/>
      <c r="AT312" s="216"/>
      <c r="AU312" s="216"/>
      <c r="AV312" s="216"/>
      <c r="AW312" s="216"/>
      <c r="AX312" s="216"/>
      <c r="AY312" s="216"/>
      <c r="AZ312" s="216"/>
      <c r="BA312" s="216"/>
      <c r="BB312" s="216"/>
      <c r="BC312" s="216"/>
      <c r="BD312" s="103"/>
      <c r="BE312" s="103"/>
      <c r="BF312" s="103"/>
      <c r="BG312" s="103"/>
      <c r="BH312" s="103"/>
      <c r="BI312" s="103"/>
      <c r="BJ312" s="103"/>
      <c r="BK312" s="12"/>
      <c r="BL312" s="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c r="IV312"/>
    </row>
    <row r="313" spans="1:256" s="5" customFormat="1" hidden="1" outlineLevel="2">
      <c r="A313" s="9"/>
      <c r="B313" s="9"/>
      <c r="C313" s="9"/>
      <c r="D313" s="26"/>
      <c r="E313" s="666"/>
      <c r="F313" s="86">
        <v>8</v>
      </c>
      <c r="G313" s="27"/>
      <c r="H313" s="148"/>
      <c r="I313" s="150"/>
      <c r="J313" s="150"/>
      <c r="K313" s="150"/>
      <c r="L313" s="150"/>
      <c r="M313" s="150"/>
      <c r="N313" s="150"/>
      <c r="O313" s="149"/>
      <c r="P313" s="68">
        <v>0</v>
      </c>
      <c r="Q313" s="68">
        <v>0</v>
      </c>
      <c r="R313" s="68"/>
      <c r="S313" s="103"/>
      <c r="T313" s="103"/>
      <c r="U313" s="103"/>
      <c r="V313" s="103"/>
      <c r="W313" s="103"/>
      <c r="X313" s="103"/>
      <c r="Y313" s="103"/>
      <c r="Z313" s="103"/>
      <c r="AA313" s="103"/>
      <c r="AB313" s="216"/>
      <c r="AC313" s="216"/>
      <c r="AD313" s="216"/>
      <c r="AE313" s="216"/>
      <c r="AF313" s="216"/>
      <c r="AG313" s="216"/>
      <c r="AH313" s="216"/>
      <c r="AI313" s="216"/>
      <c r="AJ313" s="216"/>
      <c r="AK313" s="216"/>
      <c r="AL313" s="216"/>
      <c r="AM313" s="216"/>
      <c r="AN313" s="216"/>
      <c r="AO313" s="216"/>
      <c r="AP313" s="216"/>
      <c r="AQ313" s="216"/>
      <c r="AR313" s="216"/>
      <c r="AS313" s="216"/>
      <c r="AT313" s="216"/>
      <c r="AU313" s="216"/>
      <c r="AV313" s="216"/>
      <c r="AW313" s="216"/>
      <c r="AX313" s="216"/>
      <c r="AY313" s="216"/>
      <c r="AZ313" s="216"/>
      <c r="BA313" s="216"/>
      <c r="BB313" s="216"/>
      <c r="BC313" s="216"/>
      <c r="BD313" s="103"/>
      <c r="BE313" s="103"/>
      <c r="BF313" s="103"/>
      <c r="BG313" s="103"/>
      <c r="BH313" s="103"/>
      <c r="BI313" s="103"/>
      <c r="BJ313" s="103"/>
      <c r="BK313" s="12"/>
      <c r="BL313" s="12"/>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c r="IV313"/>
    </row>
    <row r="314" spans="1:256" s="5" customFormat="1" hidden="1" outlineLevel="2">
      <c r="A314" s="9"/>
      <c r="B314" s="9"/>
      <c r="C314" s="9"/>
      <c r="D314" s="26"/>
      <c r="E314" s="666"/>
      <c r="F314" s="86">
        <v>9</v>
      </c>
      <c r="G314" s="27"/>
      <c r="H314" s="148"/>
      <c r="I314" s="150"/>
      <c r="J314" s="150"/>
      <c r="K314" s="150"/>
      <c r="L314" s="150"/>
      <c r="M314" s="150"/>
      <c r="N314" s="150"/>
      <c r="O314" s="150"/>
      <c r="P314" s="149"/>
      <c r="Q314" s="68">
        <v>0</v>
      </c>
      <c r="R314" s="68"/>
      <c r="S314" s="103"/>
      <c r="T314" s="103"/>
      <c r="U314" s="103"/>
      <c r="V314" s="103"/>
      <c r="W314" s="103"/>
      <c r="X314" s="103"/>
      <c r="Y314" s="103"/>
      <c r="Z314" s="103"/>
      <c r="AA314" s="103"/>
      <c r="AB314" s="216"/>
      <c r="AC314" s="216"/>
      <c r="AD314" s="216"/>
      <c r="AE314" s="216"/>
      <c r="AF314" s="216"/>
      <c r="AG314" s="216"/>
      <c r="AH314" s="216"/>
      <c r="AI314" s="216"/>
      <c r="AJ314" s="216"/>
      <c r="AK314" s="216"/>
      <c r="AL314" s="216"/>
      <c r="AM314" s="216"/>
      <c r="AN314" s="216"/>
      <c r="AO314" s="216"/>
      <c r="AP314" s="216"/>
      <c r="AQ314" s="216"/>
      <c r="AR314" s="216"/>
      <c r="AS314" s="216"/>
      <c r="AT314" s="216"/>
      <c r="AU314" s="216"/>
      <c r="AV314" s="216"/>
      <c r="AW314" s="216"/>
      <c r="AX314" s="216"/>
      <c r="AY314" s="216"/>
      <c r="AZ314" s="216"/>
      <c r="BA314" s="216"/>
      <c r="BB314" s="216"/>
      <c r="BC314" s="216"/>
      <c r="BD314" s="103"/>
      <c r="BE314" s="103"/>
      <c r="BF314" s="103"/>
      <c r="BG314" s="103"/>
      <c r="BH314" s="103"/>
      <c r="BI314" s="103"/>
      <c r="BJ314" s="103"/>
      <c r="BK314" s="12"/>
      <c r="BL314" s="12"/>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c r="IV314"/>
    </row>
    <row r="315" spans="1:256" s="5" customFormat="1" hidden="1" outlineLevel="2">
      <c r="A315" s="9"/>
      <c r="B315" s="9"/>
      <c r="C315" s="9"/>
      <c r="D315" s="26"/>
      <c r="E315" s="666"/>
      <c r="F315" s="87">
        <v>10</v>
      </c>
      <c r="G315" s="27"/>
      <c r="H315" s="148"/>
      <c r="I315" s="150"/>
      <c r="J315" s="150"/>
      <c r="K315" s="150"/>
      <c r="L315" s="150"/>
      <c r="M315" s="150"/>
      <c r="N315" s="150"/>
      <c r="O315" s="150"/>
      <c r="P315" s="150"/>
      <c r="Q315" s="149"/>
      <c r="R315" s="68"/>
      <c r="S315" s="103"/>
      <c r="T315" s="103"/>
      <c r="U315" s="103"/>
      <c r="V315" s="103"/>
      <c r="W315" s="103"/>
      <c r="X315" s="103"/>
      <c r="Y315" s="103"/>
      <c r="Z315" s="103"/>
      <c r="AA315" s="103"/>
      <c r="AB315" s="216"/>
      <c r="AC315" s="216"/>
      <c r="AD315" s="216"/>
      <c r="AE315" s="216"/>
      <c r="AF315" s="216"/>
      <c r="AG315" s="216"/>
      <c r="AH315" s="216"/>
      <c r="AI315" s="216"/>
      <c r="AJ315" s="216"/>
      <c r="AK315" s="216"/>
      <c r="AL315" s="216"/>
      <c r="AM315" s="216"/>
      <c r="AN315" s="216"/>
      <c r="AO315" s="216"/>
      <c r="AP315" s="216"/>
      <c r="AQ315" s="216"/>
      <c r="AR315" s="216"/>
      <c r="AS315" s="216"/>
      <c r="AT315" s="216"/>
      <c r="AU315" s="216"/>
      <c r="AV315" s="216"/>
      <c r="AW315" s="216"/>
      <c r="AX315" s="216"/>
      <c r="AY315" s="216"/>
      <c r="AZ315" s="216"/>
      <c r="BA315" s="216"/>
      <c r="BB315" s="216"/>
      <c r="BC315" s="216"/>
      <c r="BD315" s="103"/>
      <c r="BE315" s="103"/>
      <c r="BF315" s="103"/>
      <c r="BG315" s="103"/>
      <c r="BH315" s="103"/>
      <c r="BI315" s="103"/>
      <c r="BJ315" s="103"/>
      <c r="BK315" s="12"/>
      <c r="BL315" s="12"/>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c r="IV315"/>
    </row>
    <row r="316" spans="1:256" s="5" customFormat="1" hidden="1" outlineLevel="1" collapsed="1">
      <c r="A316" s="9"/>
      <c r="B316" s="9"/>
      <c r="C316" s="9"/>
      <c r="D316" s="26">
        <v>0</v>
      </c>
      <c r="E316" s="9"/>
      <c r="F316" s="9"/>
      <c r="G316" s="123"/>
      <c r="H316" s="167">
        <v>0</v>
      </c>
      <c r="I316" s="167">
        <v>0</v>
      </c>
      <c r="J316" s="167">
        <v>0</v>
      </c>
      <c r="K316" s="167">
        <v>0</v>
      </c>
      <c r="L316" s="167">
        <v>0</v>
      </c>
      <c r="M316" s="167">
        <v>0</v>
      </c>
      <c r="N316" s="167">
        <v>0</v>
      </c>
      <c r="O316" s="167">
        <v>0</v>
      </c>
      <c r="P316" s="167">
        <v>0</v>
      </c>
      <c r="Q316" s="167">
        <v>0</v>
      </c>
      <c r="R316" s="66"/>
      <c r="S316" s="105"/>
      <c r="T316" s="105"/>
      <c r="U316" s="105"/>
      <c r="V316" s="105"/>
      <c r="W316" s="105"/>
      <c r="X316" s="105"/>
      <c r="Y316" s="105"/>
      <c r="Z316" s="105"/>
      <c r="AA316" s="105"/>
      <c r="AB316" s="232"/>
      <c r="AC316" s="232"/>
      <c r="AD316" s="232"/>
      <c r="AE316" s="232"/>
      <c r="AF316" s="232"/>
      <c r="AG316" s="232"/>
      <c r="AH316" s="232"/>
      <c r="AI316" s="232"/>
      <c r="AJ316" s="232"/>
      <c r="AK316" s="232"/>
      <c r="AL316" s="232"/>
      <c r="AM316" s="232"/>
      <c r="AN316" s="232"/>
      <c r="AO316" s="232"/>
      <c r="AP316" s="232"/>
      <c r="AQ316" s="232"/>
      <c r="AR316" s="232"/>
      <c r="AS316" s="232"/>
      <c r="AT316" s="232"/>
      <c r="AU316" s="232"/>
      <c r="AV316" s="232"/>
      <c r="AW316" s="232"/>
      <c r="AX316" s="232"/>
      <c r="AY316" s="232"/>
      <c r="AZ316" s="232"/>
      <c r="BA316" s="232"/>
      <c r="BB316" s="232"/>
      <c r="BC316" s="232"/>
      <c r="BD316" s="105"/>
      <c r="BE316" s="105"/>
      <c r="BF316" s="105"/>
      <c r="BG316" s="105"/>
      <c r="BH316" s="105"/>
      <c r="BI316" s="105"/>
      <c r="BJ316" s="105"/>
      <c r="BK316" s="12"/>
      <c r="BL316" s="12"/>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c r="IV316"/>
    </row>
    <row r="317" spans="1:256" s="5" customFormat="1" hidden="1" outlineLevel="2">
      <c r="A317" s="9"/>
      <c r="B317" s="9"/>
      <c r="C317" s="32">
        <v>0</v>
      </c>
      <c r="D317" s="163"/>
      <c r="E317" s="34" t="s">
        <v>28</v>
      </c>
      <c r="F317" s="33"/>
      <c r="G317" s="176"/>
      <c r="H317" s="67">
        <v>0</v>
      </c>
      <c r="I317" s="67">
        <v>0</v>
      </c>
      <c r="J317" s="67">
        <v>0</v>
      </c>
      <c r="K317" s="67">
        <v>0</v>
      </c>
      <c r="L317" s="67">
        <v>0</v>
      </c>
      <c r="M317" s="67">
        <v>0</v>
      </c>
      <c r="N317" s="67">
        <v>0</v>
      </c>
      <c r="O317" s="67">
        <v>0</v>
      </c>
      <c r="P317" s="67">
        <v>0</v>
      </c>
      <c r="Q317" s="67">
        <v>0</v>
      </c>
      <c r="R317" s="67"/>
      <c r="S317" s="103"/>
      <c r="T317" s="103"/>
      <c r="U317" s="103"/>
      <c r="V317" s="103"/>
      <c r="W317" s="103"/>
      <c r="X317" s="103"/>
      <c r="Y317" s="103"/>
      <c r="Z317" s="103"/>
      <c r="AA317" s="103"/>
      <c r="AB317" s="216"/>
      <c r="AC317" s="216"/>
      <c r="AD317" s="216"/>
      <c r="AE317" s="216"/>
      <c r="AF317" s="216"/>
      <c r="AG317" s="216"/>
      <c r="AH317" s="216"/>
      <c r="AI317" s="216"/>
      <c r="AJ317" s="216"/>
      <c r="AK317" s="216"/>
      <c r="AL317" s="216"/>
      <c r="AM317" s="216"/>
      <c r="AN317" s="216"/>
      <c r="AO317" s="216"/>
      <c r="AP317" s="216"/>
      <c r="AQ317" s="216"/>
      <c r="AR317" s="216"/>
      <c r="AS317" s="216"/>
      <c r="AT317" s="216"/>
      <c r="AU317" s="216"/>
      <c r="AV317" s="216"/>
      <c r="AW317" s="216"/>
      <c r="AX317" s="216"/>
      <c r="AY317" s="216"/>
      <c r="AZ317" s="216"/>
      <c r="BA317" s="216"/>
      <c r="BB317" s="216"/>
      <c r="BC317" s="216"/>
      <c r="BD317" s="103"/>
      <c r="BE317" s="103"/>
      <c r="BF317" s="103"/>
      <c r="BG317" s="103"/>
      <c r="BH317" s="103"/>
      <c r="BI317" s="103"/>
      <c r="BJ317" s="103"/>
      <c r="BK317" s="12"/>
      <c r="BL317" s="12"/>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c r="IV317"/>
    </row>
    <row r="318" spans="1:256" s="5" customFormat="1" ht="12.75" hidden="1" customHeight="1" outlineLevel="2">
      <c r="A318" s="9"/>
      <c r="B318" s="9"/>
      <c r="C318" s="9"/>
      <c r="D318" s="26"/>
      <c r="E318" s="665" t="s">
        <v>84</v>
      </c>
      <c r="F318" s="86">
        <v>0</v>
      </c>
      <c r="G318" s="123"/>
      <c r="H318" s="68"/>
      <c r="I318" s="68"/>
      <c r="J318" s="68"/>
      <c r="K318" s="68"/>
      <c r="L318" s="68"/>
      <c r="M318" s="165"/>
      <c r="N318" s="113"/>
      <c r="O318" s="68"/>
      <c r="P318" s="68"/>
      <c r="Q318" s="68"/>
      <c r="R318" s="68"/>
      <c r="S318" s="103"/>
      <c r="T318" s="103"/>
      <c r="U318" s="103"/>
      <c r="V318" s="103"/>
      <c r="W318" s="103"/>
      <c r="X318" s="103"/>
      <c r="Y318" s="103"/>
      <c r="Z318" s="103"/>
      <c r="AA318" s="103"/>
      <c r="AB318" s="216"/>
      <c r="AC318" s="216"/>
      <c r="AD318" s="216"/>
      <c r="AE318" s="216"/>
      <c r="AF318" s="216"/>
      <c r="AG318" s="216"/>
      <c r="AH318" s="216"/>
      <c r="AI318" s="216"/>
      <c r="AJ318" s="216"/>
      <c r="AK318" s="216"/>
      <c r="AL318" s="216"/>
      <c r="AM318" s="216"/>
      <c r="AN318" s="216"/>
      <c r="AO318" s="216"/>
      <c r="AP318" s="216"/>
      <c r="AQ318" s="216"/>
      <c r="AR318" s="216"/>
      <c r="AS318" s="216"/>
      <c r="AT318" s="216"/>
      <c r="AU318" s="216"/>
      <c r="AV318" s="216"/>
      <c r="AW318" s="216"/>
      <c r="AX318" s="216"/>
      <c r="AY318" s="216"/>
      <c r="AZ318" s="216"/>
      <c r="BA318" s="216"/>
      <c r="BB318" s="216"/>
      <c r="BC318" s="216"/>
      <c r="BD318" s="103"/>
      <c r="BE318" s="103"/>
      <c r="BF318" s="103"/>
      <c r="BG318" s="103"/>
      <c r="BH318" s="103"/>
      <c r="BI318" s="103"/>
      <c r="BJ318" s="103"/>
      <c r="BK318" s="12"/>
      <c r="BL318" s="12"/>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c r="IV318"/>
    </row>
    <row r="319" spans="1:256" s="5" customFormat="1" hidden="1" outlineLevel="2">
      <c r="A319" s="9"/>
      <c r="B319" s="9"/>
      <c r="C319" s="9"/>
      <c r="D319" s="26"/>
      <c r="E319" s="666"/>
      <c r="F319" s="86">
        <v>1</v>
      </c>
      <c r="G319" s="123"/>
      <c r="H319" s="147"/>
      <c r="I319" s="68">
        <v>0</v>
      </c>
      <c r="J319" s="68">
        <v>0</v>
      </c>
      <c r="K319" s="68">
        <v>0</v>
      </c>
      <c r="L319" s="68">
        <v>0</v>
      </c>
      <c r="M319" s="68">
        <v>0</v>
      </c>
      <c r="N319" s="68">
        <v>0</v>
      </c>
      <c r="O319" s="68">
        <v>0</v>
      </c>
      <c r="P319" s="68">
        <v>0</v>
      </c>
      <c r="Q319" s="68">
        <v>0</v>
      </c>
      <c r="R319" s="68"/>
      <c r="S319" s="103"/>
      <c r="T319" s="103"/>
      <c r="U319" s="103"/>
      <c r="V319" s="103"/>
      <c r="W319" s="103"/>
      <c r="X319" s="103"/>
      <c r="Y319" s="103"/>
      <c r="Z319" s="103"/>
      <c r="AA319" s="103"/>
      <c r="AB319" s="216"/>
      <c r="AC319" s="216"/>
      <c r="AD319" s="216"/>
      <c r="AE319" s="216"/>
      <c r="AF319" s="216"/>
      <c r="AG319" s="216"/>
      <c r="AH319" s="216"/>
      <c r="AI319" s="216"/>
      <c r="AJ319" s="216"/>
      <c r="AK319" s="216"/>
      <c r="AL319" s="216"/>
      <c r="AM319" s="216"/>
      <c r="AN319" s="216"/>
      <c r="AO319" s="216"/>
      <c r="AP319" s="216"/>
      <c r="AQ319" s="216"/>
      <c r="AR319" s="216"/>
      <c r="AS319" s="216"/>
      <c r="AT319" s="216"/>
      <c r="AU319" s="216"/>
      <c r="AV319" s="216"/>
      <c r="AW319" s="216"/>
      <c r="AX319" s="216"/>
      <c r="AY319" s="216"/>
      <c r="AZ319" s="216"/>
      <c r="BA319" s="216"/>
      <c r="BB319" s="216"/>
      <c r="BC319" s="216"/>
      <c r="BD319" s="103"/>
      <c r="BE319" s="103"/>
      <c r="BF319" s="103"/>
      <c r="BG319" s="103"/>
      <c r="BH319" s="103"/>
      <c r="BI319" s="103"/>
      <c r="BJ319" s="103"/>
      <c r="BK319" s="12"/>
      <c r="BL319" s="12"/>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c r="IV319"/>
    </row>
    <row r="320" spans="1:256" s="5" customFormat="1" hidden="1" outlineLevel="2">
      <c r="A320" s="9"/>
      <c r="B320" s="9"/>
      <c r="C320" s="9"/>
      <c r="D320" s="26"/>
      <c r="E320" s="666"/>
      <c r="F320" s="86">
        <v>2</v>
      </c>
      <c r="G320" s="123"/>
      <c r="H320" s="148"/>
      <c r="I320" s="149"/>
      <c r="J320" s="68">
        <v>0</v>
      </c>
      <c r="K320" s="68">
        <v>0</v>
      </c>
      <c r="L320" s="68">
        <v>0</v>
      </c>
      <c r="M320" s="68">
        <v>0</v>
      </c>
      <c r="N320" s="68">
        <v>0</v>
      </c>
      <c r="O320" s="68">
        <v>0</v>
      </c>
      <c r="P320" s="68">
        <v>0</v>
      </c>
      <c r="Q320" s="68">
        <v>0</v>
      </c>
      <c r="R320" s="68"/>
      <c r="S320" s="103"/>
      <c r="T320" s="103"/>
      <c r="U320" s="103"/>
      <c r="V320" s="103"/>
      <c r="W320" s="103"/>
      <c r="X320" s="103"/>
      <c r="Y320" s="103"/>
      <c r="Z320" s="103"/>
      <c r="AA320" s="103"/>
      <c r="AB320" s="216"/>
      <c r="AC320" s="216"/>
      <c r="AD320" s="216"/>
      <c r="AE320" s="216"/>
      <c r="AF320" s="216"/>
      <c r="AG320" s="216"/>
      <c r="AH320" s="216"/>
      <c r="AI320" s="216"/>
      <c r="AJ320" s="216"/>
      <c r="AK320" s="216"/>
      <c r="AL320" s="216"/>
      <c r="AM320" s="216"/>
      <c r="AN320" s="216"/>
      <c r="AO320" s="216"/>
      <c r="AP320" s="216"/>
      <c r="AQ320" s="216"/>
      <c r="AR320" s="216"/>
      <c r="AS320" s="216"/>
      <c r="AT320" s="216"/>
      <c r="AU320" s="216"/>
      <c r="AV320" s="216"/>
      <c r="AW320" s="216"/>
      <c r="AX320" s="216"/>
      <c r="AY320" s="216"/>
      <c r="AZ320" s="216"/>
      <c r="BA320" s="216"/>
      <c r="BB320" s="216"/>
      <c r="BC320" s="216"/>
      <c r="BD320" s="103"/>
      <c r="BE320" s="103"/>
      <c r="BF320" s="103"/>
      <c r="BG320" s="103"/>
      <c r="BH320" s="103"/>
      <c r="BI320" s="103"/>
      <c r="BJ320" s="103"/>
      <c r="BK320" s="12"/>
      <c r="BL320" s="12"/>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c r="IV320"/>
    </row>
    <row r="321" spans="1:256" s="5" customFormat="1" hidden="1" outlineLevel="2">
      <c r="A321" s="9"/>
      <c r="B321" s="9"/>
      <c r="C321" s="9"/>
      <c r="D321" s="26"/>
      <c r="E321" s="666"/>
      <c r="F321" s="86">
        <v>3</v>
      </c>
      <c r="G321" s="123"/>
      <c r="H321" s="148"/>
      <c r="I321" s="150"/>
      <c r="J321" s="149"/>
      <c r="K321" s="68">
        <v>0</v>
      </c>
      <c r="L321" s="68">
        <v>0</v>
      </c>
      <c r="M321" s="68">
        <v>0</v>
      </c>
      <c r="N321" s="68">
        <v>0</v>
      </c>
      <c r="O321" s="68">
        <v>0</v>
      </c>
      <c r="P321" s="68">
        <v>0</v>
      </c>
      <c r="Q321" s="68">
        <v>0</v>
      </c>
      <c r="R321" s="68"/>
      <c r="S321" s="103"/>
      <c r="T321" s="103"/>
      <c r="U321" s="103"/>
      <c r="V321" s="103"/>
      <c r="W321" s="103"/>
      <c r="X321" s="103"/>
      <c r="Y321" s="103"/>
      <c r="Z321" s="103"/>
      <c r="AA321" s="103"/>
      <c r="AB321" s="216"/>
      <c r="AC321" s="216"/>
      <c r="AD321" s="216"/>
      <c r="AE321" s="216"/>
      <c r="AF321" s="216"/>
      <c r="AG321" s="216"/>
      <c r="AH321" s="216"/>
      <c r="AI321" s="216"/>
      <c r="AJ321" s="216"/>
      <c r="AK321" s="216"/>
      <c r="AL321" s="216"/>
      <c r="AM321" s="216"/>
      <c r="AN321" s="216"/>
      <c r="AO321" s="216"/>
      <c r="AP321" s="216"/>
      <c r="AQ321" s="216"/>
      <c r="AR321" s="216"/>
      <c r="AS321" s="216"/>
      <c r="AT321" s="216"/>
      <c r="AU321" s="216"/>
      <c r="AV321" s="216"/>
      <c r="AW321" s="216"/>
      <c r="AX321" s="216"/>
      <c r="AY321" s="216"/>
      <c r="AZ321" s="216"/>
      <c r="BA321" s="216"/>
      <c r="BB321" s="216"/>
      <c r="BC321" s="216"/>
      <c r="BD321" s="103"/>
      <c r="BE321" s="103"/>
      <c r="BF321" s="103"/>
      <c r="BG321" s="103"/>
      <c r="BH321" s="103"/>
      <c r="BI321" s="103"/>
      <c r="BJ321" s="103"/>
      <c r="BK321" s="12"/>
      <c r="BL321" s="12"/>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c r="IV321"/>
    </row>
    <row r="322" spans="1:256" s="5" customFormat="1" hidden="1" outlineLevel="2">
      <c r="A322" s="9"/>
      <c r="B322" s="9"/>
      <c r="C322" s="9"/>
      <c r="D322" s="26"/>
      <c r="E322" s="666"/>
      <c r="F322" s="86">
        <v>4</v>
      </c>
      <c r="G322" s="123"/>
      <c r="H322" s="148"/>
      <c r="I322" s="150"/>
      <c r="J322" s="150"/>
      <c r="K322" s="149"/>
      <c r="L322" s="68">
        <v>0</v>
      </c>
      <c r="M322" s="68">
        <v>0</v>
      </c>
      <c r="N322" s="68">
        <v>0</v>
      </c>
      <c r="O322" s="68">
        <v>0</v>
      </c>
      <c r="P322" s="68">
        <v>0</v>
      </c>
      <c r="Q322" s="68">
        <v>0</v>
      </c>
      <c r="R322" s="68"/>
      <c r="S322" s="103"/>
      <c r="T322" s="103"/>
      <c r="U322" s="103"/>
      <c r="V322" s="103"/>
      <c r="W322" s="103"/>
      <c r="X322" s="103"/>
      <c r="Y322" s="103"/>
      <c r="Z322" s="103"/>
      <c r="AA322" s="103"/>
      <c r="AB322" s="216"/>
      <c r="AC322" s="216"/>
      <c r="AD322" s="216"/>
      <c r="AE322" s="216"/>
      <c r="AF322" s="216"/>
      <c r="AG322" s="216"/>
      <c r="AH322" s="216"/>
      <c r="AI322" s="216"/>
      <c r="AJ322" s="216"/>
      <c r="AK322" s="216"/>
      <c r="AL322" s="216"/>
      <c r="AM322" s="216"/>
      <c r="AN322" s="216"/>
      <c r="AO322" s="216"/>
      <c r="AP322" s="216"/>
      <c r="AQ322" s="216"/>
      <c r="AR322" s="216"/>
      <c r="AS322" s="216"/>
      <c r="AT322" s="216"/>
      <c r="AU322" s="216"/>
      <c r="AV322" s="216"/>
      <c r="AW322" s="216"/>
      <c r="AX322" s="216"/>
      <c r="AY322" s="216"/>
      <c r="AZ322" s="216"/>
      <c r="BA322" s="216"/>
      <c r="BB322" s="216"/>
      <c r="BC322" s="216"/>
      <c r="BD322" s="103"/>
      <c r="BE322" s="103"/>
      <c r="BF322" s="103"/>
      <c r="BG322" s="103"/>
      <c r="BH322" s="103"/>
      <c r="BI322" s="103"/>
      <c r="BJ322" s="103"/>
      <c r="BK322" s="12"/>
      <c r="BL322" s="1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c r="IV322"/>
    </row>
    <row r="323" spans="1:256" s="5" customFormat="1" hidden="1" outlineLevel="2">
      <c r="A323" s="9"/>
      <c r="B323" s="9"/>
      <c r="C323" s="9"/>
      <c r="D323" s="26"/>
      <c r="E323" s="666"/>
      <c r="F323" s="86">
        <v>5</v>
      </c>
      <c r="G323" s="27"/>
      <c r="H323" s="148"/>
      <c r="I323" s="150"/>
      <c r="J323" s="150"/>
      <c r="K323" s="150"/>
      <c r="L323" s="149"/>
      <c r="M323" s="68">
        <v>0</v>
      </c>
      <c r="N323" s="68">
        <v>0</v>
      </c>
      <c r="O323" s="68">
        <v>0</v>
      </c>
      <c r="P323" s="68">
        <v>0</v>
      </c>
      <c r="Q323" s="68">
        <v>0</v>
      </c>
      <c r="R323" s="68"/>
      <c r="S323" s="103"/>
      <c r="T323" s="103"/>
      <c r="U323" s="103"/>
      <c r="V323" s="103"/>
      <c r="W323" s="103"/>
      <c r="X323" s="103"/>
      <c r="Y323" s="103"/>
      <c r="Z323" s="103"/>
      <c r="AA323" s="103"/>
      <c r="AB323" s="216"/>
      <c r="AC323" s="216"/>
      <c r="AD323" s="216"/>
      <c r="AE323" s="216"/>
      <c r="AF323" s="216"/>
      <c r="AG323" s="216"/>
      <c r="AH323" s="216"/>
      <c r="AI323" s="216"/>
      <c r="AJ323" s="216"/>
      <c r="AK323" s="216"/>
      <c r="AL323" s="216"/>
      <c r="AM323" s="216"/>
      <c r="AN323" s="216"/>
      <c r="AO323" s="216"/>
      <c r="AP323" s="216"/>
      <c r="AQ323" s="216"/>
      <c r="AR323" s="216"/>
      <c r="AS323" s="216"/>
      <c r="AT323" s="216"/>
      <c r="AU323" s="216"/>
      <c r="AV323" s="216"/>
      <c r="AW323" s="216"/>
      <c r="AX323" s="216"/>
      <c r="AY323" s="216"/>
      <c r="AZ323" s="216"/>
      <c r="BA323" s="216"/>
      <c r="BB323" s="216"/>
      <c r="BC323" s="216"/>
      <c r="BD323" s="103"/>
      <c r="BE323" s="103"/>
      <c r="BF323" s="103"/>
      <c r="BG323" s="103"/>
      <c r="BH323" s="103"/>
      <c r="BI323" s="103"/>
      <c r="BJ323" s="103"/>
      <c r="BK323" s="12"/>
      <c r="BL323" s="12"/>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c r="IV323"/>
    </row>
    <row r="324" spans="1:256" s="5" customFormat="1" hidden="1" outlineLevel="2">
      <c r="A324" s="9"/>
      <c r="B324" s="9"/>
      <c r="C324" s="9"/>
      <c r="D324" s="26"/>
      <c r="E324" s="666"/>
      <c r="F324" s="86">
        <v>6</v>
      </c>
      <c r="G324" s="27"/>
      <c r="H324" s="148"/>
      <c r="I324" s="150"/>
      <c r="J324" s="150"/>
      <c r="K324" s="150"/>
      <c r="L324" s="150"/>
      <c r="M324" s="149"/>
      <c r="N324" s="68">
        <v>0</v>
      </c>
      <c r="O324" s="68">
        <v>0</v>
      </c>
      <c r="P324" s="68">
        <v>0</v>
      </c>
      <c r="Q324" s="68">
        <v>0</v>
      </c>
      <c r="R324" s="68"/>
      <c r="S324" s="103"/>
      <c r="T324" s="103"/>
      <c r="U324" s="103"/>
      <c r="V324" s="103"/>
      <c r="W324" s="103"/>
      <c r="X324" s="103"/>
      <c r="Y324" s="103"/>
      <c r="Z324" s="103"/>
      <c r="AA324" s="103"/>
      <c r="AB324" s="216"/>
      <c r="AC324" s="216"/>
      <c r="AD324" s="216"/>
      <c r="AE324" s="216"/>
      <c r="AF324" s="216"/>
      <c r="AG324" s="216"/>
      <c r="AH324" s="216"/>
      <c r="AI324" s="216"/>
      <c r="AJ324" s="216"/>
      <c r="AK324" s="216"/>
      <c r="AL324" s="216"/>
      <c r="AM324" s="216"/>
      <c r="AN324" s="216"/>
      <c r="AO324" s="216"/>
      <c r="AP324" s="216"/>
      <c r="AQ324" s="216"/>
      <c r="AR324" s="216"/>
      <c r="AS324" s="216"/>
      <c r="AT324" s="216"/>
      <c r="AU324" s="216"/>
      <c r="AV324" s="216"/>
      <c r="AW324" s="216"/>
      <c r="AX324" s="216"/>
      <c r="AY324" s="216"/>
      <c r="AZ324" s="216"/>
      <c r="BA324" s="216"/>
      <c r="BB324" s="216"/>
      <c r="BC324" s="216"/>
      <c r="BD324" s="103"/>
      <c r="BE324" s="103"/>
      <c r="BF324" s="103"/>
      <c r="BG324" s="103"/>
      <c r="BH324" s="103"/>
      <c r="BI324" s="103"/>
      <c r="BJ324" s="103"/>
      <c r="BK324" s="12"/>
      <c r="BL324" s="12"/>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c r="GK324"/>
      <c r="GL324"/>
      <c r="GM324"/>
      <c r="GN324"/>
      <c r="GO324"/>
      <c r="GP324"/>
      <c r="GQ324"/>
      <c r="GR324"/>
      <c r="GS324"/>
      <c r="GT324"/>
      <c r="GU324"/>
      <c r="GV324"/>
      <c r="GW324"/>
      <c r="GX324"/>
      <c r="GY324"/>
      <c r="GZ324"/>
      <c r="HA324"/>
      <c r="HB324"/>
      <c r="HC324"/>
      <c r="HD324"/>
      <c r="HE324"/>
      <c r="HF324"/>
      <c r="HG324"/>
      <c r="HH324"/>
      <c r="HI324"/>
      <c r="HJ324"/>
      <c r="HK324"/>
      <c r="HL324"/>
      <c r="HM324"/>
      <c r="HN324"/>
      <c r="HO324"/>
      <c r="HP324"/>
      <c r="HQ324"/>
      <c r="HR324"/>
      <c r="HS324"/>
      <c r="HT324"/>
      <c r="HU324"/>
      <c r="HV324"/>
      <c r="HW324"/>
      <c r="HX324"/>
      <c r="HY324"/>
      <c r="HZ324"/>
      <c r="IA324"/>
      <c r="IB324"/>
      <c r="IC324"/>
      <c r="ID324"/>
      <c r="IE324"/>
      <c r="IF324"/>
      <c r="IG324"/>
      <c r="IH324"/>
      <c r="II324"/>
      <c r="IJ324"/>
      <c r="IK324"/>
      <c r="IL324"/>
      <c r="IM324"/>
      <c r="IN324"/>
      <c r="IO324"/>
      <c r="IP324"/>
      <c r="IQ324"/>
      <c r="IR324"/>
      <c r="IS324"/>
      <c r="IT324"/>
      <c r="IU324"/>
      <c r="IV324"/>
    </row>
    <row r="325" spans="1:256" s="5" customFormat="1" hidden="1" outlineLevel="2">
      <c r="A325" s="9"/>
      <c r="B325" s="9"/>
      <c r="C325" s="9"/>
      <c r="D325" s="26"/>
      <c r="E325" s="666"/>
      <c r="F325" s="86">
        <v>7</v>
      </c>
      <c r="G325" s="27"/>
      <c r="H325" s="148"/>
      <c r="I325" s="150"/>
      <c r="J325" s="150"/>
      <c r="K325" s="150"/>
      <c r="L325" s="150"/>
      <c r="M325" s="150"/>
      <c r="N325" s="149"/>
      <c r="O325" s="68">
        <v>0</v>
      </c>
      <c r="P325" s="68">
        <v>0</v>
      </c>
      <c r="Q325" s="68">
        <v>0</v>
      </c>
      <c r="R325" s="68"/>
      <c r="S325" s="103"/>
      <c r="T325" s="103"/>
      <c r="U325" s="103"/>
      <c r="V325" s="103"/>
      <c r="W325" s="103"/>
      <c r="X325" s="103"/>
      <c r="Y325" s="103"/>
      <c r="Z325" s="103"/>
      <c r="AA325" s="103"/>
      <c r="AB325" s="216"/>
      <c r="AC325" s="216"/>
      <c r="AD325" s="216"/>
      <c r="AE325" s="216"/>
      <c r="AF325" s="216"/>
      <c r="AG325" s="216"/>
      <c r="AH325" s="216"/>
      <c r="AI325" s="216"/>
      <c r="AJ325" s="216"/>
      <c r="AK325" s="216"/>
      <c r="AL325" s="216"/>
      <c r="AM325" s="216"/>
      <c r="AN325" s="216"/>
      <c r="AO325" s="216"/>
      <c r="AP325" s="216"/>
      <c r="AQ325" s="216"/>
      <c r="AR325" s="216"/>
      <c r="AS325" s="216"/>
      <c r="AT325" s="216"/>
      <c r="AU325" s="216"/>
      <c r="AV325" s="216"/>
      <c r="AW325" s="216"/>
      <c r="AX325" s="216"/>
      <c r="AY325" s="216"/>
      <c r="AZ325" s="216"/>
      <c r="BA325" s="216"/>
      <c r="BB325" s="216"/>
      <c r="BC325" s="216"/>
      <c r="BD325" s="103"/>
      <c r="BE325" s="103"/>
      <c r="BF325" s="103"/>
      <c r="BG325" s="103"/>
      <c r="BH325" s="103"/>
      <c r="BI325" s="103"/>
      <c r="BJ325" s="103"/>
      <c r="BK325" s="12"/>
      <c r="BL325" s="12"/>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c r="GK325"/>
      <c r="GL325"/>
      <c r="GM325"/>
      <c r="GN325"/>
      <c r="GO325"/>
      <c r="GP325"/>
      <c r="GQ325"/>
      <c r="GR325"/>
      <c r="GS325"/>
      <c r="GT325"/>
      <c r="GU325"/>
      <c r="GV325"/>
      <c r="GW325"/>
      <c r="GX325"/>
      <c r="GY325"/>
      <c r="GZ325"/>
      <c r="HA325"/>
      <c r="HB325"/>
      <c r="HC325"/>
      <c r="HD325"/>
      <c r="HE325"/>
      <c r="HF325"/>
      <c r="HG325"/>
      <c r="HH325"/>
      <c r="HI325"/>
      <c r="HJ325"/>
      <c r="HK325"/>
      <c r="HL325"/>
      <c r="HM325"/>
      <c r="HN325"/>
      <c r="HO325"/>
      <c r="HP325"/>
      <c r="HQ325"/>
      <c r="HR325"/>
      <c r="HS325"/>
      <c r="HT325"/>
      <c r="HU325"/>
      <c r="HV325"/>
      <c r="HW325"/>
      <c r="HX325"/>
      <c r="HY325"/>
      <c r="HZ325"/>
      <c r="IA325"/>
      <c r="IB325"/>
      <c r="IC325"/>
      <c r="ID325"/>
      <c r="IE325"/>
      <c r="IF325"/>
      <c r="IG325"/>
      <c r="IH325"/>
      <c r="II325"/>
      <c r="IJ325"/>
      <c r="IK325"/>
      <c r="IL325"/>
      <c r="IM325"/>
      <c r="IN325"/>
      <c r="IO325"/>
      <c r="IP325"/>
      <c r="IQ325"/>
      <c r="IR325"/>
      <c r="IS325"/>
      <c r="IT325"/>
      <c r="IU325"/>
      <c r="IV325"/>
    </row>
    <row r="326" spans="1:256" s="5" customFormat="1" hidden="1" outlineLevel="2">
      <c r="A326" s="9"/>
      <c r="B326" s="9"/>
      <c r="C326" s="9"/>
      <c r="D326" s="26"/>
      <c r="E326" s="666"/>
      <c r="F326" s="86">
        <v>8</v>
      </c>
      <c r="G326" s="27"/>
      <c r="H326" s="148"/>
      <c r="I326" s="150"/>
      <c r="J326" s="150"/>
      <c r="K326" s="150"/>
      <c r="L326" s="150"/>
      <c r="M326" s="150"/>
      <c r="N326" s="150"/>
      <c r="O326" s="149"/>
      <c r="P326" s="68">
        <v>0</v>
      </c>
      <c r="Q326" s="68">
        <v>0</v>
      </c>
      <c r="R326" s="68"/>
      <c r="S326" s="103"/>
      <c r="T326" s="103"/>
      <c r="U326" s="103"/>
      <c r="V326" s="103"/>
      <c r="W326" s="103"/>
      <c r="X326" s="103"/>
      <c r="Y326" s="103"/>
      <c r="Z326" s="103"/>
      <c r="AA326" s="103"/>
      <c r="AB326" s="216"/>
      <c r="AC326" s="216"/>
      <c r="AD326" s="216"/>
      <c r="AE326" s="216"/>
      <c r="AF326" s="216"/>
      <c r="AG326" s="216"/>
      <c r="AH326" s="216"/>
      <c r="AI326" s="216"/>
      <c r="AJ326" s="216"/>
      <c r="AK326" s="216"/>
      <c r="AL326" s="216"/>
      <c r="AM326" s="216"/>
      <c r="AN326" s="216"/>
      <c r="AO326" s="216"/>
      <c r="AP326" s="216"/>
      <c r="AQ326" s="216"/>
      <c r="AR326" s="216"/>
      <c r="AS326" s="216"/>
      <c r="AT326" s="216"/>
      <c r="AU326" s="216"/>
      <c r="AV326" s="216"/>
      <c r="AW326" s="216"/>
      <c r="AX326" s="216"/>
      <c r="AY326" s="216"/>
      <c r="AZ326" s="216"/>
      <c r="BA326" s="216"/>
      <c r="BB326" s="216"/>
      <c r="BC326" s="216"/>
      <c r="BD326" s="103"/>
      <c r="BE326" s="103"/>
      <c r="BF326" s="103"/>
      <c r="BG326" s="103"/>
      <c r="BH326" s="103"/>
      <c r="BI326" s="103"/>
      <c r="BJ326" s="103"/>
      <c r="BK326" s="12"/>
      <c r="BL326" s="12"/>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c r="FP326"/>
      <c r="FQ326"/>
      <c r="FR326"/>
      <c r="FS326"/>
      <c r="FT326"/>
      <c r="FU326"/>
      <c r="FV326"/>
      <c r="FW326"/>
      <c r="FX326"/>
      <c r="FY326"/>
      <c r="FZ326"/>
      <c r="GA326"/>
      <c r="GB326"/>
      <c r="GC326"/>
      <c r="GD326"/>
      <c r="GE326"/>
      <c r="GF326"/>
      <c r="GG326"/>
      <c r="GH326"/>
      <c r="GI326"/>
      <c r="GJ326"/>
      <c r="GK326"/>
      <c r="GL326"/>
      <c r="GM326"/>
      <c r="GN326"/>
      <c r="GO326"/>
      <c r="GP326"/>
      <c r="GQ326"/>
      <c r="GR326"/>
      <c r="GS326"/>
      <c r="GT326"/>
      <c r="GU326"/>
      <c r="GV326"/>
      <c r="GW326"/>
      <c r="GX326"/>
      <c r="GY326"/>
      <c r="GZ326"/>
      <c r="HA326"/>
      <c r="HB326"/>
      <c r="HC326"/>
      <c r="HD326"/>
      <c r="HE326"/>
      <c r="HF326"/>
      <c r="HG326"/>
      <c r="HH326"/>
      <c r="HI326"/>
      <c r="HJ326"/>
      <c r="HK326"/>
      <c r="HL326"/>
      <c r="HM326"/>
      <c r="HN326"/>
      <c r="HO326"/>
      <c r="HP326"/>
      <c r="HQ326"/>
      <c r="HR326"/>
      <c r="HS326"/>
      <c r="HT326"/>
      <c r="HU326"/>
      <c r="HV326"/>
      <c r="HW326"/>
      <c r="HX326"/>
      <c r="HY326"/>
      <c r="HZ326"/>
      <c r="IA326"/>
      <c r="IB326"/>
      <c r="IC326"/>
      <c r="ID326"/>
      <c r="IE326"/>
      <c r="IF326"/>
      <c r="IG326"/>
      <c r="IH326"/>
      <c r="II326"/>
      <c r="IJ326"/>
      <c r="IK326"/>
      <c r="IL326"/>
      <c r="IM326"/>
      <c r="IN326"/>
      <c r="IO326"/>
      <c r="IP326"/>
      <c r="IQ326"/>
      <c r="IR326"/>
      <c r="IS326"/>
      <c r="IT326"/>
      <c r="IU326"/>
      <c r="IV326"/>
    </row>
    <row r="327" spans="1:256" s="5" customFormat="1" hidden="1" outlineLevel="2">
      <c r="A327" s="9"/>
      <c r="B327" s="9"/>
      <c r="C327" s="9"/>
      <c r="D327" s="26"/>
      <c r="E327" s="666"/>
      <c r="F327" s="86">
        <v>9</v>
      </c>
      <c r="G327" s="27"/>
      <c r="H327" s="148"/>
      <c r="I327" s="150"/>
      <c r="J327" s="150"/>
      <c r="K327" s="150"/>
      <c r="L327" s="150"/>
      <c r="M327" s="150"/>
      <c r="N327" s="150"/>
      <c r="O327" s="150"/>
      <c r="P327" s="149"/>
      <c r="Q327" s="68">
        <v>0</v>
      </c>
      <c r="R327" s="68"/>
      <c r="S327" s="103"/>
      <c r="T327" s="103"/>
      <c r="U327" s="103"/>
      <c r="V327" s="103"/>
      <c r="W327" s="103"/>
      <c r="X327" s="103"/>
      <c r="Y327" s="103"/>
      <c r="Z327" s="103"/>
      <c r="AA327" s="103"/>
      <c r="AB327" s="216"/>
      <c r="AC327" s="216"/>
      <c r="AD327" s="216"/>
      <c r="AE327" s="216"/>
      <c r="AF327" s="216"/>
      <c r="AG327" s="216"/>
      <c r="AH327" s="216"/>
      <c r="AI327" s="216"/>
      <c r="AJ327" s="216"/>
      <c r="AK327" s="216"/>
      <c r="AL327" s="216"/>
      <c r="AM327" s="216"/>
      <c r="AN327" s="216"/>
      <c r="AO327" s="216"/>
      <c r="AP327" s="216"/>
      <c r="AQ327" s="216"/>
      <c r="AR327" s="216"/>
      <c r="AS327" s="216"/>
      <c r="AT327" s="216"/>
      <c r="AU327" s="216"/>
      <c r="AV327" s="216"/>
      <c r="AW327" s="216"/>
      <c r="AX327" s="216"/>
      <c r="AY327" s="216"/>
      <c r="AZ327" s="216"/>
      <c r="BA327" s="216"/>
      <c r="BB327" s="216"/>
      <c r="BC327" s="216"/>
      <c r="BD327" s="103"/>
      <c r="BE327" s="103"/>
      <c r="BF327" s="103"/>
      <c r="BG327" s="103"/>
      <c r="BH327" s="103"/>
      <c r="BI327" s="103"/>
      <c r="BJ327" s="103"/>
      <c r="BK327" s="12"/>
      <c r="BL327" s="12"/>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c r="GK327"/>
      <c r="GL327"/>
      <c r="GM327"/>
      <c r="GN327"/>
      <c r="GO327"/>
      <c r="GP327"/>
      <c r="GQ327"/>
      <c r="GR327"/>
      <c r="GS327"/>
      <c r="GT327"/>
      <c r="GU327"/>
      <c r="GV327"/>
      <c r="GW327"/>
      <c r="GX327"/>
      <c r="GY327"/>
      <c r="GZ327"/>
      <c r="HA327"/>
      <c r="HB327"/>
      <c r="HC327"/>
      <c r="HD327"/>
      <c r="HE327"/>
      <c r="HF327"/>
      <c r="HG327"/>
      <c r="HH327"/>
      <c r="HI327"/>
      <c r="HJ327"/>
      <c r="HK327"/>
      <c r="HL327"/>
      <c r="HM327"/>
      <c r="HN327"/>
      <c r="HO327"/>
      <c r="HP327"/>
      <c r="HQ327"/>
      <c r="HR327"/>
      <c r="HS327"/>
      <c r="HT327"/>
      <c r="HU327"/>
      <c r="HV327"/>
      <c r="HW327"/>
      <c r="HX327"/>
      <c r="HY327"/>
      <c r="HZ327"/>
      <c r="IA327"/>
      <c r="IB327"/>
      <c r="IC327"/>
      <c r="ID327"/>
      <c r="IE327"/>
      <c r="IF327"/>
      <c r="IG327"/>
      <c r="IH327"/>
      <c r="II327"/>
      <c r="IJ327"/>
      <c r="IK327"/>
      <c r="IL327"/>
      <c r="IM327"/>
      <c r="IN327"/>
      <c r="IO327"/>
      <c r="IP327"/>
      <c r="IQ327"/>
      <c r="IR327"/>
      <c r="IS327"/>
      <c r="IT327"/>
      <c r="IU327"/>
      <c r="IV327"/>
    </row>
    <row r="328" spans="1:256" s="5" customFormat="1" hidden="1" outlineLevel="2">
      <c r="A328" s="9"/>
      <c r="B328" s="9"/>
      <c r="C328" s="9"/>
      <c r="D328" s="26"/>
      <c r="E328" s="666"/>
      <c r="F328" s="87">
        <v>10</v>
      </c>
      <c r="G328" s="27"/>
      <c r="H328" s="148"/>
      <c r="I328" s="150"/>
      <c r="J328" s="150"/>
      <c r="K328" s="150"/>
      <c r="L328" s="150"/>
      <c r="M328" s="150"/>
      <c r="N328" s="150"/>
      <c r="O328" s="150"/>
      <c r="P328" s="150"/>
      <c r="Q328" s="149"/>
      <c r="R328" s="68"/>
      <c r="S328" s="103"/>
      <c r="T328" s="103"/>
      <c r="U328" s="103"/>
      <c r="V328" s="103"/>
      <c r="W328" s="103"/>
      <c r="X328" s="103"/>
      <c r="Y328" s="103"/>
      <c r="Z328" s="103"/>
      <c r="AA328" s="103"/>
      <c r="AB328" s="216"/>
      <c r="AC328" s="216"/>
      <c r="AD328" s="216"/>
      <c r="AE328" s="216"/>
      <c r="AF328" s="216"/>
      <c r="AG328" s="216"/>
      <c r="AH328" s="216"/>
      <c r="AI328" s="216"/>
      <c r="AJ328" s="216"/>
      <c r="AK328" s="216"/>
      <c r="AL328" s="216"/>
      <c r="AM328" s="216"/>
      <c r="AN328" s="216"/>
      <c r="AO328" s="216"/>
      <c r="AP328" s="216"/>
      <c r="AQ328" s="216"/>
      <c r="AR328" s="216"/>
      <c r="AS328" s="216"/>
      <c r="AT328" s="216"/>
      <c r="AU328" s="216"/>
      <c r="AV328" s="216"/>
      <c r="AW328" s="216"/>
      <c r="AX328" s="216"/>
      <c r="AY328" s="216"/>
      <c r="AZ328" s="216"/>
      <c r="BA328" s="216"/>
      <c r="BB328" s="216"/>
      <c r="BC328" s="216"/>
      <c r="BD328" s="103"/>
      <c r="BE328" s="103"/>
      <c r="BF328" s="103"/>
      <c r="BG328" s="103"/>
      <c r="BH328" s="103"/>
      <c r="BI328" s="103"/>
      <c r="BJ328" s="103"/>
      <c r="BK328" s="12"/>
      <c r="BL328" s="12"/>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c r="GK328"/>
      <c r="GL328"/>
      <c r="GM328"/>
      <c r="GN328"/>
      <c r="GO328"/>
      <c r="GP328"/>
      <c r="GQ328"/>
      <c r="GR328"/>
      <c r="GS328"/>
      <c r="GT328"/>
      <c r="GU328"/>
      <c r="GV328"/>
      <c r="GW328"/>
      <c r="GX328"/>
      <c r="GY328"/>
      <c r="GZ328"/>
      <c r="HA328"/>
      <c r="HB328"/>
      <c r="HC328"/>
      <c r="HD328"/>
      <c r="HE328"/>
      <c r="HF328"/>
      <c r="HG328"/>
      <c r="HH328"/>
      <c r="HI328"/>
      <c r="HJ328"/>
      <c r="HK328"/>
      <c r="HL328"/>
      <c r="HM328"/>
      <c r="HN328"/>
      <c r="HO328"/>
      <c r="HP328"/>
      <c r="HQ328"/>
      <c r="HR328"/>
      <c r="HS328"/>
      <c r="HT328"/>
      <c r="HU328"/>
      <c r="HV328"/>
      <c r="HW328"/>
      <c r="HX328"/>
      <c r="HY328"/>
      <c r="HZ328"/>
      <c r="IA328"/>
      <c r="IB328"/>
      <c r="IC328"/>
      <c r="ID328"/>
      <c r="IE328"/>
      <c r="IF328"/>
      <c r="IG328"/>
      <c r="IH328"/>
      <c r="II328"/>
      <c r="IJ328"/>
      <c r="IK328"/>
      <c r="IL328"/>
      <c r="IM328"/>
      <c r="IN328"/>
      <c r="IO328"/>
      <c r="IP328"/>
      <c r="IQ328"/>
      <c r="IR328"/>
      <c r="IS328"/>
      <c r="IT328"/>
      <c r="IU328"/>
      <c r="IV328"/>
    </row>
    <row r="329" spans="1:256" s="5" customFormat="1" hidden="1" outlineLevel="1" collapsed="1">
      <c r="A329" s="9"/>
      <c r="B329" s="9"/>
      <c r="C329" s="9"/>
      <c r="D329" s="26">
        <v>0</v>
      </c>
      <c r="E329" s="9"/>
      <c r="F329" s="9"/>
      <c r="G329" s="123"/>
      <c r="H329" s="167">
        <v>0</v>
      </c>
      <c r="I329" s="167">
        <v>0</v>
      </c>
      <c r="J329" s="167">
        <v>0</v>
      </c>
      <c r="K329" s="167">
        <v>0</v>
      </c>
      <c r="L329" s="167">
        <v>0</v>
      </c>
      <c r="M329" s="167">
        <v>0</v>
      </c>
      <c r="N329" s="167">
        <v>0</v>
      </c>
      <c r="O329" s="167">
        <v>0</v>
      </c>
      <c r="P329" s="167">
        <v>0</v>
      </c>
      <c r="Q329" s="167">
        <v>0</v>
      </c>
      <c r="R329" s="66"/>
      <c r="S329" s="105"/>
      <c r="T329" s="105"/>
      <c r="U329" s="105"/>
      <c r="V329" s="105"/>
      <c r="W329" s="105"/>
      <c r="X329" s="105"/>
      <c r="Y329" s="105"/>
      <c r="Z329" s="105"/>
      <c r="AA329" s="105"/>
      <c r="AB329" s="232"/>
      <c r="AC329" s="232"/>
      <c r="AD329" s="232"/>
      <c r="AE329" s="232"/>
      <c r="AF329" s="232"/>
      <c r="AG329" s="232"/>
      <c r="AH329" s="232"/>
      <c r="AI329" s="232"/>
      <c r="AJ329" s="232"/>
      <c r="AK329" s="232"/>
      <c r="AL329" s="232"/>
      <c r="AM329" s="232"/>
      <c r="AN329" s="232"/>
      <c r="AO329" s="232"/>
      <c r="AP329" s="232"/>
      <c r="AQ329" s="232"/>
      <c r="AR329" s="232"/>
      <c r="AS329" s="232"/>
      <c r="AT329" s="232"/>
      <c r="AU329" s="232"/>
      <c r="AV329" s="232"/>
      <c r="AW329" s="232"/>
      <c r="AX329" s="232"/>
      <c r="AY329" s="232"/>
      <c r="AZ329" s="232"/>
      <c r="BA329" s="232"/>
      <c r="BB329" s="232"/>
      <c r="BC329" s="232"/>
      <c r="BD329" s="105"/>
      <c r="BE329" s="105"/>
      <c r="BF329" s="105"/>
      <c r="BG329" s="105"/>
      <c r="BH329" s="105"/>
      <c r="BI329" s="105"/>
      <c r="BJ329" s="105"/>
      <c r="BK329" s="12"/>
      <c r="BL329" s="12"/>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c r="GK329"/>
      <c r="GL329"/>
      <c r="GM329"/>
      <c r="GN329"/>
      <c r="GO329"/>
      <c r="GP329"/>
      <c r="GQ329"/>
      <c r="GR329"/>
      <c r="GS329"/>
      <c r="GT329"/>
      <c r="GU329"/>
      <c r="GV329"/>
      <c r="GW329"/>
      <c r="GX329"/>
      <c r="GY329"/>
      <c r="GZ329"/>
      <c r="HA329"/>
      <c r="HB329"/>
      <c r="HC329"/>
      <c r="HD329"/>
      <c r="HE329"/>
      <c r="HF329"/>
      <c r="HG329"/>
      <c r="HH329"/>
      <c r="HI329"/>
      <c r="HJ329"/>
      <c r="HK329"/>
      <c r="HL329"/>
      <c r="HM329"/>
      <c r="HN329"/>
      <c r="HO329"/>
      <c r="HP329"/>
      <c r="HQ329"/>
      <c r="HR329"/>
      <c r="HS329"/>
      <c r="HT329"/>
      <c r="HU329"/>
      <c r="HV329"/>
      <c r="HW329"/>
      <c r="HX329"/>
      <c r="HY329"/>
      <c r="HZ329"/>
      <c r="IA329"/>
      <c r="IB329"/>
      <c r="IC329"/>
      <c r="ID329"/>
      <c r="IE329"/>
      <c r="IF329"/>
      <c r="IG329"/>
      <c r="IH329"/>
      <c r="II329"/>
      <c r="IJ329"/>
      <c r="IK329"/>
      <c r="IL329"/>
      <c r="IM329"/>
      <c r="IN329"/>
      <c r="IO329"/>
      <c r="IP329"/>
      <c r="IQ329"/>
      <c r="IR329"/>
      <c r="IS329"/>
      <c r="IT329"/>
      <c r="IU329"/>
      <c r="IV329"/>
    </row>
    <row r="330" spans="1:256" s="5" customFormat="1" hidden="1" outlineLevel="2">
      <c r="A330" s="9"/>
      <c r="B330" s="9"/>
      <c r="C330" s="32">
        <v>0</v>
      </c>
      <c r="D330" s="163"/>
      <c r="E330" s="34" t="s">
        <v>28</v>
      </c>
      <c r="F330" s="33"/>
      <c r="G330" s="176"/>
      <c r="H330" s="67">
        <v>0</v>
      </c>
      <c r="I330" s="67">
        <v>0</v>
      </c>
      <c r="J330" s="67">
        <v>0</v>
      </c>
      <c r="K330" s="67">
        <v>0</v>
      </c>
      <c r="L330" s="67">
        <v>0</v>
      </c>
      <c r="M330" s="67">
        <v>0</v>
      </c>
      <c r="N330" s="67">
        <v>0</v>
      </c>
      <c r="O330" s="67">
        <v>0</v>
      </c>
      <c r="P330" s="67">
        <v>0</v>
      </c>
      <c r="Q330" s="67">
        <v>0</v>
      </c>
      <c r="R330" s="67"/>
      <c r="S330" s="103"/>
      <c r="T330" s="103"/>
      <c r="U330" s="103"/>
      <c r="V330" s="103"/>
      <c r="W330" s="103"/>
      <c r="X330" s="103"/>
      <c r="Y330" s="103"/>
      <c r="Z330" s="103"/>
      <c r="AA330" s="103"/>
      <c r="AB330" s="216"/>
      <c r="AC330" s="216"/>
      <c r="AD330" s="216"/>
      <c r="AE330" s="216"/>
      <c r="AF330" s="216"/>
      <c r="AG330" s="216"/>
      <c r="AH330" s="216"/>
      <c r="AI330" s="216"/>
      <c r="AJ330" s="216"/>
      <c r="AK330" s="216"/>
      <c r="AL330" s="216"/>
      <c r="AM330" s="216"/>
      <c r="AN330" s="216"/>
      <c r="AO330" s="216"/>
      <c r="AP330" s="216"/>
      <c r="AQ330" s="216"/>
      <c r="AR330" s="216"/>
      <c r="AS330" s="216"/>
      <c r="AT330" s="216"/>
      <c r="AU330" s="216"/>
      <c r="AV330" s="216"/>
      <c r="AW330" s="216"/>
      <c r="AX330" s="216"/>
      <c r="AY330" s="216"/>
      <c r="AZ330" s="216"/>
      <c r="BA330" s="216"/>
      <c r="BB330" s="216"/>
      <c r="BC330" s="216"/>
      <c r="BD330" s="103"/>
      <c r="BE330" s="103"/>
      <c r="BF330" s="103"/>
      <c r="BG330" s="103"/>
      <c r="BH330" s="103"/>
      <c r="BI330" s="103"/>
      <c r="BJ330" s="103"/>
      <c r="BK330" s="12"/>
      <c r="BL330" s="12"/>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c r="FS330"/>
      <c r="FT330"/>
      <c r="FU330"/>
      <c r="FV330"/>
      <c r="FW330"/>
      <c r="FX330"/>
      <c r="FY330"/>
      <c r="FZ330"/>
      <c r="GA330"/>
      <c r="GB330"/>
      <c r="GC330"/>
      <c r="GD330"/>
      <c r="GE330"/>
      <c r="GF330"/>
      <c r="GG330"/>
      <c r="GH330"/>
      <c r="GI330"/>
      <c r="GJ330"/>
      <c r="GK330"/>
      <c r="GL330"/>
      <c r="GM330"/>
      <c r="GN330"/>
      <c r="GO330"/>
      <c r="GP330"/>
      <c r="GQ330"/>
      <c r="GR330"/>
      <c r="GS330"/>
      <c r="GT330"/>
      <c r="GU330"/>
      <c r="GV330"/>
      <c r="GW330"/>
      <c r="GX330"/>
      <c r="GY330"/>
      <c r="GZ330"/>
      <c r="HA330"/>
      <c r="HB330"/>
      <c r="HC330"/>
      <c r="HD330"/>
      <c r="HE330"/>
      <c r="HF330"/>
      <c r="HG330"/>
      <c r="HH330"/>
      <c r="HI330"/>
      <c r="HJ330"/>
      <c r="HK330"/>
      <c r="HL330"/>
      <c r="HM330"/>
      <c r="HN330"/>
      <c r="HO330"/>
      <c r="HP330"/>
      <c r="HQ330"/>
      <c r="HR330"/>
      <c r="HS330"/>
      <c r="HT330"/>
      <c r="HU330"/>
      <c r="HV330"/>
      <c r="HW330"/>
      <c r="HX330"/>
      <c r="HY330"/>
      <c r="HZ330"/>
      <c r="IA330"/>
      <c r="IB330"/>
      <c r="IC330"/>
      <c r="ID330"/>
      <c r="IE330"/>
      <c r="IF330"/>
      <c r="IG330"/>
      <c r="IH330"/>
      <c r="II330"/>
      <c r="IJ330"/>
      <c r="IK330"/>
      <c r="IL330"/>
      <c r="IM330"/>
      <c r="IN330"/>
      <c r="IO330"/>
      <c r="IP330"/>
      <c r="IQ330"/>
      <c r="IR330"/>
      <c r="IS330"/>
      <c r="IT330"/>
      <c r="IU330"/>
      <c r="IV330"/>
    </row>
    <row r="331" spans="1:256" s="5" customFormat="1" ht="12.75" hidden="1" customHeight="1" outlineLevel="2">
      <c r="A331" s="9"/>
      <c r="B331" s="9"/>
      <c r="C331" s="9"/>
      <c r="D331" s="26"/>
      <c r="E331" s="665" t="s">
        <v>84</v>
      </c>
      <c r="F331" s="86">
        <v>0</v>
      </c>
      <c r="G331" s="123"/>
      <c r="H331" s="68"/>
      <c r="I331" s="68"/>
      <c r="J331" s="68"/>
      <c r="K331" s="68"/>
      <c r="L331" s="68"/>
      <c r="M331" s="165"/>
      <c r="N331" s="113"/>
      <c r="O331" s="68"/>
      <c r="P331" s="68"/>
      <c r="Q331" s="68"/>
      <c r="R331" s="68"/>
      <c r="S331" s="103"/>
      <c r="T331" s="103"/>
      <c r="U331" s="103"/>
      <c r="V331" s="103"/>
      <c r="W331" s="103"/>
      <c r="X331" s="103"/>
      <c r="Y331" s="103"/>
      <c r="Z331" s="103"/>
      <c r="AA331" s="103"/>
      <c r="AB331" s="216"/>
      <c r="AC331" s="216"/>
      <c r="AD331" s="216"/>
      <c r="AE331" s="216"/>
      <c r="AF331" s="216"/>
      <c r="AG331" s="216"/>
      <c r="AH331" s="216"/>
      <c r="AI331" s="216"/>
      <c r="AJ331" s="216"/>
      <c r="AK331" s="216"/>
      <c r="AL331" s="216"/>
      <c r="AM331" s="216"/>
      <c r="AN331" s="216"/>
      <c r="AO331" s="216"/>
      <c r="AP331" s="216"/>
      <c r="AQ331" s="216"/>
      <c r="AR331" s="216"/>
      <c r="AS331" s="216"/>
      <c r="AT331" s="216"/>
      <c r="AU331" s="216"/>
      <c r="AV331" s="216"/>
      <c r="AW331" s="216"/>
      <c r="AX331" s="216"/>
      <c r="AY331" s="216"/>
      <c r="AZ331" s="216"/>
      <c r="BA331" s="216"/>
      <c r="BB331" s="216"/>
      <c r="BC331" s="216"/>
      <c r="BD331" s="103"/>
      <c r="BE331" s="103"/>
      <c r="BF331" s="103"/>
      <c r="BG331" s="103"/>
      <c r="BH331" s="103"/>
      <c r="BI331" s="103"/>
      <c r="BJ331" s="103"/>
      <c r="BK331" s="12"/>
      <c r="BL331" s="12"/>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T331"/>
      <c r="FU331"/>
      <c r="FV331"/>
      <c r="FW331"/>
      <c r="FX331"/>
      <c r="FY331"/>
      <c r="FZ331"/>
      <c r="GA331"/>
      <c r="GB331"/>
      <c r="GC331"/>
      <c r="GD331"/>
      <c r="GE331"/>
      <c r="GF331"/>
      <c r="GG331"/>
      <c r="GH331"/>
      <c r="GI331"/>
      <c r="GJ331"/>
      <c r="GK331"/>
      <c r="GL331"/>
      <c r="GM331"/>
      <c r="GN331"/>
      <c r="GO331"/>
      <c r="GP331"/>
      <c r="GQ331"/>
      <c r="GR331"/>
      <c r="GS331"/>
      <c r="GT331"/>
      <c r="GU331"/>
      <c r="GV331"/>
      <c r="GW331"/>
      <c r="GX331"/>
      <c r="GY331"/>
      <c r="GZ331"/>
      <c r="HA331"/>
      <c r="HB331"/>
      <c r="HC331"/>
      <c r="HD331"/>
      <c r="HE331"/>
      <c r="HF331"/>
      <c r="HG331"/>
      <c r="HH331"/>
      <c r="HI331"/>
      <c r="HJ331"/>
      <c r="HK331"/>
      <c r="HL331"/>
      <c r="HM331"/>
      <c r="HN331"/>
      <c r="HO331"/>
      <c r="HP331"/>
      <c r="HQ331"/>
      <c r="HR331"/>
      <c r="HS331"/>
      <c r="HT331"/>
      <c r="HU331"/>
      <c r="HV331"/>
      <c r="HW331"/>
      <c r="HX331"/>
      <c r="HY331"/>
      <c r="HZ331"/>
      <c r="IA331"/>
      <c r="IB331"/>
      <c r="IC331"/>
      <c r="ID331"/>
      <c r="IE331"/>
      <c r="IF331"/>
      <c r="IG331"/>
      <c r="IH331"/>
      <c r="II331"/>
      <c r="IJ331"/>
      <c r="IK331"/>
      <c r="IL331"/>
      <c r="IM331"/>
      <c r="IN331"/>
      <c r="IO331"/>
      <c r="IP331"/>
      <c r="IQ331"/>
      <c r="IR331"/>
      <c r="IS331"/>
      <c r="IT331"/>
      <c r="IU331"/>
      <c r="IV331"/>
    </row>
    <row r="332" spans="1:256" s="5" customFormat="1" hidden="1" outlineLevel="2">
      <c r="A332" s="9"/>
      <c r="B332" s="9"/>
      <c r="C332" s="9"/>
      <c r="D332" s="26"/>
      <c r="E332" s="666"/>
      <c r="F332" s="86">
        <v>1</v>
      </c>
      <c r="G332" s="123"/>
      <c r="H332" s="147"/>
      <c r="I332" s="68">
        <v>0</v>
      </c>
      <c r="J332" s="68">
        <v>0</v>
      </c>
      <c r="K332" s="68">
        <v>0</v>
      </c>
      <c r="L332" s="68">
        <v>0</v>
      </c>
      <c r="M332" s="68">
        <v>0</v>
      </c>
      <c r="N332" s="68">
        <v>0</v>
      </c>
      <c r="O332" s="68">
        <v>0</v>
      </c>
      <c r="P332" s="68">
        <v>0</v>
      </c>
      <c r="Q332" s="68">
        <v>0</v>
      </c>
      <c r="R332" s="68"/>
      <c r="S332" s="103"/>
      <c r="T332" s="103"/>
      <c r="U332" s="103"/>
      <c r="V332" s="103"/>
      <c r="W332" s="103"/>
      <c r="X332" s="103"/>
      <c r="Y332" s="103"/>
      <c r="Z332" s="103"/>
      <c r="AA332" s="103"/>
      <c r="AB332" s="216"/>
      <c r="AC332" s="216"/>
      <c r="AD332" s="216"/>
      <c r="AE332" s="216"/>
      <c r="AF332" s="216"/>
      <c r="AG332" s="216"/>
      <c r="AH332" s="216"/>
      <c r="AI332" s="216"/>
      <c r="AJ332" s="216"/>
      <c r="AK332" s="216"/>
      <c r="AL332" s="216"/>
      <c r="AM332" s="216"/>
      <c r="AN332" s="216"/>
      <c r="AO332" s="216"/>
      <c r="AP332" s="216"/>
      <c r="AQ332" s="216"/>
      <c r="AR332" s="216"/>
      <c r="AS332" s="216"/>
      <c r="AT332" s="216"/>
      <c r="AU332" s="216"/>
      <c r="AV332" s="216"/>
      <c r="AW332" s="216"/>
      <c r="AX332" s="216"/>
      <c r="AY332" s="216"/>
      <c r="AZ332" s="216"/>
      <c r="BA332" s="216"/>
      <c r="BB332" s="216"/>
      <c r="BC332" s="216"/>
      <c r="BD332" s="103"/>
      <c r="BE332" s="103"/>
      <c r="BF332" s="103"/>
      <c r="BG332" s="103"/>
      <c r="BH332" s="103"/>
      <c r="BI332" s="103"/>
      <c r="BJ332" s="103"/>
      <c r="BK332" s="12"/>
      <c r="BL332" s="12"/>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c r="FS332"/>
      <c r="FT332"/>
      <c r="FU332"/>
      <c r="FV332"/>
      <c r="FW332"/>
      <c r="FX332"/>
      <c r="FY332"/>
      <c r="FZ332"/>
      <c r="GA332"/>
      <c r="GB332"/>
      <c r="GC332"/>
      <c r="GD332"/>
      <c r="GE332"/>
      <c r="GF332"/>
      <c r="GG332"/>
      <c r="GH332"/>
      <c r="GI332"/>
      <c r="GJ332"/>
      <c r="GK332"/>
      <c r="GL332"/>
      <c r="GM332"/>
      <c r="GN332"/>
      <c r="GO332"/>
      <c r="GP332"/>
      <c r="GQ332"/>
      <c r="GR332"/>
      <c r="GS332"/>
      <c r="GT332"/>
      <c r="GU332"/>
      <c r="GV332"/>
      <c r="GW332"/>
      <c r="GX332"/>
      <c r="GY332"/>
      <c r="GZ332"/>
      <c r="HA332"/>
      <c r="HB332"/>
      <c r="HC332"/>
      <c r="HD332"/>
      <c r="HE332"/>
      <c r="HF332"/>
      <c r="HG332"/>
      <c r="HH332"/>
      <c r="HI332"/>
      <c r="HJ332"/>
      <c r="HK332"/>
      <c r="HL332"/>
      <c r="HM332"/>
      <c r="HN332"/>
      <c r="HO332"/>
      <c r="HP332"/>
      <c r="HQ332"/>
      <c r="HR332"/>
      <c r="HS332"/>
      <c r="HT332"/>
      <c r="HU332"/>
      <c r="HV332"/>
      <c r="HW332"/>
      <c r="HX332"/>
      <c r="HY332"/>
      <c r="HZ332"/>
      <c r="IA332"/>
      <c r="IB332"/>
      <c r="IC332"/>
      <c r="ID332"/>
      <c r="IE332"/>
      <c r="IF332"/>
      <c r="IG332"/>
      <c r="IH332"/>
      <c r="II332"/>
      <c r="IJ332"/>
      <c r="IK332"/>
      <c r="IL332"/>
      <c r="IM332"/>
      <c r="IN332"/>
      <c r="IO332"/>
      <c r="IP332"/>
      <c r="IQ332"/>
      <c r="IR332"/>
      <c r="IS332"/>
      <c r="IT332"/>
      <c r="IU332"/>
      <c r="IV332"/>
    </row>
    <row r="333" spans="1:256" s="5" customFormat="1" hidden="1" outlineLevel="2">
      <c r="A333" s="9"/>
      <c r="B333" s="9"/>
      <c r="C333" s="9"/>
      <c r="D333" s="26"/>
      <c r="E333" s="666"/>
      <c r="F333" s="86">
        <v>2</v>
      </c>
      <c r="G333" s="123"/>
      <c r="H333" s="148"/>
      <c r="I333" s="149"/>
      <c r="J333" s="68">
        <v>0</v>
      </c>
      <c r="K333" s="68">
        <v>0</v>
      </c>
      <c r="L333" s="68">
        <v>0</v>
      </c>
      <c r="M333" s="68">
        <v>0</v>
      </c>
      <c r="N333" s="68">
        <v>0</v>
      </c>
      <c r="O333" s="68">
        <v>0</v>
      </c>
      <c r="P333" s="68">
        <v>0</v>
      </c>
      <c r="Q333" s="68">
        <v>0</v>
      </c>
      <c r="R333" s="68"/>
      <c r="S333" s="103"/>
      <c r="T333" s="103"/>
      <c r="U333" s="103"/>
      <c r="V333" s="103"/>
      <c r="W333" s="103"/>
      <c r="X333" s="103"/>
      <c r="Y333" s="103"/>
      <c r="Z333" s="103"/>
      <c r="AA333" s="103"/>
      <c r="AB333" s="216"/>
      <c r="AC333" s="216"/>
      <c r="AD333" s="216"/>
      <c r="AE333" s="216"/>
      <c r="AF333" s="216"/>
      <c r="AG333" s="216"/>
      <c r="AH333" s="216"/>
      <c r="AI333" s="216"/>
      <c r="AJ333" s="216"/>
      <c r="AK333" s="216"/>
      <c r="AL333" s="216"/>
      <c r="AM333" s="216"/>
      <c r="AN333" s="216"/>
      <c r="AO333" s="216"/>
      <c r="AP333" s="216"/>
      <c r="AQ333" s="216"/>
      <c r="AR333" s="216"/>
      <c r="AS333" s="216"/>
      <c r="AT333" s="216"/>
      <c r="AU333" s="216"/>
      <c r="AV333" s="216"/>
      <c r="AW333" s="216"/>
      <c r="AX333" s="216"/>
      <c r="AY333" s="216"/>
      <c r="AZ333" s="216"/>
      <c r="BA333" s="216"/>
      <c r="BB333" s="216"/>
      <c r="BC333" s="216"/>
      <c r="BD333" s="103"/>
      <c r="BE333" s="103"/>
      <c r="BF333" s="103"/>
      <c r="BG333" s="103"/>
      <c r="BH333" s="103"/>
      <c r="BI333" s="103"/>
      <c r="BJ333" s="103"/>
      <c r="BK333" s="12"/>
      <c r="BL333" s="12"/>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c r="GK333"/>
      <c r="GL333"/>
      <c r="GM333"/>
      <c r="GN333"/>
      <c r="GO333"/>
      <c r="GP333"/>
      <c r="GQ333"/>
      <c r="GR333"/>
      <c r="GS333"/>
      <c r="GT333"/>
      <c r="GU333"/>
      <c r="GV333"/>
      <c r="GW333"/>
      <c r="GX333"/>
      <c r="GY333"/>
      <c r="GZ333"/>
      <c r="HA333"/>
      <c r="HB333"/>
      <c r="HC333"/>
      <c r="HD333"/>
      <c r="HE333"/>
      <c r="HF333"/>
      <c r="HG333"/>
      <c r="HH333"/>
      <c r="HI333"/>
      <c r="HJ333"/>
      <c r="HK333"/>
      <c r="HL333"/>
      <c r="HM333"/>
      <c r="HN333"/>
      <c r="HO333"/>
      <c r="HP333"/>
      <c r="HQ333"/>
      <c r="HR333"/>
      <c r="HS333"/>
      <c r="HT333"/>
      <c r="HU333"/>
      <c r="HV333"/>
      <c r="HW333"/>
      <c r="HX333"/>
      <c r="HY333"/>
      <c r="HZ333"/>
      <c r="IA333"/>
      <c r="IB333"/>
      <c r="IC333"/>
      <c r="ID333"/>
      <c r="IE333"/>
      <c r="IF333"/>
      <c r="IG333"/>
      <c r="IH333"/>
      <c r="II333"/>
      <c r="IJ333"/>
      <c r="IK333"/>
      <c r="IL333"/>
      <c r="IM333"/>
      <c r="IN333"/>
      <c r="IO333"/>
      <c r="IP333"/>
      <c r="IQ333"/>
      <c r="IR333"/>
      <c r="IS333"/>
      <c r="IT333"/>
      <c r="IU333"/>
      <c r="IV333"/>
    </row>
    <row r="334" spans="1:256" s="5" customFormat="1" hidden="1" outlineLevel="2">
      <c r="A334" s="9"/>
      <c r="B334" s="9"/>
      <c r="C334" s="9"/>
      <c r="D334" s="26"/>
      <c r="E334" s="666"/>
      <c r="F334" s="86">
        <v>3</v>
      </c>
      <c r="G334" s="123"/>
      <c r="H334" s="148"/>
      <c r="I334" s="150"/>
      <c r="J334" s="149"/>
      <c r="K334" s="68">
        <v>0</v>
      </c>
      <c r="L334" s="68">
        <v>0</v>
      </c>
      <c r="M334" s="68">
        <v>0</v>
      </c>
      <c r="N334" s="68">
        <v>0</v>
      </c>
      <c r="O334" s="68">
        <v>0</v>
      </c>
      <c r="P334" s="68">
        <v>0</v>
      </c>
      <c r="Q334" s="68">
        <v>0</v>
      </c>
      <c r="R334" s="68"/>
      <c r="S334" s="103"/>
      <c r="T334" s="103"/>
      <c r="U334" s="103"/>
      <c r="V334" s="103"/>
      <c r="W334" s="103"/>
      <c r="X334" s="103"/>
      <c r="Y334" s="103"/>
      <c r="Z334" s="103"/>
      <c r="AA334" s="103"/>
      <c r="AB334" s="216"/>
      <c r="AC334" s="216"/>
      <c r="AD334" s="216"/>
      <c r="AE334" s="216"/>
      <c r="AF334" s="216"/>
      <c r="AG334" s="216"/>
      <c r="AH334" s="216"/>
      <c r="AI334" s="216"/>
      <c r="AJ334" s="216"/>
      <c r="AK334" s="216"/>
      <c r="AL334" s="216"/>
      <c r="AM334" s="216"/>
      <c r="AN334" s="216"/>
      <c r="AO334" s="216"/>
      <c r="AP334" s="216"/>
      <c r="AQ334" s="216"/>
      <c r="AR334" s="216"/>
      <c r="AS334" s="216"/>
      <c r="AT334" s="216"/>
      <c r="AU334" s="216"/>
      <c r="AV334" s="216"/>
      <c r="AW334" s="216"/>
      <c r="AX334" s="216"/>
      <c r="AY334" s="216"/>
      <c r="AZ334" s="216"/>
      <c r="BA334" s="216"/>
      <c r="BB334" s="216"/>
      <c r="BC334" s="216"/>
      <c r="BD334" s="103"/>
      <c r="BE334" s="103"/>
      <c r="BF334" s="103"/>
      <c r="BG334" s="103"/>
      <c r="BH334" s="103"/>
      <c r="BI334" s="103"/>
      <c r="BJ334" s="103"/>
      <c r="BK334" s="12"/>
      <c r="BL334" s="12"/>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c r="GK334"/>
      <c r="GL334"/>
      <c r="GM334"/>
      <c r="GN334"/>
      <c r="GO334"/>
      <c r="GP334"/>
      <c r="GQ334"/>
      <c r="GR334"/>
      <c r="GS334"/>
      <c r="GT334"/>
      <c r="GU334"/>
      <c r="GV334"/>
      <c r="GW334"/>
      <c r="GX334"/>
      <c r="GY334"/>
      <c r="GZ334"/>
      <c r="HA334"/>
      <c r="HB334"/>
      <c r="HC334"/>
      <c r="HD334"/>
      <c r="HE334"/>
      <c r="HF334"/>
      <c r="HG334"/>
      <c r="HH334"/>
      <c r="HI334"/>
      <c r="HJ334"/>
      <c r="HK334"/>
      <c r="HL334"/>
      <c r="HM334"/>
      <c r="HN334"/>
      <c r="HO334"/>
      <c r="HP334"/>
      <c r="HQ334"/>
      <c r="HR334"/>
      <c r="HS334"/>
      <c r="HT334"/>
      <c r="HU334"/>
      <c r="HV334"/>
      <c r="HW334"/>
      <c r="HX334"/>
      <c r="HY334"/>
      <c r="HZ334"/>
      <c r="IA334"/>
      <c r="IB334"/>
      <c r="IC334"/>
      <c r="ID334"/>
      <c r="IE334"/>
      <c r="IF334"/>
      <c r="IG334"/>
      <c r="IH334"/>
      <c r="II334"/>
      <c r="IJ334"/>
      <c r="IK334"/>
      <c r="IL334"/>
      <c r="IM334"/>
      <c r="IN334"/>
      <c r="IO334"/>
      <c r="IP334"/>
      <c r="IQ334"/>
      <c r="IR334"/>
      <c r="IS334"/>
      <c r="IT334"/>
      <c r="IU334"/>
      <c r="IV334"/>
    </row>
    <row r="335" spans="1:256" s="5" customFormat="1" hidden="1" outlineLevel="2">
      <c r="A335" s="9"/>
      <c r="B335" s="9"/>
      <c r="C335" s="9"/>
      <c r="D335" s="26"/>
      <c r="E335" s="666"/>
      <c r="F335" s="86">
        <v>4</v>
      </c>
      <c r="G335" s="123"/>
      <c r="H335" s="148"/>
      <c r="I335" s="150"/>
      <c r="J335" s="150"/>
      <c r="K335" s="149"/>
      <c r="L335" s="68">
        <v>0</v>
      </c>
      <c r="M335" s="68">
        <v>0</v>
      </c>
      <c r="N335" s="68">
        <v>0</v>
      </c>
      <c r="O335" s="68">
        <v>0</v>
      </c>
      <c r="P335" s="68">
        <v>0</v>
      </c>
      <c r="Q335" s="68">
        <v>0</v>
      </c>
      <c r="R335" s="68"/>
      <c r="S335" s="103"/>
      <c r="T335" s="103"/>
      <c r="U335" s="103"/>
      <c r="V335" s="103"/>
      <c r="W335" s="103"/>
      <c r="X335" s="103"/>
      <c r="Y335" s="103"/>
      <c r="Z335" s="103"/>
      <c r="AA335" s="103"/>
      <c r="AB335" s="216"/>
      <c r="AC335" s="216"/>
      <c r="AD335" s="216"/>
      <c r="AE335" s="216"/>
      <c r="AF335" s="216"/>
      <c r="AG335" s="216"/>
      <c r="AH335" s="216"/>
      <c r="AI335" s="216"/>
      <c r="AJ335" s="216"/>
      <c r="AK335" s="216"/>
      <c r="AL335" s="216"/>
      <c r="AM335" s="216"/>
      <c r="AN335" s="216"/>
      <c r="AO335" s="216"/>
      <c r="AP335" s="216"/>
      <c r="AQ335" s="216"/>
      <c r="AR335" s="216"/>
      <c r="AS335" s="216"/>
      <c r="AT335" s="216"/>
      <c r="AU335" s="216"/>
      <c r="AV335" s="216"/>
      <c r="AW335" s="216"/>
      <c r="AX335" s="216"/>
      <c r="AY335" s="216"/>
      <c r="AZ335" s="216"/>
      <c r="BA335" s="216"/>
      <c r="BB335" s="216"/>
      <c r="BC335" s="216"/>
      <c r="BD335" s="103"/>
      <c r="BE335" s="103"/>
      <c r="BF335" s="103"/>
      <c r="BG335" s="103"/>
      <c r="BH335" s="103"/>
      <c r="BI335" s="103"/>
      <c r="BJ335" s="103"/>
      <c r="BK335" s="12"/>
      <c r="BL335" s="12"/>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c r="HD335"/>
      <c r="HE335"/>
      <c r="HF335"/>
      <c r="HG335"/>
      <c r="HH335"/>
      <c r="HI335"/>
      <c r="HJ335"/>
      <c r="HK335"/>
      <c r="HL335"/>
      <c r="HM335"/>
      <c r="HN335"/>
      <c r="HO335"/>
      <c r="HP335"/>
      <c r="HQ335"/>
      <c r="HR335"/>
      <c r="HS335"/>
      <c r="HT335"/>
      <c r="HU335"/>
      <c r="HV335"/>
      <c r="HW335"/>
      <c r="HX335"/>
      <c r="HY335"/>
      <c r="HZ335"/>
      <c r="IA335"/>
      <c r="IB335"/>
      <c r="IC335"/>
      <c r="ID335"/>
      <c r="IE335"/>
      <c r="IF335"/>
      <c r="IG335"/>
      <c r="IH335"/>
      <c r="II335"/>
      <c r="IJ335"/>
      <c r="IK335"/>
      <c r="IL335"/>
      <c r="IM335"/>
      <c r="IN335"/>
      <c r="IO335"/>
      <c r="IP335"/>
      <c r="IQ335"/>
      <c r="IR335"/>
      <c r="IS335"/>
      <c r="IT335"/>
      <c r="IU335"/>
      <c r="IV335"/>
    </row>
    <row r="336" spans="1:256" s="5" customFormat="1" hidden="1" outlineLevel="2">
      <c r="A336" s="9"/>
      <c r="B336" s="9"/>
      <c r="C336" s="9"/>
      <c r="D336" s="26"/>
      <c r="E336" s="666"/>
      <c r="F336" s="86">
        <v>5</v>
      </c>
      <c r="G336" s="27"/>
      <c r="H336" s="148"/>
      <c r="I336" s="150"/>
      <c r="J336" s="150"/>
      <c r="K336" s="150"/>
      <c r="L336" s="149"/>
      <c r="M336" s="68">
        <v>0</v>
      </c>
      <c r="N336" s="68">
        <v>0</v>
      </c>
      <c r="O336" s="68">
        <v>0</v>
      </c>
      <c r="P336" s="68">
        <v>0</v>
      </c>
      <c r="Q336" s="68">
        <v>0</v>
      </c>
      <c r="R336" s="68"/>
      <c r="S336" s="103"/>
      <c r="T336" s="103"/>
      <c r="U336" s="103"/>
      <c r="V336" s="103"/>
      <c r="W336" s="103"/>
      <c r="X336" s="103"/>
      <c r="Y336" s="103"/>
      <c r="Z336" s="103"/>
      <c r="AA336" s="103"/>
      <c r="AB336" s="216"/>
      <c r="AC336" s="216"/>
      <c r="AD336" s="216"/>
      <c r="AE336" s="216"/>
      <c r="AF336" s="216"/>
      <c r="AG336" s="216"/>
      <c r="AH336" s="216"/>
      <c r="AI336" s="216"/>
      <c r="AJ336" s="216"/>
      <c r="AK336" s="216"/>
      <c r="AL336" s="216"/>
      <c r="AM336" s="216"/>
      <c r="AN336" s="216"/>
      <c r="AO336" s="216"/>
      <c r="AP336" s="216"/>
      <c r="AQ336" s="216"/>
      <c r="AR336" s="216"/>
      <c r="AS336" s="216"/>
      <c r="AT336" s="216"/>
      <c r="AU336" s="216"/>
      <c r="AV336" s="216"/>
      <c r="AW336" s="216"/>
      <c r="AX336" s="216"/>
      <c r="AY336" s="216"/>
      <c r="AZ336" s="216"/>
      <c r="BA336" s="216"/>
      <c r="BB336" s="216"/>
      <c r="BC336" s="216"/>
      <c r="BD336" s="103"/>
      <c r="BE336" s="103"/>
      <c r="BF336" s="103"/>
      <c r="BG336" s="103"/>
      <c r="BH336" s="103"/>
      <c r="BI336" s="103"/>
      <c r="BJ336" s="103"/>
      <c r="BK336" s="12"/>
      <c r="BL336" s="12"/>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c r="HD336"/>
      <c r="HE336"/>
      <c r="HF336"/>
      <c r="HG336"/>
      <c r="HH336"/>
      <c r="HI336"/>
      <c r="HJ336"/>
      <c r="HK336"/>
      <c r="HL336"/>
      <c r="HM336"/>
      <c r="HN336"/>
      <c r="HO336"/>
      <c r="HP336"/>
      <c r="HQ336"/>
      <c r="HR336"/>
      <c r="HS336"/>
      <c r="HT336"/>
      <c r="HU336"/>
      <c r="HV336"/>
      <c r="HW336"/>
      <c r="HX336"/>
      <c r="HY336"/>
      <c r="HZ336"/>
      <c r="IA336"/>
      <c r="IB336"/>
      <c r="IC336"/>
      <c r="ID336"/>
      <c r="IE336"/>
      <c r="IF336"/>
      <c r="IG336"/>
      <c r="IH336"/>
      <c r="II336"/>
      <c r="IJ336"/>
      <c r="IK336"/>
      <c r="IL336"/>
      <c r="IM336"/>
      <c r="IN336"/>
      <c r="IO336"/>
      <c r="IP336"/>
      <c r="IQ336"/>
      <c r="IR336"/>
      <c r="IS336"/>
      <c r="IT336"/>
      <c r="IU336"/>
      <c r="IV336"/>
    </row>
    <row r="337" spans="1:256" s="5" customFormat="1" hidden="1" outlineLevel="2">
      <c r="A337" s="9"/>
      <c r="B337" s="9"/>
      <c r="C337" s="9"/>
      <c r="D337" s="26"/>
      <c r="E337" s="666"/>
      <c r="F337" s="86">
        <v>6</v>
      </c>
      <c r="G337" s="27"/>
      <c r="H337" s="148"/>
      <c r="I337" s="150"/>
      <c r="J337" s="150"/>
      <c r="K337" s="150"/>
      <c r="L337" s="150"/>
      <c r="M337" s="149"/>
      <c r="N337" s="68">
        <v>0</v>
      </c>
      <c r="O337" s="68">
        <v>0</v>
      </c>
      <c r="P337" s="68">
        <v>0</v>
      </c>
      <c r="Q337" s="68">
        <v>0</v>
      </c>
      <c r="R337" s="68"/>
      <c r="S337" s="103"/>
      <c r="T337" s="103"/>
      <c r="U337" s="103"/>
      <c r="V337" s="103"/>
      <c r="W337" s="103"/>
      <c r="X337" s="103"/>
      <c r="Y337" s="103"/>
      <c r="Z337" s="103"/>
      <c r="AA337" s="103"/>
      <c r="AB337" s="216"/>
      <c r="AC337" s="216"/>
      <c r="AD337" s="216"/>
      <c r="AE337" s="216"/>
      <c r="AF337" s="216"/>
      <c r="AG337" s="216"/>
      <c r="AH337" s="216"/>
      <c r="AI337" s="216"/>
      <c r="AJ337" s="216"/>
      <c r="AK337" s="216"/>
      <c r="AL337" s="216"/>
      <c r="AM337" s="216"/>
      <c r="AN337" s="216"/>
      <c r="AO337" s="216"/>
      <c r="AP337" s="216"/>
      <c r="AQ337" s="216"/>
      <c r="AR337" s="216"/>
      <c r="AS337" s="216"/>
      <c r="AT337" s="216"/>
      <c r="AU337" s="216"/>
      <c r="AV337" s="216"/>
      <c r="AW337" s="216"/>
      <c r="AX337" s="216"/>
      <c r="AY337" s="216"/>
      <c r="AZ337" s="216"/>
      <c r="BA337" s="216"/>
      <c r="BB337" s="216"/>
      <c r="BC337" s="216"/>
      <c r="BD337" s="103"/>
      <c r="BE337" s="103"/>
      <c r="BF337" s="103"/>
      <c r="BG337" s="103"/>
      <c r="BH337" s="103"/>
      <c r="BI337" s="103"/>
      <c r="BJ337" s="103"/>
      <c r="BK337" s="12"/>
      <c r="BL337" s="12"/>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c r="HD337"/>
      <c r="HE337"/>
      <c r="HF337"/>
      <c r="HG337"/>
      <c r="HH337"/>
      <c r="HI337"/>
      <c r="HJ337"/>
      <c r="HK337"/>
      <c r="HL337"/>
      <c r="HM337"/>
      <c r="HN337"/>
      <c r="HO337"/>
      <c r="HP337"/>
      <c r="HQ337"/>
      <c r="HR337"/>
      <c r="HS337"/>
      <c r="HT337"/>
      <c r="HU337"/>
      <c r="HV337"/>
      <c r="HW337"/>
      <c r="HX337"/>
      <c r="HY337"/>
      <c r="HZ337"/>
      <c r="IA337"/>
      <c r="IB337"/>
      <c r="IC337"/>
      <c r="ID337"/>
      <c r="IE337"/>
      <c r="IF337"/>
      <c r="IG337"/>
      <c r="IH337"/>
      <c r="II337"/>
      <c r="IJ337"/>
      <c r="IK337"/>
      <c r="IL337"/>
      <c r="IM337"/>
      <c r="IN337"/>
      <c r="IO337"/>
      <c r="IP337"/>
      <c r="IQ337"/>
      <c r="IR337"/>
      <c r="IS337"/>
      <c r="IT337"/>
      <c r="IU337"/>
      <c r="IV337"/>
    </row>
    <row r="338" spans="1:256" s="5" customFormat="1" hidden="1" outlineLevel="2">
      <c r="A338" s="9"/>
      <c r="B338" s="9"/>
      <c r="C338" s="9"/>
      <c r="D338" s="26"/>
      <c r="E338" s="666"/>
      <c r="F338" s="86">
        <v>7</v>
      </c>
      <c r="G338" s="27"/>
      <c r="H338" s="148"/>
      <c r="I338" s="150"/>
      <c r="J338" s="150"/>
      <c r="K338" s="150"/>
      <c r="L338" s="150"/>
      <c r="M338" s="150"/>
      <c r="N338" s="149"/>
      <c r="O338" s="68">
        <v>0</v>
      </c>
      <c r="P338" s="68">
        <v>0</v>
      </c>
      <c r="Q338" s="68">
        <v>0</v>
      </c>
      <c r="R338" s="68"/>
      <c r="S338" s="103"/>
      <c r="T338" s="103"/>
      <c r="U338" s="103"/>
      <c r="V338" s="103"/>
      <c r="W338" s="103"/>
      <c r="X338" s="103"/>
      <c r="Y338" s="103"/>
      <c r="Z338" s="103"/>
      <c r="AA338" s="103"/>
      <c r="AB338" s="216"/>
      <c r="AC338" s="216"/>
      <c r="AD338" s="216"/>
      <c r="AE338" s="216"/>
      <c r="AF338" s="216"/>
      <c r="AG338" s="216"/>
      <c r="AH338" s="216"/>
      <c r="AI338" s="216"/>
      <c r="AJ338" s="216"/>
      <c r="AK338" s="216"/>
      <c r="AL338" s="216"/>
      <c r="AM338" s="216"/>
      <c r="AN338" s="216"/>
      <c r="AO338" s="216"/>
      <c r="AP338" s="216"/>
      <c r="AQ338" s="216"/>
      <c r="AR338" s="216"/>
      <c r="AS338" s="216"/>
      <c r="AT338" s="216"/>
      <c r="AU338" s="216"/>
      <c r="AV338" s="216"/>
      <c r="AW338" s="216"/>
      <c r="AX338" s="216"/>
      <c r="AY338" s="216"/>
      <c r="AZ338" s="216"/>
      <c r="BA338" s="216"/>
      <c r="BB338" s="216"/>
      <c r="BC338" s="216"/>
      <c r="BD338" s="103"/>
      <c r="BE338" s="103"/>
      <c r="BF338" s="103"/>
      <c r="BG338" s="103"/>
      <c r="BH338" s="103"/>
      <c r="BI338" s="103"/>
      <c r="BJ338" s="103"/>
      <c r="BK338" s="12"/>
      <c r="BL338" s="12"/>
      <c r="BM338"/>
      <c r="BN338"/>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c r="GK338"/>
      <c r="GL338"/>
      <c r="GM338"/>
      <c r="GN338"/>
      <c r="GO338"/>
      <c r="GP338"/>
      <c r="GQ338"/>
      <c r="GR338"/>
      <c r="GS338"/>
      <c r="GT338"/>
      <c r="GU338"/>
      <c r="GV338"/>
      <c r="GW338"/>
      <c r="GX338"/>
      <c r="GY338"/>
      <c r="GZ338"/>
      <c r="HA338"/>
      <c r="HB338"/>
      <c r="HC338"/>
      <c r="HD338"/>
      <c r="HE338"/>
      <c r="HF338"/>
      <c r="HG338"/>
      <c r="HH338"/>
      <c r="HI338"/>
      <c r="HJ338"/>
      <c r="HK338"/>
      <c r="HL338"/>
      <c r="HM338"/>
      <c r="HN338"/>
      <c r="HO338"/>
      <c r="HP338"/>
      <c r="HQ338"/>
      <c r="HR338"/>
      <c r="HS338"/>
      <c r="HT338"/>
      <c r="HU338"/>
      <c r="HV338"/>
      <c r="HW338"/>
      <c r="HX338"/>
      <c r="HY338"/>
      <c r="HZ338"/>
      <c r="IA338"/>
      <c r="IB338"/>
      <c r="IC338"/>
      <c r="ID338"/>
      <c r="IE338"/>
      <c r="IF338"/>
      <c r="IG338"/>
      <c r="IH338"/>
      <c r="II338"/>
      <c r="IJ338"/>
      <c r="IK338"/>
      <c r="IL338"/>
      <c r="IM338"/>
      <c r="IN338"/>
      <c r="IO338"/>
      <c r="IP338"/>
      <c r="IQ338"/>
      <c r="IR338"/>
      <c r="IS338"/>
      <c r="IT338"/>
      <c r="IU338"/>
      <c r="IV338"/>
    </row>
    <row r="339" spans="1:256" s="5" customFormat="1" hidden="1" outlineLevel="2">
      <c r="A339" s="9"/>
      <c r="B339" s="9"/>
      <c r="C339" s="9"/>
      <c r="D339" s="26"/>
      <c r="E339" s="666"/>
      <c r="F339" s="86">
        <v>8</v>
      </c>
      <c r="G339" s="27"/>
      <c r="H339" s="148"/>
      <c r="I339" s="150"/>
      <c r="J339" s="150"/>
      <c r="K339" s="150"/>
      <c r="L339" s="150"/>
      <c r="M339" s="150"/>
      <c r="N339" s="150"/>
      <c r="O339" s="149"/>
      <c r="P339" s="68">
        <v>0</v>
      </c>
      <c r="Q339" s="68">
        <v>0</v>
      </c>
      <c r="R339" s="68"/>
      <c r="S339" s="103"/>
      <c r="T339" s="103"/>
      <c r="U339" s="103"/>
      <c r="V339" s="103"/>
      <c r="W339" s="103"/>
      <c r="X339" s="103"/>
      <c r="Y339" s="103"/>
      <c r="Z339" s="103"/>
      <c r="AA339" s="103"/>
      <c r="AB339" s="216"/>
      <c r="AC339" s="216"/>
      <c r="AD339" s="216"/>
      <c r="AE339" s="216"/>
      <c r="AF339" s="216"/>
      <c r="AG339" s="216"/>
      <c r="AH339" s="216"/>
      <c r="AI339" s="216"/>
      <c r="AJ339" s="216"/>
      <c r="AK339" s="216"/>
      <c r="AL339" s="216"/>
      <c r="AM339" s="216"/>
      <c r="AN339" s="216"/>
      <c r="AO339" s="216"/>
      <c r="AP339" s="216"/>
      <c r="AQ339" s="216"/>
      <c r="AR339" s="216"/>
      <c r="AS339" s="216"/>
      <c r="AT339" s="216"/>
      <c r="AU339" s="216"/>
      <c r="AV339" s="216"/>
      <c r="AW339" s="216"/>
      <c r="AX339" s="216"/>
      <c r="AY339" s="216"/>
      <c r="AZ339" s="216"/>
      <c r="BA339" s="216"/>
      <c r="BB339" s="216"/>
      <c r="BC339" s="216"/>
      <c r="BD339" s="103"/>
      <c r="BE339" s="103"/>
      <c r="BF339" s="103"/>
      <c r="BG339" s="103"/>
      <c r="BH339" s="103"/>
      <c r="BI339" s="103"/>
      <c r="BJ339" s="103"/>
      <c r="BK339" s="12"/>
      <c r="BL339" s="12"/>
      <c r="BM339"/>
      <c r="BN339"/>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c r="HD339"/>
      <c r="HE339"/>
      <c r="HF339"/>
      <c r="HG339"/>
      <c r="HH339"/>
      <c r="HI339"/>
      <c r="HJ339"/>
      <c r="HK339"/>
      <c r="HL339"/>
      <c r="HM339"/>
      <c r="HN339"/>
      <c r="HO339"/>
      <c r="HP339"/>
      <c r="HQ339"/>
      <c r="HR339"/>
      <c r="HS339"/>
      <c r="HT339"/>
      <c r="HU339"/>
      <c r="HV339"/>
      <c r="HW339"/>
      <c r="HX339"/>
      <c r="HY339"/>
      <c r="HZ339"/>
      <c r="IA339"/>
      <c r="IB339"/>
      <c r="IC339"/>
      <c r="ID339"/>
      <c r="IE339"/>
      <c r="IF339"/>
      <c r="IG339"/>
      <c r="IH339"/>
      <c r="II339"/>
      <c r="IJ339"/>
      <c r="IK339"/>
      <c r="IL339"/>
      <c r="IM339"/>
      <c r="IN339"/>
      <c r="IO339"/>
      <c r="IP339"/>
      <c r="IQ339"/>
      <c r="IR339"/>
      <c r="IS339"/>
      <c r="IT339"/>
      <c r="IU339"/>
      <c r="IV339"/>
    </row>
    <row r="340" spans="1:256" s="5" customFormat="1" hidden="1" outlineLevel="2">
      <c r="A340" s="9"/>
      <c r="B340" s="9"/>
      <c r="C340" s="9"/>
      <c r="D340" s="26"/>
      <c r="E340" s="666"/>
      <c r="F340" s="86">
        <v>9</v>
      </c>
      <c r="G340" s="27"/>
      <c r="H340" s="148"/>
      <c r="I340" s="150"/>
      <c r="J340" s="150"/>
      <c r="K340" s="150"/>
      <c r="L340" s="150"/>
      <c r="M340" s="150"/>
      <c r="N340" s="150"/>
      <c r="O340" s="150"/>
      <c r="P340" s="149"/>
      <c r="Q340" s="68">
        <v>0</v>
      </c>
      <c r="R340" s="68"/>
      <c r="S340" s="103"/>
      <c r="T340" s="103"/>
      <c r="U340" s="103"/>
      <c r="V340" s="103"/>
      <c r="W340" s="103"/>
      <c r="X340" s="103"/>
      <c r="Y340" s="103"/>
      <c r="Z340" s="103"/>
      <c r="AA340" s="103"/>
      <c r="AB340" s="216"/>
      <c r="AC340" s="216"/>
      <c r="AD340" s="216"/>
      <c r="AE340" s="216"/>
      <c r="AF340" s="216"/>
      <c r="AG340" s="216"/>
      <c r="AH340" s="216"/>
      <c r="AI340" s="216"/>
      <c r="AJ340" s="216"/>
      <c r="AK340" s="216"/>
      <c r="AL340" s="216"/>
      <c r="AM340" s="216"/>
      <c r="AN340" s="216"/>
      <c r="AO340" s="216"/>
      <c r="AP340" s="216"/>
      <c r="AQ340" s="216"/>
      <c r="AR340" s="216"/>
      <c r="AS340" s="216"/>
      <c r="AT340" s="216"/>
      <c r="AU340" s="216"/>
      <c r="AV340" s="216"/>
      <c r="AW340" s="216"/>
      <c r="AX340" s="216"/>
      <c r="AY340" s="216"/>
      <c r="AZ340" s="216"/>
      <c r="BA340" s="216"/>
      <c r="BB340" s="216"/>
      <c r="BC340" s="216"/>
      <c r="BD340" s="103"/>
      <c r="BE340" s="103"/>
      <c r="BF340" s="103"/>
      <c r="BG340" s="103"/>
      <c r="BH340" s="103"/>
      <c r="BI340" s="103"/>
      <c r="BJ340" s="103"/>
      <c r="BK340" s="12"/>
      <c r="BL340" s="12"/>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c r="FX340"/>
      <c r="FY340"/>
      <c r="FZ340"/>
      <c r="GA340"/>
      <c r="GB340"/>
      <c r="GC340"/>
      <c r="GD340"/>
      <c r="GE340"/>
      <c r="GF340"/>
      <c r="GG340"/>
      <c r="GH340"/>
      <c r="GI340"/>
      <c r="GJ340"/>
      <c r="GK340"/>
      <c r="GL340"/>
      <c r="GM340"/>
      <c r="GN340"/>
      <c r="GO340"/>
      <c r="GP340"/>
      <c r="GQ340"/>
      <c r="GR340"/>
      <c r="GS340"/>
      <c r="GT340"/>
      <c r="GU340"/>
      <c r="GV340"/>
      <c r="GW340"/>
      <c r="GX340"/>
      <c r="GY340"/>
      <c r="GZ340"/>
      <c r="HA340"/>
      <c r="HB340"/>
      <c r="HC340"/>
      <c r="HD340"/>
      <c r="HE340"/>
      <c r="HF340"/>
      <c r="HG340"/>
      <c r="HH340"/>
      <c r="HI340"/>
      <c r="HJ340"/>
      <c r="HK340"/>
      <c r="HL340"/>
      <c r="HM340"/>
      <c r="HN340"/>
      <c r="HO340"/>
      <c r="HP340"/>
      <c r="HQ340"/>
      <c r="HR340"/>
      <c r="HS340"/>
      <c r="HT340"/>
      <c r="HU340"/>
      <c r="HV340"/>
      <c r="HW340"/>
      <c r="HX340"/>
      <c r="HY340"/>
      <c r="HZ340"/>
      <c r="IA340"/>
      <c r="IB340"/>
      <c r="IC340"/>
      <c r="ID340"/>
      <c r="IE340"/>
      <c r="IF340"/>
      <c r="IG340"/>
      <c r="IH340"/>
      <c r="II340"/>
      <c r="IJ340"/>
      <c r="IK340"/>
      <c r="IL340"/>
      <c r="IM340"/>
      <c r="IN340"/>
      <c r="IO340"/>
      <c r="IP340"/>
      <c r="IQ340"/>
      <c r="IR340"/>
      <c r="IS340"/>
      <c r="IT340"/>
      <c r="IU340"/>
      <c r="IV340"/>
    </row>
    <row r="341" spans="1:256" s="5" customFormat="1" hidden="1" outlineLevel="2">
      <c r="A341" s="9"/>
      <c r="B341" s="9"/>
      <c r="C341" s="9"/>
      <c r="D341" s="26"/>
      <c r="E341" s="666"/>
      <c r="F341" s="87">
        <v>10</v>
      </c>
      <c r="G341" s="27"/>
      <c r="H341" s="148"/>
      <c r="I341" s="150"/>
      <c r="J341" s="150"/>
      <c r="K341" s="150"/>
      <c r="L341" s="150"/>
      <c r="M341" s="150"/>
      <c r="N341" s="150"/>
      <c r="O341" s="150"/>
      <c r="P341" s="150"/>
      <c r="Q341" s="149"/>
      <c r="R341" s="68"/>
      <c r="S341" s="103"/>
      <c r="T341" s="103"/>
      <c r="U341" s="103"/>
      <c r="V341" s="103"/>
      <c r="W341" s="103"/>
      <c r="X341" s="103"/>
      <c r="Y341" s="103"/>
      <c r="Z341" s="103"/>
      <c r="AA341" s="103"/>
      <c r="AB341" s="216"/>
      <c r="AC341" s="216"/>
      <c r="AD341" s="216"/>
      <c r="AE341" s="216"/>
      <c r="AF341" s="216"/>
      <c r="AG341" s="216"/>
      <c r="AH341" s="216"/>
      <c r="AI341" s="216"/>
      <c r="AJ341" s="216"/>
      <c r="AK341" s="216"/>
      <c r="AL341" s="216"/>
      <c r="AM341" s="216"/>
      <c r="AN341" s="216"/>
      <c r="AO341" s="216"/>
      <c r="AP341" s="216"/>
      <c r="AQ341" s="216"/>
      <c r="AR341" s="216"/>
      <c r="AS341" s="216"/>
      <c r="AT341" s="216"/>
      <c r="AU341" s="216"/>
      <c r="AV341" s="216"/>
      <c r="AW341" s="216"/>
      <c r="AX341" s="216"/>
      <c r="AY341" s="216"/>
      <c r="AZ341" s="216"/>
      <c r="BA341" s="216"/>
      <c r="BB341" s="216"/>
      <c r="BC341" s="216"/>
      <c r="BD341" s="103"/>
      <c r="BE341" s="103"/>
      <c r="BF341" s="103"/>
      <c r="BG341" s="103"/>
      <c r="BH341" s="103"/>
      <c r="BI341" s="103"/>
      <c r="BJ341" s="103"/>
      <c r="BK341" s="12"/>
      <c r="BL341" s="12"/>
      <c r="BM341"/>
      <c r="BN341"/>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c r="EY341"/>
      <c r="EZ341"/>
      <c r="FA341"/>
      <c r="FB341"/>
      <c r="FC341"/>
      <c r="FD341"/>
      <c r="FE341"/>
      <c r="FF341"/>
      <c r="FG341"/>
      <c r="FH341"/>
      <c r="FI341"/>
      <c r="FJ341"/>
      <c r="FK341"/>
      <c r="FL341"/>
      <c r="FM341"/>
      <c r="FN341"/>
      <c r="FO341"/>
      <c r="FP341"/>
      <c r="FQ341"/>
      <c r="FR341"/>
      <c r="FS341"/>
      <c r="FT341"/>
      <c r="FU341"/>
      <c r="FV341"/>
      <c r="FW341"/>
      <c r="FX341"/>
      <c r="FY341"/>
      <c r="FZ341"/>
      <c r="GA341"/>
      <c r="GB341"/>
      <c r="GC341"/>
      <c r="GD341"/>
      <c r="GE341"/>
      <c r="GF341"/>
      <c r="GG341"/>
      <c r="GH341"/>
      <c r="GI341"/>
      <c r="GJ341"/>
      <c r="GK341"/>
      <c r="GL341"/>
      <c r="GM341"/>
      <c r="GN341"/>
      <c r="GO341"/>
      <c r="GP341"/>
      <c r="GQ341"/>
      <c r="GR341"/>
      <c r="GS341"/>
      <c r="GT341"/>
      <c r="GU341"/>
      <c r="GV341"/>
      <c r="GW341"/>
      <c r="GX341"/>
      <c r="GY341"/>
      <c r="GZ341"/>
      <c r="HA341"/>
      <c r="HB341"/>
      <c r="HC341"/>
      <c r="HD341"/>
      <c r="HE341"/>
      <c r="HF341"/>
      <c r="HG341"/>
      <c r="HH341"/>
      <c r="HI341"/>
      <c r="HJ341"/>
      <c r="HK341"/>
      <c r="HL341"/>
      <c r="HM341"/>
      <c r="HN341"/>
      <c r="HO341"/>
      <c r="HP341"/>
      <c r="HQ341"/>
      <c r="HR341"/>
      <c r="HS341"/>
      <c r="HT341"/>
      <c r="HU341"/>
      <c r="HV341"/>
      <c r="HW341"/>
      <c r="HX341"/>
      <c r="HY341"/>
      <c r="HZ341"/>
      <c r="IA341"/>
      <c r="IB341"/>
      <c r="IC341"/>
      <c r="ID341"/>
      <c r="IE341"/>
      <c r="IF341"/>
      <c r="IG341"/>
      <c r="IH341"/>
      <c r="II341"/>
      <c r="IJ341"/>
      <c r="IK341"/>
      <c r="IL341"/>
      <c r="IM341"/>
      <c r="IN341"/>
      <c r="IO341"/>
      <c r="IP341"/>
      <c r="IQ341"/>
      <c r="IR341"/>
      <c r="IS341"/>
      <c r="IT341"/>
      <c r="IU341"/>
      <c r="IV341"/>
    </row>
    <row r="342" spans="1:256" s="5" customFormat="1" hidden="1" outlineLevel="1" collapsed="1">
      <c r="A342" s="9"/>
      <c r="B342" s="9"/>
      <c r="C342" s="9"/>
      <c r="D342" s="26">
        <v>0</v>
      </c>
      <c r="E342" s="9"/>
      <c r="F342" s="9"/>
      <c r="G342" s="123"/>
      <c r="H342" s="167">
        <v>0</v>
      </c>
      <c r="I342" s="167">
        <v>0</v>
      </c>
      <c r="J342" s="167">
        <v>0</v>
      </c>
      <c r="K342" s="167">
        <v>0</v>
      </c>
      <c r="L342" s="167">
        <v>0</v>
      </c>
      <c r="M342" s="167">
        <v>0</v>
      </c>
      <c r="N342" s="167">
        <v>0</v>
      </c>
      <c r="O342" s="167">
        <v>0</v>
      </c>
      <c r="P342" s="167">
        <v>0</v>
      </c>
      <c r="Q342" s="167">
        <v>0</v>
      </c>
      <c r="R342" s="66"/>
      <c r="S342" s="105"/>
      <c r="T342" s="105"/>
      <c r="U342" s="105"/>
      <c r="V342" s="105"/>
      <c r="W342" s="105"/>
      <c r="X342" s="105"/>
      <c r="Y342" s="105"/>
      <c r="Z342" s="105"/>
      <c r="AA342" s="105"/>
      <c r="AB342" s="232"/>
      <c r="AC342" s="232"/>
      <c r="AD342" s="232"/>
      <c r="AE342" s="232"/>
      <c r="AF342" s="232"/>
      <c r="AG342" s="232"/>
      <c r="AH342" s="232"/>
      <c r="AI342" s="232"/>
      <c r="AJ342" s="232"/>
      <c r="AK342" s="232"/>
      <c r="AL342" s="232"/>
      <c r="AM342" s="232"/>
      <c r="AN342" s="232"/>
      <c r="AO342" s="232"/>
      <c r="AP342" s="232"/>
      <c r="AQ342" s="232"/>
      <c r="AR342" s="232"/>
      <c r="AS342" s="232"/>
      <c r="AT342" s="232"/>
      <c r="AU342" s="232"/>
      <c r="AV342" s="232"/>
      <c r="AW342" s="232"/>
      <c r="AX342" s="232"/>
      <c r="AY342" s="232"/>
      <c r="AZ342" s="232"/>
      <c r="BA342" s="232"/>
      <c r="BB342" s="232"/>
      <c r="BC342" s="232"/>
      <c r="BD342" s="105"/>
      <c r="BE342" s="105"/>
      <c r="BF342" s="105"/>
      <c r="BG342" s="105"/>
      <c r="BH342" s="105"/>
      <c r="BI342" s="105"/>
      <c r="BJ342" s="105"/>
      <c r="BK342" s="12"/>
      <c r="BL342" s="12"/>
      <c r="BM342"/>
      <c r="BN342"/>
      <c r="BO342"/>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c r="EY342"/>
      <c r="EZ342"/>
      <c r="FA342"/>
      <c r="FB342"/>
      <c r="FC342"/>
      <c r="FD342"/>
      <c r="FE342"/>
      <c r="FF342"/>
      <c r="FG342"/>
      <c r="FH342"/>
      <c r="FI342"/>
      <c r="FJ342"/>
      <c r="FK342"/>
      <c r="FL342"/>
      <c r="FM342"/>
      <c r="FN342"/>
      <c r="FO342"/>
      <c r="FP342"/>
      <c r="FQ342"/>
      <c r="FR342"/>
      <c r="FS342"/>
      <c r="FT342"/>
      <c r="FU342"/>
      <c r="FV342"/>
      <c r="FW342"/>
      <c r="FX342"/>
      <c r="FY342"/>
      <c r="FZ342"/>
      <c r="GA342"/>
      <c r="GB342"/>
      <c r="GC342"/>
      <c r="GD342"/>
      <c r="GE342"/>
      <c r="GF342"/>
      <c r="GG342"/>
      <c r="GH342"/>
      <c r="GI342"/>
      <c r="GJ342"/>
      <c r="GK342"/>
      <c r="GL342"/>
      <c r="GM342"/>
      <c r="GN342"/>
      <c r="GO342"/>
      <c r="GP342"/>
      <c r="GQ342"/>
      <c r="GR342"/>
      <c r="GS342"/>
      <c r="GT342"/>
      <c r="GU342"/>
      <c r="GV342"/>
      <c r="GW342"/>
      <c r="GX342"/>
      <c r="GY342"/>
      <c r="GZ342"/>
      <c r="HA342"/>
      <c r="HB342"/>
      <c r="HC342"/>
      <c r="HD342"/>
      <c r="HE342"/>
      <c r="HF342"/>
      <c r="HG342"/>
      <c r="HH342"/>
      <c r="HI342"/>
      <c r="HJ342"/>
      <c r="HK342"/>
      <c r="HL342"/>
      <c r="HM342"/>
      <c r="HN342"/>
      <c r="HO342"/>
      <c r="HP342"/>
      <c r="HQ342"/>
      <c r="HR342"/>
      <c r="HS342"/>
      <c r="HT342"/>
      <c r="HU342"/>
      <c r="HV342"/>
      <c r="HW342"/>
      <c r="HX342"/>
      <c r="HY342"/>
      <c r="HZ342"/>
      <c r="IA342"/>
      <c r="IB342"/>
      <c r="IC342"/>
      <c r="ID342"/>
      <c r="IE342"/>
      <c r="IF342"/>
      <c r="IG342"/>
      <c r="IH342"/>
      <c r="II342"/>
      <c r="IJ342"/>
      <c r="IK342"/>
      <c r="IL342"/>
      <c r="IM342"/>
      <c r="IN342"/>
      <c r="IO342"/>
      <c r="IP342"/>
      <c r="IQ342"/>
      <c r="IR342"/>
      <c r="IS342"/>
      <c r="IT342"/>
      <c r="IU342"/>
      <c r="IV342"/>
    </row>
    <row r="343" spans="1:256" s="5" customFormat="1" hidden="1" outlineLevel="2">
      <c r="A343" s="9"/>
      <c r="B343" s="9"/>
      <c r="C343" s="32">
        <v>0</v>
      </c>
      <c r="D343" s="163"/>
      <c r="E343" s="34" t="s">
        <v>28</v>
      </c>
      <c r="F343" s="33"/>
      <c r="G343" s="176"/>
      <c r="H343" s="67">
        <v>0</v>
      </c>
      <c r="I343" s="67">
        <v>0</v>
      </c>
      <c r="J343" s="67">
        <v>0</v>
      </c>
      <c r="K343" s="67">
        <v>0</v>
      </c>
      <c r="L343" s="67">
        <v>0</v>
      </c>
      <c r="M343" s="67">
        <v>0</v>
      </c>
      <c r="N343" s="67">
        <v>0</v>
      </c>
      <c r="O343" s="67">
        <v>0</v>
      </c>
      <c r="P343" s="67">
        <v>0</v>
      </c>
      <c r="Q343" s="67">
        <v>0</v>
      </c>
      <c r="R343" s="67"/>
      <c r="S343" s="103"/>
      <c r="T343" s="103"/>
      <c r="U343" s="103"/>
      <c r="V343" s="103"/>
      <c r="W343" s="103"/>
      <c r="X343" s="103"/>
      <c r="Y343" s="103"/>
      <c r="Z343" s="103"/>
      <c r="AA343" s="103"/>
      <c r="AB343" s="216"/>
      <c r="AC343" s="216"/>
      <c r="AD343" s="216"/>
      <c r="AE343" s="216"/>
      <c r="AF343" s="216"/>
      <c r="AG343" s="216"/>
      <c r="AH343" s="216"/>
      <c r="AI343" s="216"/>
      <c r="AJ343" s="216"/>
      <c r="AK343" s="216"/>
      <c r="AL343" s="216"/>
      <c r="AM343" s="216"/>
      <c r="AN343" s="216"/>
      <c r="AO343" s="216"/>
      <c r="AP343" s="216"/>
      <c r="AQ343" s="216"/>
      <c r="AR343" s="216"/>
      <c r="AS343" s="216"/>
      <c r="AT343" s="216"/>
      <c r="AU343" s="216"/>
      <c r="AV343" s="216"/>
      <c r="AW343" s="216"/>
      <c r="AX343" s="216"/>
      <c r="AY343" s="216"/>
      <c r="AZ343" s="216"/>
      <c r="BA343" s="216"/>
      <c r="BB343" s="216"/>
      <c r="BC343" s="216"/>
      <c r="BD343" s="103"/>
      <c r="BE343" s="103"/>
      <c r="BF343" s="103"/>
      <c r="BG343" s="103"/>
      <c r="BH343" s="103"/>
      <c r="BI343" s="103"/>
      <c r="BJ343" s="103"/>
      <c r="BK343" s="12"/>
      <c r="BL343" s="12"/>
      <c r="BM343"/>
      <c r="BN343"/>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c r="EX343"/>
      <c r="EY343"/>
      <c r="EZ343"/>
      <c r="FA343"/>
      <c r="FB343"/>
      <c r="FC343"/>
      <c r="FD343"/>
      <c r="FE343"/>
      <c r="FF343"/>
      <c r="FG343"/>
      <c r="FH343"/>
      <c r="FI343"/>
      <c r="FJ343"/>
      <c r="FK343"/>
      <c r="FL343"/>
      <c r="FM343"/>
      <c r="FN343"/>
      <c r="FO343"/>
      <c r="FP343"/>
      <c r="FQ343"/>
      <c r="FR343"/>
      <c r="FS343"/>
      <c r="FT343"/>
      <c r="FU343"/>
      <c r="FV343"/>
      <c r="FW343"/>
      <c r="FX343"/>
      <c r="FY343"/>
      <c r="FZ343"/>
      <c r="GA343"/>
      <c r="GB343"/>
      <c r="GC343"/>
      <c r="GD343"/>
      <c r="GE343"/>
      <c r="GF343"/>
      <c r="GG343"/>
      <c r="GH343"/>
      <c r="GI343"/>
      <c r="GJ343"/>
      <c r="GK343"/>
      <c r="GL343"/>
      <c r="GM343"/>
      <c r="GN343"/>
      <c r="GO343"/>
      <c r="GP343"/>
      <c r="GQ343"/>
      <c r="GR343"/>
      <c r="GS343"/>
      <c r="GT343"/>
      <c r="GU343"/>
      <c r="GV343"/>
      <c r="GW343"/>
      <c r="GX343"/>
      <c r="GY343"/>
      <c r="GZ343"/>
      <c r="HA343"/>
      <c r="HB343"/>
      <c r="HC343"/>
      <c r="HD343"/>
      <c r="HE343"/>
      <c r="HF343"/>
      <c r="HG343"/>
      <c r="HH343"/>
      <c r="HI343"/>
      <c r="HJ343"/>
      <c r="HK343"/>
      <c r="HL343"/>
      <c r="HM343"/>
      <c r="HN343"/>
      <c r="HO343"/>
      <c r="HP343"/>
      <c r="HQ343"/>
      <c r="HR343"/>
      <c r="HS343"/>
      <c r="HT343"/>
      <c r="HU343"/>
      <c r="HV343"/>
      <c r="HW343"/>
      <c r="HX343"/>
      <c r="HY343"/>
      <c r="HZ343"/>
      <c r="IA343"/>
      <c r="IB343"/>
      <c r="IC343"/>
      <c r="ID343"/>
      <c r="IE343"/>
      <c r="IF343"/>
      <c r="IG343"/>
      <c r="IH343"/>
      <c r="II343"/>
      <c r="IJ343"/>
      <c r="IK343"/>
      <c r="IL343"/>
      <c r="IM343"/>
      <c r="IN343"/>
      <c r="IO343"/>
      <c r="IP343"/>
      <c r="IQ343"/>
      <c r="IR343"/>
      <c r="IS343"/>
      <c r="IT343"/>
      <c r="IU343"/>
      <c r="IV343"/>
    </row>
    <row r="344" spans="1:256" s="5" customFormat="1" ht="12.75" hidden="1" customHeight="1" outlineLevel="2">
      <c r="A344" s="9"/>
      <c r="B344" s="9"/>
      <c r="C344" s="9"/>
      <c r="D344" s="26"/>
      <c r="E344" s="665" t="s">
        <v>84</v>
      </c>
      <c r="F344" s="86">
        <v>0</v>
      </c>
      <c r="G344" s="123"/>
      <c r="H344" s="68"/>
      <c r="I344" s="68"/>
      <c r="J344" s="68"/>
      <c r="K344" s="68"/>
      <c r="L344" s="68"/>
      <c r="M344" s="165"/>
      <c r="N344" s="113"/>
      <c r="O344" s="68"/>
      <c r="P344" s="68"/>
      <c r="Q344" s="68"/>
      <c r="R344" s="68"/>
      <c r="S344" s="103"/>
      <c r="T344" s="103"/>
      <c r="U344" s="103"/>
      <c r="V344" s="103"/>
      <c r="W344" s="103"/>
      <c r="X344" s="103"/>
      <c r="Y344" s="103"/>
      <c r="Z344" s="103"/>
      <c r="AA344" s="103"/>
      <c r="AB344" s="216"/>
      <c r="AC344" s="216"/>
      <c r="AD344" s="216"/>
      <c r="AE344" s="216"/>
      <c r="AF344" s="216"/>
      <c r="AG344" s="216"/>
      <c r="AH344" s="216"/>
      <c r="AI344" s="216"/>
      <c r="AJ344" s="216"/>
      <c r="AK344" s="216"/>
      <c r="AL344" s="216"/>
      <c r="AM344" s="216"/>
      <c r="AN344" s="216"/>
      <c r="AO344" s="216"/>
      <c r="AP344" s="216"/>
      <c r="AQ344" s="216"/>
      <c r="AR344" s="216"/>
      <c r="AS344" s="216"/>
      <c r="AT344" s="216"/>
      <c r="AU344" s="216"/>
      <c r="AV344" s="216"/>
      <c r="AW344" s="216"/>
      <c r="AX344" s="216"/>
      <c r="AY344" s="216"/>
      <c r="AZ344" s="216"/>
      <c r="BA344" s="216"/>
      <c r="BB344" s="216"/>
      <c r="BC344" s="216"/>
      <c r="BD344" s="103"/>
      <c r="BE344" s="103"/>
      <c r="BF344" s="103"/>
      <c r="BG344" s="103"/>
      <c r="BH344" s="103"/>
      <c r="BI344" s="103"/>
      <c r="BJ344" s="103"/>
      <c r="BK344" s="12"/>
      <c r="BL344" s="12"/>
      <c r="BM344"/>
      <c r="BN344"/>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c r="GS344"/>
      <c r="GT344"/>
      <c r="GU344"/>
      <c r="GV344"/>
      <c r="GW344"/>
      <c r="GX344"/>
      <c r="GY344"/>
      <c r="GZ344"/>
      <c r="HA344"/>
      <c r="HB344"/>
      <c r="HC344"/>
      <c r="HD344"/>
      <c r="HE344"/>
      <c r="HF344"/>
      <c r="HG344"/>
      <c r="HH344"/>
      <c r="HI344"/>
      <c r="HJ344"/>
      <c r="HK344"/>
      <c r="HL344"/>
      <c r="HM344"/>
      <c r="HN344"/>
      <c r="HO344"/>
      <c r="HP344"/>
      <c r="HQ344"/>
      <c r="HR344"/>
      <c r="HS344"/>
      <c r="HT344"/>
      <c r="HU344"/>
      <c r="HV344"/>
      <c r="HW344"/>
      <c r="HX344"/>
      <c r="HY344"/>
      <c r="HZ344"/>
      <c r="IA344"/>
      <c r="IB344"/>
      <c r="IC344"/>
      <c r="ID344"/>
      <c r="IE344"/>
      <c r="IF344"/>
      <c r="IG344"/>
      <c r="IH344"/>
      <c r="II344"/>
      <c r="IJ344"/>
      <c r="IK344"/>
      <c r="IL344"/>
      <c r="IM344"/>
      <c r="IN344"/>
      <c r="IO344"/>
      <c r="IP344"/>
      <c r="IQ344"/>
      <c r="IR344"/>
      <c r="IS344"/>
      <c r="IT344"/>
      <c r="IU344"/>
      <c r="IV344"/>
    </row>
    <row r="345" spans="1:256" s="5" customFormat="1" hidden="1" outlineLevel="2">
      <c r="A345" s="9"/>
      <c r="B345" s="9"/>
      <c r="C345" s="9"/>
      <c r="D345" s="26"/>
      <c r="E345" s="666"/>
      <c r="F345" s="86">
        <v>1</v>
      </c>
      <c r="G345" s="123"/>
      <c r="H345" s="147"/>
      <c r="I345" s="68">
        <v>0</v>
      </c>
      <c r="J345" s="68">
        <v>0</v>
      </c>
      <c r="K345" s="68">
        <v>0</v>
      </c>
      <c r="L345" s="68">
        <v>0</v>
      </c>
      <c r="M345" s="68">
        <v>0</v>
      </c>
      <c r="N345" s="68">
        <v>0</v>
      </c>
      <c r="O345" s="68">
        <v>0</v>
      </c>
      <c r="P345" s="68">
        <v>0</v>
      </c>
      <c r="Q345" s="68">
        <v>0</v>
      </c>
      <c r="R345" s="68"/>
      <c r="S345" s="103"/>
      <c r="T345" s="103"/>
      <c r="U345" s="103"/>
      <c r="V345" s="103"/>
      <c r="W345" s="103"/>
      <c r="X345" s="103"/>
      <c r="Y345" s="103"/>
      <c r="Z345" s="103"/>
      <c r="AA345" s="103"/>
      <c r="AB345" s="216"/>
      <c r="AC345" s="216"/>
      <c r="AD345" s="216"/>
      <c r="AE345" s="216"/>
      <c r="AF345" s="216"/>
      <c r="AG345" s="216"/>
      <c r="AH345" s="216"/>
      <c r="AI345" s="216"/>
      <c r="AJ345" s="216"/>
      <c r="AK345" s="216"/>
      <c r="AL345" s="216"/>
      <c r="AM345" s="216"/>
      <c r="AN345" s="216"/>
      <c r="AO345" s="216"/>
      <c r="AP345" s="216"/>
      <c r="AQ345" s="216"/>
      <c r="AR345" s="216"/>
      <c r="AS345" s="216"/>
      <c r="AT345" s="216"/>
      <c r="AU345" s="216"/>
      <c r="AV345" s="216"/>
      <c r="AW345" s="216"/>
      <c r="AX345" s="216"/>
      <c r="AY345" s="216"/>
      <c r="AZ345" s="216"/>
      <c r="BA345" s="216"/>
      <c r="BB345" s="216"/>
      <c r="BC345" s="216"/>
      <c r="BD345" s="103"/>
      <c r="BE345" s="103"/>
      <c r="BF345" s="103"/>
      <c r="BG345" s="103"/>
      <c r="BH345" s="103"/>
      <c r="BI345" s="103"/>
      <c r="BJ345" s="103"/>
      <c r="BK345" s="12"/>
      <c r="BL345" s="12"/>
      <c r="BM345"/>
      <c r="BN345"/>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c r="FY345"/>
      <c r="FZ345"/>
      <c r="GA345"/>
      <c r="GB345"/>
      <c r="GC345"/>
      <c r="GD345"/>
      <c r="GE345"/>
      <c r="GF345"/>
      <c r="GG345"/>
      <c r="GH345"/>
      <c r="GI345"/>
      <c r="GJ345"/>
      <c r="GK345"/>
      <c r="GL345"/>
      <c r="GM345"/>
      <c r="GN345"/>
      <c r="GO345"/>
      <c r="GP345"/>
      <c r="GQ345"/>
      <c r="GR345"/>
      <c r="GS345"/>
      <c r="GT345"/>
      <c r="GU345"/>
      <c r="GV345"/>
      <c r="GW345"/>
      <c r="GX345"/>
      <c r="GY345"/>
      <c r="GZ345"/>
      <c r="HA345"/>
      <c r="HB345"/>
      <c r="HC345"/>
      <c r="HD345"/>
      <c r="HE345"/>
      <c r="HF345"/>
      <c r="HG345"/>
      <c r="HH345"/>
      <c r="HI345"/>
      <c r="HJ345"/>
      <c r="HK345"/>
      <c r="HL345"/>
      <c r="HM345"/>
      <c r="HN345"/>
      <c r="HO345"/>
      <c r="HP345"/>
      <c r="HQ345"/>
      <c r="HR345"/>
      <c r="HS345"/>
      <c r="HT345"/>
      <c r="HU345"/>
      <c r="HV345"/>
      <c r="HW345"/>
      <c r="HX345"/>
      <c r="HY345"/>
      <c r="HZ345"/>
      <c r="IA345"/>
      <c r="IB345"/>
      <c r="IC345"/>
      <c r="ID345"/>
      <c r="IE345"/>
      <c r="IF345"/>
      <c r="IG345"/>
      <c r="IH345"/>
      <c r="II345"/>
      <c r="IJ345"/>
      <c r="IK345"/>
      <c r="IL345"/>
      <c r="IM345"/>
      <c r="IN345"/>
      <c r="IO345"/>
      <c r="IP345"/>
      <c r="IQ345"/>
      <c r="IR345"/>
      <c r="IS345"/>
      <c r="IT345"/>
      <c r="IU345"/>
      <c r="IV345"/>
    </row>
    <row r="346" spans="1:256" s="5" customFormat="1" hidden="1" outlineLevel="2">
      <c r="A346" s="9"/>
      <c r="B346" s="9"/>
      <c r="C346" s="9"/>
      <c r="D346" s="26"/>
      <c r="E346" s="666"/>
      <c r="F346" s="86">
        <v>2</v>
      </c>
      <c r="G346" s="123"/>
      <c r="H346" s="148"/>
      <c r="I346" s="149"/>
      <c r="J346" s="68">
        <v>0</v>
      </c>
      <c r="K346" s="68">
        <v>0</v>
      </c>
      <c r="L346" s="68">
        <v>0</v>
      </c>
      <c r="M346" s="68">
        <v>0</v>
      </c>
      <c r="N346" s="68">
        <v>0</v>
      </c>
      <c r="O346" s="68">
        <v>0</v>
      </c>
      <c r="P346" s="68">
        <v>0</v>
      </c>
      <c r="Q346" s="68">
        <v>0</v>
      </c>
      <c r="R346" s="68"/>
      <c r="S346" s="103"/>
      <c r="T346" s="103"/>
      <c r="U346" s="103"/>
      <c r="V346" s="103"/>
      <c r="W346" s="103"/>
      <c r="X346" s="103"/>
      <c r="Y346" s="103"/>
      <c r="Z346" s="103"/>
      <c r="AA346" s="103"/>
      <c r="AB346" s="216"/>
      <c r="AC346" s="216"/>
      <c r="AD346" s="216"/>
      <c r="AE346" s="216"/>
      <c r="AF346" s="216"/>
      <c r="AG346" s="216"/>
      <c r="AH346" s="216"/>
      <c r="AI346" s="216"/>
      <c r="AJ346" s="216"/>
      <c r="AK346" s="216"/>
      <c r="AL346" s="216"/>
      <c r="AM346" s="216"/>
      <c r="AN346" s="216"/>
      <c r="AO346" s="216"/>
      <c r="AP346" s="216"/>
      <c r="AQ346" s="216"/>
      <c r="AR346" s="216"/>
      <c r="AS346" s="216"/>
      <c r="AT346" s="216"/>
      <c r="AU346" s="216"/>
      <c r="AV346" s="216"/>
      <c r="AW346" s="216"/>
      <c r="AX346" s="216"/>
      <c r="AY346" s="216"/>
      <c r="AZ346" s="216"/>
      <c r="BA346" s="216"/>
      <c r="BB346" s="216"/>
      <c r="BC346" s="216"/>
      <c r="BD346" s="103"/>
      <c r="BE346" s="103"/>
      <c r="BF346" s="103"/>
      <c r="BG346" s="103"/>
      <c r="BH346" s="103"/>
      <c r="BI346" s="103"/>
      <c r="BJ346" s="103"/>
      <c r="BK346" s="12"/>
      <c r="BL346" s="12"/>
      <c r="BM346"/>
      <c r="BN346"/>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c r="FP346"/>
      <c r="FQ346"/>
      <c r="FR346"/>
      <c r="FS346"/>
      <c r="FT346"/>
      <c r="FU346"/>
      <c r="FV346"/>
      <c r="FW346"/>
      <c r="FX346"/>
      <c r="FY346"/>
      <c r="FZ346"/>
      <c r="GA346"/>
      <c r="GB346"/>
      <c r="GC346"/>
      <c r="GD346"/>
      <c r="GE346"/>
      <c r="GF346"/>
      <c r="GG346"/>
      <c r="GH346"/>
      <c r="GI346"/>
      <c r="GJ346"/>
      <c r="GK346"/>
      <c r="GL346"/>
      <c r="GM346"/>
      <c r="GN346"/>
      <c r="GO346"/>
      <c r="GP346"/>
      <c r="GQ346"/>
      <c r="GR346"/>
      <c r="GS346"/>
      <c r="GT346"/>
      <c r="GU346"/>
      <c r="GV346"/>
      <c r="GW346"/>
      <c r="GX346"/>
      <c r="GY346"/>
      <c r="GZ346"/>
      <c r="HA346"/>
      <c r="HB346"/>
      <c r="HC346"/>
      <c r="HD346"/>
      <c r="HE346"/>
      <c r="HF346"/>
      <c r="HG346"/>
      <c r="HH346"/>
      <c r="HI346"/>
      <c r="HJ346"/>
      <c r="HK346"/>
      <c r="HL346"/>
      <c r="HM346"/>
      <c r="HN346"/>
      <c r="HO346"/>
      <c r="HP346"/>
      <c r="HQ346"/>
      <c r="HR346"/>
      <c r="HS346"/>
      <c r="HT346"/>
      <c r="HU346"/>
      <c r="HV346"/>
      <c r="HW346"/>
      <c r="HX346"/>
      <c r="HY346"/>
      <c r="HZ346"/>
      <c r="IA346"/>
      <c r="IB346"/>
      <c r="IC346"/>
      <c r="ID346"/>
      <c r="IE346"/>
      <c r="IF346"/>
      <c r="IG346"/>
      <c r="IH346"/>
      <c r="II346"/>
      <c r="IJ346"/>
      <c r="IK346"/>
      <c r="IL346"/>
      <c r="IM346"/>
      <c r="IN346"/>
      <c r="IO346"/>
      <c r="IP346"/>
      <c r="IQ346"/>
      <c r="IR346"/>
      <c r="IS346"/>
      <c r="IT346"/>
      <c r="IU346"/>
      <c r="IV346"/>
    </row>
    <row r="347" spans="1:256" s="5" customFormat="1" hidden="1" outlineLevel="2">
      <c r="A347" s="9"/>
      <c r="B347" s="9"/>
      <c r="C347" s="9"/>
      <c r="D347" s="26"/>
      <c r="E347" s="666"/>
      <c r="F347" s="86">
        <v>3</v>
      </c>
      <c r="G347" s="123"/>
      <c r="H347" s="148"/>
      <c r="I347" s="150"/>
      <c r="J347" s="149"/>
      <c r="K347" s="68">
        <v>0</v>
      </c>
      <c r="L347" s="68">
        <v>0</v>
      </c>
      <c r="M347" s="68">
        <v>0</v>
      </c>
      <c r="N347" s="68">
        <v>0</v>
      </c>
      <c r="O347" s="68">
        <v>0</v>
      </c>
      <c r="P347" s="68">
        <v>0</v>
      </c>
      <c r="Q347" s="68">
        <v>0</v>
      </c>
      <c r="R347" s="68"/>
      <c r="S347" s="103"/>
      <c r="T347" s="103"/>
      <c r="U347" s="103"/>
      <c r="V347" s="103"/>
      <c r="W347" s="103"/>
      <c r="X347" s="103"/>
      <c r="Y347" s="103"/>
      <c r="Z347" s="103"/>
      <c r="AA347" s="103"/>
      <c r="AB347" s="216"/>
      <c r="AC347" s="216"/>
      <c r="AD347" s="216"/>
      <c r="AE347" s="216"/>
      <c r="AF347" s="216"/>
      <c r="AG347" s="216"/>
      <c r="AH347" s="216"/>
      <c r="AI347" s="216"/>
      <c r="AJ347" s="216"/>
      <c r="AK347" s="216"/>
      <c r="AL347" s="216"/>
      <c r="AM347" s="216"/>
      <c r="AN347" s="216"/>
      <c r="AO347" s="216"/>
      <c r="AP347" s="216"/>
      <c r="AQ347" s="216"/>
      <c r="AR347" s="216"/>
      <c r="AS347" s="216"/>
      <c r="AT347" s="216"/>
      <c r="AU347" s="216"/>
      <c r="AV347" s="216"/>
      <c r="AW347" s="216"/>
      <c r="AX347" s="216"/>
      <c r="AY347" s="216"/>
      <c r="AZ347" s="216"/>
      <c r="BA347" s="216"/>
      <c r="BB347" s="216"/>
      <c r="BC347" s="216"/>
      <c r="BD347" s="103"/>
      <c r="BE347" s="103"/>
      <c r="BF347" s="103"/>
      <c r="BG347" s="103"/>
      <c r="BH347" s="103"/>
      <c r="BI347" s="103"/>
      <c r="BJ347" s="103"/>
      <c r="BK347" s="12"/>
      <c r="BL347" s="12"/>
      <c r="BM347"/>
      <c r="BN347"/>
      <c r="BO34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c r="EY347"/>
      <c r="EZ347"/>
      <c r="FA347"/>
      <c r="FB347"/>
      <c r="FC347"/>
      <c r="FD347"/>
      <c r="FE347"/>
      <c r="FF347"/>
      <c r="FG347"/>
      <c r="FH347"/>
      <c r="FI347"/>
      <c r="FJ347"/>
      <c r="FK347"/>
      <c r="FL347"/>
      <c r="FM347"/>
      <c r="FN347"/>
      <c r="FO347"/>
      <c r="FP347"/>
      <c r="FQ347"/>
      <c r="FR347"/>
      <c r="FS347"/>
      <c r="FT347"/>
      <c r="FU347"/>
      <c r="FV347"/>
      <c r="FW347"/>
      <c r="FX347"/>
      <c r="FY347"/>
      <c r="FZ347"/>
      <c r="GA347"/>
      <c r="GB347"/>
      <c r="GC347"/>
      <c r="GD347"/>
      <c r="GE347"/>
      <c r="GF347"/>
      <c r="GG347"/>
      <c r="GH347"/>
      <c r="GI347"/>
      <c r="GJ347"/>
      <c r="GK347"/>
      <c r="GL347"/>
      <c r="GM347"/>
      <c r="GN347"/>
      <c r="GO347"/>
      <c r="GP347"/>
      <c r="GQ347"/>
      <c r="GR347"/>
      <c r="GS347"/>
      <c r="GT347"/>
      <c r="GU347"/>
      <c r="GV347"/>
      <c r="GW347"/>
      <c r="GX347"/>
      <c r="GY347"/>
      <c r="GZ347"/>
      <c r="HA347"/>
      <c r="HB347"/>
      <c r="HC347"/>
      <c r="HD347"/>
      <c r="HE347"/>
      <c r="HF347"/>
      <c r="HG347"/>
      <c r="HH347"/>
      <c r="HI347"/>
      <c r="HJ347"/>
      <c r="HK347"/>
      <c r="HL347"/>
      <c r="HM347"/>
      <c r="HN347"/>
      <c r="HO347"/>
      <c r="HP347"/>
      <c r="HQ347"/>
      <c r="HR347"/>
      <c r="HS347"/>
      <c r="HT347"/>
      <c r="HU347"/>
      <c r="HV347"/>
      <c r="HW347"/>
      <c r="HX347"/>
      <c r="HY347"/>
      <c r="HZ347"/>
      <c r="IA347"/>
      <c r="IB347"/>
      <c r="IC347"/>
      <c r="ID347"/>
      <c r="IE347"/>
      <c r="IF347"/>
      <c r="IG347"/>
      <c r="IH347"/>
      <c r="II347"/>
      <c r="IJ347"/>
      <c r="IK347"/>
      <c r="IL347"/>
      <c r="IM347"/>
      <c r="IN347"/>
      <c r="IO347"/>
      <c r="IP347"/>
      <c r="IQ347"/>
      <c r="IR347"/>
      <c r="IS347"/>
      <c r="IT347"/>
      <c r="IU347"/>
      <c r="IV347"/>
    </row>
    <row r="348" spans="1:256" s="5" customFormat="1" hidden="1" outlineLevel="2">
      <c r="A348" s="9"/>
      <c r="B348" s="9"/>
      <c r="C348" s="9"/>
      <c r="D348" s="26"/>
      <c r="E348" s="666"/>
      <c r="F348" s="86">
        <v>4</v>
      </c>
      <c r="G348" s="123"/>
      <c r="H348" s="148"/>
      <c r="I348" s="150"/>
      <c r="J348" s="150"/>
      <c r="K348" s="149"/>
      <c r="L348" s="68">
        <v>0</v>
      </c>
      <c r="M348" s="68">
        <v>0</v>
      </c>
      <c r="N348" s="68">
        <v>0</v>
      </c>
      <c r="O348" s="68">
        <v>0</v>
      </c>
      <c r="P348" s="68">
        <v>0</v>
      </c>
      <c r="Q348" s="68">
        <v>0</v>
      </c>
      <c r="R348" s="68"/>
      <c r="S348" s="103"/>
      <c r="T348" s="103"/>
      <c r="U348" s="103"/>
      <c r="V348" s="103"/>
      <c r="W348" s="103"/>
      <c r="X348" s="103"/>
      <c r="Y348" s="103"/>
      <c r="Z348" s="103"/>
      <c r="AA348" s="103"/>
      <c r="AB348" s="216"/>
      <c r="AC348" s="216"/>
      <c r="AD348" s="216"/>
      <c r="AE348" s="216"/>
      <c r="AF348" s="216"/>
      <c r="AG348" s="216"/>
      <c r="AH348" s="216"/>
      <c r="AI348" s="216"/>
      <c r="AJ348" s="216"/>
      <c r="AK348" s="216"/>
      <c r="AL348" s="216"/>
      <c r="AM348" s="216"/>
      <c r="AN348" s="216"/>
      <c r="AO348" s="216"/>
      <c r="AP348" s="216"/>
      <c r="AQ348" s="216"/>
      <c r="AR348" s="216"/>
      <c r="AS348" s="216"/>
      <c r="AT348" s="216"/>
      <c r="AU348" s="216"/>
      <c r="AV348" s="216"/>
      <c r="AW348" s="216"/>
      <c r="AX348" s="216"/>
      <c r="AY348" s="216"/>
      <c r="AZ348" s="216"/>
      <c r="BA348" s="216"/>
      <c r="BB348" s="216"/>
      <c r="BC348" s="216"/>
      <c r="BD348" s="103"/>
      <c r="BE348" s="103"/>
      <c r="BF348" s="103"/>
      <c r="BG348" s="103"/>
      <c r="BH348" s="103"/>
      <c r="BI348" s="103"/>
      <c r="BJ348" s="103"/>
      <c r="BK348" s="12"/>
      <c r="BL348" s="12"/>
      <c r="BM348"/>
      <c r="BN348"/>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c r="FS348"/>
      <c r="FT348"/>
      <c r="FU348"/>
      <c r="FV348"/>
      <c r="FW348"/>
      <c r="FX348"/>
      <c r="FY348"/>
      <c r="FZ348"/>
      <c r="GA348"/>
      <c r="GB348"/>
      <c r="GC348"/>
      <c r="GD348"/>
      <c r="GE348"/>
      <c r="GF348"/>
      <c r="GG348"/>
      <c r="GH348"/>
      <c r="GI348"/>
      <c r="GJ348"/>
      <c r="GK348"/>
      <c r="GL348"/>
      <c r="GM348"/>
      <c r="GN348"/>
      <c r="GO348"/>
      <c r="GP348"/>
      <c r="GQ348"/>
      <c r="GR348"/>
      <c r="GS348"/>
      <c r="GT348"/>
      <c r="GU348"/>
      <c r="GV348"/>
      <c r="GW348"/>
      <c r="GX348"/>
      <c r="GY348"/>
      <c r="GZ348"/>
      <c r="HA348"/>
      <c r="HB348"/>
      <c r="HC348"/>
      <c r="HD348"/>
      <c r="HE348"/>
      <c r="HF348"/>
      <c r="HG348"/>
      <c r="HH348"/>
      <c r="HI348"/>
      <c r="HJ348"/>
      <c r="HK348"/>
      <c r="HL348"/>
      <c r="HM348"/>
      <c r="HN348"/>
      <c r="HO348"/>
      <c r="HP348"/>
      <c r="HQ348"/>
      <c r="HR348"/>
      <c r="HS348"/>
      <c r="HT348"/>
      <c r="HU348"/>
      <c r="HV348"/>
      <c r="HW348"/>
      <c r="HX348"/>
      <c r="HY348"/>
      <c r="HZ348"/>
      <c r="IA348"/>
      <c r="IB348"/>
      <c r="IC348"/>
      <c r="ID348"/>
      <c r="IE348"/>
      <c r="IF348"/>
      <c r="IG348"/>
      <c r="IH348"/>
      <c r="II348"/>
      <c r="IJ348"/>
      <c r="IK348"/>
      <c r="IL348"/>
      <c r="IM348"/>
      <c r="IN348"/>
      <c r="IO348"/>
      <c r="IP348"/>
      <c r="IQ348"/>
      <c r="IR348"/>
      <c r="IS348"/>
      <c r="IT348"/>
      <c r="IU348"/>
      <c r="IV348"/>
    </row>
    <row r="349" spans="1:256" s="5" customFormat="1" hidden="1" outlineLevel="2">
      <c r="A349" s="9"/>
      <c r="B349" s="9"/>
      <c r="C349" s="9"/>
      <c r="D349" s="26"/>
      <c r="E349" s="666"/>
      <c r="F349" s="86">
        <v>5</v>
      </c>
      <c r="G349" s="27"/>
      <c r="H349" s="148"/>
      <c r="I349" s="150"/>
      <c r="J349" s="150"/>
      <c r="K349" s="150"/>
      <c r="L349" s="149"/>
      <c r="M349" s="68">
        <v>0</v>
      </c>
      <c r="N349" s="68">
        <v>0</v>
      </c>
      <c r="O349" s="68">
        <v>0</v>
      </c>
      <c r="P349" s="68">
        <v>0</v>
      </c>
      <c r="Q349" s="68">
        <v>0</v>
      </c>
      <c r="R349" s="68"/>
      <c r="S349" s="103"/>
      <c r="T349" s="103"/>
      <c r="U349" s="103"/>
      <c r="V349" s="103"/>
      <c r="W349" s="103"/>
      <c r="X349" s="103"/>
      <c r="Y349" s="103"/>
      <c r="Z349" s="103"/>
      <c r="AA349" s="103"/>
      <c r="AB349" s="216"/>
      <c r="AC349" s="216"/>
      <c r="AD349" s="216"/>
      <c r="AE349" s="216"/>
      <c r="AF349" s="216"/>
      <c r="AG349" s="216"/>
      <c r="AH349" s="216"/>
      <c r="AI349" s="216"/>
      <c r="AJ349" s="216"/>
      <c r="AK349" s="216"/>
      <c r="AL349" s="216"/>
      <c r="AM349" s="216"/>
      <c r="AN349" s="216"/>
      <c r="AO349" s="216"/>
      <c r="AP349" s="216"/>
      <c r="AQ349" s="216"/>
      <c r="AR349" s="216"/>
      <c r="AS349" s="216"/>
      <c r="AT349" s="216"/>
      <c r="AU349" s="216"/>
      <c r="AV349" s="216"/>
      <c r="AW349" s="216"/>
      <c r="AX349" s="216"/>
      <c r="AY349" s="216"/>
      <c r="AZ349" s="216"/>
      <c r="BA349" s="216"/>
      <c r="BB349" s="216"/>
      <c r="BC349" s="216"/>
      <c r="BD349" s="103"/>
      <c r="BE349" s="103"/>
      <c r="BF349" s="103"/>
      <c r="BG349" s="103"/>
      <c r="BH349" s="103"/>
      <c r="BI349" s="103"/>
      <c r="BJ349" s="103"/>
      <c r="BK349" s="12"/>
      <c r="BL349" s="12"/>
      <c r="BM349"/>
      <c r="BN349"/>
      <c r="BO349"/>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c r="EY349"/>
      <c r="EZ349"/>
      <c r="FA349"/>
      <c r="FB349"/>
      <c r="FC349"/>
      <c r="FD349"/>
      <c r="FE349"/>
      <c r="FF349"/>
      <c r="FG349"/>
      <c r="FH349"/>
      <c r="FI349"/>
      <c r="FJ349"/>
      <c r="FK349"/>
      <c r="FL349"/>
      <c r="FM349"/>
      <c r="FN349"/>
      <c r="FO349"/>
      <c r="FP349"/>
      <c r="FQ349"/>
      <c r="FR349"/>
      <c r="FS349"/>
      <c r="FT349"/>
      <c r="FU349"/>
      <c r="FV349"/>
      <c r="FW349"/>
      <c r="FX349"/>
      <c r="FY349"/>
      <c r="FZ349"/>
      <c r="GA349"/>
      <c r="GB349"/>
      <c r="GC349"/>
      <c r="GD349"/>
      <c r="GE349"/>
      <c r="GF349"/>
      <c r="GG349"/>
      <c r="GH349"/>
      <c r="GI349"/>
      <c r="GJ349"/>
      <c r="GK349"/>
      <c r="GL349"/>
      <c r="GM349"/>
      <c r="GN349"/>
      <c r="GO349"/>
      <c r="GP349"/>
      <c r="GQ349"/>
      <c r="GR349"/>
      <c r="GS349"/>
      <c r="GT349"/>
      <c r="GU349"/>
      <c r="GV349"/>
      <c r="GW349"/>
      <c r="GX349"/>
      <c r="GY349"/>
      <c r="GZ349"/>
      <c r="HA349"/>
      <c r="HB349"/>
      <c r="HC349"/>
      <c r="HD349"/>
      <c r="HE349"/>
      <c r="HF349"/>
      <c r="HG349"/>
      <c r="HH349"/>
      <c r="HI349"/>
      <c r="HJ349"/>
      <c r="HK349"/>
      <c r="HL349"/>
      <c r="HM349"/>
      <c r="HN349"/>
      <c r="HO349"/>
      <c r="HP349"/>
      <c r="HQ349"/>
      <c r="HR349"/>
      <c r="HS349"/>
      <c r="HT349"/>
      <c r="HU349"/>
      <c r="HV349"/>
      <c r="HW349"/>
      <c r="HX349"/>
      <c r="HY349"/>
      <c r="HZ349"/>
      <c r="IA349"/>
      <c r="IB349"/>
      <c r="IC349"/>
      <c r="ID349"/>
      <c r="IE349"/>
      <c r="IF349"/>
      <c r="IG349"/>
      <c r="IH349"/>
      <c r="II349"/>
      <c r="IJ349"/>
      <c r="IK349"/>
      <c r="IL349"/>
      <c r="IM349"/>
      <c r="IN349"/>
      <c r="IO349"/>
      <c r="IP349"/>
      <c r="IQ349"/>
      <c r="IR349"/>
      <c r="IS349"/>
      <c r="IT349"/>
      <c r="IU349"/>
      <c r="IV349"/>
    </row>
    <row r="350" spans="1:256" s="5" customFormat="1" hidden="1" outlineLevel="2">
      <c r="A350" s="9"/>
      <c r="B350" s="9"/>
      <c r="C350" s="9"/>
      <c r="D350" s="26"/>
      <c r="E350" s="666"/>
      <c r="F350" s="86">
        <v>6</v>
      </c>
      <c r="G350" s="27"/>
      <c r="H350" s="148"/>
      <c r="I350" s="150"/>
      <c r="J350" s="150"/>
      <c r="K350" s="150"/>
      <c r="L350" s="150"/>
      <c r="M350" s="149"/>
      <c r="N350" s="68">
        <v>0</v>
      </c>
      <c r="O350" s="68">
        <v>0</v>
      </c>
      <c r="P350" s="68">
        <v>0</v>
      </c>
      <c r="Q350" s="68">
        <v>0</v>
      </c>
      <c r="R350" s="68"/>
      <c r="S350" s="103"/>
      <c r="T350" s="103"/>
      <c r="U350" s="103"/>
      <c r="V350" s="103"/>
      <c r="W350" s="103"/>
      <c r="X350" s="103"/>
      <c r="Y350" s="103"/>
      <c r="Z350" s="103"/>
      <c r="AA350" s="103"/>
      <c r="AB350" s="216"/>
      <c r="AC350" s="216"/>
      <c r="AD350" s="216"/>
      <c r="AE350" s="216"/>
      <c r="AF350" s="216"/>
      <c r="AG350" s="216"/>
      <c r="AH350" s="216"/>
      <c r="AI350" s="216"/>
      <c r="AJ350" s="216"/>
      <c r="AK350" s="216"/>
      <c r="AL350" s="216"/>
      <c r="AM350" s="216"/>
      <c r="AN350" s="216"/>
      <c r="AO350" s="216"/>
      <c r="AP350" s="216"/>
      <c r="AQ350" s="216"/>
      <c r="AR350" s="216"/>
      <c r="AS350" s="216"/>
      <c r="AT350" s="216"/>
      <c r="AU350" s="216"/>
      <c r="AV350" s="216"/>
      <c r="AW350" s="216"/>
      <c r="AX350" s="216"/>
      <c r="AY350" s="216"/>
      <c r="AZ350" s="216"/>
      <c r="BA350" s="216"/>
      <c r="BB350" s="216"/>
      <c r="BC350" s="216"/>
      <c r="BD350" s="103"/>
      <c r="BE350" s="103"/>
      <c r="BF350" s="103"/>
      <c r="BG350" s="103"/>
      <c r="BH350" s="103"/>
      <c r="BI350" s="103"/>
      <c r="BJ350" s="103"/>
      <c r="BK350" s="12"/>
      <c r="BL350" s="12"/>
      <c r="BM350"/>
      <c r="BN350"/>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c r="EY350"/>
      <c r="EZ350"/>
      <c r="FA350"/>
      <c r="FB350"/>
      <c r="FC350"/>
      <c r="FD350"/>
      <c r="FE350"/>
      <c r="FF350"/>
      <c r="FG350"/>
      <c r="FH350"/>
      <c r="FI350"/>
      <c r="FJ350"/>
      <c r="FK350"/>
      <c r="FL350"/>
      <c r="FM350"/>
      <c r="FN350"/>
      <c r="FO350"/>
      <c r="FP350"/>
      <c r="FQ350"/>
      <c r="FR350"/>
      <c r="FS350"/>
      <c r="FT350"/>
      <c r="FU350"/>
      <c r="FV350"/>
      <c r="FW350"/>
      <c r="FX350"/>
      <c r="FY350"/>
      <c r="FZ350"/>
      <c r="GA350"/>
      <c r="GB350"/>
      <c r="GC350"/>
      <c r="GD350"/>
      <c r="GE350"/>
      <c r="GF350"/>
      <c r="GG350"/>
      <c r="GH350"/>
      <c r="GI350"/>
      <c r="GJ350"/>
      <c r="GK350"/>
      <c r="GL350"/>
      <c r="GM350"/>
      <c r="GN350"/>
      <c r="GO350"/>
      <c r="GP350"/>
      <c r="GQ350"/>
      <c r="GR350"/>
      <c r="GS350"/>
      <c r="GT350"/>
      <c r="GU350"/>
      <c r="GV350"/>
      <c r="GW350"/>
      <c r="GX350"/>
      <c r="GY350"/>
      <c r="GZ350"/>
      <c r="HA350"/>
      <c r="HB350"/>
      <c r="HC350"/>
      <c r="HD350"/>
      <c r="HE350"/>
      <c r="HF350"/>
      <c r="HG350"/>
      <c r="HH350"/>
      <c r="HI350"/>
      <c r="HJ350"/>
      <c r="HK350"/>
      <c r="HL350"/>
      <c r="HM350"/>
      <c r="HN350"/>
      <c r="HO350"/>
      <c r="HP350"/>
      <c r="HQ350"/>
      <c r="HR350"/>
      <c r="HS350"/>
      <c r="HT350"/>
      <c r="HU350"/>
      <c r="HV350"/>
      <c r="HW350"/>
      <c r="HX350"/>
      <c r="HY350"/>
      <c r="HZ350"/>
      <c r="IA350"/>
      <c r="IB350"/>
      <c r="IC350"/>
      <c r="ID350"/>
      <c r="IE350"/>
      <c r="IF350"/>
      <c r="IG350"/>
      <c r="IH350"/>
      <c r="II350"/>
      <c r="IJ350"/>
      <c r="IK350"/>
      <c r="IL350"/>
      <c r="IM350"/>
      <c r="IN350"/>
      <c r="IO350"/>
      <c r="IP350"/>
      <c r="IQ350"/>
      <c r="IR350"/>
      <c r="IS350"/>
      <c r="IT350"/>
      <c r="IU350"/>
      <c r="IV350"/>
    </row>
    <row r="351" spans="1:256" s="5" customFormat="1" hidden="1" outlineLevel="2">
      <c r="A351" s="9"/>
      <c r="B351" s="9"/>
      <c r="C351" s="9"/>
      <c r="D351" s="26"/>
      <c r="E351" s="666"/>
      <c r="F351" s="86">
        <v>7</v>
      </c>
      <c r="G351" s="27"/>
      <c r="H351" s="148"/>
      <c r="I351" s="150"/>
      <c r="J351" s="150"/>
      <c r="K351" s="150"/>
      <c r="L351" s="150"/>
      <c r="M351" s="150"/>
      <c r="N351" s="149"/>
      <c r="O351" s="68">
        <v>0</v>
      </c>
      <c r="P351" s="68">
        <v>0</v>
      </c>
      <c r="Q351" s="68">
        <v>0</v>
      </c>
      <c r="R351" s="68"/>
      <c r="S351" s="103"/>
      <c r="T351" s="103"/>
      <c r="U351" s="103"/>
      <c r="V351" s="103"/>
      <c r="W351" s="103"/>
      <c r="X351" s="103"/>
      <c r="Y351" s="103"/>
      <c r="Z351" s="103"/>
      <c r="AA351" s="103"/>
      <c r="AB351" s="216"/>
      <c r="AC351" s="216"/>
      <c r="AD351" s="216"/>
      <c r="AE351" s="216"/>
      <c r="AF351" s="216"/>
      <c r="AG351" s="216"/>
      <c r="AH351" s="216"/>
      <c r="AI351" s="216"/>
      <c r="AJ351" s="216"/>
      <c r="AK351" s="216"/>
      <c r="AL351" s="216"/>
      <c r="AM351" s="216"/>
      <c r="AN351" s="216"/>
      <c r="AO351" s="216"/>
      <c r="AP351" s="216"/>
      <c r="AQ351" s="216"/>
      <c r="AR351" s="216"/>
      <c r="AS351" s="216"/>
      <c r="AT351" s="216"/>
      <c r="AU351" s="216"/>
      <c r="AV351" s="216"/>
      <c r="AW351" s="216"/>
      <c r="AX351" s="216"/>
      <c r="AY351" s="216"/>
      <c r="AZ351" s="216"/>
      <c r="BA351" s="216"/>
      <c r="BB351" s="216"/>
      <c r="BC351" s="216"/>
      <c r="BD351" s="103"/>
      <c r="BE351" s="103"/>
      <c r="BF351" s="103"/>
      <c r="BG351" s="103"/>
      <c r="BH351" s="103"/>
      <c r="BI351" s="103"/>
      <c r="BJ351" s="103"/>
      <c r="BK351" s="12"/>
      <c r="BL351" s="12"/>
      <c r="BM351"/>
      <c r="BN351"/>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c r="EN351"/>
      <c r="EO351"/>
      <c r="EP351"/>
      <c r="EQ351"/>
      <c r="ER351"/>
      <c r="ES351"/>
      <c r="ET351"/>
      <c r="EU351"/>
      <c r="EV351"/>
      <c r="EW351"/>
      <c r="EX351"/>
      <c r="EY351"/>
      <c r="EZ351"/>
      <c r="FA351"/>
      <c r="FB351"/>
      <c r="FC351"/>
      <c r="FD351"/>
      <c r="FE351"/>
      <c r="FF351"/>
      <c r="FG351"/>
      <c r="FH351"/>
      <c r="FI351"/>
      <c r="FJ351"/>
      <c r="FK351"/>
      <c r="FL351"/>
      <c r="FM351"/>
      <c r="FN351"/>
      <c r="FO351"/>
      <c r="FP351"/>
      <c r="FQ351"/>
      <c r="FR351"/>
      <c r="FS351"/>
      <c r="FT351"/>
      <c r="FU351"/>
      <c r="FV351"/>
      <c r="FW351"/>
      <c r="FX351"/>
      <c r="FY351"/>
      <c r="FZ351"/>
      <c r="GA351"/>
      <c r="GB351"/>
      <c r="GC351"/>
      <c r="GD351"/>
      <c r="GE351"/>
      <c r="GF351"/>
      <c r="GG351"/>
      <c r="GH351"/>
      <c r="GI351"/>
      <c r="GJ351"/>
      <c r="GK351"/>
      <c r="GL351"/>
      <c r="GM351"/>
      <c r="GN351"/>
      <c r="GO351"/>
      <c r="GP351"/>
      <c r="GQ351"/>
      <c r="GR351"/>
      <c r="GS351"/>
      <c r="GT351"/>
      <c r="GU351"/>
      <c r="GV351"/>
      <c r="GW351"/>
      <c r="GX351"/>
      <c r="GY351"/>
      <c r="GZ351"/>
      <c r="HA351"/>
      <c r="HB351"/>
      <c r="HC351"/>
      <c r="HD351"/>
      <c r="HE351"/>
      <c r="HF351"/>
      <c r="HG351"/>
      <c r="HH351"/>
      <c r="HI351"/>
      <c r="HJ351"/>
      <c r="HK351"/>
      <c r="HL351"/>
      <c r="HM351"/>
      <c r="HN351"/>
      <c r="HO351"/>
      <c r="HP351"/>
      <c r="HQ351"/>
      <c r="HR351"/>
      <c r="HS351"/>
      <c r="HT351"/>
      <c r="HU351"/>
      <c r="HV351"/>
      <c r="HW351"/>
      <c r="HX351"/>
      <c r="HY351"/>
      <c r="HZ351"/>
      <c r="IA351"/>
      <c r="IB351"/>
      <c r="IC351"/>
      <c r="ID351"/>
      <c r="IE351"/>
      <c r="IF351"/>
      <c r="IG351"/>
      <c r="IH351"/>
      <c r="II351"/>
      <c r="IJ351"/>
      <c r="IK351"/>
      <c r="IL351"/>
      <c r="IM351"/>
      <c r="IN351"/>
      <c r="IO351"/>
      <c r="IP351"/>
      <c r="IQ351"/>
      <c r="IR351"/>
      <c r="IS351"/>
      <c r="IT351"/>
      <c r="IU351"/>
      <c r="IV351"/>
    </row>
    <row r="352" spans="1:256" s="5" customFormat="1" hidden="1" outlineLevel="2">
      <c r="A352" s="9"/>
      <c r="B352" s="9"/>
      <c r="C352" s="9"/>
      <c r="D352" s="26"/>
      <c r="E352" s="666"/>
      <c r="F352" s="86">
        <v>8</v>
      </c>
      <c r="G352" s="27"/>
      <c r="H352" s="148"/>
      <c r="I352" s="150"/>
      <c r="J352" s="150"/>
      <c r="K352" s="150"/>
      <c r="L352" s="150"/>
      <c r="M352" s="150"/>
      <c r="N352" s="150"/>
      <c r="O352" s="149"/>
      <c r="P352" s="68">
        <v>0</v>
      </c>
      <c r="Q352" s="68">
        <v>0</v>
      </c>
      <c r="R352" s="68"/>
      <c r="S352" s="103"/>
      <c r="T352" s="103"/>
      <c r="U352" s="103"/>
      <c r="V352" s="103"/>
      <c r="W352" s="103"/>
      <c r="X352" s="103"/>
      <c r="Y352" s="103"/>
      <c r="Z352" s="103"/>
      <c r="AA352" s="103"/>
      <c r="AB352" s="216"/>
      <c r="AC352" s="216"/>
      <c r="AD352" s="216"/>
      <c r="AE352" s="216"/>
      <c r="AF352" s="216"/>
      <c r="AG352" s="216"/>
      <c r="AH352" s="216"/>
      <c r="AI352" s="216"/>
      <c r="AJ352" s="216"/>
      <c r="AK352" s="216"/>
      <c r="AL352" s="216"/>
      <c r="AM352" s="216"/>
      <c r="AN352" s="216"/>
      <c r="AO352" s="216"/>
      <c r="AP352" s="216"/>
      <c r="AQ352" s="216"/>
      <c r="AR352" s="216"/>
      <c r="AS352" s="216"/>
      <c r="AT352" s="216"/>
      <c r="AU352" s="216"/>
      <c r="AV352" s="216"/>
      <c r="AW352" s="216"/>
      <c r="AX352" s="216"/>
      <c r="AY352" s="216"/>
      <c r="AZ352" s="216"/>
      <c r="BA352" s="216"/>
      <c r="BB352" s="216"/>
      <c r="BC352" s="216"/>
      <c r="BD352" s="103"/>
      <c r="BE352" s="103"/>
      <c r="BF352" s="103"/>
      <c r="BG352" s="103"/>
      <c r="BH352" s="103"/>
      <c r="BI352" s="103"/>
      <c r="BJ352" s="103"/>
      <c r="BK352" s="12"/>
      <c r="BL352" s="12"/>
      <c r="BM352"/>
      <c r="BN352"/>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c r="FP352"/>
      <c r="FQ352"/>
      <c r="FR352"/>
      <c r="FS352"/>
      <c r="FT352"/>
      <c r="FU352"/>
      <c r="FV352"/>
      <c r="FW352"/>
      <c r="FX352"/>
      <c r="FY352"/>
      <c r="FZ352"/>
      <c r="GA352"/>
      <c r="GB352"/>
      <c r="GC352"/>
      <c r="GD352"/>
      <c r="GE352"/>
      <c r="GF352"/>
      <c r="GG352"/>
      <c r="GH352"/>
      <c r="GI352"/>
      <c r="GJ352"/>
      <c r="GK352"/>
      <c r="GL352"/>
      <c r="GM352"/>
      <c r="GN352"/>
      <c r="GO352"/>
      <c r="GP352"/>
      <c r="GQ352"/>
      <c r="GR352"/>
      <c r="GS352"/>
      <c r="GT352"/>
      <c r="GU352"/>
      <c r="GV352"/>
      <c r="GW352"/>
      <c r="GX352"/>
      <c r="GY352"/>
      <c r="GZ352"/>
      <c r="HA352"/>
      <c r="HB352"/>
      <c r="HC352"/>
      <c r="HD352"/>
      <c r="HE352"/>
      <c r="HF352"/>
      <c r="HG352"/>
      <c r="HH352"/>
      <c r="HI352"/>
      <c r="HJ352"/>
      <c r="HK352"/>
      <c r="HL352"/>
      <c r="HM352"/>
      <c r="HN352"/>
      <c r="HO352"/>
      <c r="HP352"/>
      <c r="HQ352"/>
      <c r="HR352"/>
      <c r="HS352"/>
      <c r="HT352"/>
      <c r="HU352"/>
      <c r="HV352"/>
      <c r="HW352"/>
      <c r="HX352"/>
      <c r="HY352"/>
      <c r="HZ352"/>
      <c r="IA352"/>
      <c r="IB352"/>
      <c r="IC352"/>
      <c r="ID352"/>
      <c r="IE352"/>
      <c r="IF352"/>
      <c r="IG352"/>
      <c r="IH352"/>
      <c r="II352"/>
      <c r="IJ352"/>
      <c r="IK352"/>
      <c r="IL352"/>
      <c r="IM352"/>
      <c r="IN352"/>
      <c r="IO352"/>
      <c r="IP352"/>
      <c r="IQ352"/>
      <c r="IR352"/>
      <c r="IS352"/>
      <c r="IT352"/>
      <c r="IU352"/>
      <c r="IV352"/>
    </row>
    <row r="353" spans="1:256" s="5" customFormat="1" hidden="1" outlineLevel="2">
      <c r="A353" s="9"/>
      <c r="B353" s="9"/>
      <c r="C353" s="9"/>
      <c r="D353" s="26"/>
      <c r="E353" s="666"/>
      <c r="F353" s="86">
        <v>9</v>
      </c>
      <c r="G353" s="27"/>
      <c r="H353" s="148"/>
      <c r="I353" s="150"/>
      <c r="J353" s="150"/>
      <c r="K353" s="150"/>
      <c r="L353" s="150"/>
      <c r="M353" s="150"/>
      <c r="N353" s="150"/>
      <c r="O353" s="150"/>
      <c r="P353" s="149"/>
      <c r="Q353" s="68">
        <v>0</v>
      </c>
      <c r="R353" s="68"/>
      <c r="S353" s="103"/>
      <c r="T353" s="103"/>
      <c r="U353" s="103"/>
      <c r="V353" s="103"/>
      <c r="W353" s="103"/>
      <c r="X353" s="103"/>
      <c r="Y353" s="103"/>
      <c r="Z353" s="103"/>
      <c r="AA353" s="103"/>
      <c r="AB353" s="216"/>
      <c r="AC353" s="216"/>
      <c r="AD353" s="216"/>
      <c r="AE353" s="216"/>
      <c r="AF353" s="216"/>
      <c r="AG353" s="216"/>
      <c r="AH353" s="216"/>
      <c r="AI353" s="216"/>
      <c r="AJ353" s="216"/>
      <c r="AK353" s="216"/>
      <c r="AL353" s="216"/>
      <c r="AM353" s="216"/>
      <c r="AN353" s="216"/>
      <c r="AO353" s="216"/>
      <c r="AP353" s="216"/>
      <c r="AQ353" s="216"/>
      <c r="AR353" s="216"/>
      <c r="AS353" s="216"/>
      <c r="AT353" s="216"/>
      <c r="AU353" s="216"/>
      <c r="AV353" s="216"/>
      <c r="AW353" s="216"/>
      <c r="AX353" s="216"/>
      <c r="AY353" s="216"/>
      <c r="AZ353" s="216"/>
      <c r="BA353" s="216"/>
      <c r="BB353" s="216"/>
      <c r="BC353" s="216"/>
      <c r="BD353" s="103"/>
      <c r="BE353" s="103"/>
      <c r="BF353" s="103"/>
      <c r="BG353" s="103"/>
      <c r="BH353" s="103"/>
      <c r="BI353" s="103"/>
      <c r="BJ353" s="103"/>
      <c r="BK353" s="12"/>
      <c r="BL353" s="12"/>
      <c r="BM353"/>
      <c r="BN353"/>
      <c r="BO353"/>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c r="EY353"/>
      <c r="EZ353"/>
      <c r="FA353"/>
      <c r="FB353"/>
      <c r="FC353"/>
      <c r="FD353"/>
      <c r="FE353"/>
      <c r="FF353"/>
      <c r="FG353"/>
      <c r="FH353"/>
      <c r="FI353"/>
      <c r="FJ353"/>
      <c r="FK353"/>
      <c r="FL353"/>
      <c r="FM353"/>
      <c r="FN353"/>
      <c r="FO353"/>
      <c r="FP353"/>
      <c r="FQ353"/>
      <c r="FR353"/>
      <c r="FS353"/>
      <c r="FT353"/>
      <c r="FU353"/>
      <c r="FV353"/>
      <c r="FW353"/>
      <c r="FX353"/>
      <c r="FY353"/>
      <c r="FZ353"/>
      <c r="GA353"/>
      <c r="GB353"/>
      <c r="GC353"/>
      <c r="GD353"/>
      <c r="GE353"/>
      <c r="GF353"/>
      <c r="GG353"/>
      <c r="GH353"/>
      <c r="GI353"/>
      <c r="GJ353"/>
      <c r="GK353"/>
      <c r="GL353"/>
      <c r="GM353"/>
      <c r="GN353"/>
      <c r="GO353"/>
      <c r="GP353"/>
      <c r="GQ353"/>
      <c r="GR353"/>
      <c r="GS353"/>
      <c r="GT353"/>
      <c r="GU353"/>
      <c r="GV353"/>
      <c r="GW353"/>
      <c r="GX353"/>
      <c r="GY353"/>
      <c r="GZ353"/>
      <c r="HA353"/>
      <c r="HB353"/>
      <c r="HC353"/>
      <c r="HD353"/>
      <c r="HE353"/>
      <c r="HF353"/>
      <c r="HG353"/>
      <c r="HH353"/>
      <c r="HI353"/>
      <c r="HJ353"/>
      <c r="HK353"/>
      <c r="HL353"/>
      <c r="HM353"/>
      <c r="HN353"/>
      <c r="HO353"/>
      <c r="HP353"/>
      <c r="HQ353"/>
      <c r="HR353"/>
      <c r="HS353"/>
      <c r="HT353"/>
      <c r="HU353"/>
      <c r="HV353"/>
      <c r="HW353"/>
      <c r="HX353"/>
      <c r="HY353"/>
      <c r="HZ353"/>
      <c r="IA353"/>
      <c r="IB353"/>
      <c r="IC353"/>
      <c r="ID353"/>
      <c r="IE353"/>
      <c r="IF353"/>
      <c r="IG353"/>
      <c r="IH353"/>
      <c r="II353"/>
      <c r="IJ353"/>
      <c r="IK353"/>
      <c r="IL353"/>
      <c r="IM353"/>
      <c r="IN353"/>
      <c r="IO353"/>
      <c r="IP353"/>
      <c r="IQ353"/>
      <c r="IR353"/>
      <c r="IS353"/>
      <c r="IT353"/>
      <c r="IU353"/>
      <c r="IV353"/>
    </row>
    <row r="354" spans="1:256" s="5" customFormat="1" hidden="1" outlineLevel="2">
      <c r="A354" s="9"/>
      <c r="B354" s="9"/>
      <c r="C354" s="9"/>
      <c r="D354" s="26"/>
      <c r="E354" s="666"/>
      <c r="F354" s="87">
        <v>10</v>
      </c>
      <c r="G354" s="27"/>
      <c r="H354" s="148"/>
      <c r="I354" s="150"/>
      <c r="J354" s="150"/>
      <c r="K354" s="150"/>
      <c r="L354" s="150"/>
      <c r="M354" s="150"/>
      <c r="N354" s="150"/>
      <c r="O354" s="150"/>
      <c r="P354" s="150"/>
      <c r="Q354" s="149"/>
      <c r="R354" s="68"/>
      <c r="S354" s="103"/>
      <c r="T354" s="103"/>
      <c r="U354" s="103"/>
      <c r="V354" s="103"/>
      <c r="W354" s="103"/>
      <c r="X354" s="103"/>
      <c r="Y354" s="103"/>
      <c r="Z354" s="103"/>
      <c r="AA354" s="103"/>
      <c r="AB354" s="216"/>
      <c r="AC354" s="216"/>
      <c r="AD354" s="216"/>
      <c r="AE354" s="216"/>
      <c r="AF354" s="216"/>
      <c r="AG354" s="216"/>
      <c r="AH354" s="216"/>
      <c r="AI354" s="216"/>
      <c r="AJ354" s="216"/>
      <c r="AK354" s="216"/>
      <c r="AL354" s="216"/>
      <c r="AM354" s="216"/>
      <c r="AN354" s="216"/>
      <c r="AO354" s="216"/>
      <c r="AP354" s="216"/>
      <c r="AQ354" s="216"/>
      <c r="AR354" s="216"/>
      <c r="AS354" s="216"/>
      <c r="AT354" s="216"/>
      <c r="AU354" s="216"/>
      <c r="AV354" s="216"/>
      <c r="AW354" s="216"/>
      <c r="AX354" s="216"/>
      <c r="AY354" s="216"/>
      <c r="AZ354" s="216"/>
      <c r="BA354" s="216"/>
      <c r="BB354" s="216"/>
      <c r="BC354" s="216"/>
      <c r="BD354" s="103"/>
      <c r="BE354" s="103"/>
      <c r="BF354" s="103"/>
      <c r="BG354" s="103"/>
      <c r="BH354" s="103"/>
      <c r="BI354" s="103"/>
      <c r="BJ354" s="103"/>
      <c r="BK354" s="12"/>
      <c r="BL354" s="12"/>
      <c r="BM354"/>
      <c r="BN354"/>
      <c r="BO354"/>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c r="EN354"/>
      <c r="EO354"/>
      <c r="EP354"/>
      <c r="EQ354"/>
      <c r="ER354"/>
      <c r="ES354"/>
      <c r="ET354"/>
      <c r="EU354"/>
      <c r="EV354"/>
      <c r="EW354"/>
      <c r="EX354"/>
      <c r="EY354"/>
      <c r="EZ354"/>
      <c r="FA354"/>
      <c r="FB354"/>
      <c r="FC354"/>
      <c r="FD354"/>
      <c r="FE354"/>
      <c r="FF354"/>
      <c r="FG354"/>
      <c r="FH354"/>
      <c r="FI354"/>
      <c r="FJ354"/>
      <c r="FK354"/>
      <c r="FL354"/>
      <c r="FM354"/>
      <c r="FN354"/>
      <c r="FO354"/>
      <c r="FP354"/>
      <c r="FQ354"/>
      <c r="FR354"/>
      <c r="FS354"/>
      <c r="FT354"/>
      <c r="FU354"/>
      <c r="FV354"/>
      <c r="FW354"/>
      <c r="FX354"/>
      <c r="FY354"/>
      <c r="FZ354"/>
      <c r="GA354"/>
      <c r="GB354"/>
      <c r="GC354"/>
      <c r="GD354"/>
      <c r="GE354"/>
      <c r="GF354"/>
      <c r="GG354"/>
      <c r="GH354"/>
      <c r="GI354"/>
      <c r="GJ354"/>
      <c r="GK354"/>
      <c r="GL354"/>
      <c r="GM354"/>
      <c r="GN354"/>
      <c r="GO354"/>
      <c r="GP354"/>
      <c r="GQ354"/>
      <c r="GR354"/>
      <c r="GS354"/>
      <c r="GT354"/>
      <c r="GU354"/>
      <c r="GV354"/>
      <c r="GW354"/>
      <c r="GX354"/>
      <c r="GY354"/>
      <c r="GZ354"/>
      <c r="HA354"/>
      <c r="HB354"/>
      <c r="HC354"/>
      <c r="HD354"/>
      <c r="HE354"/>
      <c r="HF354"/>
      <c r="HG354"/>
      <c r="HH354"/>
      <c r="HI354"/>
      <c r="HJ354"/>
      <c r="HK354"/>
      <c r="HL354"/>
      <c r="HM354"/>
      <c r="HN354"/>
      <c r="HO354"/>
      <c r="HP354"/>
      <c r="HQ354"/>
      <c r="HR354"/>
      <c r="HS354"/>
      <c r="HT354"/>
      <c r="HU354"/>
      <c r="HV354"/>
      <c r="HW354"/>
      <c r="HX354"/>
      <c r="HY354"/>
      <c r="HZ354"/>
      <c r="IA354"/>
      <c r="IB354"/>
      <c r="IC354"/>
      <c r="ID354"/>
      <c r="IE354"/>
      <c r="IF354"/>
      <c r="IG354"/>
      <c r="IH354"/>
      <c r="II354"/>
      <c r="IJ354"/>
      <c r="IK354"/>
      <c r="IL354"/>
      <c r="IM354"/>
      <c r="IN354"/>
      <c r="IO354"/>
      <c r="IP354"/>
      <c r="IQ354"/>
      <c r="IR354"/>
      <c r="IS354"/>
      <c r="IT354"/>
      <c r="IU354"/>
      <c r="IV354"/>
    </row>
    <row r="355" spans="1:256" s="5" customFormat="1" hidden="1" outlineLevel="1" collapsed="1">
      <c r="A355" s="9"/>
      <c r="B355" s="9"/>
      <c r="C355" s="9"/>
      <c r="D355" s="26">
        <v>0</v>
      </c>
      <c r="E355" s="9"/>
      <c r="F355" s="9"/>
      <c r="G355" s="123"/>
      <c r="H355" s="167">
        <v>0</v>
      </c>
      <c r="I355" s="167">
        <v>0</v>
      </c>
      <c r="J355" s="167">
        <v>0</v>
      </c>
      <c r="K355" s="167">
        <v>0</v>
      </c>
      <c r="L355" s="167">
        <v>0</v>
      </c>
      <c r="M355" s="167">
        <v>0</v>
      </c>
      <c r="N355" s="167">
        <v>0</v>
      </c>
      <c r="O355" s="167">
        <v>0</v>
      </c>
      <c r="P355" s="167">
        <v>0</v>
      </c>
      <c r="Q355" s="167">
        <v>0</v>
      </c>
      <c r="R355" s="66"/>
      <c r="S355" s="105"/>
      <c r="T355" s="105"/>
      <c r="U355" s="105"/>
      <c r="V355" s="105"/>
      <c r="W355" s="105"/>
      <c r="X355" s="105"/>
      <c r="Y355" s="105"/>
      <c r="Z355" s="105"/>
      <c r="AA355" s="105"/>
      <c r="AB355" s="232"/>
      <c r="AC355" s="232"/>
      <c r="AD355" s="232"/>
      <c r="AE355" s="232"/>
      <c r="AF355" s="232"/>
      <c r="AG355" s="232"/>
      <c r="AH355" s="232"/>
      <c r="AI355" s="232"/>
      <c r="AJ355" s="232"/>
      <c r="AK355" s="232"/>
      <c r="AL355" s="232"/>
      <c r="AM355" s="232"/>
      <c r="AN355" s="232"/>
      <c r="AO355" s="232"/>
      <c r="AP355" s="232"/>
      <c r="AQ355" s="232"/>
      <c r="AR355" s="232"/>
      <c r="AS355" s="232"/>
      <c r="AT355" s="232"/>
      <c r="AU355" s="232"/>
      <c r="AV355" s="232"/>
      <c r="AW355" s="232"/>
      <c r="AX355" s="232"/>
      <c r="AY355" s="232"/>
      <c r="AZ355" s="232"/>
      <c r="BA355" s="232"/>
      <c r="BB355" s="232"/>
      <c r="BC355" s="232"/>
      <c r="BD355" s="105"/>
      <c r="BE355" s="105"/>
      <c r="BF355" s="105"/>
      <c r="BG355" s="105"/>
      <c r="BH355" s="105"/>
      <c r="BI355" s="105"/>
      <c r="BJ355" s="105"/>
      <c r="BK355" s="12"/>
      <c r="BL355" s="12"/>
      <c r="BM355"/>
      <c r="BN355"/>
      <c r="BO355"/>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c r="EN355"/>
      <c r="EO355"/>
      <c r="EP355"/>
      <c r="EQ355"/>
      <c r="ER355"/>
      <c r="ES355"/>
      <c r="ET355"/>
      <c r="EU355"/>
      <c r="EV355"/>
      <c r="EW355"/>
      <c r="EX355"/>
      <c r="EY355"/>
      <c r="EZ355"/>
      <c r="FA355"/>
      <c r="FB355"/>
      <c r="FC355"/>
      <c r="FD355"/>
      <c r="FE355"/>
      <c r="FF355"/>
      <c r="FG355"/>
      <c r="FH355"/>
      <c r="FI355"/>
      <c r="FJ355"/>
      <c r="FK355"/>
      <c r="FL355"/>
      <c r="FM355"/>
      <c r="FN355"/>
      <c r="FO355"/>
      <c r="FP355"/>
      <c r="FQ355"/>
      <c r="FR355"/>
      <c r="FS355"/>
      <c r="FT355"/>
      <c r="FU355"/>
      <c r="FV355"/>
      <c r="FW355"/>
      <c r="FX355"/>
      <c r="FY355"/>
      <c r="FZ355"/>
      <c r="GA355"/>
      <c r="GB355"/>
      <c r="GC355"/>
      <c r="GD355"/>
      <c r="GE355"/>
      <c r="GF355"/>
      <c r="GG355"/>
      <c r="GH355"/>
      <c r="GI355"/>
      <c r="GJ355"/>
      <c r="GK355"/>
      <c r="GL355"/>
      <c r="GM355"/>
      <c r="GN355"/>
      <c r="GO355"/>
      <c r="GP355"/>
      <c r="GQ355"/>
      <c r="GR355"/>
      <c r="GS355"/>
      <c r="GT355"/>
      <c r="GU355"/>
      <c r="GV355"/>
      <c r="GW355"/>
      <c r="GX355"/>
      <c r="GY355"/>
      <c r="GZ355"/>
      <c r="HA355"/>
      <c r="HB355"/>
      <c r="HC355"/>
      <c r="HD355"/>
      <c r="HE355"/>
      <c r="HF355"/>
      <c r="HG355"/>
      <c r="HH355"/>
      <c r="HI355"/>
      <c r="HJ355"/>
      <c r="HK355"/>
      <c r="HL355"/>
      <c r="HM355"/>
      <c r="HN355"/>
      <c r="HO355"/>
      <c r="HP355"/>
      <c r="HQ355"/>
      <c r="HR355"/>
      <c r="HS355"/>
      <c r="HT355"/>
      <c r="HU355"/>
      <c r="HV355"/>
      <c r="HW355"/>
      <c r="HX355"/>
      <c r="HY355"/>
      <c r="HZ355"/>
      <c r="IA355"/>
      <c r="IB355"/>
      <c r="IC355"/>
      <c r="ID355"/>
      <c r="IE355"/>
      <c r="IF355"/>
      <c r="IG355"/>
      <c r="IH355"/>
      <c r="II355"/>
      <c r="IJ355"/>
      <c r="IK355"/>
      <c r="IL355"/>
      <c r="IM355"/>
      <c r="IN355"/>
      <c r="IO355"/>
      <c r="IP355"/>
      <c r="IQ355"/>
      <c r="IR355"/>
      <c r="IS355"/>
      <c r="IT355"/>
      <c r="IU355"/>
      <c r="IV355"/>
    </row>
    <row r="356" spans="1:256" s="5" customFormat="1" hidden="1" outlineLevel="2">
      <c r="A356" s="9"/>
      <c r="B356" s="9"/>
      <c r="C356" s="32">
        <v>0</v>
      </c>
      <c r="D356" s="163"/>
      <c r="E356" s="34" t="s">
        <v>28</v>
      </c>
      <c r="F356" s="33"/>
      <c r="G356" s="176"/>
      <c r="H356" s="67">
        <v>0</v>
      </c>
      <c r="I356" s="67">
        <v>0</v>
      </c>
      <c r="J356" s="67">
        <v>0</v>
      </c>
      <c r="K356" s="67">
        <v>0</v>
      </c>
      <c r="L356" s="67">
        <v>0</v>
      </c>
      <c r="M356" s="67">
        <v>0</v>
      </c>
      <c r="N356" s="67">
        <v>0</v>
      </c>
      <c r="O356" s="67">
        <v>0</v>
      </c>
      <c r="P356" s="67">
        <v>0</v>
      </c>
      <c r="Q356" s="67">
        <v>0</v>
      </c>
      <c r="R356" s="67"/>
      <c r="S356" s="103"/>
      <c r="T356" s="103"/>
      <c r="U356" s="103"/>
      <c r="V356" s="103"/>
      <c r="W356" s="103"/>
      <c r="X356" s="103"/>
      <c r="Y356" s="103"/>
      <c r="Z356" s="103"/>
      <c r="AA356" s="103"/>
      <c r="AB356" s="216"/>
      <c r="AC356" s="216"/>
      <c r="AD356" s="216"/>
      <c r="AE356" s="216"/>
      <c r="AF356" s="216"/>
      <c r="AG356" s="216"/>
      <c r="AH356" s="216"/>
      <c r="AI356" s="216"/>
      <c r="AJ356" s="216"/>
      <c r="AK356" s="216"/>
      <c r="AL356" s="216"/>
      <c r="AM356" s="216"/>
      <c r="AN356" s="216"/>
      <c r="AO356" s="216"/>
      <c r="AP356" s="216"/>
      <c r="AQ356" s="216"/>
      <c r="AR356" s="216"/>
      <c r="AS356" s="216"/>
      <c r="AT356" s="216"/>
      <c r="AU356" s="216"/>
      <c r="AV356" s="216"/>
      <c r="AW356" s="216"/>
      <c r="AX356" s="216"/>
      <c r="AY356" s="216"/>
      <c r="AZ356" s="216"/>
      <c r="BA356" s="216"/>
      <c r="BB356" s="216"/>
      <c r="BC356" s="216"/>
      <c r="BD356" s="103"/>
      <c r="BE356" s="103"/>
      <c r="BF356" s="103"/>
      <c r="BG356" s="103"/>
      <c r="BH356" s="103"/>
      <c r="BI356" s="103"/>
      <c r="BJ356" s="103"/>
      <c r="BK356" s="12"/>
      <c r="BL356" s="12"/>
      <c r="BM356"/>
      <c r="BN356"/>
      <c r="BO356"/>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c r="EN356"/>
      <c r="EO356"/>
      <c r="EP356"/>
      <c r="EQ356"/>
      <c r="ER356"/>
      <c r="ES356"/>
      <c r="ET356"/>
      <c r="EU356"/>
      <c r="EV356"/>
      <c r="EW356"/>
      <c r="EX356"/>
      <c r="EY356"/>
      <c r="EZ356"/>
      <c r="FA356"/>
      <c r="FB356"/>
      <c r="FC356"/>
      <c r="FD356"/>
      <c r="FE356"/>
      <c r="FF356"/>
      <c r="FG356"/>
      <c r="FH356"/>
      <c r="FI356"/>
      <c r="FJ356"/>
      <c r="FK356"/>
      <c r="FL356"/>
      <c r="FM356"/>
      <c r="FN356"/>
      <c r="FO356"/>
      <c r="FP356"/>
      <c r="FQ356"/>
      <c r="FR356"/>
      <c r="FS356"/>
      <c r="FT356"/>
      <c r="FU356"/>
      <c r="FV356"/>
      <c r="FW356"/>
      <c r="FX356"/>
      <c r="FY356"/>
      <c r="FZ356"/>
      <c r="GA356"/>
      <c r="GB356"/>
      <c r="GC356"/>
      <c r="GD356"/>
      <c r="GE356"/>
      <c r="GF356"/>
      <c r="GG356"/>
      <c r="GH356"/>
      <c r="GI356"/>
      <c r="GJ356"/>
      <c r="GK356"/>
      <c r="GL356"/>
      <c r="GM356"/>
      <c r="GN356"/>
      <c r="GO356"/>
      <c r="GP356"/>
      <c r="GQ356"/>
      <c r="GR356"/>
      <c r="GS356"/>
      <c r="GT356"/>
      <c r="GU356"/>
      <c r="GV356"/>
      <c r="GW356"/>
      <c r="GX356"/>
      <c r="GY356"/>
      <c r="GZ356"/>
      <c r="HA356"/>
      <c r="HB356"/>
      <c r="HC356"/>
      <c r="HD356"/>
      <c r="HE356"/>
      <c r="HF356"/>
      <c r="HG356"/>
      <c r="HH356"/>
      <c r="HI356"/>
      <c r="HJ356"/>
      <c r="HK356"/>
      <c r="HL356"/>
      <c r="HM356"/>
      <c r="HN356"/>
      <c r="HO356"/>
      <c r="HP356"/>
      <c r="HQ356"/>
      <c r="HR356"/>
      <c r="HS356"/>
      <c r="HT356"/>
      <c r="HU356"/>
      <c r="HV356"/>
      <c r="HW356"/>
      <c r="HX356"/>
      <c r="HY356"/>
      <c r="HZ356"/>
      <c r="IA356"/>
      <c r="IB356"/>
      <c r="IC356"/>
      <c r="ID356"/>
      <c r="IE356"/>
      <c r="IF356"/>
      <c r="IG356"/>
      <c r="IH356"/>
      <c r="II356"/>
      <c r="IJ356"/>
      <c r="IK356"/>
      <c r="IL356"/>
      <c r="IM356"/>
      <c r="IN356"/>
      <c r="IO356"/>
      <c r="IP356"/>
      <c r="IQ356"/>
      <c r="IR356"/>
      <c r="IS356"/>
      <c r="IT356"/>
      <c r="IU356"/>
      <c r="IV356"/>
    </row>
    <row r="357" spans="1:256" s="5" customFormat="1" ht="12.75" hidden="1" customHeight="1" outlineLevel="2">
      <c r="A357" s="9"/>
      <c r="B357" s="9"/>
      <c r="C357" s="9"/>
      <c r="D357" s="26"/>
      <c r="E357" s="665" t="s">
        <v>84</v>
      </c>
      <c r="F357" s="86">
        <v>0</v>
      </c>
      <c r="G357" s="123"/>
      <c r="H357" s="68"/>
      <c r="I357" s="68"/>
      <c r="J357" s="68"/>
      <c r="K357" s="68"/>
      <c r="L357" s="68"/>
      <c r="M357" s="165"/>
      <c r="N357" s="113"/>
      <c r="O357" s="68"/>
      <c r="P357" s="68"/>
      <c r="Q357" s="68"/>
      <c r="R357" s="68"/>
      <c r="S357" s="103"/>
      <c r="T357" s="103"/>
      <c r="U357" s="103"/>
      <c r="V357" s="103"/>
      <c r="W357" s="103"/>
      <c r="X357" s="103"/>
      <c r="Y357" s="103"/>
      <c r="Z357" s="103"/>
      <c r="AA357" s="103"/>
      <c r="AB357" s="216"/>
      <c r="AC357" s="216"/>
      <c r="AD357" s="216"/>
      <c r="AE357" s="216"/>
      <c r="AF357" s="216"/>
      <c r="AG357" s="216"/>
      <c r="AH357" s="216"/>
      <c r="AI357" s="216"/>
      <c r="AJ357" s="216"/>
      <c r="AK357" s="216"/>
      <c r="AL357" s="216"/>
      <c r="AM357" s="216"/>
      <c r="AN357" s="216"/>
      <c r="AO357" s="216"/>
      <c r="AP357" s="216"/>
      <c r="AQ357" s="216"/>
      <c r="AR357" s="216"/>
      <c r="AS357" s="216"/>
      <c r="AT357" s="216"/>
      <c r="AU357" s="216"/>
      <c r="AV357" s="216"/>
      <c r="AW357" s="216"/>
      <c r="AX357" s="216"/>
      <c r="AY357" s="216"/>
      <c r="AZ357" s="216"/>
      <c r="BA357" s="216"/>
      <c r="BB357" s="216"/>
      <c r="BC357" s="216"/>
      <c r="BD357" s="103"/>
      <c r="BE357" s="103"/>
      <c r="BF357" s="103"/>
      <c r="BG357" s="103"/>
      <c r="BH357" s="103"/>
      <c r="BI357" s="103"/>
      <c r="BJ357" s="103"/>
      <c r="BK357" s="12"/>
      <c r="BL357" s="12"/>
      <c r="BM357"/>
      <c r="BN357"/>
      <c r="BO35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c r="EN357"/>
      <c r="EO357"/>
      <c r="EP357"/>
      <c r="EQ357"/>
      <c r="ER357"/>
      <c r="ES357"/>
      <c r="ET357"/>
      <c r="EU357"/>
      <c r="EV357"/>
      <c r="EW357"/>
      <c r="EX357"/>
      <c r="EY357"/>
      <c r="EZ357"/>
      <c r="FA357"/>
      <c r="FB357"/>
      <c r="FC357"/>
      <c r="FD357"/>
      <c r="FE357"/>
      <c r="FF357"/>
      <c r="FG357"/>
      <c r="FH357"/>
      <c r="FI357"/>
      <c r="FJ357"/>
      <c r="FK357"/>
      <c r="FL357"/>
      <c r="FM357"/>
      <c r="FN357"/>
      <c r="FO357"/>
      <c r="FP357"/>
      <c r="FQ357"/>
      <c r="FR357"/>
      <c r="FS357"/>
      <c r="FT357"/>
      <c r="FU357"/>
      <c r="FV357"/>
      <c r="FW357"/>
      <c r="FX357"/>
      <c r="FY357"/>
      <c r="FZ357"/>
      <c r="GA357"/>
      <c r="GB357"/>
      <c r="GC357"/>
      <c r="GD357"/>
      <c r="GE357"/>
      <c r="GF357"/>
      <c r="GG357"/>
      <c r="GH357"/>
      <c r="GI357"/>
      <c r="GJ357"/>
      <c r="GK357"/>
      <c r="GL357"/>
      <c r="GM357"/>
      <c r="GN357"/>
      <c r="GO357"/>
      <c r="GP357"/>
      <c r="GQ357"/>
      <c r="GR357"/>
      <c r="GS357"/>
      <c r="GT357"/>
      <c r="GU357"/>
      <c r="GV357"/>
      <c r="GW357"/>
      <c r="GX357"/>
      <c r="GY357"/>
      <c r="GZ357"/>
      <c r="HA357"/>
      <c r="HB357"/>
      <c r="HC357"/>
      <c r="HD357"/>
      <c r="HE357"/>
      <c r="HF357"/>
      <c r="HG357"/>
      <c r="HH357"/>
      <c r="HI357"/>
      <c r="HJ357"/>
      <c r="HK357"/>
      <c r="HL357"/>
      <c r="HM357"/>
      <c r="HN357"/>
      <c r="HO357"/>
      <c r="HP357"/>
      <c r="HQ357"/>
      <c r="HR357"/>
      <c r="HS357"/>
      <c r="HT357"/>
      <c r="HU357"/>
      <c r="HV357"/>
      <c r="HW357"/>
      <c r="HX357"/>
      <c r="HY357"/>
      <c r="HZ357"/>
      <c r="IA357"/>
      <c r="IB357"/>
      <c r="IC357"/>
      <c r="ID357"/>
      <c r="IE357"/>
      <c r="IF357"/>
      <c r="IG357"/>
      <c r="IH357"/>
      <c r="II357"/>
      <c r="IJ357"/>
      <c r="IK357"/>
      <c r="IL357"/>
      <c r="IM357"/>
      <c r="IN357"/>
      <c r="IO357"/>
      <c r="IP357"/>
      <c r="IQ357"/>
      <c r="IR357"/>
      <c r="IS357"/>
      <c r="IT357"/>
      <c r="IU357"/>
      <c r="IV357"/>
    </row>
    <row r="358" spans="1:256" s="5" customFormat="1" hidden="1" outlineLevel="2">
      <c r="A358" s="9"/>
      <c r="B358" s="9"/>
      <c r="C358" s="9"/>
      <c r="D358" s="26"/>
      <c r="E358" s="666"/>
      <c r="F358" s="86">
        <v>1</v>
      </c>
      <c r="G358" s="123"/>
      <c r="H358" s="147"/>
      <c r="I358" s="68">
        <v>0</v>
      </c>
      <c r="J358" s="68">
        <v>0</v>
      </c>
      <c r="K358" s="68">
        <v>0</v>
      </c>
      <c r="L358" s="68">
        <v>0</v>
      </c>
      <c r="M358" s="68">
        <v>0</v>
      </c>
      <c r="N358" s="68">
        <v>0</v>
      </c>
      <c r="O358" s="68">
        <v>0</v>
      </c>
      <c r="P358" s="68">
        <v>0</v>
      </c>
      <c r="Q358" s="68">
        <v>0</v>
      </c>
      <c r="R358" s="68"/>
      <c r="S358" s="103"/>
      <c r="T358" s="103"/>
      <c r="U358" s="103"/>
      <c r="V358" s="103"/>
      <c r="W358" s="103"/>
      <c r="X358" s="103"/>
      <c r="Y358" s="103"/>
      <c r="Z358" s="103"/>
      <c r="AA358" s="103"/>
      <c r="AB358" s="216"/>
      <c r="AC358" s="216"/>
      <c r="AD358" s="216"/>
      <c r="AE358" s="216"/>
      <c r="AF358" s="216"/>
      <c r="AG358" s="216"/>
      <c r="AH358" s="216"/>
      <c r="AI358" s="216"/>
      <c r="AJ358" s="216"/>
      <c r="AK358" s="216"/>
      <c r="AL358" s="216"/>
      <c r="AM358" s="216"/>
      <c r="AN358" s="216"/>
      <c r="AO358" s="216"/>
      <c r="AP358" s="216"/>
      <c r="AQ358" s="216"/>
      <c r="AR358" s="216"/>
      <c r="AS358" s="216"/>
      <c r="AT358" s="216"/>
      <c r="AU358" s="216"/>
      <c r="AV358" s="216"/>
      <c r="AW358" s="216"/>
      <c r="AX358" s="216"/>
      <c r="AY358" s="216"/>
      <c r="AZ358" s="216"/>
      <c r="BA358" s="216"/>
      <c r="BB358" s="216"/>
      <c r="BC358" s="216"/>
      <c r="BD358" s="103"/>
      <c r="BE358" s="103"/>
      <c r="BF358" s="103"/>
      <c r="BG358" s="103"/>
      <c r="BH358" s="103"/>
      <c r="BI358" s="103"/>
      <c r="BJ358" s="103"/>
      <c r="BK358" s="12"/>
      <c r="BL358" s="12"/>
      <c r="BM358"/>
      <c r="BN358"/>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c r="EY358"/>
      <c r="EZ358"/>
      <c r="FA358"/>
      <c r="FB358"/>
      <c r="FC358"/>
      <c r="FD358"/>
      <c r="FE358"/>
      <c r="FF358"/>
      <c r="FG358"/>
      <c r="FH358"/>
      <c r="FI358"/>
      <c r="FJ358"/>
      <c r="FK358"/>
      <c r="FL358"/>
      <c r="FM358"/>
      <c r="FN358"/>
      <c r="FO358"/>
      <c r="FP358"/>
      <c r="FQ358"/>
      <c r="FR358"/>
      <c r="FS358"/>
      <c r="FT358"/>
      <c r="FU358"/>
      <c r="FV358"/>
      <c r="FW358"/>
      <c r="FX358"/>
      <c r="FY358"/>
      <c r="FZ358"/>
      <c r="GA358"/>
      <c r="GB358"/>
      <c r="GC358"/>
      <c r="GD358"/>
      <c r="GE358"/>
      <c r="GF358"/>
      <c r="GG358"/>
      <c r="GH358"/>
      <c r="GI358"/>
      <c r="GJ358"/>
      <c r="GK358"/>
      <c r="GL358"/>
      <c r="GM358"/>
      <c r="GN358"/>
      <c r="GO358"/>
      <c r="GP358"/>
      <c r="GQ358"/>
      <c r="GR358"/>
      <c r="GS358"/>
      <c r="GT358"/>
      <c r="GU358"/>
      <c r="GV358"/>
      <c r="GW358"/>
      <c r="GX358"/>
      <c r="GY358"/>
      <c r="GZ358"/>
      <c r="HA358"/>
      <c r="HB358"/>
      <c r="HC358"/>
      <c r="HD358"/>
      <c r="HE358"/>
      <c r="HF358"/>
      <c r="HG358"/>
      <c r="HH358"/>
      <c r="HI358"/>
      <c r="HJ358"/>
      <c r="HK358"/>
      <c r="HL358"/>
      <c r="HM358"/>
      <c r="HN358"/>
      <c r="HO358"/>
      <c r="HP358"/>
      <c r="HQ358"/>
      <c r="HR358"/>
      <c r="HS358"/>
      <c r="HT358"/>
      <c r="HU358"/>
      <c r="HV358"/>
      <c r="HW358"/>
      <c r="HX358"/>
      <c r="HY358"/>
      <c r="HZ358"/>
      <c r="IA358"/>
      <c r="IB358"/>
      <c r="IC358"/>
      <c r="ID358"/>
      <c r="IE358"/>
      <c r="IF358"/>
      <c r="IG358"/>
      <c r="IH358"/>
      <c r="II358"/>
      <c r="IJ358"/>
      <c r="IK358"/>
      <c r="IL358"/>
      <c r="IM358"/>
      <c r="IN358"/>
      <c r="IO358"/>
      <c r="IP358"/>
      <c r="IQ358"/>
      <c r="IR358"/>
      <c r="IS358"/>
      <c r="IT358"/>
      <c r="IU358"/>
      <c r="IV358"/>
    </row>
    <row r="359" spans="1:256" s="5" customFormat="1" hidden="1" outlineLevel="2">
      <c r="A359" s="9"/>
      <c r="B359" s="9"/>
      <c r="C359" s="9"/>
      <c r="D359" s="26"/>
      <c r="E359" s="666"/>
      <c r="F359" s="86">
        <v>2</v>
      </c>
      <c r="G359" s="123"/>
      <c r="H359" s="148"/>
      <c r="I359" s="149"/>
      <c r="J359" s="68">
        <v>0</v>
      </c>
      <c r="K359" s="68">
        <v>0</v>
      </c>
      <c r="L359" s="68">
        <v>0</v>
      </c>
      <c r="M359" s="68">
        <v>0</v>
      </c>
      <c r="N359" s="68">
        <v>0</v>
      </c>
      <c r="O359" s="68">
        <v>0</v>
      </c>
      <c r="P359" s="68">
        <v>0</v>
      </c>
      <c r="Q359" s="68">
        <v>0</v>
      </c>
      <c r="R359" s="68"/>
      <c r="S359" s="103"/>
      <c r="T359" s="103"/>
      <c r="U359" s="103"/>
      <c r="V359" s="103"/>
      <c r="W359" s="103"/>
      <c r="X359" s="103"/>
      <c r="Y359" s="103"/>
      <c r="Z359" s="103"/>
      <c r="AA359" s="103"/>
      <c r="AB359" s="216"/>
      <c r="AC359" s="216"/>
      <c r="AD359" s="216"/>
      <c r="AE359" s="216"/>
      <c r="AF359" s="216"/>
      <c r="AG359" s="216"/>
      <c r="AH359" s="216"/>
      <c r="AI359" s="216"/>
      <c r="AJ359" s="216"/>
      <c r="AK359" s="216"/>
      <c r="AL359" s="216"/>
      <c r="AM359" s="216"/>
      <c r="AN359" s="216"/>
      <c r="AO359" s="216"/>
      <c r="AP359" s="216"/>
      <c r="AQ359" s="216"/>
      <c r="AR359" s="216"/>
      <c r="AS359" s="216"/>
      <c r="AT359" s="216"/>
      <c r="AU359" s="216"/>
      <c r="AV359" s="216"/>
      <c r="AW359" s="216"/>
      <c r="AX359" s="216"/>
      <c r="AY359" s="216"/>
      <c r="AZ359" s="216"/>
      <c r="BA359" s="216"/>
      <c r="BB359" s="216"/>
      <c r="BC359" s="216"/>
      <c r="BD359" s="103"/>
      <c r="BE359" s="103"/>
      <c r="BF359" s="103"/>
      <c r="BG359" s="103"/>
      <c r="BH359" s="103"/>
      <c r="BI359" s="103"/>
      <c r="BJ359" s="103"/>
      <c r="BK359" s="12"/>
      <c r="BL359" s="12"/>
      <c r="BM359"/>
      <c r="BN359"/>
      <c r="BO359"/>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c r="EC359"/>
      <c r="ED359"/>
      <c r="EE359"/>
      <c r="EF359"/>
      <c r="EG359"/>
      <c r="EH359"/>
      <c r="EI359"/>
      <c r="EJ359"/>
      <c r="EK359"/>
      <c r="EL359"/>
      <c r="EM359"/>
      <c r="EN359"/>
      <c r="EO359"/>
      <c r="EP359"/>
      <c r="EQ359"/>
      <c r="ER359"/>
      <c r="ES359"/>
      <c r="ET359"/>
      <c r="EU359"/>
      <c r="EV359"/>
      <c r="EW359"/>
      <c r="EX359"/>
      <c r="EY359"/>
      <c r="EZ359"/>
      <c r="FA359"/>
      <c r="FB359"/>
      <c r="FC359"/>
      <c r="FD359"/>
      <c r="FE359"/>
      <c r="FF359"/>
      <c r="FG359"/>
      <c r="FH359"/>
      <c r="FI359"/>
      <c r="FJ359"/>
      <c r="FK359"/>
      <c r="FL359"/>
      <c r="FM359"/>
      <c r="FN359"/>
      <c r="FO359"/>
      <c r="FP359"/>
      <c r="FQ359"/>
      <c r="FR359"/>
      <c r="FS359"/>
      <c r="FT359"/>
      <c r="FU359"/>
      <c r="FV359"/>
      <c r="FW359"/>
      <c r="FX359"/>
      <c r="FY359"/>
      <c r="FZ359"/>
      <c r="GA359"/>
      <c r="GB359"/>
      <c r="GC359"/>
      <c r="GD359"/>
      <c r="GE359"/>
      <c r="GF359"/>
      <c r="GG359"/>
      <c r="GH359"/>
      <c r="GI359"/>
      <c r="GJ359"/>
      <c r="GK359"/>
      <c r="GL359"/>
      <c r="GM359"/>
      <c r="GN359"/>
      <c r="GO359"/>
      <c r="GP359"/>
      <c r="GQ359"/>
      <c r="GR359"/>
      <c r="GS359"/>
      <c r="GT359"/>
      <c r="GU359"/>
      <c r="GV359"/>
      <c r="GW359"/>
      <c r="GX359"/>
      <c r="GY359"/>
      <c r="GZ359"/>
      <c r="HA359"/>
      <c r="HB359"/>
      <c r="HC359"/>
      <c r="HD359"/>
      <c r="HE359"/>
      <c r="HF359"/>
      <c r="HG359"/>
      <c r="HH359"/>
      <c r="HI359"/>
      <c r="HJ359"/>
      <c r="HK359"/>
      <c r="HL359"/>
      <c r="HM359"/>
      <c r="HN359"/>
      <c r="HO359"/>
      <c r="HP359"/>
      <c r="HQ359"/>
      <c r="HR359"/>
      <c r="HS359"/>
      <c r="HT359"/>
      <c r="HU359"/>
      <c r="HV359"/>
      <c r="HW359"/>
      <c r="HX359"/>
      <c r="HY359"/>
      <c r="HZ359"/>
      <c r="IA359"/>
      <c r="IB359"/>
      <c r="IC359"/>
      <c r="ID359"/>
      <c r="IE359"/>
      <c r="IF359"/>
      <c r="IG359"/>
      <c r="IH359"/>
      <c r="II359"/>
      <c r="IJ359"/>
      <c r="IK359"/>
      <c r="IL359"/>
      <c r="IM359"/>
      <c r="IN359"/>
      <c r="IO359"/>
      <c r="IP359"/>
      <c r="IQ359"/>
      <c r="IR359"/>
      <c r="IS359"/>
      <c r="IT359"/>
      <c r="IU359"/>
      <c r="IV359"/>
    </row>
    <row r="360" spans="1:256" s="5" customFormat="1" hidden="1" outlineLevel="2">
      <c r="A360" s="9"/>
      <c r="B360" s="9"/>
      <c r="C360" s="9"/>
      <c r="D360" s="26"/>
      <c r="E360" s="666"/>
      <c r="F360" s="86">
        <v>3</v>
      </c>
      <c r="G360" s="123"/>
      <c r="H360" s="148"/>
      <c r="I360" s="150"/>
      <c r="J360" s="149"/>
      <c r="K360" s="68">
        <v>0</v>
      </c>
      <c r="L360" s="68">
        <v>0</v>
      </c>
      <c r="M360" s="68">
        <v>0</v>
      </c>
      <c r="N360" s="68">
        <v>0</v>
      </c>
      <c r="O360" s="68">
        <v>0</v>
      </c>
      <c r="P360" s="68">
        <v>0</v>
      </c>
      <c r="Q360" s="68">
        <v>0</v>
      </c>
      <c r="R360" s="68"/>
      <c r="S360" s="103"/>
      <c r="T360" s="103"/>
      <c r="U360" s="103"/>
      <c r="V360" s="103"/>
      <c r="W360" s="103"/>
      <c r="X360" s="103"/>
      <c r="Y360" s="103"/>
      <c r="Z360" s="103"/>
      <c r="AA360" s="103"/>
      <c r="AB360" s="216"/>
      <c r="AC360" s="216"/>
      <c r="AD360" s="216"/>
      <c r="AE360" s="216"/>
      <c r="AF360" s="216"/>
      <c r="AG360" s="216"/>
      <c r="AH360" s="216"/>
      <c r="AI360" s="216"/>
      <c r="AJ360" s="216"/>
      <c r="AK360" s="216"/>
      <c r="AL360" s="216"/>
      <c r="AM360" s="216"/>
      <c r="AN360" s="216"/>
      <c r="AO360" s="216"/>
      <c r="AP360" s="216"/>
      <c r="AQ360" s="216"/>
      <c r="AR360" s="216"/>
      <c r="AS360" s="216"/>
      <c r="AT360" s="216"/>
      <c r="AU360" s="216"/>
      <c r="AV360" s="216"/>
      <c r="AW360" s="216"/>
      <c r="AX360" s="216"/>
      <c r="AY360" s="216"/>
      <c r="AZ360" s="216"/>
      <c r="BA360" s="216"/>
      <c r="BB360" s="216"/>
      <c r="BC360" s="216"/>
      <c r="BD360" s="103"/>
      <c r="BE360" s="103"/>
      <c r="BF360" s="103"/>
      <c r="BG360" s="103"/>
      <c r="BH360" s="103"/>
      <c r="BI360" s="103"/>
      <c r="BJ360" s="103"/>
      <c r="BK360" s="12"/>
      <c r="BL360" s="12"/>
      <c r="BM360"/>
      <c r="BN360"/>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c r="EC360"/>
      <c r="ED360"/>
      <c r="EE360"/>
      <c r="EF360"/>
      <c r="EG360"/>
      <c r="EH360"/>
      <c r="EI360"/>
      <c r="EJ360"/>
      <c r="EK360"/>
      <c r="EL360"/>
      <c r="EM360"/>
      <c r="EN360"/>
      <c r="EO360"/>
      <c r="EP360"/>
      <c r="EQ360"/>
      <c r="ER360"/>
      <c r="ES360"/>
      <c r="ET360"/>
      <c r="EU360"/>
      <c r="EV360"/>
      <c r="EW360"/>
      <c r="EX360"/>
      <c r="EY360"/>
      <c r="EZ360"/>
      <c r="FA360"/>
      <c r="FB360"/>
      <c r="FC360"/>
      <c r="FD360"/>
      <c r="FE360"/>
      <c r="FF360"/>
      <c r="FG360"/>
      <c r="FH360"/>
      <c r="FI360"/>
      <c r="FJ360"/>
      <c r="FK360"/>
      <c r="FL360"/>
      <c r="FM360"/>
      <c r="FN360"/>
      <c r="FO360"/>
      <c r="FP360"/>
      <c r="FQ360"/>
      <c r="FR360"/>
      <c r="FS360"/>
      <c r="FT360"/>
      <c r="FU360"/>
      <c r="FV360"/>
      <c r="FW360"/>
      <c r="FX360"/>
      <c r="FY360"/>
      <c r="FZ360"/>
      <c r="GA360"/>
      <c r="GB360"/>
      <c r="GC360"/>
      <c r="GD360"/>
      <c r="GE360"/>
      <c r="GF360"/>
      <c r="GG360"/>
      <c r="GH360"/>
      <c r="GI360"/>
      <c r="GJ360"/>
      <c r="GK360"/>
      <c r="GL360"/>
      <c r="GM360"/>
      <c r="GN360"/>
      <c r="GO360"/>
      <c r="GP360"/>
      <c r="GQ360"/>
      <c r="GR360"/>
      <c r="GS360"/>
      <c r="GT360"/>
      <c r="GU360"/>
      <c r="GV360"/>
      <c r="GW360"/>
      <c r="GX360"/>
      <c r="GY360"/>
      <c r="GZ360"/>
      <c r="HA360"/>
      <c r="HB360"/>
      <c r="HC360"/>
      <c r="HD360"/>
      <c r="HE360"/>
      <c r="HF360"/>
      <c r="HG360"/>
      <c r="HH360"/>
      <c r="HI360"/>
      <c r="HJ360"/>
      <c r="HK360"/>
      <c r="HL360"/>
      <c r="HM360"/>
      <c r="HN360"/>
      <c r="HO360"/>
      <c r="HP360"/>
      <c r="HQ360"/>
      <c r="HR360"/>
      <c r="HS360"/>
      <c r="HT360"/>
      <c r="HU360"/>
      <c r="HV360"/>
      <c r="HW360"/>
      <c r="HX360"/>
      <c r="HY360"/>
      <c r="HZ360"/>
      <c r="IA360"/>
      <c r="IB360"/>
      <c r="IC360"/>
      <c r="ID360"/>
      <c r="IE360"/>
      <c r="IF360"/>
      <c r="IG360"/>
      <c r="IH360"/>
      <c r="II360"/>
      <c r="IJ360"/>
      <c r="IK360"/>
      <c r="IL360"/>
      <c r="IM360"/>
      <c r="IN360"/>
      <c r="IO360"/>
      <c r="IP360"/>
      <c r="IQ360"/>
      <c r="IR360"/>
      <c r="IS360"/>
      <c r="IT360"/>
      <c r="IU360"/>
      <c r="IV360"/>
    </row>
    <row r="361" spans="1:256" s="5" customFormat="1" hidden="1" outlineLevel="2">
      <c r="A361" s="9"/>
      <c r="B361" s="9"/>
      <c r="C361" s="9"/>
      <c r="D361" s="26"/>
      <c r="E361" s="666"/>
      <c r="F361" s="86">
        <v>4</v>
      </c>
      <c r="G361" s="123"/>
      <c r="H361" s="148"/>
      <c r="I361" s="150"/>
      <c r="J361" s="150"/>
      <c r="K361" s="149"/>
      <c r="L361" s="68">
        <v>0</v>
      </c>
      <c r="M361" s="68">
        <v>0</v>
      </c>
      <c r="N361" s="68">
        <v>0</v>
      </c>
      <c r="O361" s="68">
        <v>0</v>
      </c>
      <c r="P361" s="68">
        <v>0</v>
      </c>
      <c r="Q361" s="68">
        <v>0</v>
      </c>
      <c r="R361" s="68"/>
      <c r="S361" s="103"/>
      <c r="T361" s="103"/>
      <c r="U361" s="103"/>
      <c r="V361" s="103"/>
      <c r="W361" s="103"/>
      <c r="X361" s="103"/>
      <c r="Y361" s="103"/>
      <c r="Z361" s="103"/>
      <c r="AA361" s="103"/>
      <c r="AB361" s="216"/>
      <c r="AC361" s="216"/>
      <c r="AD361" s="216"/>
      <c r="AE361" s="216"/>
      <c r="AF361" s="216"/>
      <c r="AG361" s="216"/>
      <c r="AH361" s="216"/>
      <c r="AI361" s="216"/>
      <c r="AJ361" s="216"/>
      <c r="AK361" s="216"/>
      <c r="AL361" s="216"/>
      <c r="AM361" s="216"/>
      <c r="AN361" s="216"/>
      <c r="AO361" s="216"/>
      <c r="AP361" s="216"/>
      <c r="AQ361" s="216"/>
      <c r="AR361" s="216"/>
      <c r="AS361" s="216"/>
      <c r="AT361" s="216"/>
      <c r="AU361" s="216"/>
      <c r="AV361" s="216"/>
      <c r="AW361" s="216"/>
      <c r="AX361" s="216"/>
      <c r="AY361" s="216"/>
      <c r="AZ361" s="216"/>
      <c r="BA361" s="216"/>
      <c r="BB361" s="216"/>
      <c r="BC361" s="216"/>
      <c r="BD361" s="103"/>
      <c r="BE361" s="103"/>
      <c r="BF361" s="103"/>
      <c r="BG361" s="103"/>
      <c r="BH361" s="103"/>
      <c r="BI361" s="103"/>
      <c r="BJ361" s="103"/>
      <c r="BK361" s="12"/>
      <c r="BL361" s="12"/>
      <c r="BM361"/>
      <c r="BN361"/>
      <c r="BO36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c r="EC361"/>
      <c r="ED361"/>
      <c r="EE361"/>
      <c r="EF361"/>
      <c r="EG361"/>
      <c r="EH361"/>
      <c r="EI361"/>
      <c r="EJ361"/>
      <c r="EK361"/>
      <c r="EL361"/>
      <c r="EM361"/>
      <c r="EN361"/>
      <c r="EO361"/>
      <c r="EP361"/>
      <c r="EQ361"/>
      <c r="ER361"/>
      <c r="ES361"/>
      <c r="ET361"/>
      <c r="EU361"/>
      <c r="EV361"/>
      <c r="EW361"/>
      <c r="EX361"/>
      <c r="EY361"/>
      <c r="EZ361"/>
      <c r="FA361"/>
      <c r="FB361"/>
      <c r="FC361"/>
      <c r="FD361"/>
      <c r="FE361"/>
      <c r="FF361"/>
      <c r="FG361"/>
      <c r="FH361"/>
      <c r="FI361"/>
      <c r="FJ361"/>
      <c r="FK361"/>
      <c r="FL361"/>
      <c r="FM361"/>
      <c r="FN361"/>
      <c r="FO361"/>
      <c r="FP361"/>
      <c r="FQ361"/>
      <c r="FR361"/>
      <c r="FS361"/>
      <c r="FT361"/>
      <c r="FU361"/>
      <c r="FV361"/>
      <c r="FW361"/>
      <c r="FX361"/>
      <c r="FY361"/>
      <c r="FZ361"/>
      <c r="GA361"/>
      <c r="GB361"/>
      <c r="GC361"/>
      <c r="GD361"/>
      <c r="GE361"/>
      <c r="GF361"/>
      <c r="GG361"/>
      <c r="GH361"/>
      <c r="GI361"/>
      <c r="GJ361"/>
      <c r="GK361"/>
      <c r="GL361"/>
      <c r="GM361"/>
      <c r="GN361"/>
      <c r="GO361"/>
      <c r="GP361"/>
      <c r="GQ361"/>
      <c r="GR361"/>
      <c r="GS361"/>
      <c r="GT361"/>
      <c r="GU361"/>
      <c r="GV361"/>
      <c r="GW361"/>
      <c r="GX361"/>
      <c r="GY361"/>
      <c r="GZ361"/>
      <c r="HA361"/>
      <c r="HB361"/>
      <c r="HC361"/>
      <c r="HD361"/>
      <c r="HE361"/>
      <c r="HF361"/>
      <c r="HG361"/>
      <c r="HH361"/>
      <c r="HI361"/>
      <c r="HJ361"/>
      <c r="HK361"/>
      <c r="HL361"/>
      <c r="HM361"/>
      <c r="HN361"/>
      <c r="HO361"/>
      <c r="HP361"/>
      <c r="HQ361"/>
      <c r="HR361"/>
      <c r="HS361"/>
      <c r="HT361"/>
      <c r="HU361"/>
      <c r="HV361"/>
      <c r="HW361"/>
      <c r="HX361"/>
      <c r="HY361"/>
      <c r="HZ361"/>
      <c r="IA361"/>
      <c r="IB361"/>
      <c r="IC361"/>
      <c r="ID361"/>
      <c r="IE361"/>
      <c r="IF361"/>
      <c r="IG361"/>
      <c r="IH361"/>
      <c r="II361"/>
      <c r="IJ361"/>
      <c r="IK361"/>
      <c r="IL361"/>
      <c r="IM361"/>
      <c r="IN361"/>
      <c r="IO361"/>
      <c r="IP361"/>
      <c r="IQ361"/>
      <c r="IR361"/>
      <c r="IS361"/>
      <c r="IT361"/>
      <c r="IU361"/>
      <c r="IV361"/>
    </row>
    <row r="362" spans="1:256" s="5" customFormat="1" hidden="1" outlineLevel="2">
      <c r="A362" s="9"/>
      <c r="B362" s="9"/>
      <c r="C362" s="9"/>
      <c r="D362" s="26"/>
      <c r="E362" s="666"/>
      <c r="F362" s="86">
        <v>5</v>
      </c>
      <c r="G362" s="27"/>
      <c r="H362" s="148"/>
      <c r="I362" s="150"/>
      <c r="J362" s="150"/>
      <c r="K362" s="150"/>
      <c r="L362" s="149"/>
      <c r="M362" s="68">
        <v>0</v>
      </c>
      <c r="N362" s="68">
        <v>0</v>
      </c>
      <c r="O362" s="68">
        <v>0</v>
      </c>
      <c r="P362" s="68">
        <v>0</v>
      </c>
      <c r="Q362" s="68">
        <v>0</v>
      </c>
      <c r="R362" s="68"/>
      <c r="S362" s="103"/>
      <c r="T362" s="103"/>
      <c r="U362" s="103"/>
      <c r="V362" s="103"/>
      <c r="W362" s="103"/>
      <c r="X362" s="103"/>
      <c r="Y362" s="103"/>
      <c r="Z362" s="103"/>
      <c r="AA362" s="103"/>
      <c r="AB362" s="216"/>
      <c r="AC362" s="216"/>
      <c r="AD362" s="216"/>
      <c r="AE362" s="216"/>
      <c r="AF362" s="216"/>
      <c r="AG362" s="216"/>
      <c r="AH362" s="216"/>
      <c r="AI362" s="216"/>
      <c r="AJ362" s="216"/>
      <c r="AK362" s="216"/>
      <c r="AL362" s="216"/>
      <c r="AM362" s="216"/>
      <c r="AN362" s="216"/>
      <c r="AO362" s="216"/>
      <c r="AP362" s="216"/>
      <c r="AQ362" s="216"/>
      <c r="AR362" s="216"/>
      <c r="AS362" s="216"/>
      <c r="AT362" s="216"/>
      <c r="AU362" s="216"/>
      <c r="AV362" s="216"/>
      <c r="AW362" s="216"/>
      <c r="AX362" s="216"/>
      <c r="AY362" s="216"/>
      <c r="AZ362" s="216"/>
      <c r="BA362" s="216"/>
      <c r="BB362" s="216"/>
      <c r="BC362" s="216"/>
      <c r="BD362" s="103"/>
      <c r="BE362" s="103"/>
      <c r="BF362" s="103"/>
      <c r="BG362" s="103"/>
      <c r="BH362" s="103"/>
      <c r="BI362" s="103"/>
      <c r="BJ362" s="103"/>
      <c r="BK362" s="12"/>
      <c r="BL362" s="12"/>
      <c r="BM362"/>
      <c r="BN362"/>
      <c r="BO362"/>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c r="DU362"/>
      <c r="DV362"/>
      <c r="DW362"/>
      <c r="DX362"/>
      <c r="DY362"/>
      <c r="DZ362"/>
      <c r="EA362"/>
      <c r="EB362"/>
      <c r="EC362"/>
      <c r="ED362"/>
      <c r="EE362"/>
      <c r="EF362"/>
      <c r="EG362"/>
      <c r="EH362"/>
      <c r="EI362"/>
      <c r="EJ362"/>
      <c r="EK362"/>
      <c r="EL362"/>
      <c r="EM362"/>
      <c r="EN362"/>
      <c r="EO362"/>
      <c r="EP362"/>
      <c r="EQ362"/>
      <c r="ER362"/>
      <c r="ES362"/>
      <c r="ET362"/>
      <c r="EU362"/>
      <c r="EV362"/>
      <c r="EW362"/>
      <c r="EX362"/>
      <c r="EY362"/>
      <c r="EZ362"/>
      <c r="FA362"/>
      <c r="FB362"/>
      <c r="FC362"/>
      <c r="FD362"/>
      <c r="FE362"/>
      <c r="FF362"/>
      <c r="FG362"/>
      <c r="FH362"/>
      <c r="FI362"/>
      <c r="FJ362"/>
      <c r="FK362"/>
      <c r="FL362"/>
      <c r="FM362"/>
      <c r="FN362"/>
      <c r="FO362"/>
      <c r="FP362"/>
      <c r="FQ362"/>
      <c r="FR362"/>
      <c r="FS362"/>
      <c r="FT362"/>
      <c r="FU362"/>
      <c r="FV362"/>
      <c r="FW362"/>
      <c r="FX362"/>
      <c r="FY362"/>
      <c r="FZ362"/>
      <c r="GA362"/>
      <c r="GB362"/>
      <c r="GC362"/>
      <c r="GD362"/>
      <c r="GE362"/>
      <c r="GF362"/>
      <c r="GG362"/>
      <c r="GH362"/>
      <c r="GI362"/>
      <c r="GJ362"/>
      <c r="GK362"/>
      <c r="GL362"/>
      <c r="GM362"/>
      <c r="GN362"/>
      <c r="GO362"/>
      <c r="GP362"/>
      <c r="GQ362"/>
      <c r="GR362"/>
      <c r="GS362"/>
      <c r="GT362"/>
      <c r="GU362"/>
      <c r="GV362"/>
      <c r="GW362"/>
      <c r="GX362"/>
      <c r="GY362"/>
      <c r="GZ362"/>
      <c r="HA362"/>
      <c r="HB362"/>
      <c r="HC362"/>
      <c r="HD362"/>
      <c r="HE362"/>
      <c r="HF362"/>
      <c r="HG362"/>
      <c r="HH362"/>
      <c r="HI362"/>
      <c r="HJ362"/>
      <c r="HK362"/>
      <c r="HL362"/>
      <c r="HM362"/>
      <c r="HN362"/>
      <c r="HO362"/>
      <c r="HP362"/>
      <c r="HQ362"/>
      <c r="HR362"/>
      <c r="HS362"/>
      <c r="HT362"/>
      <c r="HU362"/>
      <c r="HV362"/>
      <c r="HW362"/>
      <c r="HX362"/>
      <c r="HY362"/>
      <c r="HZ362"/>
      <c r="IA362"/>
      <c r="IB362"/>
      <c r="IC362"/>
      <c r="ID362"/>
      <c r="IE362"/>
      <c r="IF362"/>
      <c r="IG362"/>
      <c r="IH362"/>
      <c r="II362"/>
      <c r="IJ362"/>
      <c r="IK362"/>
      <c r="IL362"/>
      <c r="IM362"/>
      <c r="IN362"/>
      <c r="IO362"/>
      <c r="IP362"/>
      <c r="IQ362"/>
      <c r="IR362"/>
      <c r="IS362"/>
      <c r="IT362"/>
      <c r="IU362"/>
      <c r="IV362"/>
    </row>
    <row r="363" spans="1:256" s="5" customFormat="1" hidden="1" outlineLevel="2">
      <c r="A363" s="9"/>
      <c r="B363" s="9"/>
      <c r="C363" s="9"/>
      <c r="D363" s="26"/>
      <c r="E363" s="666"/>
      <c r="F363" s="86">
        <v>6</v>
      </c>
      <c r="G363" s="27"/>
      <c r="H363" s="148"/>
      <c r="I363" s="150"/>
      <c r="J363" s="150"/>
      <c r="K363" s="150"/>
      <c r="L363" s="150"/>
      <c r="M363" s="149"/>
      <c r="N363" s="68">
        <v>0</v>
      </c>
      <c r="O363" s="68">
        <v>0</v>
      </c>
      <c r="P363" s="68">
        <v>0</v>
      </c>
      <c r="Q363" s="68">
        <v>0</v>
      </c>
      <c r="R363" s="68"/>
      <c r="S363" s="103"/>
      <c r="T363" s="103"/>
      <c r="U363" s="103"/>
      <c r="V363" s="103"/>
      <c r="W363" s="103"/>
      <c r="X363" s="103"/>
      <c r="Y363" s="103"/>
      <c r="Z363" s="103"/>
      <c r="AA363" s="103"/>
      <c r="AB363" s="216"/>
      <c r="AC363" s="216"/>
      <c r="AD363" s="216"/>
      <c r="AE363" s="216"/>
      <c r="AF363" s="216"/>
      <c r="AG363" s="216"/>
      <c r="AH363" s="216"/>
      <c r="AI363" s="216"/>
      <c r="AJ363" s="216"/>
      <c r="AK363" s="216"/>
      <c r="AL363" s="216"/>
      <c r="AM363" s="216"/>
      <c r="AN363" s="216"/>
      <c r="AO363" s="216"/>
      <c r="AP363" s="216"/>
      <c r="AQ363" s="216"/>
      <c r="AR363" s="216"/>
      <c r="AS363" s="216"/>
      <c r="AT363" s="216"/>
      <c r="AU363" s="216"/>
      <c r="AV363" s="216"/>
      <c r="AW363" s="216"/>
      <c r="AX363" s="216"/>
      <c r="AY363" s="216"/>
      <c r="AZ363" s="216"/>
      <c r="BA363" s="216"/>
      <c r="BB363" s="216"/>
      <c r="BC363" s="216"/>
      <c r="BD363" s="103"/>
      <c r="BE363" s="103"/>
      <c r="BF363" s="103"/>
      <c r="BG363" s="103"/>
      <c r="BH363" s="103"/>
      <c r="BI363" s="103"/>
      <c r="BJ363" s="103"/>
      <c r="BK363" s="12"/>
      <c r="BL363" s="12"/>
      <c r="BM363"/>
      <c r="BN363"/>
      <c r="BO363"/>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c r="DM363"/>
      <c r="DN363"/>
      <c r="DO363"/>
      <c r="DP363"/>
      <c r="DQ363"/>
      <c r="DR363"/>
      <c r="DS363"/>
      <c r="DT363"/>
      <c r="DU363"/>
      <c r="DV363"/>
      <c r="DW363"/>
      <c r="DX363"/>
      <c r="DY363"/>
      <c r="DZ363"/>
      <c r="EA363"/>
      <c r="EB363"/>
      <c r="EC363"/>
      <c r="ED363"/>
      <c r="EE363"/>
      <c r="EF363"/>
      <c r="EG363"/>
      <c r="EH363"/>
      <c r="EI363"/>
      <c r="EJ363"/>
      <c r="EK363"/>
      <c r="EL363"/>
      <c r="EM363"/>
      <c r="EN363"/>
      <c r="EO363"/>
      <c r="EP363"/>
      <c r="EQ363"/>
      <c r="ER363"/>
      <c r="ES363"/>
      <c r="ET363"/>
      <c r="EU363"/>
      <c r="EV363"/>
      <c r="EW363"/>
      <c r="EX363"/>
      <c r="EY363"/>
      <c r="EZ363"/>
      <c r="FA363"/>
      <c r="FB363"/>
      <c r="FC363"/>
      <c r="FD363"/>
      <c r="FE363"/>
      <c r="FF363"/>
      <c r="FG363"/>
      <c r="FH363"/>
      <c r="FI363"/>
      <c r="FJ363"/>
      <c r="FK363"/>
      <c r="FL363"/>
      <c r="FM363"/>
      <c r="FN363"/>
      <c r="FO363"/>
      <c r="FP363"/>
      <c r="FQ363"/>
      <c r="FR363"/>
      <c r="FS363"/>
      <c r="FT363"/>
      <c r="FU363"/>
      <c r="FV363"/>
      <c r="FW363"/>
      <c r="FX363"/>
      <c r="FY363"/>
      <c r="FZ363"/>
      <c r="GA363"/>
      <c r="GB363"/>
      <c r="GC363"/>
      <c r="GD363"/>
      <c r="GE363"/>
      <c r="GF363"/>
      <c r="GG363"/>
      <c r="GH363"/>
      <c r="GI363"/>
      <c r="GJ363"/>
      <c r="GK363"/>
      <c r="GL363"/>
      <c r="GM363"/>
      <c r="GN363"/>
      <c r="GO363"/>
      <c r="GP363"/>
      <c r="GQ363"/>
      <c r="GR363"/>
      <c r="GS363"/>
      <c r="GT363"/>
      <c r="GU363"/>
      <c r="GV363"/>
      <c r="GW363"/>
      <c r="GX363"/>
      <c r="GY363"/>
      <c r="GZ363"/>
      <c r="HA363"/>
      <c r="HB363"/>
      <c r="HC363"/>
      <c r="HD363"/>
      <c r="HE363"/>
      <c r="HF363"/>
      <c r="HG363"/>
      <c r="HH363"/>
      <c r="HI363"/>
      <c r="HJ363"/>
      <c r="HK363"/>
      <c r="HL363"/>
      <c r="HM363"/>
      <c r="HN363"/>
      <c r="HO363"/>
      <c r="HP363"/>
      <c r="HQ363"/>
      <c r="HR363"/>
      <c r="HS363"/>
      <c r="HT363"/>
      <c r="HU363"/>
      <c r="HV363"/>
      <c r="HW363"/>
      <c r="HX363"/>
      <c r="HY363"/>
      <c r="HZ363"/>
      <c r="IA363"/>
      <c r="IB363"/>
      <c r="IC363"/>
      <c r="ID363"/>
      <c r="IE363"/>
      <c r="IF363"/>
      <c r="IG363"/>
      <c r="IH363"/>
      <c r="II363"/>
      <c r="IJ363"/>
      <c r="IK363"/>
      <c r="IL363"/>
      <c r="IM363"/>
      <c r="IN363"/>
      <c r="IO363"/>
      <c r="IP363"/>
      <c r="IQ363"/>
      <c r="IR363"/>
      <c r="IS363"/>
      <c r="IT363"/>
      <c r="IU363"/>
      <c r="IV363"/>
    </row>
    <row r="364" spans="1:256" s="5" customFormat="1" hidden="1" outlineLevel="2">
      <c r="A364" s="9"/>
      <c r="B364" s="9"/>
      <c r="C364" s="9"/>
      <c r="D364" s="26"/>
      <c r="E364" s="666"/>
      <c r="F364" s="86">
        <v>7</v>
      </c>
      <c r="G364" s="27"/>
      <c r="H364" s="148"/>
      <c r="I364" s="150"/>
      <c r="J364" s="150"/>
      <c r="K364" s="150"/>
      <c r="L364" s="150"/>
      <c r="M364" s="150"/>
      <c r="N364" s="149"/>
      <c r="O364" s="68">
        <v>0</v>
      </c>
      <c r="P364" s="68">
        <v>0</v>
      </c>
      <c r="Q364" s="68">
        <v>0</v>
      </c>
      <c r="R364" s="68"/>
      <c r="S364" s="103"/>
      <c r="T364" s="103"/>
      <c r="U364" s="103"/>
      <c r="V364" s="103"/>
      <c r="W364" s="103"/>
      <c r="X364" s="103"/>
      <c r="Y364" s="103"/>
      <c r="Z364" s="103"/>
      <c r="AA364" s="103"/>
      <c r="AB364" s="216"/>
      <c r="AC364" s="216"/>
      <c r="AD364" s="216"/>
      <c r="AE364" s="216"/>
      <c r="AF364" s="216"/>
      <c r="AG364" s="216"/>
      <c r="AH364" s="216"/>
      <c r="AI364" s="216"/>
      <c r="AJ364" s="216"/>
      <c r="AK364" s="216"/>
      <c r="AL364" s="216"/>
      <c r="AM364" s="216"/>
      <c r="AN364" s="216"/>
      <c r="AO364" s="216"/>
      <c r="AP364" s="216"/>
      <c r="AQ364" s="216"/>
      <c r="AR364" s="216"/>
      <c r="AS364" s="216"/>
      <c r="AT364" s="216"/>
      <c r="AU364" s="216"/>
      <c r="AV364" s="216"/>
      <c r="AW364" s="216"/>
      <c r="AX364" s="216"/>
      <c r="AY364" s="216"/>
      <c r="AZ364" s="216"/>
      <c r="BA364" s="216"/>
      <c r="BB364" s="216"/>
      <c r="BC364" s="216"/>
      <c r="BD364" s="103"/>
      <c r="BE364" s="103"/>
      <c r="BF364" s="103"/>
      <c r="BG364" s="103"/>
      <c r="BH364" s="103"/>
      <c r="BI364" s="103"/>
      <c r="BJ364" s="103"/>
      <c r="BK364" s="12"/>
      <c r="BL364" s="12"/>
      <c r="BM364"/>
      <c r="BN364"/>
      <c r="BO364"/>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c r="EW364"/>
      <c r="EX364"/>
      <c r="EY364"/>
      <c r="EZ364"/>
      <c r="FA364"/>
      <c r="FB364"/>
      <c r="FC364"/>
      <c r="FD364"/>
      <c r="FE364"/>
      <c r="FF364"/>
      <c r="FG364"/>
      <c r="FH364"/>
      <c r="FI364"/>
      <c r="FJ364"/>
      <c r="FK364"/>
      <c r="FL364"/>
      <c r="FM364"/>
      <c r="FN364"/>
      <c r="FO364"/>
      <c r="FP364"/>
      <c r="FQ364"/>
      <c r="FR364"/>
      <c r="FS364"/>
      <c r="FT364"/>
      <c r="FU364"/>
      <c r="FV364"/>
      <c r="FW364"/>
      <c r="FX364"/>
      <c r="FY364"/>
      <c r="FZ364"/>
      <c r="GA364"/>
      <c r="GB364"/>
      <c r="GC364"/>
      <c r="GD364"/>
      <c r="GE364"/>
      <c r="GF364"/>
      <c r="GG364"/>
      <c r="GH364"/>
      <c r="GI364"/>
      <c r="GJ364"/>
      <c r="GK364"/>
      <c r="GL364"/>
      <c r="GM364"/>
      <c r="GN364"/>
      <c r="GO364"/>
      <c r="GP364"/>
      <c r="GQ364"/>
      <c r="GR364"/>
      <c r="GS364"/>
      <c r="GT364"/>
      <c r="GU364"/>
      <c r="GV364"/>
      <c r="GW364"/>
      <c r="GX364"/>
      <c r="GY364"/>
      <c r="GZ364"/>
      <c r="HA364"/>
      <c r="HB364"/>
      <c r="HC364"/>
      <c r="HD364"/>
      <c r="HE364"/>
      <c r="HF364"/>
      <c r="HG364"/>
      <c r="HH364"/>
      <c r="HI364"/>
      <c r="HJ364"/>
      <c r="HK364"/>
      <c r="HL364"/>
      <c r="HM364"/>
      <c r="HN364"/>
      <c r="HO364"/>
      <c r="HP364"/>
      <c r="HQ364"/>
      <c r="HR364"/>
      <c r="HS364"/>
      <c r="HT364"/>
      <c r="HU364"/>
      <c r="HV364"/>
      <c r="HW364"/>
      <c r="HX364"/>
      <c r="HY364"/>
      <c r="HZ364"/>
      <c r="IA364"/>
      <c r="IB364"/>
      <c r="IC364"/>
      <c r="ID364"/>
      <c r="IE364"/>
      <c r="IF364"/>
      <c r="IG364"/>
      <c r="IH364"/>
      <c r="II364"/>
      <c r="IJ364"/>
      <c r="IK364"/>
      <c r="IL364"/>
      <c r="IM364"/>
      <c r="IN364"/>
      <c r="IO364"/>
      <c r="IP364"/>
      <c r="IQ364"/>
      <c r="IR364"/>
      <c r="IS364"/>
      <c r="IT364"/>
      <c r="IU364"/>
      <c r="IV364"/>
    </row>
    <row r="365" spans="1:256" s="5" customFormat="1" hidden="1" outlineLevel="2">
      <c r="A365" s="9"/>
      <c r="B365" s="9"/>
      <c r="C365" s="9"/>
      <c r="D365" s="26"/>
      <c r="E365" s="666"/>
      <c r="F365" s="86">
        <v>8</v>
      </c>
      <c r="G365" s="27"/>
      <c r="H365" s="148"/>
      <c r="I365" s="150"/>
      <c r="J365" s="150"/>
      <c r="K365" s="150"/>
      <c r="L365" s="150"/>
      <c r="M365" s="150"/>
      <c r="N365" s="150"/>
      <c r="O365" s="149"/>
      <c r="P365" s="68">
        <v>0</v>
      </c>
      <c r="Q365" s="68">
        <v>0</v>
      </c>
      <c r="R365" s="68"/>
      <c r="S365" s="103"/>
      <c r="T365" s="103"/>
      <c r="U365" s="103"/>
      <c r="V365" s="103"/>
      <c r="W365" s="103"/>
      <c r="X365" s="103"/>
      <c r="Y365" s="103"/>
      <c r="Z365" s="103"/>
      <c r="AA365" s="103"/>
      <c r="AB365" s="216"/>
      <c r="AC365" s="216"/>
      <c r="AD365" s="216"/>
      <c r="AE365" s="216"/>
      <c r="AF365" s="216"/>
      <c r="AG365" s="216"/>
      <c r="AH365" s="216"/>
      <c r="AI365" s="216"/>
      <c r="AJ365" s="216"/>
      <c r="AK365" s="216"/>
      <c r="AL365" s="216"/>
      <c r="AM365" s="216"/>
      <c r="AN365" s="216"/>
      <c r="AO365" s="216"/>
      <c r="AP365" s="216"/>
      <c r="AQ365" s="216"/>
      <c r="AR365" s="216"/>
      <c r="AS365" s="216"/>
      <c r="AT365" s="216"/>
      <c r="AU365" s="216"/>
      <c r="AV365" s="216"/>
      <c r="AW365" s="216"/>
      <c r="AX365" s="216"/>
      <c r="AY365" s="216"/>
      <c r="AZ365" s="216"/>
      <c r="BA365" s="216"/>
      <c r="BB365" s="216"/>
      <c r="BC365" s="216"/>
      <c r="BD365" s="103"/>
      <c r="BE365" s="103"/>
      <c r="BF365" s="103"/>
      <c r="BG365" s="103"/>
      <c r="BH365" s="103"/>
      <c r="BI365" s="103"/>
      <c r="BJ365" s="103"/>
      <c r="BK365" s="12"/>
      <c r="BL365" s="12"/>
      <c r="BM365"/>
      <c r="BN365"/>
      <c r="BO365"/>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c r="EW365"/>
      <c r="EX365"/>
      <c r="EY365"/>
      <c r="EZ365"/>
      <c r="FA365"/>
      <c r="FB365"/>
      <c r="FC365"/>
      <c r="FD365"/>
      <c r="FE365"/>
      <c r="FF365"/>
      <c r="FG365"/>
      <c r="FH365"/>
      <c r="FI365"/>
      <c r="FJ365"/>
      <c r="FK365"/>
      <c r="FL365"/>
      <c r="FM365"/>
      <c r="FN365"/>
      <c r="FO365"/>
      <c r="FP365"/>
      <c r="FQ365"/>
      <c r="FR365"/>
      <c r="FS365"/>
      <c r="FT365"/>
      <c r="FU365"/>
      <c r="FV365"/>
      <c r="FW365"/>
      <c r="FX365"/>
      <c r="FY365"/>
      <c r="FZ365"/>
      <c r="GA365"/>
      <c r="GB365"/>
      <c r="GC365"/>
      <c r="GD365"/>
      <c r="GE365"/>
      <c r="GF365"/>
      <c r="GG365"/>
      <c r="GH365"/>
      <c r="GI365"/>
      <c r="GJ365"/>
      <c r="GK365"/>
      <c r="GL365"/>
      <c r="GM365"/>
      <c r="GN365"/>
      <c r="GO365"/>
      <c r="GP365"/>
      <c r="GQ365"/>
      <c r="GR365"/>
      <c r="GS365"/>
      <c r="GT365"/>
      <c r="GU365"/>
      <c r="GV365"/>
      <c r="GW365"/>
      <c r="GX365"/>
      <c r="GY365"/>
      <c r="GZ365"/>
      <c r="HA365"/>
      <c r="HB365"/>
      <c r="HC365"/>
      <c r="HD365"/>
      <c r="HE365"/>
      <c r="HF365"/>
      <c r="HG365"/>
      <c r="HH365"/>
      <c r="HI365"/>
      <c r="HJ365"/>
      <c r="HK365"/>
      <c r="HL365"/>
      <c r="HM365"/>
      <c r="HN365"/>
      <c r="HO365"/>
      <c r="HP365"/>
      <c r="HQ365"/>
      <c r="HR365"/>
      <c r="HS365"/>
      <c r="HT365"/>
      <c r="HU365"/>
      <c r="HV365"/>
      <c r="HW365"/>
      <c r="HX365"/>
      <c r="HY365"/>
      <c r="HZ365"/>
      <c r="IA365"/>
      <c r="IB365"/>
      <c r="IC365"/>
      <c r="ID365"/>
      <c r="IE365"/>
      <c r="IF365"/>
      <c r="IG365"/>
      <c r="IH365"/>
      <c r="II365"/>
      <c r="IJ365"/>
      <c r="IK365"/>
      <c r="IL365"/>
      <c r="IM365"/>
      <c r="IN365"/>
      <c r="IO365"/>
      <c r="IP365"/>
      <c r="IQ365"/>
      <c r="IR365"/>
      <c r="IS365"/>
      <c r="IT365"/>
      <c r="IU365"/>
      <c r="IV365"/>
    </row>
    <row r="366" spans="1:256" s="5" customFormat="1" hidden="1" outlineLevel="2">
      <c r="A366" s="9"/>
      <c r="B366" s="9"/>
      <c r="C366" s="9"/>
      <c r="D366" s="26"/>
      <c r="E366" s="666"/>
      <c r="F366" s="86">
        <v>9</v>
      </c>
      <c r="G366" s="27"/>
      <c r="H366" s="148"/>
      <c r="I366" s="150"/>
      <c r="J366" s="150"/>
      <c r="K366" s="150"/>
      <c r="L366" s="150"/>
      <c r="M366" s="150"/>
      <c r="N366" s="150"/>
      <c r="O366" s="150"/>
      <c r="P366" s="149"/>
      <c r="Q366" s="68">
        <v>0</v>
      </c>
      <c r="R366" s="68"/>
      <c r="S366" s="103"/>
      <c r="T366" s="103"/>
      <c r="U366" s="103"/>
      <c r="V366" s="103"/>
      <c r="W366" s="103"/>
      <c r="X366" s="103"/>
      <c r="Y366" s="103"/>
      <c r="Z366" s="103"/>
      <c r="AA366" s="103"/>
      <c r="AB366" s="216"/>
      <c r="AC366" s="216"/>
      <c r="AD366" s="216"/>
      <c r="AE366" s="216"/>
      <c r="AF366" s="216"/>
      <c r="AG366" s="216"/>
      <c r="AH366" s="216"/>
      <c r="AI366" s="216"/>
      <c r="AJ366" s="216"/>
      <c r="AK366" s="216"/>
      <c r="AL366" s="216"/>
      <c r="AM366" s="216"/>
      <c r="AN366" s="216"/>
      <c r="AO366" s="216"/>
      <c r="AP366" s="216"/>
      <c r="AQ366" s="216"/>
      <c r="AR366" s="216"/>
      <c r="AS366" s="216"/>
      <c r="AT366" s="216"/>
      <c r="AU366" s="216"/>
      <c r="AV366" s="216"/>
      <c r="AW366" s="216"/>
      <c r="AX366" s="216"/>
      <c r="AY366" s="216"/>
      <c r="AZ366" s="216"/>
      <c r="BA366" s="216"/>
      <c r="BB366" s="216"/>
      <c r="BC366" s="216"/>
      <c r="BD366" s="103"/>
      <c r="BE366" s="103"/>
      <c r="BF366" s="103"/>
      <c r="BG366" s="103"/>
      <c r="BH366" s="103"/>
      <c r="BI366" s="103"/>
      <c r="BJ366" s="103"/>
      <c r="BK366" s="12"/>
      <c r="BL366" s="12"/>
      <c r="BM366"/>
      <c r="BN366"/>
      <c r="BO366"/>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c r="EC366"/>
      <c r="ED366"/>
      <c r="EE366"/>
      <c r="EF366"/>
      <c r="EG366"/>
      <c r="EH366"/>
      <c r="EI366"/>
      <c r="EJ366"/>
      <c r="EK366"/>
      <c r="EL366"/>
      <c r="EM366"/>
      <c r="EN366"/>
      <c r="EO366"/>
      <c r="EP366"/>
      <c r="EQ366"/>
      <c r="ER366"/>
      <c r="ES366"/>
      <c r="ET366"/>
      <c r="EU366"/>
      <c r="EV366"/>
      <c r="EW366"/>
      <c r="EX366"/>
      <c r="EY366"/>
      <c r="EZ366"/>
      <c r="FA366"/>
      <c r="FB366"/>
      <c r="FC366"/>
      <c r="FD366"/>
      <c r="FE366"/>
      <c r="FF366"/>
      <c r="FG366"/>
      <c r="FH366"/>
      <c r="FI366"/>
      <c r="FJ366"/>
      <c r="FK366"/>
      <c r="FL366"/>
      <c r="FM366"/>
      <c r="FN366"/>
      <c r="FO366"/>
      <c r="FP366"/>
      <c r="FQ366"/>
      <c r="FR366"/>
      <c r="FS366"/>
      <c r="FT366"/>
      <c r="FU366"/>
      <c r="FV366"/>
      <c r="FW366"/>
      <c r="FX366"/>
      <c r="FY366"/>
      <c r="FZ366"/>
      <c r="GA366"/>
      <c r="GB366"/>
      <c r="GC366"/>
      <c r="GD366"/>
      <c r="GE366"/>
      <c r="GF366"/>
      <c r="GG366"/>
      <c r="GH366"/>
      <c r="GI366"/>
      <c r="GJ366"/>
      <c r="GK366"/>
      <c r="GL366"/>
      <c r="GM366"/>
      <c r="GN366"/>
      <c r="GO366"/>
      <c r="GP366"/>
      <c r="GQ366"/>
      <c r="GR366"/>
      <c r="GS366"/>
      <c r="GT366"/>
      <c r="GU366"/>
      <c r="GV366"/>
      <c r="GW366"/>
      <c r="GX366"/>
      <c r="GY366"/>
      <c r="GZ366"/>
      <c r="HA366"/>
      <c r="HB366"/>
      <c r="HC366"/>
      <c r="HD366"/>
      <c r="HE366"/>
      <c r="HF366"/>
      <c r="HG366"/>
      <c r="HH366"/>
      <c r="HI366"/>
      <c r="HJ366"/>
      <c r="HK366"/>
      <c r="HL366"/>
      <c r="HM366"/>
      <c r="HN366"/>
      <c r="HO366"/>
      <c r="HP366"/>
      <c r="HQ366"/>
      <c r="HR366"/>
      <c r="HS366"/>
      <c r="HT366"/>
      <c r="HU366"/>
      <c r="HV366"/>
      <c r="HW366"/>
      <c r="HX366"/>
      <c r="HY366"/>
      <c r="HZ366"/>
      <c r="IA366"/>
      <c r="IB366"/>
      <c r="IC366"/>
      <c r="ID366"/>
      <c r="IE366"/>
      <c r="IF366"/>
      <c r="IG366"/>
      <c r="IH366"/>
      <c r="II366"/>
      <c r="IJ366"/>
      <c r="IK366"/>
      <c r="IL366"/>
      <c r="IM366"/>
      <c r="IN366"/>
      <c r="IO366"/>
      <c r="IP366"/>
      <c r="IQ366"/>
      <c r="IR366"/>
      <c r="IS366"/>
      <c r="IT366"/>
      <c r="IU366"/>
      <c r="IV366"/>
    </row>
    <row r="367" spans="1:256" s="5" customFormat="1" hidden="1" outlineLevel="2">
      <c r="A367" s="9"/>
      <c r="B367" s="9"/>
      <c r="C367" s="9"/>
      <c r="D367" s="26"/>
      <c r="E367" s="666"/>
      <c r="F367" s="87">
        <v>10</v>
      </c>
      <c r="G367" s="27"/>
      <c r="H367" s="148"/>
      <c r="I367" s="150"/>
      <c r="J367" s="150"/>
      <c r="K367" s="150"/>
      <c r="L367" s="150"/>
      <c r="M367" s="150"/>
      <c r="N367" s="150"/>
      <c r="O367" s="150"/>
      <c r="P367" s="150"/>
      <c r="Q367" s="149"/>
      <c r="R367" s="68"/>
      <c r="S367" s="103"/>
      <c r="T367" s="103"/>
      <c r="U367" s="103"/>
      <c r="V367" s="103"/>
      <c r="W367" s="103"/>
      <c r="X367" s="103"/>
      <c r="Y367" s="103"/>
      <c r="Z367" s="103"/>
      <c r="AA367" s="103"/>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103"/>
      <c r="BE367" s="103"/>
      <c r="BF367" s="103"/>
      <c r="BG367" s="103"/>
      <c r="BH367" s="103"/>
      <c r="BI367" s="103"/>
      <c r="BJ367" s="103"/>
      <c r="BK367" s="12"/>
      <c r="BL367" s="12"/>
      <c r="BM367"/>
      <c r="BN367"/>
      <c r="BO367"/>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c r="DT367"/>
      <c r="DU367"/>
      <c r="DV367"/>
      <c r="DW367"/>
      <c r="DX367"/>
      <c r="DY367"/>
      <c r="DZ367"/>
      <c r="EA367"/>
      <c r="EB367"/>
      <c r="EC367"/>
      <c r="ED367"/>
      <c r="EE367"/>
      <c r="EF367"/>
      <c r="EG367"/>
      <c r="EH367"/>
      <c r="EI367"/>
      <c r="EJ367"/>
      <c r="EK367"/>
      <c r="EL367"/>
      <c r="EM367"/>
      <c r="EN367"/>
      <c r="EO367"/>
      <c r="EP367"/>
      <c r="EQ367"/>
      <c r="ER367"/>
      <c r="ES367"/>
      <c r="ET367"/>
      <c r="EU367"/>
      <c r="EV367"/>
      <c r="EW367"/>
      <c r="EX367"/>
      <c r="EY367"/>
      <c r="EZ367"/>
      <c r="FA367"/>
      <c r="FB367"/>
      <c r="FC367"/>
      <c r="FD367"/>
      <c r="FE367"/>
      <c r="FF367"/>
      <c r="FG367"/>
      <c r="FH367"/>
      <c r="FI367"/>
      <c r="FJ367"/>
      <c r="FK367"/>
      <c r="FL367"/>
      <c r="FM367"/>
      <c r="FN367"/>
      <c r="FO367"/>
      <c r="FP367"/>
      <c r="FQ367"/>
      <c r="FR367"/>
      <c r="FS367"/>
      <c r="FT367"/>
      <c r="FU367"/>
      <c r="FV367"/>
      <c r="FW367"/>
      <c r="FX367"/>
      <c r="FY367"/>
      <c r="FZ367"/>
      <c r="GA367"/>
      <c r="GB367"/>
      <c r="GC367"/>
      <c r="GD367"/>
      <c r="GE367"/>
      <c r="GF367"/>
      <c r="GG367"/>
      <c r="GH367"/>
      <c r="GI367"/>
      <c r="GJ367"/>
      <c r="GK367"/>
      <c r="GL367"/>
      <c r="GM367"/>
      <c r="GN367"/>
      <c r="GO367"/>
      <c r="GP367"/>
      <c r="GQ367"/>
      <c r="GR367"/>
      <c r="GS367"/>
      <c r="GT367"/>
      <c r="GU367"/>
      <c r="GV367"/>
      <c r="GW367"/>
      <c r="GX367"/>
      <c r="GY367"/>
      <c r="GZ367"/>
      <c r="HA367"/>
      <c r="HB367"/>
      <c r="HC367"/>
      <c r="HD367"/>
      <c r="HE367"/>
      <c r="HF367"/>
      <c r="HG367"/>
      <c r="HH367"/>
      <c r="HI367"/>
      <c r="HJ367"/>
      <c r="HK367"/>
      <c r="HL367"/>
      <c r="HM367"/>
      <c r="HN367"/>
      <c r="HO367"/>
      <c r="HP367"/>
      <c r="HQ367"/>
      <c r="HR367"/>
      <c r="HS367"/>
      <c r="HT367"/>
      <c r="HU367"/>
      <c r="HV367"/>
      <c r="HW367"/>
      <c r="HX367"/>
      <c r="HY367"/>
      <c r="HZ367"/>
      <c r="IA367"/>
      <c r="IB367"/>
      <c r="IC367"/>
      <c r="ID367"/>
      <c r="IE367"/>
      <c r="IF367"/>
      <c r="IG367"/>
      <c r="IH367"/>
      <c r="II367"/>
      <c r="IJ367"/>
      <c r="IK367"/>
      <c r="IL367"/>
      <c r="IM367"/>
      <c r="IN367"/>
      <c r="IO367"/>
      <c r="IP367"/>
      <c r="IQ367"/>
      <c r="IR367"/>
      <c r="IS367"/>
      <c r="IT367"/>
      <c r="IU367"/>
      <c r="IV367"/>
    </row>
    <row r="368" spans="1:256" s="5" customFormat="1" hidden="1" outlineLevel="1" collapsed="1">
      <c r="A368" s="9"/>
      <c r="B368" s="9"/>
      <c r="C368" s="9"/>
      <c r="D368" s="26">
        <v>0</v>
      </c>
      <c r="E368" s="9"/>
      <c r="F368" s="9"/>
      <c r="G368" s="123"/>
      <c r="H368" s="167">
        <v>0</v>
      </c>
      <c r="I368" s="167">
        <v>0</v>
      </c>
      <c r="J368" s="167">
        <v>0</v>
      </c>
      <c r="K368" s="167">
        <v>0</v>
      </c>
      <c r="L368" s="167">
        <v>0</v>
      </c>
      <c r="M368" s="167">
        <v>0</v>
      </c>
      <c r="N368" s="167">
        <v>0</v>
      </c>
      <c r="O368" s="167">
        <v>0</v>
      </c>
      <c r="P368" s="167">
        <v>0</v>
      </c>
      <c r="Q368" s="167">
        <v>0</v>
      </c>
      <c r="R368" s="66"/>
      <c r="S368" s="105"/>
      <c r="T368" s="105"/>
      <c r="U368" s="105"/>
      <c r="V368" s="105"/>
      <c r="W368" s="105"/>
      <c r="X368" s="105"/>
      <c r="Y368" s="105"/>
      <c r="Z368" s="105"/>
      <c r="AA368" s="105"/>
      <c r="AB368" s="232"/>
      <c r="AC368" s="232"/>
      <c r="AD368" s="232"/>
      <c r="AE368" s="232"/>
      <c r="AF368" s="232"/>
      <c r="AG368" s="232"/>
      <c r="AH368" s="232"/>
      <c r="AI368" s="232"/>
      <c r="AJ368" s="232"/>
      <c r="AK368" s="232"/>
      <c r="AL368" s="232"/>
      <c r="AM368" s="232"/>
      <c r="AN368" s="232"/>
      <c r="AO368" s="232"/>
      <c r="AP368" s="232"/>
      <c r="AQ368" s="232"/>
      <c r="AR368" s="232"/>
      <c r="AS368" s="232"/>
      <c r="AT368" s="232"/>
      <c r="AU368" s="232"/>
      <c r="AV368" s="232"/>
      <c r="AW368" s="232"/>
      <c r="AX368" s="232"/>
      <c r="AY368" s="232"/>
      <c r="AZ368" s="232"/>
      <c r="BA368" s="232"/>
      <c r="BB368" s="232"/>
      <c r="BC368" s="232"/>
      <c r="BD368" s="105"/>
      <c r="BE368" s="105"/>
      <c r="BF368" s="105"/>
      <c r="BG368" s="105"/>
      <c r="BH368" s="105"/>
      <c r="BI368" s="105"/>
      <c r="BJ368" s="105"/>
      <c r="BK368" s="12"/>
      <c r="BL368" s="12"/>
      <c r="BM368"/>
      <c r="BN368"/>
      <c r="BO368"/>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c r="DM368"/>
      <c r="DN368"/>
      <c r="DO368"/>
      <c r="DP368"/>
      <c r="DQ368"/>
      <c r="DR368"/>
      <c r="DS368"/>
      <c r="DT368"/>
      <c r="DU368"/>
      <c r="DV368"/>
      <c r="DW368"/>
      <c r="DX368"/>
      <c r="DY368"/>
      <c r="DZ368"/>
      <c r="EA368"/>
      <c r="EB368"/>
      <c r="EC368"/>
      <c r="ED368"/>
      <c r="EE368"/>
      <c r="EF368"/>
      <c r="EG368"/>
      <c r="EH368"/>
      <c r="EI368"/>
      <c r="EJ368"/>
      <c r="EK368"/>
      <c r="EL368"/>
      <c r="EM368"/>
      <c r="EN368"/>
      <c r="EO368"/>
      <c r="EP368"/>
      <c r="EQ368"/>
      <c r="ER368"/>
      <c r="ES368"/>
      <c r="ET368"/>
      <c r="EU368"/>
      <c r="EV368"/>
      <c r="EW368"/>
      <c r="EX368"/>
      <c r="EY368"/>
      <c r="EZ368"/>
      <c r="FA368"/>
      <c r="FB368"/>
      <c r="FC368"/>
      <c r="FD368"/>
      <c r="FE368"/>
      <c r="FF368"/>
      <c r="FG368"/>
      <c r="FH368"/>
      <c r="FI368"/>
      <c r="FJ368"/>
      <c r="FK368"/>
      <c r="FL368"/>
      <c r="FM368"/>
      <c r="FN368"/>
      <c r="FO368"/>
      <c r="FP368"/>
      <c r="FQ368"/>
      <c r="FR368"/>
      <c r="FS368"/>
      <c r="FT368"/>
      <c r="FU368"/>
      <c r="FV368"/>
      <c r="FW368"/>
      <c r="FX368"/>
      <c r="FY368"/>
      <c r="FZ368"/>
      <c r="GA368"/>
      <c r="GB368"/>
      <c r="GC368"/>
      <c r="GD368"/>
      <c r="GE368"/>
      <c r="GF368"/>
      <c r="GG368"/>
      <c r="GH368"/>
      <c r="GI368"/>
      <c r="GJ368"/>
      <c r="GK368"/>
      <c r="GL368"/>
      <c r="GM368"/>
      <c r="GN368"/>
      <c r="GO368"/>
      <c r="GP368"/>
      <c r="GQ368"/>
      <c r="GR368"/>
      <c r="GS368"/>
      <c r="GT368"/>
      <c r="GU368"/>
      <c r="GV368"/>
      <c r="GW368"/>
      <c r="GX368"/>
      <c r="GY368"/>
      <c r="GZ368"/>
      <c r="HA368"/>
      <c r="HB368"/>
      <c r="HC368"/>
      <c r="HD368"/>
      <c r="HE368"/>
      <c r="HF368"/>
      <c r="HG368"/>
      <c r="HH368"/>
      <c r="HI368"/>
      <c r="HJ368"/>
      <c r="HK368"/>
      <c r="HL368"/>
      <c r="HM368"/>
      <c r="HN368"/>
      <c r="HO368"/>
      <c r="HP368"/>
      <c r="HQ368"/>
      <c r="HR368"/>
      <c r="HS368"/>
      <c r="HT368"/>
      <c r="HU368"/>
      <c r="HV368"/>
      <c r="HW368"/>
      <c r="HX368"/>
      <c r="HY368"/>
      <c r="HZ368"/>
      <c r="IA368"/>
      <c r="IB368"/>
      <c r="IC368"/>
      <c r="ID368"/>
      <c r="IE368"/>
      <c r="IF368"/>
      <c r="IG368"/>
      <c r="IH368"/>
      <c r="II368"/>
      <c r="IJ368"/>
      <c r="IK368"/>
      <c r="IL368"/>
      <c r="IM368"/>
      <c r="IN368"/>
      <c r="IO368"/>
      <c r="IP368"/>
      <c r="IQ368"/>
      <c r="IR368"/>
      <c r="IS368"/>
      <c r="IT368"/>
      <c r="IU368"/>
      <c r="IV368"/>
    </row>
    <row r="369" spans="1:256" s="5" customFormat="1" hidden="1" outlineLevel="2">
      <c r="A369" s="9"/>
      <c r="B369" s="9"/>
      <c r="C369" s="32">
        <v>0</v>
      </c>
      <c r="D369" s="163"/>
      <c r="E369" s="34" t="s">
        <v>28</v>
      </c>
      <c r="F369" s="33"/>
      <c r="G369" s="176"/>
      <c r="H369" s="67">
        <v>0</v>
      </c>
      <c r="I369" s="67">
        <v>0</v>
      </c>
      <c r="J369" s="67">
        <v>0</v>
      </c>
      <c r="K369" s="67">
        <v>0</v>
      </c>
      <c r="L369" s="67">
        <v>0</v>
      </c>
      <c r="M369" s="67">
        <v>0</v>
      </c>
      <c r="N369" s="67">
        <v>0</v>
      </c>
      <c r="O369" s="67">
        <v>0</v>
      </c>
      <c r="P369" s="67">
        <v>0</v>
      </c>
      <c r="Q369" s="67">
        <v>0</v>
      </c>
      <c r="R369" s="67"/>
      <c r="S369" s="103"/>
      <c r="T369" s="103"/>
      <c r="U369" s="103"/>
      <c r="V369" s="103"/>
      <c r="W369" s="103"/>
      <c r="X369" s="103"/>
      <c r="Y369" s="103"/>
      <c r="Z369" s="103"/>
      <c r="AA369" s="103"/>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103"/>
      <c r="BE369" s="103"/>
      <c r="BF369" s="103"/>
      <c r="BG369" s="103"/>
      <c r="BH369" s="103"/>
      <c r="BI369" s="103"/>
      <c r="BJ369" s="103"/>
      <c r="BK369" s="12"/>
      <c r="BL369" s="12"/>
      <c r="BM369"/>
      <c r="BN369"/>
      <c r="BO369"/>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c r="DN369"/>
      <c r="DO369"/>
      <c r="DP369"/>
      <c r="DQ369"/>
      <c r="DR369"/>
      <c r="DS369"/>
      <c r="DT369"/>
      <c r="DU369"/>
      <c r="DV369"/>
      <c r="DW369"/>
      <c r="DX369"/>
      <c r="DY369"/>
      <c r="DZ369"/>
      <c r="EA369"/>
      <c r="EB369"/>
      <c r="EC369"/>
      <c r="ED369"/>
      <c r="EE369"/>
      <c r="EF369"/>
      <c r="EG369"/>
      <c r="EH369"/>
      <c r="EI369"/>
      <c r="EJ369"/>
      <c r="EK369"/>
      <c r="EL369"/>
      <c r="EM369"/>
      <c r="EN369"/>
      <c r="EO369"/>
      <c r="EP369"/>
      <c r="EQ369"/>
      <c r="ER369"/>
      <c r="ES369"/>
      <c r="ET369"/>
      <c r="EU369"/>
      <c r="EV369"/>
      <c r="EW369"/>
      <c r="EX369"/>
      <c r="EY369"/>
      <c r="EZ369"/>
      <c r="FA369"/>
      <c r="FB369"/>
      <c r="FC369"/>
      <c r="FD369"/>
      <c r="FE369"/>
      <c r="FF369"/>
      <c r="FG369"/>
      <c r="FH369"/>
      <c r="FI369"/>
      <c r="FJ369"/>
      <c r="FK369"/>
      <c r="FL369"/>
      <c r="FM369"/>
      <c r="FN369"/>
      <c r="FO369"/>
      <c r="FP369"/>
      <c r="FQ369"/>
      <c r="FR369"/>
      <c r="FS369"/>
      <c r="FT369"/>
      <c r="FU369"/>
      <c r="FV369"/>
      <c r="FW369"/>
      <c r="FX369"/>
      <c r="FY369"/>
      <c r="FZ369"/>
      <c r="GA369"/>
      <c r="GB369"/>
      <c r="GC369"/>
      <c r="GD369"/>
      <c r="GE369"/>
      <c r="GF369"/>
      <c r="GG369"/>
      <c r="GH369"/>
      <c r="GI369"/>
      <c r="GJ369"/>
      <c r="GK369"/>
      <c r="GL369"/>
      <c r="GM369"/>
      <c r="GN369"/>
      <c r="GO369"/>
      <c r="GP369"/>
      <c r="GQ369"/>
      <c r="GR369"/>
      <c r="GS369"/>
      <c r="GT369"/>
      <c r="GU369"/>
      <c r="GV369"/>
      <c r="GW369"/>
      <c r="GX369"/>
      <c r="GY369"/>
      <c r="GZ369"/>
      <c r="HA369"/>
      <c r="HB369"/>
      <c r="HC369"/>
      <c r="HD369"/>
      <c r="HE369"/>
      <c r="HF369"/>
      <c r="HG369"/>
      <c r="HH369"/>
      <c r="HI369"/>
      <c r="HJ369"/>
      <c r="HK369"/>
      <c r="HL369"/>
      <c r="HM369"/>
      <c r="HN369"/>
      <c r="HO369"/>
      <c r="HP369"/>
      <c r="HQ369"/>
      <c r="HR369"/>
      <c r="HS369"/>
      <c r="HT369"/>
      <c r="HU369"/>
      <c r="HV369"/>
      <c r="HW369"/>
      <c r="HX369"/>
      <c r="HY369"/>
      <c r="HZ369"/>
      <c r="IA369"/>
      <c r="IB369"/>
      <c r="IC369"/>
      <c r="ID369"/>
      <c r="IE369"/>
      <c r="IF369"/>
      <c r="IG369"/>
      <c r="IH369"/>
      <c r="II369"/>
      <c r="IJ369"/>
      <c r="IK369"/>
      <c r="IL369"/>
      <c r="IM369"/>
      <c r="IN369"/>
      <c r="IO369"/>
      <c r="IP369"/>
      <c r="IQ369"/>
      <c r="IR369"/>
      <c r="IS369"/>
      <c r="IT369"/>
      <c r="IU369"/>
      <c r="IV369"/>
    </row>
    <row r="370" spans="1:256" s="5" customFormat="1" ht="12.75" hidden="1" customHeight="1" outlineLevel="2">
      <c r="A370" s="9"/>
      <c r="B370" s="9"/>
      <c r="C370" s="9"/>
      <c r="D370" s="26"/>
      <c r="E370" s="665" t="s">
        <v>84</v>
      </c>
      <c r="F370" s="86">
        <v>0</v>
      </c>
      <c r="G370" s="123"/>
      <c r="H370" s="68"/>
      <c r="I370" s="68"/>
      <c r="J370" s="68"/>
      <c r="K370" s="68"/>
      <c r="L370" s="68"/>
      <c r="M370" s="165"/>
      <c r="N370" s="113"/>
      <c r="O370" s="68"/>
      <c r="P370" s="68"/>
      <c r="Q370" s="68"/>
      <c r="R370" s="68"/>
      <c r="S370" s="103"/>
      <c r="T370" s="103"/>
      <c r="U370" s="103"/>
      <c r="V370" s="103"/>
      <c r="W370" s="103"/>
      <c r="X370" s="103"/>
      <c r="Y370" s="103"/>
      <c r="Z370" s="103"/>
      <c r="AA370" s="103"/>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103"/>
      <c r="BE370" s="103"/>
      <c r="BF370" s="103"/>
      <c r="BG370" s="103"/>
      <c r="BH370" s="103"/>
      <c r="BI370" s="103"/>
      <c r="BJ370" s="103"/>
      <c r="BK370" s="12"/>
      <c r="BL370" s="12"/>
      <c r="BM370"/>
      <c r="BN370"/>
      <c r="BO370"/>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c r="EX370"/>
      <c r="EY370"/>
      <c r="EZ370"/>
      <c r="FA370"/>
      <c r="FB370"/>
      <c r="FC370"/>
      <c r="FD370"/>
      <c r="FE370"/>
      <c r="FF370"/>
      <c r="FG370"/>
      <c r="FH370"/>
      <c r="FI370"/>
      <c r="FJ370"/>
      <c r="FK370"/>
      <c r="FL370"/>
      <c r="FM370"/>
      <c r="FN370"/>
      <c r="FO370"/>
      <c r="FP370"/>
      <c r="FQ370"/>
      <c r="FR370"/>
      <c r="FS370"/>
      <c r="FT370"/>
      <c r="FU370"/>
      <c r="FV370"/>
      <c r="FW370"/>
      <c r="FX370"/>
      <c r="FY370"/>
      <c r="FZ370"/>
      <c r="GA370"/>
      <c r="GB370"/>
      <c r="GC370"/>
      <c r="GD370"/>
      <c r="GE370"/>
      <c r="GF370"/>
      <c r="GG370"/>
      <c r="GH370"/>
      <c r="GI370"/>
      <c r="GJ370"/>
      <c r="GK370"/>
      <c r="GL370"/>
      <c r="GM370"/>
      <c r="GN370"/>
      <c r="GO370"/>
      <c r="GP370"/>
      <c r="GQ370"/>
      <c r="GR370"/>
      <c r="GS370"/>
      <c r="GT370"/>
      <c r="GU370"/>
      <c r="GV370"/>
      <c r="GW370"/>
      <c r="GX370"/>
      <c r="GY370"/>
      <c r="GZ370"/>
      <c r="HA370"/>
      <c r="HB370"/>
      <c r="HC370"/>
      <c r="HD370"/>
      <c r="HE370"/>
      <c r="HF370"/>
      <c r="HG370"/>
      <c r="HH370"/>
      <c r="HI370"/>
      <c r="HJ370"/>
      <c r="HK370"/>
      <c r="HL370"/>
      <c r="HM370"/>
      <c r="HN370"/>
      <c r="HO370"/>
      <c r="HP370"/>
      <c r="HQ370"/>
      <c r="HR370"/>
      <c r="HS370"/>
      <c r="HT370"/>
      <c r="HU370"/>
      <c r="HV370"/>
      <c r="HW370"/>
      <c r="HX370"/>
      <c r="HY370"/>
      <c r="HZ370"/>
      <c r="IA370"/>
      <c r="IB370"/>
      <c r="IC370"/>
      <c r="ID370"/>
      <c r="IE370"/>
      <c r="IF370"/>
      <c r="IG370"/>
      <c r="IH370"/>
      <c r="II370"/>
      <c r="IJ370"/>
      <c r="IK370"/>
      <c r="IL370"/>
      <c r="IM370"/>
      <c r="IN370"/>
      <c r="IO370"/>
      <c r="IP370"/>
      <c r="IQ370"/>
      <c r="IR370"/>
      <c r="IS370"/>
      <c r="IT370"/>
      <c r="IU370"/>
      <c r="IV370"/>
    </row>
    <row r="371" spans="1:256" s="5" customFormat="1" hidden="1" outlineLevel="2">
      <c r="A371" s="9"/>
      <c r="B371" s="9"/>
      <c r="C371" s="9"/>
      <c r="D371" s="26"/>
      <c r="E371" s="666"/>
      <c r="F371" s="86">
        <v>1</v>
      </c>
      <c r="G371" s="123"/>
      <c r="H371" s="147"/>
      <c r="I371" s="68">
        <v>0</v>
      </c>
      <c r="J371" s="68">
        <v>0</v>
      </c>
      <c r="K371" s="68">
        <v>0</v>
      </c>
      <c r="L371" s="68">
        <v>0</v>
      </c>
      <c r="M371" s="68">
        <v>0</v>
      </c>
      <c r="N371" s="68">
        <v>0</v>
      </c>
      <c r="O371" s="68">
        <v>0</v>
      </c>
      <c r="P371" s="68">
        <v>0</v>
      </c>
      <c r="Q371" s="68">
        <v>0</v>
      </c>
      <c r="R371" s="68"/>
      <c r="S371" s="103"/>
      <c r="T371" s="103"/>
      <c r="U371" s="103"/>
      <c r="V371" s="103"/>
      <c r="W371" s="103"/>
      <c r="X371" s="103"/>
      <c r="Y371" s="103"/>
      <c r="Z371" s="103"/>
      <c r="AA371" s="103"/>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103"/>
      <c r="BE371" s="103"/>
      <c r="BF371" s="103"/>
      <c r="BG371" s="103"/>
      <c r="BH371" s="103"/>
      <c r="BI371" s="103"/>
      <c r="BJ371" s="103"/>
      <c r="BK371" s="12"/>
      <c r="BL371" s="12"/>
      <c r="BM371"/>
      <c r="BN371"/>
      <c r="BO371"/>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c r="EX371"/>
      <c r="EY371"/>
      <c r="EZ371"/>
      <c r="FA371"/>
      <c r="FB371"/>
      <c r="FC371"/>
      <c r="FD371"/>
      <c r="FE371"/>
      <c r="FF371"/>
      <c r="FG371"/>
      <c r="FH371"/>
      <c r="FI371"/>
      <c r="FJ371"/>
      <c r="FK371"/>
      <c r="FL371"/>
      <c r="FM371"/>
      <c r="FN371"/>
      <c r="FO371"/>
      <c r="FP371"/>
      <c r="FQ371"/>
      <c r="FR371"/>
      <c r="FS371"/>
      <c r="FT371"/>
      <c r="FU371"/>
      <c r="FV371"/>
      <c r="FW371"/>
      <c r="FX371"/>
      <c r="FY371"/>
      <c r="FZ371"/>
      <c r="GA371"/>
      <c r="GB371"/>
      <c r="GC371"/>
      <c r="GD371"/>
      <c r="GE371"/>
      <c r="GF371"/>
      <c r="GG371"/>
      <c r="GH371"/>
      <c r="GI371"/>
      <c r="GJ371"/>
      <c r="GK371"/>
      <c r="GL371"/>
      <c r="GM371"/>
      <c r="GN371"/>
      <c r="GO371"/>
      <c r="GP371"/>
      <c r="GQ371"/>
      <c r="GR371"/>
      <c r="GS371"/>
      <c r="GT371"/>
      <c r="GU371"/>
      <c r="GV371"/>
      <c r="GW371"/>
      <c r="GX371"/>
      <c r="GY371"/>
      <c r="GZ371"/>
      <c r="HA371"/>
      <c r="HB371"/>
      <c r="HC371"/>
      <c r="HD371"/>
      <c r="HE371"/>
      <c r="HF371"/>
      <c r="HG371"/>
      <c r="HH371"/>
      <c r="HI371"/>
      <c r="HJ371"/>
      <c r="HK371"/>
      <c r="HL371"/>
      <c r="HM371"/>
      <c r="HN371"/>
      <c r="HO371"/>
      <c r="HP371"/>
      <c r="HQ371"/>
      <c r="HR371"/>
      <c r="HS371"/>
      <c r="HT371"/>
      <c r="HU371"/>
      <c r="HV371"/>
      <c r="HW371"/>
      <c r="HX371"/>
      <c r="HY371"/>
      <c r="HZ371"/>
      <c r="IA371"/>
      <c r="IB371"/>
      <c r="IC371"/>
      <c r="ID371"/>
      <c r="IE371"/>
      <c r="IF371"/>
      <c r="IG371"/>
      <c r="IH371"/>
      <c r="II371"/>
      <c r="IJ371"/>
      <c r="IK371"/>
      <c r="IL371"/>
      <c r="IM371"/>
      <c r="IN371"/>
      <c r="IO371"/>
      <c r="IP371"/>
      <c r="IQ371"/>
      <c r="IR371"/>
      <c r="IS371"/>
      <c r="IT371"/>
      <c r="IU371"/>
      <c r="IV371"/>
    </row>
    <row r="372" spans="1:256" s="5" customFormat="1" hidden="1" outlineLevel="2">
      <c r="A372" s="9"/>
      <c r="B372" s="9"/>
      <c r="C372" s="9"/>
      <c r="D372" s="26"/>
      <c r="E372" s="666"/>
      <c r="F372" s="86">
        <v>2</v>
      </c>
      <c r="G372" s="123"/>
      <c r="H372" s="148"/>
      <c r="I372" s="149"/>
      <c r="J372" s="68">
        <v>0</v>
      </c>
      <c r="K372" s="68">
        <v>0</v>
      </c>
      <c r="L372" s="68">
        <v>0</v>
      </c>
      <c r="M372" s="68">
        <v>0</v>
      </c>
      <c r="N372" s="68">
        <v>0</v>
      </c>
      <c r="O372" s="68">
        <v>0</v>
      </c>
      <c r="P372" s="68">
        <v>0</v>
      </c>
      <c r="Q372" s="68">
        <v>0</v>
      </c>
      <c r="R372" s="68"/>
      <c r="S372" s="103"/>
      <c r="T372" s="103"/>
      <c r="U372" s="103"/>
      <c r="V372" s="103"/>
      <c r="W372" s="103"/>
      <c r="X372" s="103"/>
      <c r="Y372" s="103"/>
      <c r="Z372" s="103"/>
      <c r="AA372" s="103"/>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103"/>
      <c r="BE372" s="103"/>
      <c r="BF372" s="103"/>
      <c r="BG372" s="103"/>
      <c r="BH372" s="103"/>
      <c r="BI372" s="103"/>
      <c r="BJ372" s="103"/>
      <c r="BK372" s="12"/>
      <c r="BL372" s="12"/>
      <c r="BM372"/>
      <c r="BN372"/>
      <c r="BO372"/>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c r="EX372"/>
      <c r="EY372"/>
      <c r="EZ372"/>
      <c r="FA372"/>
      <c r="FB372"/>
      <c r="FC372"/>
      <c r="FD372"/>
      <c r="FE372"/>
      <c r="FF372"/>
      <c r="FG372"/>
      <c r="FH372"/>
      <c r="FI372"/>
      <c r="FJ372"/>
      <c r="FK372"/>
      <c r="FL372"/>
      <c r="FM372"/>
      <c r="FN372"/>
      <c r="FO372"/>
      <c r="FP372"/>
      <c r="FQ372"/>
      <c r="FR372"/>
      <c r="FS372"/>
      <c r="FT372"/>
      <c r="FU372"/>
      <c r="FV372"/>
      <c r="FW372"/>
      <c r="FX372"/>
      <c r="FY372"/>
      <c r="FZ372"/>
      <c r="GA372"/>
      <c r="GB372"/>
      <c r="GC372"/>
      <c r="GD372"/>
      <c r="GE372"/>
      <c r="GF372"/>
      <c r="GG372"/>
      <c r="GH372"/>
      <c r="GI372"/>
      <c r="GJ372"/>
      <c r="GK372"/>
      <c r="GL372"/>
      <c r="GM372"/>
      <c r="GN372"/>
      <c r="GO372"/>
      <c r="GP372"/>
      <c r="GQ372"/>
      <c r="GR372"/>
      <c r="GS372"/>
      <c r="GT372"/>
      <c r="GU372"/>
      <c r="GV372"/>
      <c r="GW372"/>
      <c r="GX372"/>
      <c r="GY372"/>
      <c r="GZ372"/>
      <c r="HA372"/>
      <c r="HB372"/>
      <c r="HC372"/>
      <c r="HD372"/>
      <c r="HE372"/>
      <c r="HF372"/>
      <c r="HG372"/>
      <c r="HH372"/>
      <c r="HI372"/>
      <c r="HJ372"/>
      <c r="HK372"/>
      <c r="HL372"/>
      <c r="HM372"/>
      <c r="HN372"/>
      <c r="HO372"/>
      <c r="HP372"/>
      <c r="HQ372"/>
      <c r="HR372"/>
      <c r="HS372"/>
      <c r="HT372"/>
      <c r="HU372"/>
      <c r="HV372"/>
      <c r="HW372"/>
      <c r="HX372"/>
      <c r="HY372"/>
      <c r="HZ372"/>
      <c r="IA372"/>
      <c r="IB372"/>
      <c r="IC372"/>
      <c r="ID372"/>
      <c r="IE372"/>
      <c r="IF372"/>
      <c r="IG372"/>
      <c r="IH372"/>
      <c r="II372"/>
      <c r="IJ372"/>
      <c r="IK372"/>
      <c r="IL372"/>
      <c r="IM372"/>
      <c r="IN372"/>
      <c r="IO372"/>
      <c r="IP372"/>
      <c r="IQ372"/>
      <c r="IR372"/>
      <c r="IS372"/>
      <c r="IT372"/>
      <c r="IU372"/>
      <c r="IV372"/>
    </row>
    <row r="373" spans="1:256" s="5" customFormat="1" hidden="1" outlineLevel="2">
      <c r="A373" s="9"/>
      <c r="B373" s="9"/>
      <c r="C373" s="9"/>
      <c r="D373" s="26"/>
      <c r="E373" s="666"/>
      <c r="F373" s="86">
        <v>3</v>
      </c>
      <c r="G373" s="123"/>
      <c r="H373" s="148"/>
      <c r="I373" s="150"/>
      <c r="J373" s="149"/>
      <c r="K373" s="68">
        <v>0</v>
      </c>
      <c r="L373" s="68">
        <v>0</v>
      </c>
      <c r="M373" s="68">
        <v>0</v>
      </c>
      <c r="N373" s="68">
        <v>0</v>
      </c>
      <c r="O373" s="68">
        <v>0</v>
      </c>
      <c r="P373" s="68">
        <v>0</v>
      </c>
      <c r="Q373" s="68">
        <v>0</v>
      </c>
      <c r="R373" s="68"/>
      <c r="S373" s="103"/>
      <c r="T373" s="103"/>
      <c r="U373" s="103"/>
      <c r="V373" s="103"/>
      <c r="W373" s="103"/>
      <c r="X373" s="103"/>
      <c r="Y373" s="103"/>
      <c r="Z373" s="103"/>
      <c r="AA373" s="103"/>
      <c r="AB373" s="216"/>
      <c r="AC373" s="216"/>
      <c r="AD373" s="216"/>
      <c r="AE373" s="216"/>
      <c r="AF373" s="216"/>
      <c r="AG373" s="216"/>
      <c r="AH373" s="216"/>
      <c r="AI373" s="216"/>
      <c r="AJ373" s="216"/>
      <c r="AK373" s="216"/>
      <c r="AL373" s="216"/>
      <c r="AM373" s="216"/>
      <c r="AN373" s="216"/>
      <c r="AO373" s="216"/>
      <c r="AP373" s="216"/>
      <c r="AQ373" s="216"/>
      <c r="AR373" s="216"/>
      <c r="AS373" s="216"/>
      <c r="AT373" s="216"/>
      <c r="AU373" s="216"/>
      <c r="AV373" s="216"/>
      <c r="AW373" s="216"/>
      <c r="AX373" s="216"/>
      <c r="AY373" s="216"/>
      <c r="AZ373" s="216"/>
      <c r="BA373" s="216"/>
      <c r="BB373" s="216"/>
      <c r="BC373" s="216"/>
      <c r="BD373" s="103"/>
      <c r="BE373" s="103"/>
      <c r="BF373" s="103"/>
      <c r="BG373" s="103"/>
      <c r="BH373" s="103"/>
      <c r="BI373" s="103"/>
      <c r="BJ373" s="103"/>
      <c r="BK373" s="12"/>
      <c r="BL373" s="12"/>
      <c r="BM373"/>
      <c r="BN373"/>
      <c r="BO373"/>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c r="DM373"/>
      <c r="DN373"/>
      <c r="DO373"/>
      <c r="DP373"/>
      <c r="DQ373"/>
      <c r="DR373"/>
      <c r="DS373"/>
      <c r="DT373"/>
      <c r="DU373"/>
      <c r="DV373"/>
      <c r="DW373"/>
      <c r="DX373"/>
      <c r="DY373"/>
      <c r="DZ373"/>
      <c r="EA373"/>
      <c r="EB373"/>
      <c r="EC373"/>
      <c r="ED373"/>
      <c r="EE373"/>
      <c r="EF373"/>
      <c r="EG373"/>
      <c r="EH373"/>
      <c r="EI373"/>
      <c r="EJ373"/>
      <c r="EK373"/>
      <c r="EL373"/>
      <c r="EM373"/>
      <c r="EN373"/>
      <c r="EO373"/>
      <c r="EP373"/>
      <c r="EQ373"/>
      <c r="ER373"/>
      <c r="ES373"/>
      <c r="ET373"/>
      <c r="EU373"/>
      <c r="EV373"/>
      <c r="EW373"/>
      <c r="EX373"/>
      <c r="EY373"/>
      <c r="EZ373"/>
      <c r="FA373"/>
      <c r="FB373"/>
      <c r="FC373"/>
      <c r="FD373"/>
      <c r="FE373"/>
      <c r="FF373"/>
      <c r="FG373"/>
      <c r="FH373"/>
      <c r="FI373"/>
      <c r="FJ373"/>
      <c r="FK373"/>
      <c r="FL373"/>
      <c r="FM373"/>
      <c r="FN373"/>
      <c r="FO373"/>
      <c r="FP373"/>
      <c r="FQ373"/>
      <c r="FR373"/>
      <c r="FS373"/>
      <c r="FT373"/>
      <c r="FU373"/>
      <c r="FV373"/>
      <c r="FW373"/>
      <c r="FX373"/>
      <c r="FY373"/>
      <c r="FZ373"/>
      <c r="GA373"/>
      <c r="GB373"/>
      <c r="GC373"/>
      <c r="GD373"/>
      <c r="GE373"/>
      <c r="GF373"/>
      <c r="GG373"/>
      <c r="GH373"/>
      <c r="GI373"/>
      <c r="GJ373"/>
      <c r="GK373"/>
      <c r="GL373"/>
      <c r="GM373"/>
      <c r="GN373"/>
      <c r="GO373"/>
      <c r="GP373"/>
      <c r="GQ373"/>
      <c r="GR373"/>
      <c r="GS373"/>
      <c r="GT373"/>
      <c r="GU373"/>
      <c r="GV373"/>
      <c r="GW373"/>
      <c r="GX373"/>
      <c r="GY373"/>
      <c r="GZ373"/>
      <c r="HA373"/>
      <c r="HB373"/>
      <c r="HC373"/>
      <c r="HD373"/>
      <c r="HE373"/>
      <c r="HF373"/>
      <c r="HG373"/>
      <c r="HH373"/>
      <c r="HI373"/>
      <c r="HJ373"/>
      <c r="HK373"/>
      <c r="HL373"/>
      <c r="HM373"/>
      <c r="HN373"/>
      <c r="HO373"/>
      <c r="HP373"/>
      <c r="HQ373"/>
      <c r="HR373"/>
      <c r="HS373"/>
      <c r="HT373"/>
      <c r="HU373"/>
      <c r="HV373"/>
      <c r="HW373"/>
      <c r="HX373"/>
      <c r="HY373"/>
      <c r="HZ373"/>
      <c r="IA373"/>
      <c r="IB373"/>
      <c r="IC373"/>
      <c r="ID373"/>
      <c r="IE373"/>
      <c r="IF373"/>
      <c r="IG373"/>
      <c r="IH373"/>
      <c r="II373"/>
      <c r="IJ373"/>
      <c r="IK373"/>
      <c r="IL373"/>
      <c r="IM373"/>
      <c r="IN373"/>
      <c r="IO373"/>
      <c r="IP373"/>
      <c r="IQ373"/>
      <c r="IR373"/>
      <c r="IS373"/>
      <c r="IT373"/>
      <c r="IU373"/>
      <c r="IV373"/>
    </row>
    <row r="374" spans="1:256" s="5" customFormat="1" hidden="1" outlineLevel="2">
      <c r="A374" s="9"/>
      <c r="B374" s="9"/>
      <c r="C374" s="9"/>
      <c r="D374" s="26"/>
      <c r="E374" s="666"/>
      <c r="F374" s="86">
        <v>4</v>
      </c>
      <c r="G374" s="123"/>
      <c r="H374" s="148"/>
      <c r="I374" s="150"/>
      <c r="J374" s="150"/>
      <c r="K374" s="149"/>
      <c r="L374" s="68">
        <v>0</v>
      </c>
      <c r="M374" s="68">
        <v>0</v>
      </c>
      <c r="N374" s="68">
        <v>0</v>
      </c>
      <c r="O374" s="68">
        <v>0</v>
      </c>
      <c r="P374" s="68">
        <v>0</v>
      </c>
      <c r="Q374" s="68">
        <v>0</v>
      </c>
      <c r="R374" s="68"/>
      <c r="S374" s="103"/>
      <c r="T374" s="103"/>
      <c r="U374" s="103"/>
      <c r="V374" s="103"/>
      <c r="W374" s="103"/>
      <c r="X374" s="103"/>
      <c r="Y374" s="103"/>
      <c r="Z374" s="103"/>
      <c r="AA374" s="103"/>
      <c r="AB374" s="216"/>
      <c r="AC374" s="216"/>
      <c r="AD374" s="216"/>
      <c r="AE374" s="216"/>
      <c r="AF374" s="216"/>
      <c r="AG374" s="216"/>
      <c r="AH374" s="216"/>
      <c r="AI374" s="216"/>
      <c r="AJ374" s="216"/>
      <c r="AK374" s="216"/>
      <c r="AL374" s="216"/>
      <c r="AM374" s="216"/>
      <c r="AN374" s="216"/>
      <c r="AO374" s="216"/>
      <c r="AP374" s="216"/>
      <c r="AQ374" s="216"/>
      <c r="AR374" s="216"/>
      <c r="AS374" s="216"/>
      <c r="AT374" s="216"/>
      <c r="AU374" s="216"/>
      <c r="AV374" s="216"/>
      <c r="AW374" s="216"/>
      <c r="AX374" s="216"/>
      <c r="AY374" s="216"/>
      <c r="AZ374" s="216"/>
      <c r="BA374" s="216"/>
      <c r="BB374" s="216"/>
      <c r="BC374" s="216"/>
      <c r="BD374" s="103"/>
      <c r="BE374" s="103"/>
      <c r="BF374" s="103"/>
      <c r="BG374" s="103"/>
      <c r="BH374" s="103"/>
      <c r="BI374" s="103"/>
      <c r="BJ374" s="103"/>
      <c r="BK374" s="12"/>
      <c r="BL374" s="12"/>
      <c r="BM374"/>
      <c r="BN374"/>
      <c r="BO374"/>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c r="EX374"/>
      <c r="EY374"/>
      <c r="EZ374"/>
      <c r="FA374"/>
      <c r="FB374"/>
      <c r="FC374"/>
      <c r="FD374"/>
      <c r="FE374"/>
      <c r="FF374"/>
      <c r="FG374"/>
      <c r="FH374"/>
      <c r="FI374"/>
      <c r="FJ374"/>
      <c r="FK374"/>
      <c r="FL374"/>
      <c r="FM374"/>
      <c r="FN374"/>
      <c r="FO374"/>
      <c r="FP374"/>
      <c r="FQ374"/>
      <c r="FR374"/>
      <c r="FS374"/>
      <c r="FT374"/>
      <c r="FU374"/>
      <c r="FV374"/>
      <c r="FW374"/>
      <c r="FX374"/>
      <c r="FY374"/>
      <c r="FZ374"/>
      <c r="GA374"/>
      <c r="GB374"/>
      <c r="GC374"/>
      <c r="GD374"/>
      <c r="GE374"/>
      <c r="GF374"/>
      <c r="GG374"/>
      <c r="GH374"/>
      <c r="GI374"/>
      <c r="GJ374"/>
      <c r="GK374"/>
      <c r="GL374"/>
      <c r="GM374"/>
      <c r="GN374"/>
      <c r="GO374"/>
      <c r="GP374"/>
      <c r="GQ374"/>
      <c r="GR374"/>
      <c r="GS374"/>
      <c r="GT374"/>
      <c r="GU374"/>
      <c r="GV374"/>
      <c r="GW374"/>
      <c r="GX374"/>
      <c r="GY374"/>
      <c r="GZ374"/>
      <c r="HA374"/>
      <c r="HB374"/>
      <c r="HC374"/>
      <c r="HD374"/>
      <c r="HE374"/>
      <c r="HF374"/>
      <c r="HG374"/>
      <c r="HH374"/>
      <c r="HI374"/>
      <c r="HJ374"/>
      <c r="HK374"/>
      <c r="HL374"/>
      <c r="HM374"/>
      <c r="HN374"/>
      <c r="HO374"/>
      <c r="HP374"/>
      <c r="HQ374"/>
      <c r="HR374"/>
      <c r="HS374"/>
      <c r="HT374"/>
      <c r="HU374"/>
      <c r="HV374"/>
      <c r="HW374"/>
      <c r="HX374"/>
      <c r="HY374"/>
      <c r="HZ374"/>
      <c r="IA374"/>
      <c r="IB374"/>
      <c r="IC374"/>
      <c r="ID374"/>
      <c r="IE374"/>
      <c r="IF374"/>
      <c r="IG374"/>
      <c r="IH374"/>
      <c r="II374"/>
      <c r="IJ374"/>
      <c r="IK374"/>
      <c r="IL374"/>
      <c r="IM374"/>
      <c r="IN374"/>
      <c r="IO374"/>
      <c r="IP374"/>
      <c r="IQ374"/>
      <c r="IR374"/>
      <c r="IS374"/>
      <c r="IT374"/>
      <c r="IU374"/>
      <c r="IV374"/>
    </row>
    <row r="375" spans="1:256" s="5" customFormat="1" hidden="1" outlineLevel="2">
      <c r="A375" s="9"/>
      <c r="B375" s="9"/>
      <c r="C375" s="9"/>
      <c r="D375" s="26"/>
      <c r="E375" s="666"/>
      <c r="F375" s="86">
        <v>5</v>
      </c>
      <c r="G375" s="27"/>
      <c r="H375" s="148"/>
      <c r="I375" s="150"/>
      <c r="J375" s="150"/>
      <c r="K375" s="150"/>
      <c r="L375" s="149"/>
      <c r="M375" s="68">
        <v>0</v>
      </c>
      <c r="N375" s="68">
        <v>0</v>
      </c>
      <c r="O375" s="68">
        <v>0</v>
      </c>
      <c r="P375" s="68">
        <v>0</v>
      </c>
      <c r="Q375" s="68">
        <v>0</v>
      </c>
      <c r="R375" s="68"/>
      <c r="S375" s="103"/>
      <c r="T375" s="103"/>
      <c r="U375" s="103"/>
      <c r="V375" s="103"/>
      <c r="W375" s="103"/>
      <c r="X375" s="103"/>
      <c r="Y375" s="103"/>
      <c r="Z375" s="103"/>
      <c r="AA375" s="103"/>
      <c r="AB375" s="216"/>
      <c r="AC375" s="216"/>
      <c r="AD375" s="216"/>
      <c r="AE375" s="216"/>
      <c r="AF375" s="216"/>
      <c r="AG375" s="216"/>
      <c r="AH375" s="216"/>
      <c r="AI375" s="216"/>
      <c r="AJ375" s="216"/>
      <c r="AK375" s="216"/>
      <c r="AL375" s="216"/>
      <c r="AM375" s="216"/>
      <c r="AN375" s="216"/>
      <c r="AO375" s="216"/>
      <c r="AP375" s="216"/>
      <c r="AQ375" s="216"/>
      <c r="AR375" s="216"/>
      <c r="AS375" s="216"/>
      <c r="AT375" s="216"/>
      <c r="AU375" s="216"/>
      <c r="AV375" s="216"/>
      <c r="AW375" s="216"/>
      <c r="AX375" s="216"/>
      <c r="AY375" s="216"/>
      <c r="AZ375" s="216"/>
      <c r="BA375" s="216"/>
      <c r="BB375" s="216"/>
      <c r="BC375" s="216"/>
      <c r="BD375" s="103"/>
      <c r="BE375" s="103"/>
      <c r="BF375" s="103"/>
      <c r="BG375" s="103"/>
      <c r="BH375" s="103"/>
      <c r="BI375" s="103"/>
      <c r="BJ375" s="103"/>
      <c r="BK375" s="12"/>
      <c r="BL375" s="12"/>
      <c r="BM375"/>
      <c r="BN375"/>
      <c r="BO375"/>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c r="EX375"/>
      <c r="EY375"/>
      <c r="EZ375"/>
      <c r="FA375"/>
      <c r="FB375"/>
      <c r="FC375"/>
      <c r="FD375"/>
      <c r="FE375"/>
      <c r="FF375"/>
      <c r="FG375"/>
      <c r="FH375"/>
      <c r="FI375"/>
      <c r="FJ375"/>
      <c r="FK375"/>
      <c r="FL375"/>
      <c r="FM375"/>
      <c r="FN375"/>
      <c r="FO375"/>
      <c r="FP375"/>
      <c r="FQ375"/>
      <c r="FR375"/>
      <c r="FS375"/>
      <c r="FT375"/>
      <c r="FU375"/>
      <c r="FV375"/>
      <c r="FW375"/>
      <c r="FX375"/>
      <c r="FY375"/>
      <c r="FZ375"/>
      <c r="GA375"/>
      <c r="GB375"/>
      <c r="GC375"/>
      <c r="GD375"/>
      <c r="GE375"/>
      <c r="GF375"/>
      <c r="GG375"/>
      <c r="GH375"/>
      <c r="GI375"/>
      <c r="GJ375"/>
      <c r="GK375"/>
      <c r="GL375"/>
      <c r="GM375"/>
      <c r="GN375"/>
      <c r="GO375"/>
      <c r="GP375"/>
      <c r="GQ375"/>
      <c r="GR375"/>
      <c r="GS375"/>
      <c r="GT375"/>
      <c r="GU375"/>
      <c r="GV375"/>
      <c r="GW375"/>
      <c r="GX375"/>
      <c r="GY375"/>
      <c r="GZ375"/>
      <c r="HA375"/>
      <c r="HB375"/>
      <c r="HC375"/>
      <c r="HD375"/>
      <c r="HE375"/>
      <c r="HF375"/>
      <c r="HG375"/>
      <c r="HH375"/>
      <c r="HI375"/>
      <c r="HJ375"/>
      <c r="HK375"/>
      <c r="HL375"/>
      <c r="HM375"/>
      <c r="HN375"/>
      <c r="HO375"/>
      <c r="HP375"/>
      <c r="HQ375"/>
      <c r="HR375"/>
      <c r="HS375"/>
      <c r="HT375"/>
      <c r="HU375"/>
      <c r="HV375"/>
      <c r="HW375"/>
      <c r="HX375"/>
      <c r="HY375"/>
      <c r="HZ375"/>
      <c r="IA375"/>
      <c r="IB375"/>
      <c r="IC375"/>
      <c r="ID375"/>
      <c r="IE375"/>
      <c r="IF375"/>
      <c r="IG375"/>
      <c r="IH375"/>
      <c r="II375"/>
      <c r="IJ375"/>
      <c r="IK375"/>
      <c r="IL375"/>
      <c r="IM375"/>
      <c r="IN375"/>
      <c r="IO375"/>
      <c r="IP375"/>
      <c r="IQ375"/>
      <c r="IR375"/>
      <c r="IS375"/>
      <c r="IT375"/>
      <c r="IU375"/>
      <c r="IV375"/>
    </row>
    <row r="376" spans="1:256" s="5" customFormat="1" hidden="1" outlineLevel="2">
      <c r="A376" s="9"/>
      <c r="B376" s="9"/>
      <c r="C376" s="9"/>
      <c r="D376" s="26"/>
      <c r="E376" s="666"/>
      <c r="F376" s="86">
        <v>6</v>
      </c>
      <c r="G376" s="27"/>
      <c r="H376" s="148"/>
      <c r="I376" s="150"/>
      <c r="J376" s="150"/>
      <c r="K376" s="150"/>
      <c r="L376" s="150"/>
      <c r="M376" s="149"/>
      <c r="N376" s="68">
        <v>0</v>
      </c>
      <c r="O376" s="68">
        <v>0</v>
      </c>
      <c r="P376" s="68">
        <v>0</v>
      </c>
      <c r="Q376" s="68">
        <v>0</v>
      </c>
      <c r="R376" s="68"/>
      <c r="S376" s="103"/>
      <c r="T376" s="103"/>
      <c r="U376" s="103"/>
      <c r="V376" s="103"/>
      <c r="W376" s="103"/>
      <c r="X376" s="103"/>
      <c r="Y376" s="103"/>
      <c r="Z376" s="103"/>
      <c r="AA376" s="103"/>
      <c r="AB376" s="216"/>
      <c r="AC376" s="216"/>
      <c r="AD376" s="216"/>
      <c r="AE376" s="216"/>
      <c r="AF376" s="216"/>
      <c r="AG376" s="216"/>
      <c r="AH376" s="216"/>
      <c r="AI376" s="216"/>
      <c r="AJ376" s="216"/>
      <c r="AK376" s="216"/>
      <c r="AL376" s="216"/>
      <c r="AM376" s="216"/>
      <c r="AN376" s="216"/>
      <c r="AO376" s="216"/>
      <c r="AP376" s="216"/>
      <c r="AQ376" s="216"/>
      <c r="AR376" s="216"/>
      <c r="AS376" s="216"/>
      <c r="AT376" s="216"/>
      <c r="AU376" s="216"/>
      <c r="AV376" s="216"/>
      <c r="AW376" s="216"/>
      <c r="AX376" s="216"/>
      <c r="AY376" s="216"/>
      <c r="AZ376" s="216"/>
      <c r="BA376" s="216"/>
      <c r="BB376" s="216"/>
      <c r="BC376" s="216"/>
      <c r="BD376" s="103"/>
      <c r="BE376" s="103"/>
      <c r="BF376" s="103"/>
      <c r="BG376" s="103"/>
      <c r="BH376" s="103"/>
      <c r="BI376" s="103"/>
      <c r="BJ376" s="103"/>
      <c r="BK376" s="12"/>
      <c r="BL376" s="12"/>
      <c r="BM376"/>
      <c r="BN376"/>
      <c r="BO376"/>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c r="EX376"/>
      <c r="EY376"/>
      <c r="EZ376"/>
      <c r="FA376"/>
      <c r="FB376"/>
      <c r="FC376"/>
      <c r="FD376"/>
      <c r="FE376"/>
      <c r="FF376"/>
      <c r="FG376"/>
      <c r="FH376"/>
      <c r="FI376"/>
      <c r="FJ376"/>
      <c r="FK376"/>
      <c r="FL376"/>
      <c r="FM376"/>
      <c r="FN376"/>
      <c r="FO376"/>
      <c r="FP376"/>
      <c r="FQ376"/>
      <c r="FR376"/>
      <c r="FS376"/>
      <c r="FT376"/>
      <c r="FU376"/>
      <c r="FV376"/>
      <c r="FW376"/>
      <c r="FX376"/>
      <c r="FY376"/>
      <c r="FZ376"/>
      <c r="GA376"/>
      <c r="GB376"/>
      <c r="GC376"/>
      <c r="GD376"/>
      <c r="GE376"/>
      <c r="GF376"/>
      <c r="GG376"/>
      <c r="GH376"/>
      <c r="GI376"/>
      <c r="GJ376"/>
      <c r="GK376"/>
      <c r="GL376"/>
      <c r="GM376"/>
      <c r="GN376"/>
      <c r="GO376"/>
      <c r="GP376"/>
      <c r="GQ376"/>
      <c r="GR376"/>
      <c r="GS376"/>
      <c r="GT376"/>
      <c r="GU376"/>
      <c r="GV376"/>
      <c r="GW376"/>
      <c r="GX376"/>
      <c r="GY376"/>
      <c r="GZ376"/>
      <c r="HA376"/>
      <c r="HB376"/>
      <c r="HC376"/>
      <c r="HD376"/>
      <c r="HE376"/>
      <c r="HF376"/>
      <c r="HG376"/>
      <c r="HH376"/>
      <c r="HI376"/>
      <c r="HJ376"/>
      <c r="HK376"/>
      <c r="HL376"/>
      <c r="HM376"/>
      <c r="HN376"/>
      <c r="HO376"/>
      <c r="HP376"/>
      <c r="HQ376"/>
      <c r="HR376"/>
      <c r="HS376"/>
      <c r="HT376"/>
      <c r="HU376"/>
      <c r="HV376"/>
      <c r="HW376"/>
      <c r="HX376"/>
      <c r="HY376"/>
      <c r="HZ376"/>
      <c r="IA376"/>
      <c r="IB376"/>
      <c r="IC376"/>
      <c r="ID376"/>
      <c r="IE376"/>
      <c r="IF376"/>
      <c r="IG376"/>
      <c r="IH376"/>
      <c r="II376"/>
      <c r="IJ376"/>
      <c r="IK376"/>
      <c r="IL376"/>
      <c r="IM376"/>
      <c r="IN376"/>
      <c r="IO376"/>
      <c r="IP376"/>
      <c r="IQ376"/>
      <c r="IR376"/>
      <c r="IS376"/>
      <c r="IT376"/>
      <c r="IU376"/>
      <c r="IV376"/>
    </row>
    <row r="377" spans="1:256" s="5" customFormat="1" hidden="1" outlineLevel="2">
      <c r="A377" s="9"/>
      <c r="B377" s="9"/>
      <c r="C377" s="9"/>
      <c r="D377" s="26"/>
      <c r="E377" s="666"/>
      <c r="F377" s="86">
        <v>7</v>
      </c>
      <c r="G377" s="27"/>
      <c r="H377" s="148"/>
      <c r="I377" s="150"/>
      <c r="J377" s="150"/>
      <c r="K377" s="150"/>
      <c r="L377" s="150"/>
      <c r="M377" s="150"/>
      <c r="N377" s="149"/>
      <c r="O377" s="68">
        <v>0</v>
      </c>
      <c r="P377" s="68">
        <v>0</v>
      </c>
      <c r="Q377" s="68">
        <v>0</v>
      </c>
      <c r="R377" s="68"/>
      <c r="S377" s="103"/>
      <c r="T377" s="103"/>
      <c r="U377" s="103"/>
      <c r="V377" s="103"/>
      <c r="W377" s="103"/>
      <c r="X377" s="103"/>
      <c r="Y377" s="103"/>
      <c r="Z377" s="103"/>
      <c r="AA377" s="103"/>
      <c r="AB377" s="216"/>
      <c r="AC377" s="216"/>
      <c r="AD377" s="216"/>
      <c r="AE377" s="216"/>
      <c r="AF377" s="216"/>
      <c r="AG377" s="216"/>
      <c r="AH377" s="216"/>
      <c r="AI377" s="216"/>
      <c r="AJ377" s="216"/>
      <c r="AK377" s="216"/>
      <c r="AL377" s="216"/>
      <c r="AM377" s="216"/>
      <c r="AN377" s="216"/>
      <c r="AO377" s="216"/>
      <c r="AP377" s="216"/>
      <c r="AQ377" s="216"/>
      <c r="AR377" s="216"/>
      <c r="AS377" s="216"/>
      <c r="AT377" s="216"/>
      <c r="AU377" s="216"/>
      <c r="AV377" s="216"/>
      <c r="AW377" s="216"/>
      <c r="AX377" s="216"/>
      <c r="AY377" s="216"/>
      <c r="AZ377" s="216"/>
      <c r="BA377" s="216"/>
      <c r="BB377" s="216"/>
      <c r="BC377" s="216"/>
      <c r="BD377" s="103"/>
      <c r="BE377" s="103"/>
      <c r="BF377" s="103"/>
      <c r="BG377" s="103"/>
      <c r="BH377" s="103"/>
      <c r="BI377" s="103"/>
      <c r="BJ377" s="103"/>
      <c r="BK377" s="12"/>
      <c r="BL377" s="12"/>
      <c r="BM377"/>
      <c r="BN377"/>
      <c r="BO377"/>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c r="EX377"/>
      <c r="EY377"/>
      <c r="EZ377"/>
      <c r="FA377"/>
      <c r="FB377"/>
      <c r="FC377"/>
      <c r="FD377"/>
      <c r="FE377"/>
      <c r="FF377"/>
      <c r="FG377"/>
      <c r="FH377"/>
      <c r="FI377"/>
      <c r="FJ377"/>
      <c r="FK377"/>
      <c r="FL377"/>
      <c r="FM377"/>
      <c r="FN377"/>
      <c r="FO377"/>
      <c r="FP377"/>
      <c r="FQ377"/>
      <c r="FR377"/>
      <c r="FS377"/>
      <c r="FT377"/>
      <c r="FU377"/>
      <c r="FV377"/>
      <c r="FW377"/>
      <c r="FX377"/>
      <c r="FY377"/>
      <c r="FZ377"/>
      <c r="GA377"/>
      <c r="GB377"/>
      <c r="GC377"/>
      <c r="GD377"/>
      <c r="GE377"/>
      <c r="GF377"/>
      <c r="GG377"/>
      <c r="GH377"/>
      <c r="GI377"/>
      <c r="GJ377"/>
      <c r="GK377"/>
      <c r="GL377"/>
      <c r="GM377"/>
      <c r="GN377"/>
      <c r="GO377"/>
      <c r="GP377"/>
      <c r="GQ377"/>
      <c r="GR377"/>
      <c r="GS377"/>
      <c r="GT377"/>
      <c r="GU377"/>
      <c r="GV377"/>
      <c r="GW377"/>
      <c r="GX377"/>
      <c r="GY377"/>
      <c r="GZ377"/>
      <c r="HA377"/>
      <c r="HB377"/>
      <c r="HC377"/>
      <c r="HD377"/>
      <c r="HE377"/>
      <c r="HF377"/>
      <c r="HG377"/>
      <c r="HH377"/>
      <c r="HI377"/>
      <c r="HJ377"/>
      <c r="HK377"/>
      <c r="HL377"/>
      <c r="HM377"/>
      <c r="HN377"/>
      <c r="HO377"/>
      <c r="HP377"/>
      <c r="HQ377"/>
      <c r="HR377"/>
      <c r="HS377"/>
      <c r="HT377"/>
      <c r="HU377"/>
      <c r="HV377"/>
      <c r="HW377"/>
      <c r="HX377"/>
      <c r="HY377"/>
      <c r="HZ377"/>
      <c r="IA377"/>
      <c r="IB377"/>
      <c r="IC377"/>
      <c r="ID377"/>
      <c r="IE377"/>
      <c r="IF377"/>
      <c r="IG377"/>
      <c r="IH377"/>
      <c r="II377"/>
      <c r="IJ377"/>
      <c r="IK377"/>
      <c r="IL377"/>
      <c r="IM377"/>
      <c r="IN377"/>
      <c r="IO377"/>
      <c r="IP377"/>
      <c r="IQ377"/>
      <c r="IR377"/>
      <c r="IS377"/>
      <c r="IT377"/>
      <c r="IU377"/>
      <c r="IV377"/>
    </row>
    <row r="378" spans="1:256" s="5" customFormat="1" hidden="1" outlineLevel="2">
      <c r="A378" s="9"/>
      <c r="B378" s="9"/>
      <c r="C378" s="9"/>
      <c r="D378" s="26"/>
      <c r="E378" s="666"/>
      <c r="F378" s="86">
        <v>8</v>
      </c>
      <c r="G378" s="27"/>
      <c r="H378" s="148"/>
      <c r="I378" s="150"/>
      <c r="J378" s="150"/>
      <c r="K378" s="150"/>
      <c r="L378" s="150"/>
      <c r="M378" s="150"/>
      <c r="N378" s="150"/>
      <c r="O378" s="149"/>
      <c r="P378" s="68">
        <v>0</v>
      </c>
      <c r="Q378" s="68">
        <v>0</v>
      </c>
      <c r="R378" s="68"/>
      <c r="S378" s="103"/>
      <c r="T378" s="103"/>
      <c r="U378" s="103"/>
      <c r="V378" s="103"/>
      <c r="W378" s="103"/>
      <c r="X378" s="103"/>
      <c r="Y378" s="103"/>
      <c r="Z378" s="103"/>
      <c r="AA378" s="103"/>
      <c r="AB378" s="216"/>
      <c r="AC378" s="216"/>
      <c r="AD378" s="216"/>
      <c r="AE378" s="216"/>
      <c r="AF378" s="216"/>
      <c r="AG378" s="216"/>
      <c r="AH378" s="216"/>
      <c r="AI378" s="216"/>
      <c r="AJ378" s="216"/>
      <c r="AK378" s="216"/>
      <c r="AL378" s="216"/>
      <c r="AM378" s="216"/>
      <c r="AN378" s="216"/>
      <c r="AO378" s="216"/>
      <c r="AP378" s="216"/>
      <c r="AQ378" s="216"/>
      <c r="AR378" s="216"/>
      <c r="AS378" s="216"/>
      <c r="AT378" s="216"/>
      <c r="AU378" s="216"/>
      <c r="AV378" s="216"/>
      <c r="AW378" s="216"/>
      <c r="AX378" s="216"/>
      <c r="AY378" s="216"/>
      <c r="AZ378" s="216"/>
      <c r="BA378" s="216"/>
      <c r="BB378" s="216"/>
      <c r="BC378" s="216"/>
      <c r="BD378" s="103"/>
      <c r="BE378" s="103"/>
      <c r="BF378" s="103"/>
      <c r="BG378" s="103"/>
      <c r="BH378" s="103"/>
      <c r="BI378" s="103"/>
      <c r="BJ378" s="103"/>
      <c r="BK378" s="12"/>
      <c r="BL378" s="12"/>
      <c r="BM378"/>
      <c r="BN378"/>
      <c r="BO378"/>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c r="EX378"/>
      <c r="EY378"/>
      <c r="EZ378"/>
      <c r="FA378"/>
      <c r="FB378"/>
      <c r="FC378"/>
      <c r="FD378"/>
      <c r="FE378"/>
      <c r="FF378"/>
      <c r="FG378"/>
      <c r="FH378"/>
      <c r="FI378"/>
      <c r="FJ378"/>
      <c r="FK378"/>
      <c r="FL378"/>
      <c r="FM378"/>
      <c r="FN378"/>
      <c r="FO378"/>
      <c r="FP378"/>
      <c r="FQ378"/>
      <c r="FR378"/>
      <c r="FS378"/>
      <c r="FT378"/>
      <c r="FU378"/>
      <c r="FV378"/>
      <c r="FW378"/>
      <c r="FX378"/>
      <c r="FY378"/>
      <c r="FZ378"/>
      <c r="GA378"/>
      <c r="GB378"/>
      <c r="GC378"/>
      <c r="GD378"/>
      <c r="GE378"/>
      <c r="GF378"/>
      <c r="GG378"/>
      <c r="GH378"/>
      <c r="GI378"/>
      <c r="GJ378"/>
      <c r="GK378"/>
      <c r="GL378"/>
      <c r="GM378"/>
      <c r="GN378"/>
      <c r="GO378"/>
      <c r="GP378"/>
      <c r="GQ378"/>
      <c r="GR378"/>
      <c r="GS378"/>
      <c r="GT378"/>
      <c r="GU378"/>
      <c r="GV378"/>
      <c r="GW378"/>
      <c r="GX378"/>
      <c r="GY378"/>
      <c r="GZ378"/>
      <c r="HA378"/>
      <c r="HB378"/>
      <c r="HC378"/>
      <c r="HD378"/>
      <c r="HE378"/>
      <c r="HF378"/>
      <c r="HG378"/>
      <c r="HH378"/>
      <c r="HI378"/>
      <c r="HJ378"/>
      <c r="HK378"/>
      <c r="HL378"/>
      <c r="HM378"/>
      <c r="HN378"/>
      <c r="HO378"/>
      <c r="HP378"/>
      <c r="HQ378"/>
      <c r="HR378"/>
      <c r="HS378"/>
      <c r="HT378"/>
      <c r="HU378"/>
      <c r="HV378"/>
      <c r="HW378"/>
      <c r="HX378"/>
      <c r="HY378"/>
      <c r="HZ378"/>
      <c r="IA378"/>
      <c r="IB378"/>
      <c r="IC378"/>
      <c r="ID378"/>
      <c r="IE378"/>
      <c r="IF378"/>
      <c r="IG378"/>
      <c r="IH378"/>
      <c r="II378"/>
      <c r="IJ378"/>
      <c r="IK378"/>
      <c r="IL378"/>
      <c r="IM378"/>
      <c r="IN378"/>
      <c r="IO378"/>
      <c r="IP378"/>
      <c r="IQ378"/>
      <c r="IR378"/>
      <c r="IS378"/>
      <c r="IT378"/>
      <c r="IU378"/>
      <c r="IV378"/>
    </row>
    <row r="379" spans="1:256" s="5" customFormat="1" hidden="1" outlineLevel="2">
      <c r="A379" s="9"/>
      <c r="B379" s="9"/>
      <c r="C379" s="9"/>
      <c r="D379" s="26"/>
      <c r="E379" s="666"/>
      <c r="F379" s="86">
        <v>9</v>
      </c>
      <c r="G379" s="27"/>
      <c r="H379" s="148"/>
      <c r="I379" s="150"/>
      <c r="J379" s="150"/>
      <c r="K379" s="150"/>
      <c r="L379" s="150"/>
      <c r="M379" s="150"/>
      <c r="N379" s="150"/>
      <c r="O379" s="150"/>
      <c r="P379" s="149"/>
      <c r="Q379" s="68">
        <v>0</v>
      </c>
      <c r="R379" s="68"/>
      <c r="S379" s="103"/>
      <c r="T379" s="103"/>
      <c r="U379" s="103"/>
      <c r="V379" s="103"/>
      <c r="W379" s="103"/>
      <c r="X379" s="103"/>
      <c r="Y379" s="103"/>
      <c r="Z379" s="103"/>
      <c r="AA379" s="103"/>
      <c r="AB379" s="216"/>
      <c r="AC379" s="216"/>
      <c r="AD379" s="216"/>
      <c r="AE379" s="216"/>
      <c r="AF379" s="216"/>
      <c r="AG379" s="216"/>
      <c r="AH379" s="216"/>
      <c r="AI379" s="216"/>
      <c r="AJ379" s="216"/>
      <c r="AK379" s="216"/>
      <c r="AL379" s="216"/>
      <c r="AM379" s="216"/>
      <c r="AN379" s="216"/>
      <c r="AO379" s="216"/>
      <c r="AP379" s="216"/>
      <c r="AQ379" s="216"/>
      <c r="AR379" s="216"/>
      <c r="AS379" s="216"/>
      <c r="AT379" s="216"/>
      <c r="AU379" s="216"/>
      <c r="AV379" s="216"/>
      <c r="AW379" s="216"/>
      <c r="AX379" s="216"/>
      <c r="AY379" s="216"/>
      <c r="AZ379" s="216"/>
      <c r="BA379" s="216"/>
      <c r="BB379" s="216"/>
      <c r="BC379" s="216"/>
      <c r="BD379" s="103"/>
      <c r="BE379" s="103"/>
      <c r="BF379" s="103"/>
      <c r="BG379" s="103"/>
      <c r="BH379" s="103"/>
      <c r="BI379" s="103"/>
      <c r="BJ379" s="103"/>
      <c r="BK379" s="12"/>
      <c r="BL379" s="12"/>
      <c r="BM379"/>
      <c r="BN379"/>
      <c r="BO379"/>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c r="EX379"/>
      <c r="EY379"/>
      <c r="EZ379"/>
      <c r="FA379"/>
      <c r="FB379"/>
      <c r="FC379"/>
      <c r="FD379"/>
      <c r="FE379"/>
      <c r="FF379"/>
      <c r="FG379"/>
      <c r="FH379"/>
      <c r="FI379"/>
      <c r="FJ379"/>
      <c r="FK379"/>
      <c r="FL379"/>
      <c r="FM379"/>
      <c r="FN379"/>
      <c r="FO379"/>
      <c r="FP379"/>
      <c r="FQ379"/>
      <c r="FR379"/>
      <c r="FS379"/>
      <c r="FT379"/>
      <c r="FU379"/>
      <c r="FV379"/>
      <c r="FW379"/>
      <c r="FX379"/>
      <c r="FY379"/>
      <c r="FZ379"/>
      <c r="GA379"/>
      <c r="GB379"/>
      <c r="GC379"/>
      <c r="GD379"/>
      <c r="GE379"/>
      <c r="GF379"/>
      <c r="GG379"/>
      <c r="GH379"/>
      <c r="GI379"/>
      <c r="GJ379"/>
      <c r="GK379"/>
      <c r="GL379"/>
      <c r="GM379"/>
      <c r="GN379"/>
      <c r="GO379"/>
      <c r="GP379"/>
      <c r="GQ379"/>
      <c r="GR379"/>
      <c r="GS379"/>
      <c r="GT379"/>
      <c r="GU379"/>
      <c r="GV379"/>
      <c r="GW379"/>
      <c r="GX379"/>
      <c r="GY379"/>
      <c r="GZ379"/>
      <c r="HA379"/>
      <c r="HB379"/>
      <c r="HC379"/>
      <c r="HD379"/>
      <c r="HE379"/>
      <c r="HF379"/>
      <c r="HG379"/>
      <c r="HH379"/>
      <c r="HI379"/>
      <c r="HJ379"/>
      <c r="HK379"/>
      <c r="HL379"/>
      <c r="HM379"/>
      <c r="HN379"/>
      <c r="HO379"/>
      <c r="HP379"/>
      <c r="HQ379"/>
      <c r="HR379"/>
      <c r="HS379"/>
      <c r="HT379"/>
      <c r="HU379"/>
      <c r="HV379"/>
      <c r="HW379"/>
      <c r="HX379"/>
      <c r="HY379"/>
      <c r="HZ379"/>
      <c r="IA379"/>
      <c r="IB379"/>
      <c r="IC379"/>
      <c r="ID379"/>
      <c r="IE379"/>
      <c r="IF379"/>
      <c r="IG379"/>
      <c r="IH379"/>
      <c r="II379"/>
      <c r="IJ379"/>
      <c r="IK379"/>
      <c r="IL379"/>
      <c r="IM379"/>
      <c r="IN379"/>
      <c r="IO379"/>
      <c r="IP379"/>
      <c r="IQ379"/>
      <c r="IR379"/>
      <c r="IS379"/>
      <c r="IT379"/>
      <c r="IU379"/>
      <c r="IV379"/>
    </row>
    <row r="380" spans="1:256" s="5" customFormat="1" hidden="1" outlineLevel="2">
      <c r="A380" s="9"/>
      <c r="B380" s="9"/>
      <c r="C380" s="9"/>
      <c r="D380" s="26"/>
      <c r="E380" s="666"/>
      <c r="F380" s="87">
        <v>10</v>
      </c>
      <c r="G380" s="27"/>
      <c r="H380" s="148"/>
      <c r="I380" s="150"/>
      <c r="J380" s="150"/>
      <c r="K380" s="150"/>
      <c r="L380" s="150"/>
      <c r="M380" s="150"/>
      <c r="N380" s="150"/>
      <c r="O380" s="150"/>
      <c r="P380" s="150"/>
      <c r="Q380" s="149"/>
      <c r="R380" s="68"/>
      <c r="S380" s="103"/>
      <c r="T380" s="103"/>
      <c r="U380" s="103"/>
      <c r="V380" s="103"/>
      <c r="W380" s="103"/>
      <c r="X380" s="103"/>
      <c r="Y380" s="103"/>
      <c r="Z380" s="103"/>
      <c r="AA380" s="103"/>
      <c r="AB380" s="216"/>
      <c r="AC380" s="216"/>
      <c r="AD380" s="216"/>
      <c r="AE380" s="216"/>
      <c r="AF380" s="216"/>
      <c r="AG380" s="216"/>
      <c r="AH380" s="216"/>
      <c r="AI380" s="216"/>
      <c r="AJ380" s="216"/>
      <c r="AK380" s="216"/>
      <c r="AL380" s="216"/>
      <c r="AM380" s="216"/>
      <c r="AN380" s="216"/>
      <c r="AO380" s="216"/>
      <c r="AP380" s="216"/>
      <c r="AQ380" s="216"/>
      <c r="AR380" s="216"/>
      <c r="AS380" s="216"/>
      <c r="AT380" s="216"/>
      <c r="AU380" s="216"/>
      <c r="AV380" s="216"/>
      <c r="AW380" s="216"/>
      <c r="AX380" s="216"/>
      <c r="AY380" s="216"/>
      <c r="AZ380" s="216"/>
      <c r="BA380" s="216"/>
      <c r="BB380" s="216"/>
      <c r="BC380" s="216"/>
      <c r="BD380" s="103"/>
      <c r="BE380" s="103"/>
      <c r="BF380" s="103"/>
      <c r="BG380" s="103"/>
      <c r="BH380" s="103"/>
      <c r="BI380" s="103"/>
      <c r="BJ380" s="103"/>
      <c r="BK380" s="12"/>
      <c r="BL380" s="12"/>
      <c r="BM380"/>
      <c r="BN380"/>
      <c r="BO380"/>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c r="EX380"/>
      <c r="EY380"/>
      <c r="EZ380"/>
      <c r="FA380"/>
      <c r="FB380"/>
      <c r="FC380"/>
      <c r="FD380"/>
      <c r="FE380"/>
      <c r="FF380"/>
      <c r="FG380"/>
      <c r="FH380"/>
      <c r="FI380"/>
      <c r="FJ380"/>
      <c r="FK380"/>
      <c r="FL380"/>
      <c r="FM380"/>
      <c r="FN380"/>
      <c r="FO380"/>
      <c r="FP380"/>
      <c r="FQ380"/>
      <c r="FR380"/>
      <c r="FS380"/>
      <c r="FT380"/>
      <c r="FU380"/>
      <c r="FV380"/>
      <c r="FW380"/>
      <c r="FX380"/>
      <c r="FY380"/>
      <c r="FZ380"/>
      <c r="GA380"/>
      <c r="GB380"/>
      <c r="GC380"/>
      <c r="GD380"/>
      <c r="GE380"/>
      <c r="GF380"/>
      <c r="GG380"/>
      <c r="GH380"/>
      <c r="GI380"/>
      <c r="GJ380"/>
      <c r="GK380"/>
      <c r="GL380"/>
      <c r="GM380"/>
      <c r="GN380"/>
      <c r="GO380"/>
      <c r="GP380"/>
      <c r="GQ380"/>
      <c r="GR380"/>
      <c r="GS380"/>
      <c r="GT380"/>
      <c r="GU380"/>
      <c r="GV380"/>
      <c r="GW380"/>
      <c r="GX380"/>
      <c r="GY380"/>
      <c r="GZ380"/>
      <c r="HA380"/>
      <c r="HB380"/>
      <c r="HC380"/>
      <c r="HD380"/>
      <c r="HE380"/>
      <c r="HF380"/>
      <c r="HG380"/>
      <c r="HH380"/>
      <c r="HI380"/>
      <c r="HJ380"/>
      <c r="HK380"/>
      <c r="HL380"/>
      <c r="HM380"/>
      <c r="HN380"/>
      <c r="HO380"/>
      <c r="HP380"/>
      <c r="HQ380"/>
      <c r="HR380"/>
      <c r="HS380"/>
      <c r="HT380"/>
      <c r="HU380"/>
      <c r="HV380"/>
      <c r="HW380"/>
      <c r="HX380"/>
      <c r="HY380"/>
      <c r="HZ380"/>
      <c r="IA380"/>
      <c r="IB380"/>
      <c r="IC380"/>
      <c r="ID380"/>
      <c r="IE380"/>
      <c r="IF380"/>
      <c r="IG380"/>
      <c r="IH380"/>
      <c r="II380"/>
      <c r="IJ380"/>
      <c r="IK380"/>
      <c r="IL380"/>
      <c r="IM380"/>
      <c r="IN380"/>
      <c r="IO380"/>
      <c r="IP380"/>
      <c r="IQ380"/>
      <c r="IR380"/>
      <c r="IS380"/>
      <c r="IT380"/>
      <c r="IU380"/>
      <c r="IV380"/>
    </row>
    <row r="381" spans="1:256" s="5" customFormat="1" hidden="1" outlineLevel="1" collapsed="1">
      <c r="A381" s="9"/>
      <c r="B381" s="9"/>
      <c r="C381" s="9"/>
      <c r="D381" s="26">
        <v>0</v>
      </c>
      <c r="E381" s="9"/>
      <c r="F381" s="9"/>
      <c r="G381" s="123"/>
      <c r="H381" s="167">
        <v>0</v>
      </c>
      <c r="I381" s="167">
        <v>0</v>
      </c>
      <c r="J381" s="167">
        <v>0</v>
      </c>
      <c r="K381" s="167">
        <v>0</v>
      </c>
      <c r="L381" s="167">
        <v>0</v>
      </c>
      <c r="M381" s="167">
        <v>0</v>
      </c>
      <c r="N381" s="167">
        <v>0</v>
      </c>
      <c r="O381" s="167">
        <v>0</v>
      </c>
      <c r="P381" s="167">
        <v>0</v>
      </c>
      <c r="Q381" s="167">
        <v>0</v>
      </c>
      <c r="R381" s="66"/>
      <c r="S381" s="105"/>
      <c r="T381" s="105"/>
      <c r="U381" s="105"/>
      <c r="V381" s="105"/>
      <c r="W381" s="105"/>
      <c r="X381" s="105"/>
      <c r="Y381" s="105"/>
      <c r="Z381" s="105"/>
      <c r="AA381" s="105"/>
      <c r="AB381" s="232"/>
      <c r="AC381" s="232"/>
      <c r="AD381" s="232"/>
      <c r="AE381" s="232"/>
      <c r="AF381" s="232"/>
      <c r="AG381" s="232"/>
      <c r="AH381" s="232"/>
      <c r="AI381" s="232"/>
      <c r="AJ381" s="232"/>
      <c r="AK381" s="232"/>
      <c r="AL381" s="232"/>
      <c r="AM381" s="232"/>
      <c r="AN381" s="232"/>
      <c r="AO381" s="232"/>
      <c r="AP381" s="232"/>
      <c r="AQ381" s="232"/>
      <c r="AR381" s="232"/>
      <c r="AS381" s="232"/>
      <c r="AT381" s="232"/>
      <c r="AU381" s="232"/>
      <c r="AV381" s="232"/>
      <c r="AW381" s="232"/>
      <c r="AX381" s="232"/>
      <c r="AY381" s="232"/>
      <c r="AZ381" s="232"/>
      <c r="BA381" s="232"/>
      <c r="BB381" s="232"/>
      <c r="BC381" s="232"/>
      <c r="BD381" s="105"/>
      <c r="BE381" s="105"/>
      <c r="BF381" s="105"/>
      <c r="BG381" s="105"/>
      <c r="BH381" s="105"/>
      <c r="BI381" s="105"/>
      <c r="BJ381" s="105"/>
      <c r="BK381" s="12"/>
      <c r="BL381" s="12"/>
      <c r="BM381"/>
      <c r="BN381"/>
      <c r="BO381"/>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c r="DT381"/>
      <c r="DU381"/>
      <c r="DV381"/>
      <c r="DW381"/>
      <c r="DX381"/>
      <c r="DY381"/>
      <c r="DZ381"/>
      <c r="EA381"/>
      <c r="EB381"/>
      <c r="EC381"/>
      <c r="ED381"/>
      <c r="EE381"/>
      <c r="EF381"/>
      <c r="EG381"/>
      <c r="EH381"/>
      <c r="EI381"/>
      <c r="EJ381"/>
      <c r="EK381"/>
      <c r="EL381"/>
      <c r="EM381"/>
      <c r="EN381"/>
      <c r="EO381"/>
      <c r="EP381"/>
      <c r="EQ381"/>
      <c r="ER381"/>
      <c r="ES381"/>
      <c r="ET381"/>
      <c r="EU381"/>
      <c r="EV381"/>
      <c r="EW381"/>
      <c r="EX381"/>
      <c r="EY381"/>
      <c r="EZ381"/>
      <c r="FA381"/>
      <c r="FB381"/>
      <c r="FC381"/>
      <c r="FD381"/>
      <c r="FE381"/>
      <c r="FF381"/>
      <c r="FG381"/>
      <c r="FH381"/>
      <c r="FI381"/>
      <c r="FJ381"/>
      <c r="FK381"/>
      <c r="FL381"/>
      <c r="FM381"/>
      <c r="FN381"/>
      <c r="FO381"/>
      <c r="FP381"/>
      <c r="FQ381"/>
      <c r="FR381"/>
      <c r="FS381"/>
      <c r="FT381"/>
      <c r="FU381"/>
      <c r="FV381"/>
      <c r="FW381"/>
      <c r="FX381"/>
      <c r="FY381"/>
      <c r="FZ381"/>
      <c r="GA381"/>
      <c r="GB381"/>
      <c r="GC381"/>
      <c r="GD381"/>
      <c r="GE381"/>
      <c r="GF381"/>
      <c r="GG381"/>
      <c r="GH381"/>
      <c r="GI381"/>
      <c r="GJ381"/>
      <c r="GK381"/>
      <c r="GL381"/>
      <c r="GM381"/>
      <c r="GN381"/>
      <c r="GO381"/>
      <c r="GP381"/>
      <c r="GQ381"/>
      <c r="GR381"/>
      <c r="GS381"/>
      <c r="GT381"/>
      <c r="GU381"/>
      <c r="GV381"/>
      <c r="GW381"/>
      <c r="GX381"/>
      <c r="GY381"/>
      <c r="GZ381"/>
      <c r="HA381"/>
      <c r="HB381"/>
      <c r="HC381"/>
      <c r="HD381"/>
      <c r="HE381"/>
      <c r="HF381"/>
      <c r="HG381"/>
      <c r="HH381"/>
      <c r="HI381"/>
      <c r="HJ381"/>
      <c r="HK381"/>
      <c r="HL381"/>
      <c r="HM381"/>
      <c r="HN381"/>
      <c r="HO381"/>
      <c r="HP381"/>
      <c r="HQ381"/>
      <c r="HR381"/>
      <c r="HS381"/>
      <c r="HT381"/>
      <c r="HU381"/>
      <c r="HV381"/>
      <c r="HW381"/>
      <c r="HX381"/>
      <c r="HY381"/>
      <c r="HZ381"/>
      <c r="IA381"/>
      <c r="IB381"/>
      <c r="IC381"/>
      <c r="ID381"/>
      <c r="IE381"/>
      <c r="IF381"/>
      <c r="IG381"/>
      <c r="IH381"/>
      <c r="II381"/>
      <c r="IJ381"/>
      <c r="IK381"/>
      <c r="IL381"/>
      <c r="IM381"/>
      <c r="IN381"/>
      <c r="IO381"/>
      <c r="IP381"/>
      <c r="IQ381"/>
      <c r="IR381"/>
      <c r="IS381"/>
      <c r="IT381"/>
      <c r="IU381"/>
      <c r="IV381"/>
    </row>
    <row r="382" spans="1:256" s="5" customFormat="1" hidden="1" outlineLevel="2">
      <c r="A382" s="9"/>
      <c r="B382" s="9"/>
      <c r="C382" s="32">
        <v>0</v>
      </c>
      <c r="D382" s="163"/>
      <c r="E382" s="34" t="s">
        <v>28</v>
      </c>
      <c r="F382" s="33"/>
      <c r="G382" s="176"/>
      <c r="H382" s="67">
        <v>0</v>
      </c>
      <c r="I382" s="67">
        <v>0</v>
      </c>
      <c r="J382" s="67">
        <v>0</v>
      </c>
      <c r="K382" s="67">
        <v>0</v>
      </c>
      <c r="L382" s="67">
        <v>0</v>
      </c>
      <c r="M382" s="67">
        <v>0</v>
      </c>
      <c r="N382" s="67">
        <v>0</v>
      </c>
      <c r="O382" s="67">
        <v>0</v>
      </c>
      <c r="P382" s="67">
        <v>0</v>
      </c>
      <c r="Q382" s="67">
        <v>0</v>
      </c>
      <c r="R382" s="67"/>
      <c r="S382" s="103"/>
      <c r="T382" s="103"/>
      <c r="U382" s="103"/>
      <c r="V382" s="103"/>
      <c r="W382" s="103"/>
      <c r="X382" s="103"/>
      <c r="Y382" s="103"/>
      <c r="Z382" s="103"/>
      <c r="AA382" s="103"/>
      <c r="AB382" s="216"/>
      <c r="AC382" s="216"/>
      <c r="AD382" s="216"/>
      <c r="AE382" s="216"/>
      <c r="AF382" s="216"/>
      <c r="AG382" s="216"/>
      <c r="AH382" s="216"/>
      <c r="AI382" s="216"/>
      <c r="AJ382" s="216"/>
      <c r="AK382" s="216"/>
      <c r="AL382" s="216"/>
      <c r="AM382" s="216"/>
      <c r="AN382" s="216"/>
      <c r="AO382" s="216"/>
      <c r="AP382" s="216"/>
      <c r="AQ382" s="216"/>
      <c r="AR382" s="216"/>
      <c r="AS382" s="216"/>
      <c r="AT382" s="216"/>
      <c r="AU382" s="216"/>
      <c r="AV382" s="216"/>
      <c r="AW382" s="216"/>
      <c r="AX382" s="216"/>
      <c r="AY382" s="216"/>
      <c r="AZ382" s="216"/>
      <c r="BA382" s="216"/>
      <c r="BB382" s="216"/>
      <c r="BC382" s="216"/>
      <c r="BD382" s="103"/>
      <c r="BE382" s="103"/>
      <c r="BF382" s="103"/>
      <c r="BG382" s="103"/>
      <c r="BH382" s="103"/>
      <c r="BI382" s="103"/>
      <c r="BJ382" s="103"/>
      <c r="BK382" s="12"/>
      <c r="BL382" s="12"/>
      <c r="BM382"/>
      <c r="BN382"/>
      <c r="BO382"/>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c r="EX382"/>
      <c r="EY382"/>
      <c r="EZ382"/>
      <c r="FA382"/>
      <c r="FB382"/>
      <c r="FC382"/>
      <c r="FD382"/>
      <c r="FE382"/>
      <c r="FF382"/>
      <c r="FG382"/>
      <c r="FH382"/>
      <c r="FI382"/>
      <c r="FJ382"/>
      <c r="FK382"/>
      <c r="FL382"/>
      <c r="FM382"/>
      <c r="FN382"/>
      <c r="FO382"/>
      <c r="FP382"/>
      <c r="FQ382"/>
      <c r="FR382"/>
      <c r="FS382"/>
      <c r="FT382"/>
      <c r="FU382"/>
      <c r="FV382"/>
      <c r="FW382"/>
      <c r="FX382"/>
      <c r="FY382"/>
      <c r="FZ382"/>
      <c r="GA382"/>
      <c r="GB382"/>
      <c r="GC382"/>
      <c r="GD382"/>
      <c r="GE382"/>
      <c r="GF382"/>
      <c r="GG382"/>
      <c r="GH382"/>
      <c r="GI382"/>
      <c r="GJ382"/>
      <c r="GK382"/>
      <c r="GL382"/>
      <c r="GM382"/>
      <c r="GN382"/>
      <c r="GO382"/>
      <c r="GP382"/>
      <c r="GQ382"/>
      <c r="GR382"/>
      <c r="GS382"/>
      <c r="GT382"/>
      <c r="GU382"/>
      <c r="GV382"/>
      <c r="GW382"/>
      <c r="GX382"/>
      <c r="GY382"/>
      <c r="GZ382"/>
      <c r="HA382"/>
      <c r="HB382"/>
      <c r="HC382"/>
      <c r="HD382"/>
      <c r="HE382"/>
      <c r="HF382"/>
      <c r="HG382"/>
      <c r="HH382"/>
      <c r="HI382"/>
      <c r="HJ382"/>
      <c r="HK382"/>
      <c r="HL382"/>
      <c r="HM382"/>
      <c r="HN382"/>
      <c r="HO382"/>
      <c r="HP382"/>
      <c r="HQ382"/>
      <c r="HR382"/>
      <c r="HS382"/>
      <c r="HT382"/>
      <c r="HU382"/>
      <c r="HV382"/>
      <c r="HW382"/>
      <c r="HX382"/>
      <c r="HY382"/>
      <c r="HZ382"/>
      <c r="IA382"/>
      <c r="IB382"/>
      <c r="IC382"/>
      <c r="ID382"/>
      <c r="IE382"/>
      <c r="IF382"/>
      <c r="IG382"/>
      <c r="IH382"/>
      <c r="II382"/>
      <c r="IJ382"/>
      <c r="IK382"/>
      <c r="IL382"/>
      <c r="IM382"/>
      <c r="IN382"/>
      <c r="IO382"/>
      <c r="IP382"/>
      <c r="IQ382"/>
      <c r="IR382"/>
      <c r="IS382"/>
      <c r="IT382"/>
      <c r="IU382"/>
      <c r="IV382"/>
    </row>
    <row r="383" spans="1:256" s="5" customFormat="1" ht="12.75" hidden="1" customHeight="1" outlineLevel="2">
      <c r="A383" s="9"/>
      <c r="B383" s="9"/>
      <c r="C383" s="9"/>
      <c r="D383" s="26"/>
      <c r="E383" s="665" t="s">
        <v>84</v>
      </c>
      <c r="F383" s="86">
        <v>0</v>
      </c>
      <c r="G383" s="123"/>
      <c r="H383" s="68"/>
      <c r="I383" s="68"/>
      <c r="J383" s="68"/>
      <c r="K383" s="68"/>
      <c r="L383" s="68"/>
      <c r="M383" s="165"/>
      <c r="N383" s="113"/>
      <c r="O383" s="68"/>
      <c r="P383" s="68"/>
      <c r="Q383" s="68"/>
      <c r="R383" s="68"/>
      <c r="S383" s="103"/>
      <c r="T383" s="103"/>
      <c r="U383" s="103"/>
      <c r="V383" s="103"/>
      <c r="W383" s="103"/>
      <c r="X383" s="103"/>
      <c r="Y383" s="103"/>
      <c r="Z383" s="103"/>
      <c r="AA383" s="103"/>
      <c r="AB383" s="216"/>
      <c r="AC383" s="216"/>
      <c r="AD383" s="216"/>
      <c r="AE383" s="216"/>
      <c r="AF383" s="216"/>
      <c r="AG383" s="216"/>
      <c r="AH383" s="216"/>
      <c r="AI383" s="216"/>
      <c r="AJ383" s="216"/>
      <c r="AK383" s="216"/>
      <c r="AL383" s="216"/>
      <c r="AM383" s="216"/>
      <c r="AN383" s="216"/>
      <c r="AO383" s="216"/>
      <c r="AP383" s="216"/>
      <c r="AQ383" s="216"/>
      <c r="AR383" s="216"/>
      <c r="AS383" s="216"/>
      <c r="AT383" s="216"/>
      <c r="AU383" s="216"/>
      <c r="AV383" s="216"/>
      <c r="AW383" s="216"/>
      <c r="AX383" s="216"/>
      <c r="AY383" s="216"/>
      <c r="AZ383" s="216"/>
      <c r="BA383" s="216"/>
      <c r="BB383" s="216"/>
      <c r="BC383" s="216"/>
      <c r="BD383" s="103"/>
      <c r="BE383" s="103"/>
      <c r="BF383" s="103"/>
      <c r="BG383" s="103"/>
      <c r="BH383" s="103"/>
      <c r="BI383" s="103"/>
      <c r="BJ383" s="103"/>
      <c r="BK383" s="12"/>
      <c r="BL383" s="12"/>
      <c r="BM383"/>
      <c r="BN383"/>
      <c r="BO383"/>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c r="EX383"/>
      <c r="EY383"/>
      <c r="EZ383"/>
      <c r="FA383"/>
      <c r="FB383"/>
      <c r="FC383"/>
      <c r="FD383"/>
      <c r="FE383"/>
      <c r="FF383"/>
      <c r="FG383"/>
      <c r="FH383"/>
      <c r="FI383"/>
      <c r="FJ383"/>
      <c r="FK383"/>
      <c r="FL383"/>
      <c r="FM383"/>
      <c r="FN383"/>
      <c r="FO383"/>
      <c r="FP383"/>
      <c r="FQ383"/>
      <c r="FR383"/>
      <c r="FS383"/>
      <c r="FT383"/>
      <c r="FU383"/>
      <c r="FV383"/>
      <c r="FW383"/>
      <c r="FX383"/>
      <c r="FY383"/>
      <c r="FZ383"/>
      <c r="GA383"/>
      <c r="GB383"/>
      <c r="GC383"/>
      <c r="GD383"/>
      <c r="GE383"/>
      <c r="GF383"/>
      <c r="GG383"/>
      <c r="GH383"/>
      <c r="GI383"/>
      <c r="GJ383"/>
      <c r="GK383"/>
      <c r="GL383"/>
      <c r="GM383"/>
      <c r="GN383"/>
      <c r="GO383"/>
      <c r="GP383"/>
      <c r="GQ383"/>
      <c r="GR383"/>
      <c r="GS383"/>
      <c r="GT383"/>
      <c r="GU383"/>
      <c r="GV383"/>
      <c r="GW383"/>
      <c r="GX383"/>
      <c r="GY383"/>
      <c r="GZ383"/>
      <c r="HA383"/>
      <c r="HB383"/>
      <c r="HC383"/>
      <c r="HD383"/>
      <c r="HE383"/>
      <c r="HF383"/>
      <c r="HG383"/>
      <c r="HH383"/>
      <c r="HI383"/>
      <c r="HJ383"/>
      <c r="HK383"/>
      <c r="HL383"/>
      <c r="HM383"/>
      <c r="HN383"/>
      <c r="HO383"/>
      <c r="HP383"/>
      <c r="HQ383"/>
      <c r="HR383"/>
      <c r="HS383"/>
      <c r="HT383"/>
      <c r="HU383"/>
      <c r="HV383"/>
      <c r="HW383"/>
      <c r="HX383"/>
      <c r="HY383"/>
      <c r="HZ383"/>
      <c r="IA383"/>
      <c r="IB383"/>
      <c r="IC383"/>
      <c r="ID383"/>
      <c r="IE383"/>
      <c r="IF383"/>
      <c r="IG383"/>
      <c r="IH383"/>
      <c r="II383"/>
      <c r="IJ383"/>
      <c r="IK383"/>
      <c r="IL383"/>
      <c r="IM383"/>
      <c r="IN383"/>
      <c r="IO383"/>
      <c r="IP383"/>
      <c r="IQ383"/>
      <c r="IR383"/>
      <c r="IS383"/>
      <c r="IT383"/>
      <c r="IU383"/>
      <c r="IV383"/>
    </row>
    <row r="384" spans="1:256" s="5" customFormat="1" hidden="1" outlineLevel="2">
      <c r="A384" s="9"/>
      <c r="B384" s="9"/>
      <c r="C384" s="9"/>
      <c r="D384" s="26"/>
      <c r="E384" s="666"/>
      <c r="F384" s="86">
        <v>1</v>
      </c>
      <c r="G384" s="123"/>
      <c r="H384" s="147"/>
      <c r="I384" s="68">
        <v>0</v>
      </c>
      <c r="J384" s="68">
        <v>0</v>
      </c>
      <c r="K384" s="68">
        <v>0</v>
      </c>
      <c r="L384" s="68">
        <v>0</v>
      </c>
      <c r="M384" s="68">
        <v>0</v>
      </c>
      <c r="N384" s="68">
        <v>0</v>
      </c>
      <c r="O384" s="68">
        <v>0</v>
      </c>
      <c r="P384" s="68">
        <v>0</v>
      </c>
      <c r="Q384" s="68">
        <v>0</v>
      </c>
      <c r="R384" s="68"/>
      <c r="S384" s="103"/>
      <c r="T384" s="103"/>
      <c r="U384" s="103"/>
      <c r="V384" s="103"/>
      <c r="W384" s="103"/>
      <c r="X384" s="103"/>
      <c r="Y384" s="103"/>
      <c r="Z384" s="103"/>
      <c r="AA384" s="103"/>
      <c r="AB384" s="216"/>
      <c r="AC384" s="216"/>
      <c r="AD384" s="216"/>
      <c r="AE384" s="216"/>
      <c r="AF384" s="216"/>
      <c r="AG384" s="216"/>
      <c r="AH384" s="216"/>
      <c r="AI384" s="216"/>
      <c r="AJ384" s="216"/>
      <c r="AK384" s="216"/>
      <c r="AL384" s="216"/>
      <c r="AM384" s="216"/>
      <c r="AN384" s="216"/>
      <c r="AO384" s="216"/>
      <c r="AP384" s="216"/>
      <c r="AQ384" s="216"/>
      <c r="AR384" s="216"/>
      <c r="AS384" s="216"/>
      <c r="AT384" s="216"/>
      <c r="AU384" s="216"/>
      <c r="AV384" s="216"/>
      <c r="AW384" s="216"/>
      <c r="AX384" s="216"/>
      <c r="AY384" s="216"/>
      <c r="AZ384" s="216"/>
      <c r="BA384" s="216"/>
      <c r="BB384" s="216"/>
      <c r="BC384" s="216"/>
      <c r="BD384" s="103"/>
      <c r="BE384" s="103"/>
      <c r="BF384" s="103"/>
      <c r="BG384" s="103"/>
      <c r="BH384" s="103"/>
      <c r="BI384" s="103"/>
      <c r="BJ384" s="103"/>
      <c r="BK384" s="12"/>
      <c r="BL384" s="12"/>
      <c r="BM384"/>
      <c r="BN384"/>
      <c r="BO384"/>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c r="EX384"/>
      <c r="EY384"/>
      <c r="EZ384"/>
      <c r="FA384"/>
      <c r="FB384"/>
      <c r="FC384"/>
      <c r="FD384"/>
      <c r="FE384"/>
      <c r="FF384"/>
      <c r="FG384"/>
      <c r="FH384"/>
      <c r="FI384"/>
      <c r="FJ384"/>
      <c r="FK384"/>
      <c r="FL384"/>
      <c r="FM384"/>
      <c r="FN384"/>
      <c r="FO384"/>
      <c r="FP384"/>
      <c r="FQ384"/>
      <c r="FR384"/>
      <c r="FS384"/>
      <c r="FT384"/>
      <c r="FU384"/>
      <c r="FV384"/>
      <c r="FW384"/>
      <c r="FX384"/>
      <c r="FY384"/>
      <c r="FZ384"/>
      <c r="GA384"/>
      <c r="GB384"/>
      <c r="GC384"/>
      <c r="GD384"/>
      <c r="GE384"/>
      <c r="GF384"/>
      <c r="GG384"/>
      <c r="GH384"/>
      <c r="GI384"/>
      <c r="GJ384"/>
      <c r="GK384"/>
      <c r="GL384"/>
      <c r="GM384"/>
      <c r="GN384"/>
      <c r="GO384"/>
      <c r="GP384"/>
      <c r="GQ384"/>
      <c r="GR384"/>
      <c r="GS384"/>
      <c r="GT384"/>
      <c r="GU384"/>
      <c r="GV384"/>
      <c r="GW384"/>
      <c r="GX384"/>
      <c r="GY384"/>
      <c r="GZ384"/>
      <c r="HA384"/>
      <c r="HB384"/>
      <c r="HC384"/>
      <c r="HD384"/>
      <c r="HE384"/>
      <c r="HF384"/>
      <c r="HG384"/>
      <c r="HH384"/>
      <c r="HI384"/>
      <c r="HJ384"/>
      <c r="HK384"/>
      <c r="HL384"/>
      <c r="HM384"/>
      <c r="HN384"/>
      <c r="HO384"/>
      <c r="HP384"/>
      <c r="HQ384"/>
      <c r="HR384"/>
      <c r="HS384"/>
      <c r="HT384"/>
      <c r="HU384"/>
      <c r="HV384"/>
      <c r="HW384"/>
      <c r="HX384"/>
      <c r="HY384"/>
      <c r="HZ384"/>
      <c r="IA384"/>
      <c r="IB384"/>
      <c r="IC384"/>
      <c r="ID384"/>
      <c r="IE384"/>
      <c r="IF384"/>
      <c r="IG384"/>
      <c r="IH384"/>
      <c r="II384"/>
      <c r="IJ384"/>
      <c r="IK384"/>
      <c r="IL384"/>
      <c r="IM384"/>
      <c r="IN384"/>
      <c r="IO384"/>
      <c r="IP384"/>
      <c r="IQ384"/>
      <c r="IR384"/>
      <c r="IS384"/>
      <c r="IT384"/>
      <c r="IU384"/>
      <c r="IV384"/>
    </row>
    <row r="385" spans="1:256" s="5" customFormat="1" hidden="1" outlineLevel="2">
      <c r="A385" s="9"/>
      <c r="B385" s="9"/>
      <c r="C385" s="9"/>
      <c r="D385" s="26"/>
      <c r="E385" s="666"/>
      <c r="F385" s="86">
        <v>2</v>
      </c>
      <c r="G385" s="123"/>
      <c r="H385" s="148"/>
      <c r="I385" s="149"/>
      <c r="J385" s="68">
        <v>0</v>
      </c>
      <c r="K385" s="68">
        <v>0</v>
      </c>
      <c r="L385" s="68">
        <v>0</v>
      </c>
      <c r="M385" s="68">
        <v>0</v>
      </c>
      <c r="N385" s="68">
        <v>0</v>
      </c>
      <c r="O385" s="68">
        <v>0</v>
      </c>
      <c r="P385" s="68">
        <v>0</v>
      </c>
      <c r="Q385" s="68">
        <v>0</v>
      </c>
      <c r="R385" s="68"/>
      <c r="S385" s="103"/>
      <c r="T385" s="103"/>
      <c r="U385" s="103"/>
      <c r="V385" s="103"/>
      <c r="W385" s="103"/>
      <c r="X385" s="103"/>
      <c r="Y385" s="103"/>
      <c r="Z385" s="103"/>
      <c r="AA385" s="103"/>
      <c r="AB385" s="216"/>
      <c r="AC385" s="216"/>
      <c r="AD385" s="216"/>
      <c r="AE385" s="216"/>
      <c r="AF385" s="216"/>
      <c r="AG385" s="216"/>
      <c r="AH385" s="216"/>
      <c r="AI385" s="216"/>
      <c r="AJ385" s="216"/>
      <c r="AK385" s="216"/>
      <c r="AL385" s="216"/>
      <c r="AM385" s="216"/>
      <c r="AN385" s="216"/>
      <c r="AO385" s="216"/>
      <c r="AP385" s="216"/>
      <c r="AQ385" s="216"/>
      <c r="AR385" s="216"/>
      <c r="AS385" s="216"/>
      <c r="AT385" s="216"/>
      <c r="AU385" s="216"/>
      <c r="AV385" s="216"/>
      <c r="AW385" s="216"/>
      <c r="AX385" s="216"/>
      <c r="AY385" s="216"/>
      <c r="AZ385" s="216"/>
      <c r="BA385" s="216"/>
      <c r="BB385" s="216"/>
      <c r="BC385" s="216"/>
      <c r="BD385" s="103"/>
      <c r="BE385" s="103"/>
      <c r="BF385" s="103"/>
      <c r="BG385" s="103"/>
      <c r="BH385" s="103"/>
      <c r="BI385" s="103"/>
      <c r="BJ385" s="103"/>
      <c r="BK385" s="12"/>
      <c r="BL385" s="12"/>
      <c r="BM385"/>
      <c r="BN385"/>
      <c r="BO385"/>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c r="DU385"/>
      <c r="DV385"/>
      <c r="DW385"/>
      <c r="DX385"/>
      <c r="DY385"/>
      <c r="DZ385"/>
      <c r="EA385"/>
      <c r="EB385"/>
      <c r="EC385"/>
      <c r="ED385"/>
      <c r="EE385"/>
      <c r="EF385"/>
      <c r="EG385"/>
      <c r="EH385"/>
      <c r="EI385"/>
      <c r="EJ385"/>
      <c r="EK385"/>
      <c r="EL385"/>
      <c r="EM385"/>
      <c r="EN385"/>
      <c r="EO385"/>
      <c r="EP385"/>
      <c r="EQ385"/>
      <c r="ER385"/>
      <c r="ES385"/>
      <c r="ET385"/>
      <c r="EU385"/>
      <c r="EV385"/>
      <c r="EW385"/>
      <c r="EX385"/>
      <c r="EY385"/>
      <c r="EZ385"/>
      <c r="FA385"/>
      <c r="FB385"/>
      <c r="FC385"/>
      <c r="FD385"/>
      <c r="FE385"/>
      <c r="FF385"/>
      <c r="FG385"/>
      <c r="FH385"/>
      <c r="FI385"/>
      <c r="FJ385"/>
      <c r="FK385"/>
      <c r="FL385"/>
      <c r="FM385"/>
      <c r="FN385"/>
      <c r="FO385"/>
      <c r="FP385"/>
      <c r="FQ385"/>
      <c r="FR385"/>
      <c r="FS385"/>
      <c r="FT385"/>
      <c r="FU385"/>
      <c r="FV385"/>
      <c r="FW385"/>
      <c r="FX385"/>
      <c r="FY385"/>
      <c r="FZ385"/>
      <c r="GA385"/>
      <c r="GB385"/>
      <c r="GC385"/>
      <c r="GD385"/>
      <c r="GE385"/>
      <c r="GF385"/>
      <c r="GG385"/>
      <c r="GH385"/>
      <c r="GI385"/>
      <c r="GJ385"/>
      <c r="GK385"/>
      <c r="GL385"/>
      <c r="GM385"/>
      <c r="GN385"/>
      <c r="GO385"/>
      <c r="GP385"/>
      <c r="GQ385"/>
      <c r="GR385"/>
      <c r="GS385"/>
      <c r="GT385"/>
      <c r="GU385"/>
      <c r="GV385"/>
      <c r="GW385"/>
      <c r="GX385"/>
      <c r="GY385"/>
      <c r="GZ385"/>
      <c r="HA385"/>
      <c r="HB385"/>
      <c r="HC385"/>
      <c r="HD385"/>
      <c r="HE385"/>
      <c r="HF385"/>
      <c r="HG385"/>
      <c r="HH385"/>
      <c r="HI385"/>
      <c r="HJ385"/>
      <c r="HK385"/>
      <c r="HL385"/>
      <c r="HM385"/>
      <c r="HN385"/>
      <c r="HO385"/>
      <c r="HP385"/>
      <c r="HQ385"/>
      <c r="HR385"/>
      <c r="HS385"/>
      <c r="HT385"/>
      <c r="HU385"/>
      <c r="HV385"/>
      <c r="HW385"/>
      <c r="HX385"/>
      <c r="HY385"/>
      <c r="HZ385"/>
      <c r="IA385"/>
      <c r="IB385"/>
      <c r="IC385"/>
      <c r="ID385"/>
      <c r="IE385"/>
      <c r="IF385"/>
      <c r="IG385"/>
      <c r="IH385"/>
      <c r="II385"/>
      <c r="IJ385"/>
      <c r="IK385"/>
      <c r="IL385"/>
      <c r="IM385"/>
      <c r="IN385"/>
      <c r="IO385"/>
      <c r="IP385"/>
      <c r="IQ385"/>
      <c r="IR385"/>
      <c r="IS385"/>
      <c r="IT385"/>
      <c r="IU385"/>
      <c r="IV385"/>
    </row>
    <row r="386" spans="1:256" s="5" customFormat="1" hidden="1" outlineLevel="2">
      <c r="A386" s="9"/>
      <c r="B386" s="9"/>
      <c r="C386" s="9"/>
      <c r="D386" s="26"/>
      <c r="E386" s="666"/>
      <c r="F386" s="86">
        <v>3</v>
      </c>
      <c r="G386" s="123"/>
      <c r="H386" s="148"/>
      <c r="I386" s="150"/>
      <c r="J386" s="149"/>
      <c r="K386" s="68">
        <v>0</v>
      </c>
      <c r="L386" s="68">
        <v>0</v>
      </c>
      <c r="M386" s="68">
        <v>0</v>
      </c>
      <c r="N386" s="68">
        <v>0</v>
      </c>
      <c r="O386" s="68">
        <v>0</v>
      </c>
      <c r="P386" s="68">
        <v>0</v>
      </c>
      <c r="Q386" s="68">
        <v>0</v>
      </c>
      <c r="R386" s="68"/>
      <c r="S386" s="103"/>
      <c r="T386" s="103"/>
      <c r="U386" s="103"/>
      <c r="V386" s="103"/>
      <c r="W386" s="103"/>
      <c r="X386" s="103"/>
      <c r="Y386" s="103"/>
      <c r="Z386" s="103"/>
      <c r="AA386" s="103"/>
      <c r="AB386" s="216"/>
      <c r="AC386" s="216"/>
      <c r="AD386" s="216"/>
      <c r="AE386" s="216"/>
      <c r="AF386" s="216"/>
      <c r="AG386" s="216"/>
      <c r="AH386" s="216"/>
      <c r="AI386" s="216"/>
      <c r="AJ386" s="216"/>
      <c r="AK386" s="216"/>
      <c r="AL386" s="216"/>
      <c r="AM386" s="216"/>
      <c r="AN386" s="216"/>
      <c r="AO386" s="216"/>
      <c r="AP386" s="216"/>
      <c r="AQ386" s="216"/>
      <c r="AR386" s="216"/>
      <c r="AS386" s="216"/>
      <c r="AT386" s="216"/>
      <c r="AU386" s="216"/>
      <c r="AV386" s="216"/>
      <c r="AW386" s="216"/>
      <c r="AX386" s="216"/>
      <c r="AY386" s="216"/>
      <c r="AZ386" s="216"/>
      <c r="BA386" s="216"/>
      <c r="BB386" s="216"/>
      <c r="BC386" s="216"/>
      <c r="BD386" s="103"/>
      <c r="BE386" s="103"/>
      <c r="BF386" s="103"/>
      <c r="BG386" s="103"/>
      <c r="BH386" s="103"/>
      <c r="BI386" s="103"/>
      <c r="BJ386" s="103"/>
      <c r="BK386" s="12"/>
      <c r="BL386" s="12"/>
      <c r="BM386"/>
      <c r="BN386"/>
      <c r="BO386"/>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c r="EX386"/>
      <c r="EY386"/>
      <c r="EZ386"/>
      <c r="FA386"/>
      <c r="FB386"/>
      <c r="FC386"/>
      <c r="FD386"/>
      <c r="FE386"/>
      <c r="FF386"/>
      <c r="FG386"/>
      <c r="FH386"/>
      <c r="FI386"/>
      <c r="FJ386"/>
      <c r="FK386"/>
      <c r="FL386"/>
      <c r="FM386"/>
      <c r="FN386"/>
      <c r="FO386"/>
      <c r="FP386"/>
      <c r="FQ386"/>
      <c r="FR386"/>
      <c r="FS386"/>
      <c r="FT386"/>
      <c r="FU386"/>
      <c r="FV386"/>
      <c r="FW386"/>
      <c r="FX386"/>
      <c r="FY386"/>
      <c r="FZ386"/>
      <c r="GA386"/>
      <c r="GB386"/>
      <c r="GC386"/>
      <c r="GD386"/>
      <c r="GE386"/>
      <c r="GF386"/>
      <c r="GG386"/>
      <c r="GH386"/>
      <c r="GI386"/>
      <c r="GJ386"/>
      <c r="GK386"/>
      <c r="GL386"/>
      <c r="GM386"/>
      <c r="GN386"/>
      <c r="GO386"/>
      <c r="GP386"/>
      <c r="GQ386"/>
      <c r="GR386"/>
      <c r="GS386"/>
      <c r="GT386"/>
      <c r="GU386"/>
      <c r="GV386"/>
      <c r="GW386"/>
      <c r="GX386"/>
      <c r="GY386"/>
      <c r="GZ386"/>
      <c r="HA386"/>
      <c r="HB386"/>
      <c r="HC386"/>
      <c r="HD386"/>
      <c r="HE386"/>
      <c r="HF386"/>
      <c r="HG386"/>
      <c r="HH386"/>
      <c r="HI386"/>
      <c r="HJ386"/>
      <c r="HK386"/>
      <c r="HL386"/>
      <c r="HM386"/>
      <c r="HN386"/>
      <c r="HO386"/>
      <c r="HP386"/>
      <c r="HQ386"/>
      <c r="HR386"/>
      <c r="HS386"/>
      <c r="HT386"/>
      <c r="HU386"/>
      <c r="HV386"/>
      <c r="HW386"/>
      <c r="HX386"/>
      <c r="HY386"/>
      <c r="HZ386"/>
      <c r="IA386"/>
      <c r="IB386"/>
      <c r="IC386"/>
      <c r="ID386"/>
      <c r="IE386"/>
      <c r="IF386"/>
      <c r="IG386"/>
      <c r="IH386"/>
      <c r="II386"/>
      <c r="IJ386"/>
      <c r="IK386"/>
      <c r="IL386"/>
      <c r="IM386"/>
      <c r="IN386"/>
      <c r="IO386"/>
      <c r="IP386"/>
      <c r="IQ386"/>
      <c r="IR386"/>
      <c r="IS386"/>
      <c r="IT386"/>
      <c r="IU386"/>
      <c r="IV386"/>
    </row>
    <row r="387" spans="1:256" s="5" customFormat="1" hidden="1" outlineLevel="2">
      <c r="A387" s="9"/>
      <c r="B387" s="9"/>
      <c r="C387" s="9"/>
      <c r="D387" s="26"/>
      <c r="E387" s="666"/>
      <c r="F387" s="86">
        <v>4</v>
      </c>
      <c r="G387" s="123"/>
      <c r="H387" s="148"/>
      <c r="I387" s="150"/>
      <c r="J387" s="150"/>
      <c r="K387" s="149"/>
      <c r="L387" s="68">
        <v>0</v>
      </c>
      <c r="M387" s="68">
        <v>0</v>
      </c>
      <c r="N387" s="68">
        <v>0</v>
      </c>
      <c r="O387" s="68">
        <v>0</v>
      </c>
      <c r="P387" s="68">
        <v>0</v>
      </c>
      <c r="Q387" s="68">
        <v>0</v>
      </c>
      <c r="R387" s="68"/>
      <c r="S387" s="103"/>
      <c r="T387" s="103"/>
      <c r="U387" s="103"/>
      <c r="V387" s="103"/>
      <c r="W387" s="103"/>
      <c r="X387" s="103"/>
      <c r="Y387" s="103"/>
      <c r="Z387" s="103"/>
      <c r="AA387" s="103"/>
      <c r="AB387" s="216"/>
      <c r="AC387" s="216"/>
      <c r="AD387" s="216"/>
      <c r="AE387" s="216"/>
      <c r="AF387" s="216"/>
      <c r="AG387" s="216"/>
      <c r="AH387" s="216"/>
      <c r="AI387" s="216"/>
      <c r="AJ387" s="216"/>
      <c r="AK387" s="216"/>
      <c r="AL387" s="216"/>
      <c r="AM387" s="216"/>
      <c r="AN387" s="216"/>
      <c r="AO387" s="216"/>
      <c r="AP387" s="216"/>
      <c r="AQ387" s="216"/>
      <c r="AR387" s="216"/>
      <c r="AS387" s="216"/>
      <c r="AT387" s="216"/>
      <c r="AU387" s="216"/>
      <c r="AV387" s="216"/>
      <c r="AW387" s="216"/>
      <c r="AX387" s="216"/>
      <c r="AY387" s="216"/>
      <c r="AZ387" s="216"/>
      <c r="BA387" s="216"/>
      <c r="BB387" s="216"/>
      <c r="BC387" s="216"/>
      <c r="BD387" s="103"/>
      <c r="BE387" s="103"/>
      <c r="BF387" s="103"/>
      <c r="BG387" s="103"/>
      <c r="BH387" s="103"/>
      <c r="BI387" s="103"/>
      <c r="BJ387" s="103"/>
      <c r="BK387" s="12"/>
      <c r="BL387" s="12"/>
      <c r="BM387"/>
      <c r="BN387"/>
      <c r="BO387"/>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c r="DT387"/>
      <c r="DU387"/>
      <c r="DV387"/>
      <c r="DW387"/>
      <c r="DX387"/>
      <c r="DY387"/>
      <c r="DZ387"/>
      <c r="EA387"/>
      <c r="EB387"/>
      <c r="EC387"/>
      <c r="ED387"/>
      <c r="EE387"/>
      <c r="EF387"/>
      <c r="EG387"/>
      <c r="EH387"/>
      <c r="EI387"/>
      <c r="EJ387"/>
      <c r="EK387"/>
      <c r="EL387"/>
      <c r="EM387"/>
      <c r="EN387"/>
      <c r="EO387"/>
      <c r="EP387"/>
      <c r="EQ387"/>
      <c r="ER387"/>
      <c r="ES387"/>
      <c r="ET387"/>
      <c r="EU387"/>
      <c r="EV387"/>
      <c r="EW387"/>
      <c r="EX387"/>
      <c r="EY387"/>
      <c r="EZ387"/>
      <c r="FA387"/>
      <c r="FB387"/>
      <c r="FC387"/>
      <c r="FD387"/>
      <c r="FE387"/>
      <c r="FF387"/>
      <c r="FG387"/>
      <c r="FH387"/>
      <c r="FI387"/>
      <c r="FJ387"/>
      <c r="FK387"/>
      <c r="FL387"/>
      <c r="FM387"/>
      <c r="FN387"/>
      <c r="FO387"/>
      <c r="FP387"/>
      <c r="FQ387"/>
      <c r="FR387"/>
      <c r="FS387"/>
      <c r="FT387"/>
      <c r="FU387"/>
      <c r="FV387"/>
      <c r="FW387"/>
      <c r="FX387"/>
      <c r="FY387"/>
      <c r="FZ387"/>
      <c r="GA387"/>
      <c r="GB387"/>
      <c r="GC387"/>
      <c r="GD387"/>
      <c r="GE387"/>
      <c r="GF387"/>
      <c r="GG387"/>
      <c r="GH387"/>
      <c r="GI387"/>
      <c r="GJ387"/>
      <c r="GK387"/>
      <c r="GL387"/>
      <c r="GM387"/>
      <c r="GN387"/>
      <c r="GO387"/>
      <c r="GP387"/>
      <c r="GQ387"/>
      <c r="GR387"/>
      <c r="GS387"/>
      <c r="GT387"/>
      <c r="GU387"/>
      <c r="GV387"/>
      <c r="GW387"/>
      <c r="GX387"/>
      <c r="GY387"/>
      <c r="GZ387"/>
      <c r="HA387"/>
      <c r="HB387"/>
      <c r="HC387"/>
      <c r="HD387"/>
      <c r="HE387"/>
      <c r="HF387"/>
      <c r="HG387"/>
      <c r="HH387"/>
      <c r="HI387"/>
      <c r="HJ387"/>
      <c r="HK387"/>
      <c r="HL387"/>
      <c r="HM387"/>
      <c r="HN387"/>
      <c r="HO387"/>
      <c r="HP387"/>
      <c r="HQ387"/>
      <c r="HR387"/>
      <c r="HS387"/>
      <c r="HT387"/>
      <c r="HU387"/>
      <c r="HV387"/>
      <c r="HW387"/>
      <c r="HX387"/>
      <c r="HY387"/>
      <c r="HZ387"/>
      <c r="IA387"/>
      <c r="IB387"/>
      <c r="IC387"/>
      <c r="ID387"/>
      <c r="IE387"/>
      <c r="IF387"/>
      <c r="IG387"/>
      <c r="IH387"/>
      <c r="II387"/>
      <c r="IJ387"/>
      <c r="IK387"/>
      <c r="IL387"/>
      <c r="IM387"/>
      <c r="IN387"/>
      <c r="IO387"/>
      <c r="IP387"/>
      <c r="IQ387"/>
      <c r="IR387"/>
      <c r="IS387"/>
      <c r="IT387"/>
      <c r="IU387"/>
      <c r="IV387"/>
    </row>
    <row r="388" spans="1:256" s="5" customFormat="1" hidden="1" outlineLevel="2">
      <c r="A388" s="9"/>
      <c r="B388" s="9"/>
      <c r="C388" s="9"/>
      <c r="D388" s="26"/>
      <c r="E388" s="666"/>
      <c r="F388" s="86">
        <v>5</v>
      </c>
      <c r="G388" s="27"/>
      <c r="H388" s="148"/>
      <c r="I388" s="150"/>
      <c r="J388" s="150"/>
      <c r="K388" s="150"/>
      <c r="L388" s="149"/>
      <c r="M388" s="68">
        <v>0</v>
      </c>
      <c r="N388" s="68">
        <v>0</v>
      </c>
      <c r="O388" s="68">
        <v>0</v>
      </c>
      <c r="P388" s="68">
        <v>0</v>
      </c>
      <c r="Q388" s="68">
        <v>0</v>
      </c>
      <c r="R388" s="68"/>
      <c r="S388" s="103"/>
      <c r="T388" s="103"/>
      <c r="U388" s="103"/>
      <c r="V388" s="103"/>
      <c r="W388" s="103"/>
      <c r="X388" s="103"/>
      <c r="Y388" s="103"/>
      <c r="Z388" s="103"/>
      <c r="AA388" s="103"/>
      <c r="AB388" s="216"/>
      <c r="AC388" s="216"/>
      <c r="AD388" s="216"/>
      <c r="AE388" s="216"/>
      <c r="AF388" s="216"/>
      <c r="AG388" s="216"/>
      <c r="AH388" s="216"/>
      <c r="AI388" s="216"/>
      <c r="AJ388" s="216"/>
      <c r="AK388" s="216"/>
      <c r="AL388" s="216"/>
      <c r="AM388" s="216"/>
      <c r="AN388" s="216"/>
      <c r="AO388" s="216"/>
      <c r="AP388" s="216"/>
      <c r="AQ388" s="216"/>
      <c r="AR388" s="216"/>
      <c r="AS388" s="216"/>
      <c r="AT388" s="216"/>
      <c r="AU388" s="216"/>
      <c r="AV388" s="216"/>
      <c r="AW388" s="216"/>
      <c r="AX388" s="216"/>
      <c r="AY388" s="216"/>
      <c r="AZ388" s="216"/>
      <c r="BA388" s="216"/>
      <c r="BB388" s="216"/>
      <c r="BC388" s="216"/>
      <c r="BD388" s="103"/>
      <c r="BE388" s="103"/>
      <c r="BF388" s="103"/>
      <c r="BG388" s="103"/>
      <c r="BH388" s="103"/>
      <c r="BI388" s="103"/>
      <c r="BJ388" s="103"/>
      <c r="BK388" s="12"/>
      <c r="BL388" s="12"/>
      <c r="BM388"/>
      <c r="BN388"/>
      <c r="BO388"/>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c r="EP388"/>
      <c r="EQ388"/>
      <c r="ER388"/>
      <c r="ES388"/>
      <c r="ET388"/>
      <c r="EU388"/>
      <c r="EV388"/>
      <c r="EW388"/>
      <c r="EX388"/>
      <c r="EY388"/>
      <c r="EZ388"/>
      <c r="FA388"/>
      <c r="FB388"/>
      <c r="FC388"/>
      <c r="FD388"/>
      <c r="FE388"/>
      <c r="FF388"/>
      <c r="FG388"/>
      <c r="FH388"/>
      <c r="FI388"/>
      <c r="FJ388"/>
      <c r="FK388"/>
      <c r="FL388"/>
      <c r="FM388"/>
      <c r="FN388"/>
      <c r="FO388"/>
      <c r="FP388"/>
      <c r="FQ388"/>
      <c r="FR388"/>
      <c r="FS388"/>
      <c r="FT388"/>
      <c r="FU388"/>
      <c r="FV388"/>
      <c r="FW388"/>
      <c r="FX388"/>
      <c r="FY388"/>
      <c r="FZ388"/>
      <c r="GA388"/>
      <c r="GB388"/>
      <c r="GC388"/>
      <c r="GD388"/>
      <c r="GE388"/>
      <c r="GF388"/>
      <c r="GG388"/>
      <c r="GH388"/>
      <c r="GI388"/>
      <c r="GJ388"/>
      <c r="GK388"/>
      <c r="GL388"/>
      <c r="GM388"/>
      <c r="GN388"/>
      <c r="GO388"/>
      <c r="GP388"/>
      <c r="GQ388"/>
      <c r="GR388"/>
      <c r="GS388"/>
      <c r="GT388"/>
      <c r="GU388"/>
      <c r="GV388"/>
      <c r="GW388"/>
      <c r="GX388"/>
      <c r="GY388"/>
      <c r="GZ388"/>
      <c r="HA388"/>
      <c r="HB388"/>
      <c r="HC388"/>
      <c r="HD388"/>
      <c r="HE388"/>
      <c r="HF388"/>
      <c r="HG388"/>
      <c r="HH388"/>
      <c r="HI388"/>
      <c r="HJ388"/>
      <c r="HK388"/>
      <c r="HL388"/>
      <c r="HM388"/>
      <c r="HN388"/>
      <c r="HO388"/>
      <c r="HP388"/>
      <c r="HQ388"/>
      <c r="HR388"/>
      <c r="HS388"/>
      <c r="HT388"/>
      <c r="HU388"/>
      <c r="HV388"/>
      <c r="HW388"/>
      <c r="HX388"/>
      <c r="HY388"/>
      <c r="HZ388"/>
      <c r="IA388"/>
      <c r="IB388"/>
      <c r="IC388"/>
      <c r="ID388"/>
      <c r="IE388"/>
      <c r="IF388"/>
      <c r="IG388"/>
      <c r="IH388"/>
      <c r="II388"/>
      <c r="IJ388"/>
      <c r="IK388"/>
      <c r="IL388"/>
      <c r="IM388"/>
      <c r="IN388"/>
      <c r="IO388"/>
      <c r="IP388"/>
      <c r="IQ388"/>
      <c r="IR388"/>
      <c r="IS388"/>
      <c r="IT388"/>
      <c r="IU388"/>
      <c r="IV388"/>
    </row>
    <row r="389" spans="1:256" s="5" customFormat="1" hidden="1" outlineLevel="2">
      <c r="A389" s="9"/>
      <c r="B389" s="9"/>
      <c r="C389" s="9"/>
      <c r="D389" s="26"/>
      <c r="E389" s="666"/>
      <c r="F389" s="86">
        <v>6</v>
      </c>
      <c r="G389" s="27"/>
      <c r="H389" s="148"/>
      <c r="I389" s="150"/>
      <c r="J389" s="150"/>
      <c r="K389" s="150"/>
      <c r="L389" s="150"/>
      <c r="M389" s="149"/>
      <c r="N389" s="68">
        <v>0</v>
      </c>
      <c r="O389" s="68">
        <v>0</v>
      </c>
      <c r="P389" s="68">
        <v>0</v>
      </c>
      <c r="Q389" s="68">
        <v>0</v>
      </c>
      <c r="R389" s="68"/>
      <c r="S389" s="103"/>
      <c r="T389" s="103"/>
      <c r="U389" s="103"/>
      <c r="V389" s="103"/>
      <c r="W389" s="103"/>
      <c r="X389" s="103"/>
      <c r="Y389" s="103"/>
      <c r="Z389" s="103"/>
      <c r="AA389" s="103"/>
      <c r="AB389" s="216"/>
      <c r="AC389" s="216"/>
      <c r="AD389" s="216"/>
      <c r="AE389" s="216"/>
      <c r="AF389" s="216"/>
      <c r="AG389" s="216"/>
      <c r="AH389" s="216"/>
      <c r="AI389" s="216"/>
      <c r="AJ389" s="216"/>
      <c r="AK389" s="216"/>
      <c r="AL389" s="216"/>
      <c r="AM389" s="216"/>
      <c r="AN389" s="216"/>
      <c r="AO389" s="216"/>
      <c r="AP389" s="216"/>
      <c r="AQ389" s="216"/>
      <c r="AR389" s="216"/>
      <c r="AS389" s="216"/>
      <c r="AT389" s="216"/>
      <c r="AU389" s="216"/>
      <c r="AV389" s="216"/>
      <c r="AW389" s="216"/>
      <c r="AX389" s="216"/>
      <c r="AY389" s="216"/>
      <c r="AZ389" s="216"/>
      <c r="BA389" s="216"/>
      <c r="BB389" s="216"/>
      <c r="BC389" s="216"/>
      <c r="BD389" s="103"/>
      <c r="BE389" s="103"/>
      <c r="BF389" s="103"/>
      <c r="BG389" s="103"/>
      <c r="BH389" s="103"/>
      <c r="BI389" s="103"/>
      <c r="BJ389" s="103"/>
      <c r="BK389" s="12"/>
      <c r="BL389" s="12"/>
      <c r="BM389"/>
      <c r="BN389"/>
      <c r="BO389"/>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c r="DK389"/>
      <c r="DL389"/>
      <c r="DM389"/>
      <c r="DN389"/>
      <c r="DO389"/>
      <c r="DP389"/>
      <c r="DQ389"/>
      <c r="DR389"/>
      <c r="DS389"/>
      <c r="DT389"/>
      <c r="DU389"/>
      <c r="DV389"/>
      <c r="DW389"/>
      <c r="DX389"/>
      <c r="DY389"/>
      <c r="DZ389"/>
      <c r="EA389"/>
      <c r="EB389"/>
      <c r="EC389"/>
      <c r="ED389"/>
      <c r="EE389"/>
      <c r="EF389"/>
      <c r="EG389"/>
      <c r="EH389"/>
      <c r="EI389"/>
      <c r="EJ389"/>
      <c r="EK389"/>
      <c r="EL389"/>
      <c r="EM389"/>
      <c r="EN389"/>
      <c r="EO389"/>
      <c r="EP389"/>
      <c r="EQ389"/>
      <c r="ER389"/>
      <c r="ES389"/>
      <c r="ET389"/>
      <c r="EU389"/>
      <c r="EV389"/>
      <c r="EW389"/>
      <c r="EX389"/>
      <c r="EY389"/>
      <c r="EZ389"/>
      <c r="FA389"/>
      <c r="FB389"/>
      <c r="FC389"/>
      <c r="FD389"/>
      <c r="FE389"/>
      <c r="FF389"/>
      <c r="FG389"/>
      <c r="FH389"/>
      <c r="FI389"/>
      <c r="FJ389"/>
      <c r="FK389"/>
      <c r="FL389"/>
      <c r="FM389"/>
      <c r="FN389"/>
      <c r="FO389"/>
      <c r="FP389"/>
      <c r="FQ389"/>
      <c r="FR389"/>
      <c r="FS389"/>
      <c r="FT389"/>
      <c r="FU389"/>
      <c r="FV389"/>
      <c r="FW389"/>
      <c r="FX389"/>
      <c r="FY389"/>
      <c r="FZ389"/>
      <c r="GA389"/>
      <c r="GB389"/>
      <c r="GC389"/>
      <c r="GD389"/>
      <c r="GE389"/>
      <c r="GF389"/>
      <c r="GG389"/>
      <c r="GH389"/>
      <c r="GI389"/>
      <c r="GJ389"/>
      <c r="GK389"/>
      <c r="GL389"/>
      <c r="GM389"/>
      <c r="GN389"/>
      <c r="GO389"/>
      <c r="GP389"/>
      <c r="GQ389"/>
      <c r="GR389"/>
      <c r="GS389"/>
      <c r="GT389"/>
      <c r="GU389"/>
      <c r="GV389"/>
      <c r="GW389"/>
      <c r="GX389"/>
      <c r="GY389"/>
      <c r="GZ389"/>
      <c r="HA389"/>
      <c r="HB389"/>
      <c r="HC389"/>
      <c r="HD389"/>
      <c r="HE389"/>
      <c r="HF389"/>
      <c r="HG389"/>
      <c r="HH389"/>
      <c r="HI389"/>
      <c r="HJ389"/>
      <c r="HK389"/>
      <c r="HL389"/>
      <c r="HM389"/>
      <c r="HN389"/>
      <c r="HO389"/>
      <c r="HP389"/>
      <c r="HQ389"/>
      <c r="HR389"/>
      <c r="HS389"/>
      <c r="HT389"/>
      <c r="HU389"/>
      <c r="HV389"/>
      <c r="HW389"/>
      <c r="HX389"/>
      <c r="HY389"/>
      <c r="HZ389"/>
      <c r="IA389"/>
      <c r="IB389"/>
      <c r="IC389"/>
      <c r="ID389"/>
      <c r="IE389"/>
      <c r="IF389"/>
      <c r="IG389"/>
      <c r="IH389"/>
      <c r="II389"/>
      <c r="IJ389"/>
      <c r="IK389"/>
      <c r="IL389"/>
      <c r="IM389"/>
      <c r="IN389"/>
      <c r="IO389"/>
      <c r="IP389"/>
      <c r="IQ389"/>
      <c r="IR389"/>
      <c r="IS389"/>
      <c r="IT389"/>
      <c r="IU389"/>
      <c r="IV389"/>
    </row>
    <row r="390" spans="1:256" s="5" customFormat="1" hidden="1" outlineLevel="2">
      <c r="A390" s="9"/>
      <c r="B390" s="9"/>
      <c r="C390" s="9"/>
      <c r="D390" s="26"/>
      <c r="E390" s="666"/>
      <c r="F390" s="86">
        <v>7</v>
      </c>
      <c r="G390" s="27"/>
      <c r="H390" s="148"/>
      <c r="I390" s="150"/>
      <c r="J390" s="150"/>
      <c r="K390" s="150"/>
      <c r="L390" s="150"/>
      <c r="M390" s="150"/>
      <c r="N390" s="149"/>
      <c r="O390" s="68">
        <v>0</v>
      </c>
      <c r="P390" s="68">
        <v>0</v>
      </c>
      <c r="Q390" s="68">
        <v>0</v>
      </c>
      <c r="R390" s="68"/>
      <c r="S390" s="103"/>
      <c r="T390" s="103"/>
      <c r="U390" s="103"/>
      <c r="V390" s="103"/>
      <c r="W390" s="103"/>
      <c r="X390" s="103"/>
      <c r="Y390" s="103"/>
      <c r="Z390" s="103"/>
      <c r="AA390" s="103"/>
      <c r="AB390" s="216"/>
      <c r="AC390" s="216"/>
      <c r="AD390" s="216"/>
      <c r="AE390" s="216"/>
      <c r="AF390" s="216"/>
      <c r="AG390" s="216"/>
      <c r="AH390" s="216"/>
      <c r="AI390" s="216"/>
      <c r="AJ390" s="216"/>
      <c r="AK390" s="216"/>
      <c r="AL390" s="216"/>
      <c r="AM390" s="216"/>
      <c r="AN390" s="216"/>
      <c r="AO390" s="216"/>
      <c r="AP390" s="216"/>
      <c r="AQ390" s="216"/>
      <c r="AR390" s="216"/>
      <c r="AS390" s="216"/>
      <c r="AT390" s="216"/>
      <c r="AU390" s="216"/>
      <c r="AV390" s="216"/>
      <c r="AW390" s="216"/>
      <c r="AX390" s="216"/>
      <c r="AY390" s="216"/>
      <c r="AZ390" s="216"/>
      <c r="BA390" s="216"/>
      <c r="BB390" s="216"/>
      <c r="BC390" s="216"/>
      <c r="BD390" s="103"/>
      <c r="BE390" s="103"/>
      <c r="BF390" s="103"/>
      <c r="BG390" s="103"/>
      <c r="BH390" s="103"/>
      <c r="BI390" s="103"/>
      <c r="BJ390" s="103"/>
      <c r="BK390" s="12"/>
      <c r="BL390" s="12"/>
      <c r="BM390"/>
      <c r="BN390"/>
      <c r="BO390"/>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c r="DK390"/>
      <c r="DL390"/>
      <c r="DM390"/>
      <c r="DN390"/>
      <c r="DO390"/>
      <c r="DP390"/>
      <c r="DQ390"/>
      <c r="DR390"/>
      <c r="DS390"/>
      <c r="DT390"/>
      <c r="DU390"/>
      <c r="DV390"/>
      <c r="DW390"/>
      <c r="DX390"/>
      <c r="DY390"/>
      <c r="DZ390"/>
      <c r="EA390"/>
      <c r="EB390"/>
      <c r="EC390"/>
      <c r="ED390"/>
      <c r="EE390"/>
      <c r="EF390"/>
      <c r="EG390"/>
      <c r="EH390"/>
      <c r="EI390"/>
      <c r="EJ390"/>
      <c r="EK390"/>
      <c r="EL390"/>
      <c r="EM390"/>
      <c r="EN390"/>
      <c r="EO390"/>
      <c r="EP390"/>
      <c r="EQ390"/>
      <c r="ER390"/>
      <c r="ES390"/>
      <c r="ET390"/>
      <c r="EU390"/>
      <c r="EV390"/>
      <c r="EW390"/>
      <c r="EX390"/>
      <c r="EY390"/>
      <c r="EZ390"/>
      <c r="FA390"/>
      <c r="FB390"/>
      <c r="FC390"/>
      <c r="FD390"/>
      <c r="FE390"/>
      <c r="FF390"/>
      <c r="FG390"/>
      <c r="FH390"/>
      <c r="FI390"/>
      <c r="FJ390"/>
      <c r="FK390"/>
      <c r="FL390"/>
      <c r="FM390"/>
      <c r="FN390"/>
      <c r="FO390"/>
      <c r="FP390"/>
      <c r="FQ390"/>
      <c r="FR390"/>
      <c r="FS390"/>
      <c r="FT390"/>
      <c r="FU390"/>
      <c r="FV390"/>
      <c r="FW390"/>
      <c r="FX390"/>
      <c r="FY390"/>
      <c r="FZ390"/>
      <c r="GA390"/>
      <c r="GB390"/>
      <c r="GC390"/>
      <c r="GD390"/>
      <c r="GE390"/>
      <c r="GF390"/>
      <c r="GG390"/>
      <c r="GH390"/>
      <c r="GI390"/>
      <c r="GJ390"/>
      <c r="GK390"/>
      <c r="GL390"/>
      <c r="GM390"/>
      <c r="GN390"/>
      <c r="GO390"/>
      <c r="GP390"/>
      <c r="GQ390"/>
      <c r="GR390"/>
      <c r="GS390"/>
      <c r="GT390"/>
      <c r="GU390"/>
      <c r="GV390"/>
      <c r="GW390"/>
      <c r="GX390"/>
      <c r="GY390"/>
      <c r="GZ390"/>
      <c r="HA390"/>
      <c r="HB390"/>
      <c r="HC390"/>
      <c r="HD390"/>
      <c r="HE390"/>
      <c r="HF390"/>
      <c r="HG390"/>
      <c r="HH390"/>
      <c r="HI390"/>
      <c r="HJ390"/>
      <c r="HK390"/>
      <c r="HL390"/>
      <c r="HM390"/>
      <c r="HN390"/>
      <c r="HO390"/>
      <c r="HP390"/>
      <c r="HQ390"/>
      <c r="HR390"/>
      <c r="HS390"/>
      <c r="HT390"/>
      <c r="HU390"/>
      <c r="HV390"/>
      <c r="HW390"/>
      <c r="HX390"/>
      <c r="HY390"/>
      <c r="HZ390"/>
      <c r="IA390"/>
      <c r="IB390"/>
      <c r="IC390"/>
      <c r="ID390"/>
      <c r="IE390"/>
      <c r="IF390"/>
      <c r="IG390"/>
      <c r="IH390"/>
      <c r="II390"/>
      <c r="IJ390"/>
      <c r="IK390"/>
      <c r="IL390"/>
      <c r="IM390"/>
      <c r="IN390"/>
      <c r="IO390"/>
      <c r="IP390"/>
      <c r="IQ390"/>
      <c r="IR390"/>
      <c r="IS390"/>
      <c r="IT390"/>
      <c r="IU390"/>
      <c r="IV390"/>
    </row>
    <row r="391" spans="1:256" s="5" customFormat="1" hidden="1" outlineLevel="2">
      <c r="A391" s="9"/>
      <c r="B391" s="9"/>
      <c r="C391" s="9"/>
      <c r="D391" s="26"/>
      <c r="E391" s="666"/>
      <c r="F391" s="86">
        <v>8</v>
      </c>
      <c r="G391" s="27"/>
      <c r="H391" s="148"/>
      <c r="I391" s="150"/>
      <c r="J391" s="150"/>
      <c r="K391" s="150"/>
      <c r="L391" s="150"/>
      <c r="M391" s="150"/>
      <c r="N391" s="150"/>
      <c r="O391" s="149"/>
      <c r="P391" s="68">
        <v>0</v>
      </c>
      <c r="Q391" s="68">
        <v>0</v>
      </c>
      <c r="R391" s="68"/>
      <c r="S391" s="103"/>
      <c r="T391" s="103"/>
      <c r="U391" s="103"/>
      <c r="V391" s="103"/>
      <c r="W391" s="103"/>
      <c r="X391" s="103"/>
      <c r="Y391" s="103"/>
      <c r="Z391" s="103"/>
      <c r="AA391" s="103"/>
      <c r="AB391" s="216"/>
      <c r="AC391" s="216"/>
      <c r="AD391" s="216"/>
      <c r="AE391" s="216"/>
      <c r="AF391" s="216"/>
      <c r="AG391" s="216"/>
      <c r="AH391" s="216"/>
      <c r="AI391" s="216"/>
      <c r="AJ391" s="216"/>
      <c r="AK391" s="216"/>
      <c r="AL391" s="216"/>
      <c r="AM391" s="216"/>
      <c r="AN391" s="216"/>
      <c r="AO391" s="216"/>
      <c r="AP391" s="216"/>
      <c r="AQ391" s="216"/>
      <c r="AR391" s="216"/>
      <c r="AS391" s="216"/>
      <c r="AT391" s="216"/>
      <c r="AU391" s="216"/>
      <c r="AV391" s="216"/>
      <c r="AW391" s="216"/>
      <c r="AX391" s="216"/>
      <c r="AY391" s="216"/>
      <c r="AZ391" s="216"/>
      <c r="BA391" s="216"/>
      <c r="BB391" s="216"/>
      <c r="BC391" s="216"/>
      <c r="BD391" s="103"/>
      <c r="BE391" s="103"/>
      <c r="BF391" s="103"/>
      <c r="BG391" s="103"/>
      <c r="BH391" s="103"/>
      <c r="BI391" s="103"/>
      <c r="BJ391" s="103"/>
      <c r="BK391" s="12"/>
      <c r="BL391" s="12"/>
      <c r="BM391"/>
      <c r="BN391"/>
      <c r="BO391"/>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c r="DK391"/>
      <c r="DL391"/>
      <c r="DM391"/>
      <c r="DN391"/>
      <c r="DO391"/>
      <c r="DP391"/>
      <c r="DQ391"/>
      <c r="DR391"/>
      <c r="DS391"/>
      <c r="DT391"/>
      <c r="DU391"/>
      <c r="DV391"/>
      <c r="DW391"/>
      <c r="DX391"/>
      <c r="DY391"/>
      <c r="DZ391"/>
      <c r="EA391"/>
      <c r="EB391"/>
      <c r="EC391"/>
      <c r="ED391"/>
      <c r="EE391"/>
      <c r="EF391"/>
      <c r="EG391"/>
      <c r="EH391"/>
      <c r="EI391"/>
      <c r="EJ391"/>
      <c r="EK391"/>
      <c r="EL391"/>
      <c r="EM391"/>
      <c r="EN391"/>
      <c r="EO391"/>
      <c r="EP391"/>
      <c r="EQ391"/>
      <c r="ER391"/>
      <c r="ES391"/>
      <c r="ET391"/>
      <c r="EU391"/>
      <c r="EV391"/>
      <c r="EW391"/>
      <c r="EX391"/>
      <c r="EY391"/>
      <c r="EZ391"/>
      <c r="FA391"/>
      <c r="FB391"/>
      <c r="FC391"/>
      <c r="FD391"/>
      <c r="FE391"/>
      <c r="FF391"/>
      <c r="FG391"/>
      <c r="FH391"/>
      <c r="FI391"/>
      <c r="FJ391"/>
      <c r="FK391"/>
      <c r="FL391"/>
      <c r="FM391"/>
      <c r="FN391"/>
      <c r="FO391"/>
      <c r="FP391"/>
      <c r="FQ391"/>
      <c r="FR391"/>
      <c r="FS391"/>
      <c r="FT391"/>
      <c r="FU391"/>
      <c r="FV391"/>
      <c r="FW391"/>
      <c r="FX391"/>
      <c r="FY391"/>
      <c r="FZ391"/>
      <c r="GA391"/>
      <c r="GB391"/>
      <c r="GC391"/>
      <c r="GD391"/>
      <c r="GE391"/>
      <c r="GF391"/>
      <c r="GG391"/>
      <c r="GH391"/>
      <c r="GI391"/>
      <c r="GJ391"/>
      <c r="GK391"/>
      <c r="GL391"/>
      <c r="GM391"/>
      <c r="GN391"/>
      <c r="GO391"/>
      <c r="GP391"/>
      <c r="GQ391"/>
      <c r="GR391"/>
      <c r="GS391"/>
      <c r="GT391"/>
      <c r="GU391"/>
      <c r="GV391"/>
      <c r="GW391"/>
      <c r="GX391"/>
      <c r="GY391"/>
      <c r="GZ391"/>
      <c r="HA391"/>
      <c r="HB391"/>
      <c r="HC391"/>
      <c r="HD391"/>
      <c r="HE391"/>
      <c r="HF391"/>
      <c r="HG391"/>
      <c r="HH391"/>
      <c r="HI391"/>
      <c r="HJ391"/>
      <c r="HK391"/>
      <c r="HL391"/>
      <c r="HM391"/>
      <c r="HN391"/>
      <c r="HO391"/>
      <c r="HP391"/>
      <c r="HQ391"/>
      <c r="HR391"/>
      <c r="HS391"/>
      <c r="HT391"/>
      <c r="HU391"/>
      <c r="HV391"/>
      <c r="HW391"/>
      <c r="HX391"/>
      <c r="HY391"/>
      <c r="HZ391"/>
      <c r="IA391"/>
      <c r="IB391"/>
      <c r="IC391"/>
      <c r="ID391"/>
      <c r="IE391"/>
      <c r="IF391"/>
      <c r="IG391"/>
      <c r="IH391"/>
      <c r="II391"/>
      <c r="IJ391"/>
      <c r="IK391"/>
      <c r="IL391"/>
      <c r="IM391"/>
      <c r="IN391"/>
      <c r="IO391"/>
      <c r="IP391"/>
      <c r="IQ391"/>
      <c r="IR391"/>
      <c r="IS391"/>
      <c r="IT391"/>
      <c r="IU391"/>
      <c r="IV391"/>
    </row>
    <row r="392" spans="1:256" s="5" customFormat="1" hidden="1" outlineLevel="2">
      <c r="A392" s="9"/>
      <c r="B392" s="9"/>
      <c r="C392" s="9"/>
      <c r="D392" s="26"/>
      <c r="E392" s="666"/>
      <c r="F392" s="86">
        <v>9</v>
      </c>
      <c r="G392" s="27"/>
      <c r="H392" s="148"/>
      <c r="I392" s="150"/>
      <c r="J392" s="150"/>
      <c r="K392" s="150"/>
      <c r="L392" s="150"/>
      <c r="M392" s="150"/>
      <c r="N392" s="150"/>
      <c r="O392" s="150"/>
      <c r="P392" s="149"/>
      <c r="Q392" s="68">
        <v>0</v>
      </c>
      <c r="R392" s="68"/>
      <c r="S392" s="103"/>
      <c r="T392" s="103"/>
      <c r="U392" s="103"/>
      <c r="V392" s="103"/>
      <c r="W392" s="103"/>
      <c r="X392" s="103"/>
      <c r="Y392" s="103"/>
      <c r="Z392" s="103"/>
      <c r="AA392" s="103"/>
      <c r="AB392" s="216"/>
      <c r="AC392" s="216"/>
      <c r="AD392" s="216"/>
      <c r="AE392" s="216"/>
      <c r="AF392" s="216"/>
      <c r="AG392" s="216"/>
      <c r="AH392" s="216"/>
      <c r="AI392" s="216"/>
      <c r="AJ392" s="216"/>
      <c r="AK392" s="216"/>
      <c r="AL392" s="216"/>
      <c r="AM392" s="216"/>
      <c r="AN392" s="216"/>
      <c r="AO392" s="216"/>
      <c r="AP392" s="216"/>
      <c r="AQ392" s="216"/>
      <c r="AR392" s="216"/>
      <c r="AS392" s="216"/>
      <c r="AT392" s="216"/>
      <c r="AU392" s="216"/>
      <c r="AV392" s="216"/>
      <c r="AW392" s="216"/>
      <c r="AX392" s="216"/>
      <c r="AY392" s="216"/>
      <c r="AZ392" s="216"/>
      <c r="BA392" s="216"/>
      <c r="BB392" s="216"/>
      <c r="BC392" s="216"/>
      <c r="BD392" s="103"/>
      <c r="BE392" s="103"/>
      <c r="BF392" s="103"/>
      <c r="BG392" s="103"/>
      <c r="BH392" s="103"/>
      <c r="BI392" s="103"/>
      <c r="BJ392" s="103"/>
      <c r="BK392" s="12"/>
      <c r="BL392" s="12"/>
      <c r="BM392"/>
      <c r="BN392"/>
      <c r="BO392"/>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c r="DK392"/>
      <c r="DL392"/>
      <c r="DM392"/>
      <c r="DN392"/>
      <c r="DO392"/>
      <c r="DP392"/>
      <c r="DQ392"/>
      <c r="DR392"/>
      <c r="DS392"/>
      <c r="DT392"/>
      <c r="DU392"/>
      <c r="DV392"/>
      <c r="DW392"/>
      <c r="DX392"/>
      <c r="DY392"/>
      <c r="DZ392"/>
      <c r="EA392"/>
      <c r="EB392"/>
      <c r="EC392"/>
      <c r="ED392"/>
      <c r="EE392"/>
      <c r="EF392"/>
      <c r="EG392"/>
      <c r="EH392"/>
      <c r="EI392"/>
      <c r="EJ392"/>
      <c r="EK392"/>
      <c r="EL392"/>
      <c r="EM392"/>
      <c r="EN392"/>
      <c r="EO392"/>
      <c r="EP392"/>
      <c r="EQ392"/>
      <c r="ER392"/>
      <c r="ES392"/>
      <c r="ET392"/>
      <c r="EU392"/>
      <c r="EV392"/>
      <c r="EW392"/>
      <c r="EX392"/>
      <c r="EY392"/>
      <c r="EZ392"/>
      <c r="FA392"/>
      <c r="FB392"/>
      <c r="FC392"/>
      <c r="FD392"/>
      <c r="FE392"/>
      <c r="FF392"/>
      <c r="FG392"/>
      <c r="FH392"/>
      <c r="FI392"/>
      <c r="FJ392"/>
      <c r="FK392"/>
      <c r="FL392"/>
      <c r="FM392"/>
      <c r="FN392"/>
      <c r="FO392"/>
      <c r="FP392"/>
      <c r="FQ392"/>
      <c r="FR392"/>
      <c r="FS392"/>
      <c r="FT392"/>
      <c r="FU392"/>
      <c r="FV392"/>
      <c r="FW392"/>
      <c r="FX392"/>
      <c r="FY392"/>
      <c r="FZ392"/>
      <c r="GA392"/>
      <c r="GB392"/>
      <c r="GC392"/>
      <c r="GD392"/>
      <c r="GE392"/>
      <c r="GF392"/>
      <c r="GG392"/>
      <c r="GH392"/>
      <c r="GI392"/>
      <c r="GJ392"/>
      <c r="GK392"/>
      <c r="GL392"/>
      <c r="GM392"/>
      <c r="GN392"/>
      <c r="GO392"/>
      <c r="GP392"/>
      <c r="GQ392"/>
      <c r="GR392"/>
      <c r="GS392"/>
      <c r="GT392"/>
      <c r="GU392"/>
      <c r="GV392"/>
      <c r="GW392"/>
      <c r="GX392"/>
      <c r="GY392"/>
      <c r="GZ392"/>
      <c r="HA392"/>
      <c r="HB392"/>
      <c r="HC392"/>
      <c r="HD392"/>
      <c r="HE392"/>
      <c r="HF392"/>
      <c r="HG392"/>
      <c r="HH392"/>
      <c r="HI392"/>
      <c r="HJ392"/>
      <c r="HK392"/>
      <c r="HL392"/>
      <c r="HM392"/>
      <c r="HN392"/>
      <c r="HO392"/>
      <c r="HP392"/>
      <c r="HQ392"/>
      <c r="HR392"/>
      <c r="HS392"/>
      <c r="HT392"/>
      <c r="HU392"/>
      <c r="HV392"/>
      <c r="HW392"/>
      <c r="HX392"/>
      <c r="HY392"/>
      <c r="HZ392"/>
      <c r="IA392"/>
      <c r="IB392"/>
      <c r="IC392"/>
      <c r="ID392"/>
      <c r="IE392"/>
      <c r="IF392"/>
      <c r="IG392"/>
      <c r="IH392"/>
      <c r="II392"/>
      <c r="IJ392"/>
      <c r="IK392"/>
      <c r="IL392"/>
      <c r="IM392"/>
      <c r="IN392"/>
      <c r="IO392"/>
      <c r="IP392"/>
      <c r="IQ392"/>
      <c r="IR392"/>
      <c r="IS392"/>
      <c r="IT392"/>
      <c r="IU392"/>
      <c r="IV392"/>
    </row>
    <row r="393" spans="1:256" s="5" customFormat="1" hidden="1" outlineLevel="2">
      <c r="A393" s="9"/>
      <c r="B393" s="9"/>
      <c r="C393" s="9"/>
      <c r="D393" s="26"/>
      <c r="E393" s="666"/>
      <c r="F393" s="87">
        <v>10</v>
      </c>
      <c r="G393" s="27"/>
      <c r="H393" s="148"/>
      <c r="I393" s="150"/>
      <c r="J393" s="150"/>
      <c r="K393" s="150"/>
      <c r="L393" s="150"/>
      <c r="M393" s="150"/>
      <c r="N393" s="150"/>
      <c r="O393" s="150"/>
      <c r="P393" s="150"/>
      <c r="Q393" s="149"/>
      <c r="R393" s="68"/>
      <c r="S393" s="103"/>
      <c r="T393" s="103"/>
      <c r="U393" s="103"/>
      <c r="V393" s="103"/>
      <c r="W393" s="103"/>
      <c r="X393" s="103"/>
      <c r="Y393" s="103"/>
      <c r="Z393" s="103"/>
      <c r="AA393" s="103"/>
      <c r="AB393" s="216"/>
      <c r="AC393" s="216"/>
      <c r="AD393" s="216"/>
      <c r="AE393" s="216"/>
      <c r="AF393" s="216"/>
      <c r="AG393" s="216"/>
      <c r="AH393" s="216"/>
      <c r="AI393" s="216"/>
      <c r="AJ393" s="216"/>
      <c r="AK393" s="216"/>
      <c r="AL393" s="216"/>
      <c r="AM393" s="216"/>
      <c r="AN393" s="216"/>
      <c r="AO393" s="216"/>
      <c r="AP393" s="216"/>
      <c r="AQ393" s="216"/>
      <c r="AR393" s="216"/>
      <c r="AS393" s="216"/>
      <c r="AT393" s="216"/>
      <c r="AU393" s="216"/>
      <c r="AV393" s="216"/>
      <c r="AW393" s="216"/>
      <c r="AX393" s="216"/>
      <c r="AY393" s="216"/>
      <c r="AZ393" s="216"/>
      <c r="BA393" s="216"/>
      <c r="BB393" s="216"/>
      <c r="BC393" s="216"/>
      <c r="BD393" s="103"/>
      <c r="BE393" s="103"/>
      <c r="BF393" s="103"/>
      <c r="BG393" s="103"/>
      <c r="BH393" s="103"/>
      <c r="BI393" s="103"/>
      <c r="BJ393" s="103"/>
      <c r="BK393" s="12"/>
      <c r="BL393" s="12"/>
      <c r="BM393"/>
      <c r="BN393"/>
      <c r="BO393"/>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c r="DM393"/>
      <c r="DN393"/>
      <c r="DO393"/>
      <c r="DP393"/>
      <c r="DQ393"/>
      <c r="DR393"/>
      <c r="DS393"/>
      <c r="DT393"/>
      <c r="DU393"/>
      <c r="DV393"/>
      <c r="DW393"/>
      <c r="DX393"/>
      <c r="DY393"/>
      <c r="DZ393"/>
      <c r="EA393"/>
      <c r="EB393"/>
      <c r="EC393"/>
      <c r="ED393"/>
      <c r="EE393"/>
      <c r="EF393"/>
      <c r="EG393"/>
      <c r="EH393"/>
      <c r="EI393"/>
      <c r="EJ393"/>
      <c r="EK393"/>
      <c r="EL393"/>
      <c r="EM393"/>
      <c r="EN393"/>
      <c r="EO393"/>
      <c r="EP393"/>
      <c r="EQ393"/>
      <c r="ER393"/>
      <c r="ES393"/>
      <c r="ET393"/>
      <c r="EU393"/>
      <c r="EV393"/>
      <c r="EW393"/>
      <c r="EX393"/>
      <c r="EY393"/>
      <c r="EZ393"/>
      <c r="FA393"/>
      <c r="FB393"/>
      <c r="FC393"/>
      <c r="FD393"/>
      <c r="FE393"/>
      <c r="FF393"/>
      <c r="FG393"/>
      <c r="FH393"/>
      <c r="FI393"/>
      <c r="FJ393"/>
      <c r="FK393"/>
      <c r="FL393"/>
      <c r="FM393"/>
      <c r="FN393"/>
      <c r="FO393"/>
      <c r="FP393"/>
      <c r="FQ393"/>
      <c r="FR393"/>
      <c r="FS393"/>
      <c r="FT393"/>
      <c r="FU393"/>
      <c r="FV393"/>
      <c r="FW393"/>
      <c r="FX393"/>
      <c r="FY393"/>
      <c r="FZ393"/>
      <c r="GA393"/>
      <c r="GB393"/>
      <c r="GC393"/>
      <c r="GD393"/>
      <c r="GE393"/>
      <c r="GF393"/>
      <c r="GG393"/>
      <c r="GH393"/>
      <c r="GI393"/>
      <c r="GJ393"/>
      <c r="GK393"/>
      <c r="GL393"/>
      <c r="GM393"/>
      <c r="GN393"/>
      <c r="GO393"/>
      <c r="GP393"/>
      <c r="GQ393"/>
      <c r="GR393"/>
      <c r="GS393"/>
      <c r="GT393"/>
      <c r="GU393"/>
      <c r="GV393"/>
      <c r="GW393"/>
      <c r="GX393"/>
      <c r="GY393"/>
      <c r="GZ393"/>
      <c r="HA393"/>
      <c r="HB393"/>
      <c r="HC393"/>
      <c r="HD393"/>
      <c r="HE393"/>
      <c r="HF393"/>
      <c r="HG393"/>
      <c r="HH393"/>
      <c r="HI393"/>
      <c r="HJ393"/>
      <c r="HK393"/>
      <c r="HL393"/>
      <c r="HM393"/>
      <c r="HN393"/>
      <c r="HO393"/>
      <c r="HP393"/>
      <c r="HQ393"/>
      <c r="HR393"/>
      <c r="HS393"/>
      <c r="HT393"/>
      <c r="HU393"/>
      <c r="HV393"/>
      <c r="HW393"/>
      <c r="HX393"/>
      <c r="HY393"/>
      <c r="HZ393"/>
      <c r="IA393"/>
      <c r="IB393"/>
      <c r="IC393"/>
      <c r="ID393"/>
      <c r="IE393"/>
      <c r="IF393"/>
      <c r="IG393"/>
      <c r="IH393"/>
      <c r="II393"/>
      <c r="IJ393"/>
      <c r="IK393"/>
      <c r="IL393"/>
      <c r="IM393"/>
      <c r="IN393"/>
      <c r="IO393"/>
      <c r="IP393"/>
      <c r="IQ393"/>
      <c r="IR393"/>
      <c r="IS393"/>
      <c r="IT393"/>
      <c r="IU393"/>
      <c r="IV393"/>
    </row>
    <row r="394" spans="1:256" s="5" customFormat="1" hidden="1" outlineLevel="1" collapsed="1">
      <c r="A394" s="9"/>
      <c r="B394" s="9"/>
      <c r="C394" s="9"/>
      <c r="D394" s="26">
        <v>0</v>
      </c>
      <c r="E394" s="9"/>
      <c r="F394" s="9"/>
      <c r="G394" s="123"/>
      <c r="H394" s="167">
        <v>0</v>
      </c>
      <c r="I394" s="167">
        <v>0</v>
      </c>
      <c r="J394" s="167">
        <v>0</v>
      </c>
      <c r="K394" s="167">
        <v>0</v>
      </c>
      <c r="L394" s="167">
        <v>0</v>
      </c>
      <c r="M394" s="167">
        <v>0</v>
      </c>
      <c r="N394" s="167">
        <v>0</v>
      </c>
      <c r="O394" s="167">
        <v>0</v>
      </c>
      <c r="P394" s="167">
        <v>0</v>
      </c>
      <c r="Q394" s="167">
        <v>0</v>
      </c>
      <c r="R394" s="66"/>
      <c r="S394" s="105"/>
      <c r="T394" s="105"/>
      <c r="U394" s="105"/>
      <c r="V394" s="105"/>
      <c r="W394" s="105"/>
      <c r="X394" s="105"/>
      <c r="Y394" s="105"/>
      <c r="Z394" s="105"/>
      <c r="AA394" s="105"/>
      <c r="AB394" s="232"/>
      <c r="AC394" s="232"/>
      <c r="AD394" s="232"/>
      <c r="AE394" s="232"/>
      <c r="AF394" s="232"/>
      <c r="AG394" s="232"/>
      <c r="AH394" s="232"/>
      <c r="AI394" s="232"/>
      <c r="AJ394" s="232"/>
      <c r="AK394" s="232"/>
      <c r="AL394" s="232"/>
      <c r="AM394" s="232"/>
      <c r="AN394" s="232"/>
      <c r="AO394" s="232"/>
      <c r="AP394" s="232"/>
      <c r="AQ394" s="232"/>
      <c r="AR394" s="232"/>
      <c r="AS394" s="232"/>
      <c r="AT394" s="232"/>
      <c r="AU394" s="232"/>
      <c r="AV394" s="232"/>
      <c r="AW394" s="232"/>
      <c r="AX394" s="232"/>
      <c r="AY394" s="232"/>
      <c r="AZ394" s="232"/>
      <c r="BA394" s="232"/>
      <c r="BB394" s="232"/>
      <c r="BC394" s="232"/>
      <c r="BD394" s="105"/>
      <c r="BE394" s="105"/>
      <c r="BF394" s="105"/>
      <c r="BG394" s="105"/>
      <c r="BH394" s="105"/>
      <c r="BI394" s="105"/>
      <c r="BJ394" s="105"/>
      <c r="BK394" s="12"/>
      <c r="BL394" s="12"/>
      <c r="BM394"/>
      <c r="BN394"/>
      <c r="BO394"/>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c r="DU394"/>
      <c r="DV394"/>
      <c r="DW394"/>
      <c r="DX394"/>
      <c r="DY394"/>
      <c r="DZ394"/>
      <c r="EA394"/>
      <c r="EB394"/>
      <c r="EC394"/>
      <c r="ED394"/>
      <c r="EE394"/>
      <c r="EF394"/>
      <c r="EG394"/>
      <c r="EH394"/>
      <c r="EI394"/>
      <c r="EJ394"/>
      <c r="EK394"/>
      <c r="EL394"/>
      <c r="EM394"/>
      <c r="EN394"/>
      <c r="EO394"/>
      <c r="EP394"/>
      <c r="EQ394"/>
      <c r="ER394"/>
      <c r="ES394"/>
      <c r="ET394"/>
      <c r="EU394"/>
      <c r="EV394"/>
      <c r="EW394"/>
      <c r="EX394"/>
      <c r="EY394"/>
      <c r="EZ394"/>
      <c r="FA394"/>
      <c r="FB394"/>
      <c r="FC394"/>
      <c r="FD394"/>
      <c r="FE394"/>
      <c r="FF394"/>
      <c r="FG394"/>
      <c r="FH394"/>
      <c r="FI394"/>
      <c r="FJ394"/>
      <c r="FK394"/>
      <c r="FL394"/>
      <c r="FM394"/>
      <c r="FN394"/>
      <c r="FO394"/>
      <c r="FP394"/>
      <c r="FQ394"/>
      <c r="FR394"/>
      <c r="FS394"/>
      <c r="FT394"/>
      <c r="FU394"/>
      <c r="FV394"/>
      <c r="FW394"/>
      <c r="FX394"/>
      <c r="FY394"/>
      <c r="FZ394"/>
      <c r="GA394"/>
      <c r="GB394"/>
      <c r="GC394"/>
      <c r="GD394"/>
      <c r="GE394"/>
      <c r="GF394"/>
      <c r="GG394"/>
      <c r="GH394"/>
      <c r="GI394"/>
      <c r="GJ394"/>
      <c r="GK394"/>
      <c r="GL394"/>
      <c r="GM394"/>
      <c r="GN394"/>
      <c r="GO394"/>
      <c r="GP394"/>
      <c r="GQ394"/>
      <c r="GR394"/>
      <c r="GS394"/>
      <c r="GT394"/>
      <c r="GU394"/>
      <c r="GV394"/>
      <c r="GW394"/>
      <c r="GX394"/>
      <c r="GY394"/>
      <c r="GZ394"/>
      <c r="HA394"/>
      <c r="HB394"/>
      <c r="HC394"/>
      <c r="HD394"/>
      <c r="HE394"/>
      <c r="HF394"/>
      <c r="HG394"/>
      <c r="HH394"/>
      <c r="HI394"/>
      <c r="HJ394"/>
      <c r="HK394"/>
      <c r="HL394"/>
      <c r="HM394"/>
      <c r="HN394"/>
      <c r="HO394"/>
      <c r="HP394"/>
      <c r="HQ394"/>
      <c r="HR394"/>
      <c r="HS394"/>
      <c r="HT394"/>
      <c r="HU394"/>
      <c r="HV394"/>
      <c r="HW394"/>
      <c r="HX394"/>
      <c r="HY394"/>
      <c r="HZ394"/>
      <c r="IA394"/>
      <c r="IB394"/>
      <c r="IC394"/>
      <c r="ID394"/>
      <c r="IE394"/>
      <c r="IF394"/>
      <c r="IG394"/>
      <c r="IH394"/>
      <c r="II394"/>
      <c r="IJ394"/>
      <c r="IK394"/>
      <c r="IL394"/>
      <c r="IM394"/>
      <c r="IN394"/>
      <c r="IO394"/>
      <c r="IP394"/>
      <c r="IQ394"/>
      <c r="IR394"/>
      <c r="IS394"/>
      <c r="IT394"/>
      <c r="IU394"/>
      <c r="IV394"/>
    </row>
    <row r="395" spans="1:256" s="5" customFormat="1" hidden="1" outlineLevel="2">
      <c r="A395" s="9"/>
      <c r="B395" s="9"/>
      <c r="C395" s="32">
        <v>0</v>
      </c>
      <c r="D395" s="163"/>
      <c r="E395" s="34" t="s">
        <v>28</v>
      </c>
      <c r="F395" s="33"/>
      <c r="G395" s="176"/>
      <c r="H395" s="67">
        <v>0</v>
      </c>
      <c r="I395" s="67">
        <v>0</v>
      </c>
      <c r="J395" s="67">
        <v>0</v>
      </c>
      <c r="K395" s="67">
        <v>0</v>
      </c>
      <c r="L395" s="67">
        <v>0</v>
      </c>
      <c r="M395" s="67">
        <v>0</v>
      </c>
      <c r="N395" s="67">
        <v>0</v>
      </c>
      <c r="O395" s="67">
        <v>0</v>
      </c>
      <c r="P395" s="67">
        <v>0</v>
      </c>
      <c r="Q395" s="67">
        <v>0</v>
      </c>
      <c r="R395" s="67"/>
      <c r="S395" s="103"/>
      <c r="T395" s="103"/>
      <c r="U395" s="103"/>
      <c r="V395" s="103"/>
      <c r="W395" s="103"/>
      <c r="X395" s="103"/>
      <c r="Y395" s="103"/>
      <c r="Z395" s="103"/>
      <c r="AA395" s="103"/>
      <c r="AB395" s="216"/>
      <c r="AC395" s="216"/>
      <c r="AD395" s="216"/>
      <c r="AE395" s="216"/>
      <c r="AF395" s="216"/>
      <c r="AG395" s="216"/>
      <c r="AH395" s="216"/>
      <c r="AI395" s="216"/>
      <c r="AJ395" s="216"/>
      <c r="AK395" s="216"/>
      <c r="AL395" s="216"/>
      <c r="AM395" s="216"/>
      <c r="AN395" s="216"/>
      <c r="AO395" s="216"/>
      <c r="AP395" s="216"/>
      <c r="AQ395" s="216"/>
      <c r="AR395" s="216"/>
      <c r="AS395" s="216"/>
      <c r="AT395" s="216"/>
      <c r="AU395" s="216"/>
      <c r="AV395" s="216"/>
      <c r="AW395" s="216"/>
      <c r="AX395" s="216"/>
      <c r="AY395" s="216"/>
      <c r="AZ395" s="216"/>
      <c r="BA395" s="216"/>
      <c r="BB395" s="216"/>
      <c r="BC395" s="216"/>
      <c r="BD395" s="103"/>
      <c r="BE395" s="103"/>
      <c r="BF395" s="103"/>
      <c r="BG395" s="103"/>
      <c r="BH395" s="103"/>
      <c r="BI395" s="103"/>
      <c r="BJ395" s="103"/>
      <c r="BK395" s="12"/>
      <c r="BL395" s="12"/>
      <c r="BM395"/>
      <c r="BN395"/>
      <c r="BO395"/>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c r="DT395"/>
      <c r="DU395"/>
      <c r="DV395"/>
      <c r="DW395"/>
      <c r="DX395"/>
      <c r="DY395"/>
      <c r="DZ395"/>
      <c r="EA395"/>
      <c r="EB395"/>
      <c r="EC395"/>
      <c r="ED395"/>
      <c r="EE395"/>
      <c r="EF395"/>
      <c r="EG395"/>
      <c r="EH395"/>
      <c r="EI395"/>
      <c r="EJ395"/>
      <c r="EK395"/>
      <c r="EL395"/>
      <c r="EM395"/>
      <c r="EN395"/>
      <c r="EO395"/>
      <c r="EP395"/>
      <c r="EQ395"/>
      <c r="ER395"/>
      <c r="ES395"/>
      <c r="ET395"/>
      <c r="EU395"/>
      <c r="EV395"/>
      <c r="EW395"/>
      <c r="EX395"/>
      <c r="EY395"/>
      <c r="EZ395"/>
      <c r="FA395"/>
      <c r="FB395"/>
      <c r="FC395"/>
      <c r="FD395"/>
      <c r="FE395"/>
      <c r="FF395"/>
      <c r="FG395"/>
      <c r="FH395"/>
      <c r="FI395"/>
      <c r="FJ395"/>
      <c r="FK395"/>
      <c r="FL395"/>
      <c r="FM395"/>
      <c r="FN395"/>
      <c r="FO395"/>
      <c r="FP395"/>
      <c r="FQ395"/>
      <c r="FR395"/>
      <c r="FS395"/>
      <c r="FT395"/>
      <c r="FU395"/>
      <c r="FV395"/>
      <c r="FW395"/>
      <c r="FX395"/>
      <c r="FY395"/>
      <c r="FZ395"/>
      <c r="GA395"/>
      <c r="GB395"/>
      <c r="GC395"/>
      <c r="GD395"/>
      <c r="GE395"/>
      <c r="GF395"/>
      <c r="GG395"/>
      <c r="GH395"/>
      <c r="GI395"/>
      <c r="GJ395"/>
      <c r="GK395"/>
      <c r="GL395"/>
      <c r="GM395"/>
      <c r="GN395"/>
      <c r="GO395"/>
      <c r="GP395"/>
      <c r="GQ395"/>
      <c r="GR395"/>
      <c r="GS395"/>
      <c r="GT395"/>
      <c r="GU395"/>
      <c r="GV395"/>
      <c r="GW395"/>
      <c r="GX395"/>
      <c r="GY395"/>
      <c r="GZ395"/>
      <c r="HA395"/>
      <c r="HB395"/>
      <c r="HC395"/>
      <c r="HD395"/>
      <c r="HE395"/>
      <c r="HF395"/>
      <c r="HG395"/>
      <c r="HH395"/>
      <c r="HI395"/>
      <c r="HJ395"/>
      <c r="HK395"/>
      <c r="HL395"/>
      <c r="HM395"/>
      <c r="HN395"/>
      <c r="HO395"/>
      <c r="HP395"/>
      <c r="HQ395"/>
      <c r="HR395"/>
      <c r="HS395"/>
      <c r="HT395"/>
      <c r="HU395"/>
      <c r="HV395"/>
      <c r="HW395"/>
      <c r="HX395"/>
      <c r="HY395"/>
      <c r="HZ395"/>
      <c r="IA395"/>
      <c r="IB395"/>
      <c r="IC395"/>
      <c r="ID395"/>
      <c r="IE395"/>
      <c r="IF395"/>
      <c r="IG395"/>
      <c r="IH395"/>
      <c r="II395"/>
      <c r="IJ395"/>
      <c r="IK395"/>
      <c r="IL395"/>
      <c r="IM395"/>
      <c r="IN395"/>
      <c r="IO395"/>
      <c r="IP395"/>
      <c r="IQ395"/>
      <c r="IR395"/>
      <c r="IS395"/>
      <c r="IT395"/>
      <c r="IU395"/>
      <c r="IV395"/>
    </row>
    <row r="396" spans="1:256" s="5" customFormat="1" ht="12.75" hidden="1" customHeight="1" outlineLevel="2">
      <c r="A396" s="9"/>
      <c r="B396" s="9"/>
      <c r="C396" s="9"/>
      <c r="D396" s="26"/>
      <c r="E396" s="665" t="s">
        <v>84</v>
      </c>
      <c r="F396" s="86">
        <v>0</v>
      </c>
      <c r="G396" s="123"/>
      <c r="H396" s="68"/>
      <c r="I396" s="68"/>
      <c r="J396" s="68"/>
      <c r="K396" s="68"/>
      <c r="L396" s="68"/>
      <c r="M396" s="165"/>
      <c r="N396" s="113"/>
      <c r="O396" s="68"/>
      <c r="P396" s="68"/>
      <c r="Q396" s="68"/>
      <c r="R396" s="68"/>
      <c r="S396" s="103"/>
      <c r="T396" s="103"/>
      <c r="U396" s="103"/>
      <c r="V396" s="103"/>
      <c r="W396" s="103"/>
      <c r="X396" s="103"/>
      <c r="Y396" s="103"/>
      <c r="Z396" s="103"/>
      <c r="AA396" s="103"/>
      <c r="AB396" s="216"/>
      <c r="AC396" s="216"/>
      <c r="AD396" s="216"/>
      <c r="AE396" s="216"/>
      <c r="AF396" s="216"/>
      <c r="AG396" s="216"/>
      <c r="AH396" s="216"/>
      <c r="AI396" s="216"/>
      <c r="AJ396" s="216"/>
      <c r="AK396" s="216"/>
      <c r="AL396" s="216"/>
      <c r="AM396" s="216"/>
      <c r="AN396" s="216"/>
      <c r="AO396" s="216"/>
      <c r="AP396" s="216"/>
      <c r="AQ396" s="216"/>
      <c r="AR396" s="216"/>
      <c r="AS396" s="216"/>
      <c r="AT396" s="216"/>
      <c r="AU396" s="216"/>
      <c r="AV396" s="216"/>
      <c r="AW396" s="216"/>
      <c r="AX396" s="216"/>
      <c r="AY396" s="216"/>
      <c r="AZ396" s="216"/>
      <c r="BA396" s="216"/>
      <c r="BB396" s="216"/>
      <c r="BC396" s="216"/>
      <c r="BD396" s="103"/>
      <c r="BE396" s="103"/>
      <c r="BF396" s="103"/>
      <c r="BG396" s="103"/>
      <c r="BH396" s="103"/>
      <c r="BI396" s="103"/>
      <c r="BJ396" s="103"/>
      <c r="BK396" s="12"/>
      <c r="BL396" s="12"/>
      <c r="BM396"/>
      <c r="BN396"/>
      <c r="BO396"/>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DG396"/>
      <c r="DH396"/>
      <c r="DI396"/>
      <c r="DJ396"/>
      <c r="DK396"/>
      <c r="DL396"/>
      <c r="DM396"/>
      <c r="DN396"/>
      <c r="DO396"/>
      <c r="DP396"/>
      <c r="DQ396"/>
      <c r="DR396"/>
      <c r="DS396"/>
      <c r="DT396"/>
      <c r="DU396"/>
      <c r="DV396"/>
      <c r="DW396"/>
      <c r="DX396"/>
      <c r="DY396"/>
      <c r="DZ396"/>
      <c r="EA396"/>
      <c r="EB396"/>
      <c r="EC396"/>
      <c r="ED396"/>
      <c r="EE396"/>
      <c r="EF396"/>
      <c r="EG396"/>
      <c r="EH396"/>
      <c r="EI396"/>
      <c r="EJ396"/>
      <c r="EK396"/>
      <c r="EL396"/>
      <c r="EM396"/>
      <c r="EN396"/>
      <c r="EO396"/>
      <c r="EP396"/>
      <c r="EQ396"/>
      <c r="ER396"/>
      <c r="ES396"/>
      <c r="ET396"/>
      <c r="EU396"/>
      <c r="EV396"/>
      <c r="EW396"/>
      <c r="EX396"/>
      <c r="EY396"/>
      <c r="EZ396"/>
      <c r="FA396"/>
      <c r="FB396"/>
      <c r="FC396"/>
      <c r="FD396"/>
      <c r="FE396"/>
      <c r="FF396"/>
      <c r="FG396"/>
      <c r="FH396"/>
      <c r="FI396"/>
      <c r="FJ396"/>
      <c r="FK396"/>
      <c r="FL396"/>
      <c r="FM396"/>
      <c r="FN396"/>
      <c r="FO396"/>
      <c r="FP396"/>
      <c r="FQ396"/>
      <c r="FR396"/>
      <c r="FS396"/>
      <c r="FT396"/>
      <c r="FU396"/>
      <c r="FV396"/>
      <c r="FW396"/>
      <c r="FX396"/>
      <c r="FY396"/>
      <c r="FZ396"/>
      <c r="GA396"/>
      <c r="GB396"/>
      <c r="GC396"/>
      <c r="GD396"/>
      <c r="GE396"/>
      <c r="GF396"/>
      <c r="GG396"/>
      <c r="GH396"/>
      <c r="GI396"/>
      <c r="GJ396"/>
      <c r="GK396"/>
      <c r="GL396"/>
      <c r="GM396"/>
      <c r="GN396"/>
      <c r="GO396"/>
      <c r="GP396"/>
      <c r="GQ396"/>
      <c r="GR396"/>
      <c r="GS396"/>
      <c r="GT396"/>
      <c r="GU396"/>
      <c r="GV396"/>
      <c r="GW396"/>
      <c r="GX396"/>
      <c r="GY396"/>
      <c r="GZ396"/>
      <c r="HA396"/>
      <c r="HB396"/>
      <c r="HC396"/>
      <c r="HD396"/>
      <c r="HE396"/>
      <c r="HF396"/>
      <c r="HG396"/>
      <c r="HH396"/>
      <c r="HI396"/>
      <c r="HJ396"/>
      <c r="HK396"/>
      <c r="HL396"/>
      <c r="HM396"/>
      <c r="HN396"/>
      <c r="HO396"/>
      <c r="HP396"/>
      <c r="HQ396"/>
      <c r="HR396"/>
      <c r="HS396"/>
      <c r="HT396"/>
      <c r="HU396"/>
      <c r="HV396"/>
      <c r="HW396"/>
      <c r="HX396"/>
      <c r="HY396"/>
      <c r="HZ396"/>
      <c r="IA396"/>
      <c r="IB396"/>
      <c r="IC396"/>
      <c r="ID396"/>
      <c r="IE396"/>
      <c r="IF396"/>
      <c r="IG396"/>
      <c r="IH396"/>
      <c r="II396"/>
      <c r="IJ396"/>
      <c r="IK396"/>
      <c r="IL396"/>
      <c r="IM396"/>
      <c r="IN396"/>
      <c r="IO396"/>
      <c r="IP396"/>
      <c r="IQ396"/>
      <c r="IR396"/>
      <c r="IS396"/>
      <c r="IT396"/>
      <c r="IU396"/>
      <c r="IV396"/>
    </row>
    <row r="397" spans="1:256" s="5" customFormat="1" hidden="1" outlineLevel="2">
      <c r="A397" s="9"/>
      <c r="B397" s="9"/>
      <c r="C397" s="9"/>
      <c r="D397" s="26"/>
      <c r="E397" s="666"/>
      <c r="F397" s="86">
        <v>1</v>
      </c>
      <c r="G397" s="123"/>
      <c r="H397" s="147"/>
      <c r="I397" s="68">
        <v>0</v>
      </c>
      <c r="J397" s="68">
        <v>0</v>
      </c>
      <c r="K397" s="68">
        <v>0</v>
      </c>
      <c r="L397" s="68">
        <v>0</v>
      </c>
      <c r="M397" s="68">
        <v>0</v>
      </c>
      <c r="N397" s="68">
        <v>0</v>
      </c>
      <c r="O397" s="68">
        <v>0</v>
      </c>
      <c r="P397" s="68">
        <v>0</v>
      </c>
      <c r="Q397" s="68">
        <v>0</v>
      </c>
      <c r="R397" s="68"/>
      <c r="S397" s="103"/>
      <c r="T397" s="103"/>
      <c r="U397" s="103"/>
      <c r="V397" s="103"/>
      <c r="W397" s="103"/>
      <c r="X397" s="103"/>
      <c r="Y397" s="103"/>
      <c r="Z397" s="103"/>
      <c r="AA397" s="103"/>
      <c r="AB397" s="216"/>
      <c r="AC397" s="216"/>
      <c r="AD397" s="216"/>
      <c r="AE397" s="216"/>
      <c r="AF397" s="216"/>
      <c r="AG397" s="216"/>
      <c r="AH397" s="216"/>
      <c r="AI397" s="216"/>
      <c r="AJ397" s="216"/>
      <c r="AK397" s="216"/>
      <c r="AL397" s="216"/>
      <c r="AM397" s="216"/>
      <c r="AN397" s="216"/>
      <c r="AO397" s="216"/>
      <c r="AP397" s="216"/>
      <c r="AQ397" s="216"/>
      <c r="AR397" s="216"/>
      <c r="AS397" s="216"/>
      <c r="AT397" s="216"/>
      <c r="AU397" s="216"/>
      <c r="AV397" s="216"/>
      <c r="AW397" s="216"/>
      <c r="AX397" s="216"/>
      <c r="AY397" s="216"/>
      <c r="AZ397" s="216"/>
      <c r="BA397" s="216"/>
      <c r="BB397" s="216"/>
      <c r="BC397" s="216"/>
      <c r="BD397" s="103"/>
      <c r="BE397" s="103"/>
      <c r="BF397" s="103"/>
      <c r="BG397" s="103"/>
      <c r="BH397" s="103"/>
      <c r="BI397" s="103"/>
      <c r="BJ397" s="103"/>
      <c r="BK397" s="12"/>
      <c r="BL397" s="12"/>
      <c r="BM397"/>
      <c r="BN397"/>
      <c r="BO397"/>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DG397"/>
      <c r="DH397"/>
      <c r="DI397"/>
      <c r="DJ397"/>
      <c r="DK397"/>
      <c r="DL397"/>
      <c r="DM397"/>
      <c r="DN397"/>
      <c r="DO397"/>
      <c r="DP397"/>
      <c r="DQ397"/>
      <c r="DR397"/>
      <c r="DS397"/>
      <c r="DT397"/>
      <c r="DU397"/>
      <c r="DV397"/>
      <c r="DW397"/>
      <c r="DX397"/>
      <c r="DY397"/>
      <c r="DZ397"/>
      <c r="EA397"/>
      <c r="EB397"/>
      <c r="EC397"/>
      <c r="ED397"/>
      <c r="EE397"/>
      <c r="EF397"/>
      <c r="EG397"/>
      <c r="EH397"/>
      <c r="EI397"/>
      <c r="EJ397"/>
      <c r="EK397"/>
      <c r="EL397"/>
      <c r="EM397"/>
      <c r="EN397"/>
      <c r="EO397"/>
      <c r="EP397"/>
      <c r="EQ397"/>
      <c r="ER397"/>
      <c r="ES397"/>
      <c r="ET397"/>
      <c r="EU397"/>
      <c r="EV397"/>
      <c r="EW397"/>
      <c r="EX397"/>
      <c r="EY397"/>
      <c r="EZ397"/>
      <c r="FA397"/>
      <c r="FB397"/>
      <c r="FC397"/>
      <c r="FD397"/>
      <c r="FE397"/>
      <c r="FF397"/>
      <c r="FG397"/>
      <c r="FH397"/>
      <c r="FI397"/>
      <c r="FJ397"/>
      <c r="FK397"/>
      <c r="FL397"/>
      <c r="FM397"/>
      <c r="FN397"/>
      <c r="FO397"/>
      <c r="FP397"/>
      <c r="FQ397"/>
      <c r="FR397"/>
      <c r="FS397"/>
      <c r="FT397"/>
      <c r="FU397"/>
      <c r="FV397"/>
      <c r="FW397"/>
      <c r="FX397"/>
      <c r="FY397"/>
      <c r="FZ397"/>
      <c r="GA397"/>
      <c r="GB397"/>
      <c r="GC397"/>
      <c r="GD397"/>
      <c r="GE397"/>
      <c r="GF397"/>
      <c r="GG397"/>
      <c r="GH397"/>
      <c r="GI397"/>
      <c r="GJ397"/>
      <c r="GK397"/>
      <c r="GL397"/>
      <c r="GM397"/>
      <c r="GN397"/>
      <c r="GO397"/>
      <c r="GP397"/>
      <c r="GQ397"/>
      <c r="GR397"/>
      <c r="GS397"/>
      <c r="GT397"/>
      <c r="GU397"/>
      <c r="GV397"/>
      <c r="GW397"/>
      <c r="GX397"/>
      <c r="GY397"/>
      <c r="GZ397"/>
      <c r="HA397"/>
      <c r="HB397"/>
      <c r="HC397"/>
      <c r="HD397"/>
      <c r="HE397"/>
      <c r="HF397"/>
      <c r="HG397"/>
      <c r="HH397"/>
      <c r="HI397"/>
      <c r="HJ397"/>
      <c r="HK397"/>
      <c r="HL397"/>
      <c r="HM397"/>
      <c r="HN397"/>
      <c r="HO397"/>
      <c r="HP397"/>
      <c r="HQ397"/>
      <c r="HR397"/>
      <c r="HS397"/>
      <c r="HT397"/>
      <c r="HU397"/>
      <c r="HV397"/>
      <c r="HW397"/>
      <c r="HX397"/>
      <c r="HY397"/>
      <c r="HZ397"/>
      <c r="IA397"/>
      <c r="IB397"/>
      <c r="IC397"/>
      <c r="ID397"/>
      <c r="IE397"/>
      <c r="IF397"/>
      <c r="IG397"/>
      <c r="IH397"/>
      <c r="II397"/>
      <c r="IJ397"/>
      <c r="IK397"/>
      <c r="IL397"/>
      <c r="IM397"/>
      <c r="IN397"/>
      <c r="IO397"/>
      <c r="IP397"/>
      <c r="IQ397"/>
      <c r="IR397"/>
      <c r="IS397"/>
      <c r="IT397"/>
      <c r="IU397"/>
      <c r="IV397"/>
    </row>
    <row r="398" spans="1:256" s="5" customFormat="1" hidden="1" outlineLevel="2">
      <c r="A398" s="9"/>
      <c r="B398" s="9"/>
      <c r="C398" s="9"/>
      <c r="D398" s="26"/>
      <c r="E398" s="666"/>
      <c r="F398" s="86">
        <v>2</v>
      </c>
      <c r="G398" s="123"/>
      <c r="H398" s="148"/>
      <c r="I398" s="149"/>
      <c r="J398" s="68">
        <v>0</v>
      </c>
      <c r="K398" s="68">
        <v>0</v>
      </c>
      <c r="L398" s="68">
        <v>0</v>
      </c>
      <c r="M398" s="68">
        <v>0</v>
      </c>
      <c r="N398" s="68">
        <v>0</v>
      </c>
      <c r="O398" s="68">
        <v>0</v>
      </c>
      <c r="P398" s="68">
        <v>0</v>
      </c>
      <c r="Q398" s="68">
        <v>0</v>
      </c>
      <c r="R398" s="68"/>
      <c r="S398" s="103"/>
      <c r="T398" s="103"/>
      <c r="U398" s="103"/>
      <c r="V398" s="103"/>
      <c r="W398" s="103"/>
      <c r="X398" s="103"/>
      <c r="Y398" s="103"/>
      <c r="Z398" s="103"/>
      <c r="AA398" s="103"/>
      <c r="AB398" s="216"/>
      <c r="AC398" s="216"/>
      <c r="AD398" s="216"/>
      <c r="AE398" s="216"/>
      <c r="AF398" s="216"/>
      <c r="AG398" s="216"/>
      <c r="AH398" s="216"/>
      <c r="AI398" s="216"/>
      <c r="AJ398" s="216"/>
      <c r="AK398" s="216"/>
      <c r="AL398" s="216"/>
      <c r="AM398" s="216"/>
      <c r="AN398" s="216"/>
      <c r="AO398" s="216"/>
      <c r="AP398" s="216"/>
      <c r="AQ398" s="216"/>
      <c r="AR398" s="216"/>
      <c r="AS398" s="216"/>
      <c r="AT398" s="216"/>
      <c r="AU398" s="216"/>
      <c r="AV398" s="216"/>
      <c r="AW398" s="216"/>
      <c r="AX398" s="216"/>
      <c r="AY398" s="216"/>
      <c r="AZ398" s="216"/>
      <c r="BA398" s="216"/>
      <c r="BB398" s="216"/>
      <c r="BC398" s="216"/>
      <c r="BD398" s="103"/>
      <c r="BE398" s="103"/>
      <c r="BF398" s="103"/>
      <c r="BG398" s="103"/>
      <c r="BH398" s="103"/>
      <c r="BI398" s="103"/>
      <c r="BJ398" s="103"/>
      <c r="BK398" s="12"/>
      <c r="BL398" s="12"/>
      <c r="BM398"/>
      <c r="BN398"/>
      <c r="BO398"/>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c r="FS398"/>
      <c r="FT398"/>
      <c r="FU398"/>
      <c r="FV398"/>
      <c r="FW398"/>
      <c r="FX398"/>
      <c r="FY398"/>
      <c r="FZ398"/>
      <c r="GA398"/>
      <c r="GB398"/>
      <c r="GC398"/>
      <c r="GD398"/>
      <c r="GE398"/>
      <c r="GF398"/>
      <c r="GG398"/>
      <c r="GH398"/>
      <c r="GI398"/>
      <c r="GJ398"/>
      <c r="GK398"/>
      <c r="GL398"/>
      <c r="GM398"/>
      <c r="GN398"/>
      <c r="GO398"/>
      <c r="GP398"/>
      <c r="GQ398"/>
      <c r="GR398"/>
      <c r="GS398"/>
      <c r="GT398"/>
      <c r="GU398"/>
      <c r="GV398"/>
      <c r="GW398"/>
      <c r="GX398"/>
      <c r="GY398"/>
      <c r="GZ398"/>
      <c r="HA398"/>
      <c r="HB398"/>
      <c r="HC398"/>
      <c r="HD398"/>
      <c r="HE398"/>
      <c r="HF398"/>
      <c r="HG398"/>
      <c r="HH398"/>
      <c r="HI398"/>
      <c r="HJ398"/>
      <c r="HK398"/>
      <c r="HL398"/>
      <c r="HM398"/>
      <c r="HN398"/>
      <c r="HO398"/>
      <c r="HP398"/>
      <c r="HQ398"/>
      <c r="HR398"/>
      <c r="HS398"/>
      <c r="HT398"/>
      <c r="HU398"/>
      <c r="HV398"/>
      <c r="HW398"/>
      <c r="HX398"/>
      <c r="HY398"/>
      <c r="HZ398"/>
      <c r="IA398"/>
      <c r="IB398"/>
      <c r="IC398"/>
      <c r="ID398"/>
      <c r="IE398"/>
      <c r="IF398"/>
      <c r="IG398"/>
      <c r="IH398"/>
      <c r="II398"/>
      <c r="IJ398"/>
      <c r="IK398"/>
      <c r="IL398"/>
      <c r="IM398"/>
      <c r="IN398"/>
      <c r="IO398"/>
      <c r="IP398"/>
      <c r="IQ398"/>
      <c r="IR398"/>
      <c r="IS398"/>
      <c r="IT398"/>
      <c r="IU398"/>
      <c r="IV398"/>
    </row>
    <row r="399" spans="1:256" s="5" customFormat="1" hidden="1" outlineLevel="2">
      <c r="A399" s="9"/>
      <c r="B399" s="9"/>
      <c r="C399" s="9"/>
      <c r="D399" s="26"/>
      <c r="E399" s="666"/>
      <c r="F399" s="86">
        <v>3</v>
      </c>
      <c r="G399" s="123"/>
      <c r="H399" s="148"/>
      <c r="I399" s="150"/>
      <c r="J399" s="149"/>
      <c r="K399" s="68">
        <v>0</v>
      </c>
      <c r="L399" s="68">
        <v>0</v>
      </c>
      <c r="M399" s="68">
        <v>0</v>
      </c>
      <c r="N399" s="68">
        <v>0</v>
      </c>
      <c r="O399" s="68">
        <v>0</v>
      </c>
      <c r="P399" s="68">
        <v>0</v>
      </c>
      <c r="Q399" s="68">
        <v>0</v>
      </c>
      <c r="R399" s="68"/>
      <c r="S399" s="103"/>
      <c r="T399" s="103"/>
      <c r="U399" s="103"/>
      <c r="V399" s="103"/>
      <c r="W399" s="103"/>
      <c r="X399" s="103"/>
      <c r="Y399" s="103"/>
      <c r="Z399" s="103"/>
      <c r="AA399" s="103"/>
      <c r="AB399" s="216"/>
      <c r="AC399" s="216"/>
      <c r="AD399" s="216"/>
      <c r="AE399" s="216"/>
      <c r="AF399" s="216"/>
      <c r="AG399" s="216"/>
      <c r="AH399" s="216"/>
      <c r="AI399" s="216"/>
      <c r="AJ399" s="216"/>
      <c r="AK399" s="216"/>
      <c r="AL399" s="216"/>
      <c r="AM399" s="216"/>
      <c r="AN399" s="216"/>
      <c r="AO399" s="216"/>
      <c r="AP399" s="216"/>
      <c r="AQ399" s="216"/>
      <c r="AR399" s="216"/>
      <c r="AS399" s="216"/>
      <c r="AT399" s="216"/>
      <c r="AU399" s="216"/>
      <c r="AV399" s="216"/>
      <c r="AW399" s="216"/>
      <c r="AX399" s="216"/>
      <c r="AY399" s="216"/>
      <c r="AZ399" s="216"/>
      <c r="BA399" s="216"/>
      <c r="BB399" s="216"/>
      <c r="BC399" s="216"/>
      <c r="BD399" s="103"/>
      <c r="BE399" s="103"/>
      <c r="BF399" s="103"/>
      <c r="BG399" s="103"/>
      <c r="BH399" s="103"/>
      <c r="BI399" s="103"/>
      <c r="BJ399" s="103"/>
      <c r="BK399" s="12"/>
      <c r="BL399" s="12"/>
      <c r="BM399"/>
      <c r="BN399"/>
      <c r="BO399"/>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c r="EX399"/>
      <c r="EY399"/>
      <c r="EZ399"/>
      <c r="FA399"/>
      <c r="FB399"/>
      <c r="FC399"/>
      <c r="FD399"/>
      <c r="FE399"/>
      <c r="FF399"/>
      <c r="FG399"/>
      <c r="FH399"/>
      <c r="FI399"/>
      <c r="FJ399"/>
      <c r="FK399"/>
      <c r="FL399"/>
      <c r="FM399"/>
      <c r="FN399"/>
      <c r="FO399"/>
      <c r="FP399"/>
      <c r="FQ399"/>
      <c r="FR399"/>
      <c r="FS399"/>
      <c r="FT399"/>
      <c r="FU399"/>
      <c r="FV399"/>
      <c r="FW399"/>
      <c r="FX399"/>
      <c r="FY399"/>
      <c r="FZ399"/>
      <c r="GA399"/>
      <c r="GB399"/>
      <c r="GC399"/>
      <c r="GD399"/>
      <c r="GE399"/>
      <c r="GF399"/>
      <c r="GG399"/>
      <c r="GH399"/>
      <c r="GI399"/>
      <c r="GJ399"/>
      <c r="GK399"/>
      <c r="GL399"/>
      <c r="GM399"/>
      <c r="GN399"/>
      <c r="GO399"/>
      <c r="GP399"/>
      <c r="GQ399"/>
      <c r="GR399"/>
      <c r="GS399"/>
      <c r="GT399"/>
      <c r="GU399"/>
      <c r="GV399"/>
      <c r="GW399"/>
      <c r="GX399"/>
      <c r="GY399"/>
      <c r="GZ399"/>
      <c r="HA399"/>
      <c r="HB399"/>
      <c r="HC399"/>
      <c r="HD399"/>
      <c r="HE399"/>
      <c r="HF399"/>
      <c r="HG399"/>
      <c r="HH399"/>
      <c r="HI399"/>
      <c r="HJ399"/>
      <c r="HK399"/>
      <c r="HL399"/>
      <c r="HM399"/>
      <c r="HN399"/>
      <c r="HO399"/>
      <c r="HP399"/>
      <c r="HQ399"/>
      <c r="HR399"/>
      <c r="HS399"/>
      <c r="HT399"/>
      <c r="HU399"/>
      <c r="HV399"/>
      <c r="HW399"/>
      <c r="HX399"/>
      <c r="HY399"/>
      <c r="HZ399"/>
      <c r="IA399"/>
      <c r="IB399"/>
      <c r="IC399"/>
      <c r="ID399"/>
      <c r="IE399"/>
      <c r="IF399"/>
      <c r="IG399"/>
      <c r="IH399"/>
      <c r="II399"/>
      <c r="IJ399"/>
      <c r="IK399"/>
      <c r="IL399"/>
      <c r="IM399"/>
      <c r="IN399"/>
      <c r="IO399"/>
      <c r="IP399"/>
      <c r="IQ399"/>
      <c r="IR399"/>
      <c r="IS399"/>
      <c r="IT399"/>
      <c r="IU399"/>
      <c r="IV399"/>
    </row>
    <row r="400" spans="1:256" s="5" customFormat="1" hidden="1" outlineLevel="2">
      <c r="A400" s="9"/>
      <c r="B400" s="9"/>
      <c r="C400" s="9"/>
      <c r="D400" s="26"/>
      <c r="E400" s="666"/>
      <c r="F400" s="86">
        <v>4</v>
      </c>
      <c r="G400" s="123"/>
      <c r="H400" s="148"/>
      <c r="I400" s="150"/>
      <c r="J400" s="150"/>
      <c r="K400" s="149"/>
      <c r="L400" s="68">
        <v>0</v>
      </c>
      <c r="M400" s="68">
        <v>0</v>
      </c>
      <c r="N400" s="68">
        <v>0</v>
      </c>
      <c r="O400" s="68">
        <v>0</v>
      </c>
      <c r="P400" s="68">
        <v>0</v>
      </c>
      <c r="Q400" s="68">
        <v>0</v>
      </c>
      <c r="R400" s="68"/>
      <c r="S400" s="103"/>
      <c r="T400" s="103"/>
      <c r="U400" s="103"/>
      <c r="V400" s="103"/>
      <c r="W400" s="103"/>
      <c r="X400" s="103"/>
      <c r="Y400" s="103"/>
      <c r="Z400" s="103"/>
      <c r="AA400" s="103"/>
      <c r="AB400" s="216"/>
      <c r="AC400" s="216"/>
      <c r="AD400" s="216"/>
      <c r="AE400" s="216"/>
      <c r="AF400" s="216"/>
      <c r="AG400" s="216"/>
      <c r="AH400" s="216"/>
      <c r="AI400" s="216"/>
      <c r="AJ400" s="216"/>
      <c r="AK400" s="216"/>
      <c r="AL400" s="216"/>
      <c r="AM400" s="216"/>
      <c r="AN400" s="216"/>
      <c r="AO400" s="216"/>
      <c r="AP400" s="216"/>
      <c r="AQ400" s="216"/>
      <c r="AR400" s="216"/>
      <c r="AS400" s="216"/>
      <c r="AT400" s="216"/>
      <c r="AU400" s="216"/>
      <c r="AV400" s="216"/>
      <c r="AW400" s="216"/>
      <c r="AX400" s="216"/>
      <c r="AY400" s="216"/>
      <c r="AZ400" s="216"/>
      <c r="BA400" s="216"/>
      <c r="BB400" s="216"/>
      <c r="BC400" s="216"/>
      <c r="BD400" s="103"/>
      <c r="BE400" s="103"/>
      <c r="BF400" s="103"/>
      <c r="BG400" s="103"/>
      <c r="BH400" s="103"/>
      <c r="BI400" s="103"/>
      <c r="BJ400" s="103"/>
      <c r="BK400" s="12"/>
      <c r="BL400" s="12"/>
      <c r="BM400"/>
      <c r="BN400"/>
      <c r="BO400"/>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c r="GS400"/>
      <c r="GT400"/>
      <c r="GU400"/>
      <c r="GV400"/>
      <c r="GW400"/>
      <c r="GX400"/>
      <c r="GY400"/>
      <c r="GZ400"/>
      <c r="HA400"/>
      <c r="HB400"/>
      <c r="HC400"/>
      <c r="HD400"/>
      <c r="HE400"/>
      <c r="HF400"/>
      <c r="HG400"/>
      <c r="HH400"/>
      <c r="HI400"/>
      <c r="HJ400"/>
      <c r="HK400"/>
      <c r="HL400"/>
      <c r="HM400"/>
      <c r="HN400"/>
      <c r="HO400"/>
      <c r="HP400"/>
      <c r="HQ400"/>
      <c r="HR400"/>
      <c r="HS400"/>
      <c r="HT400"/>
      <c r="HU400"/>
      <c r="HV400"/>
      <c r="HW400"/>
      <c r="HX400"/>
      <c r="HY400"/>
      <c r="HZ400"/>
      <c r="IA400"/>
      <c r="IB400"/>
      <c r="IC400"/>
      <c r="ID400"/>
      <c r="IE400"/>
      <c r="IF400"/>
      <c r="IG400"/>
      <c r="IH400"/>
      <c r="II400"/>
      <c r="IJ400"/>
      <c r="IK400"/>
      <c r="IL400"/>
      <c r="IM400"/>
      <c r="IN400"/>
      <c r="IO400"/>
      <c r="IP400"/>
      <c r="IQ400"/>
      <c r="IR400"/>
      <c r="IS400"/>
      <c r="IT400"/>
      <c r="IU400"/>
      <c r="IV400"/>
    </row>
    <row r="401" spans="1:256" s="5" customFormat="1" hidden="1" outlineLevel="2">
      <c r="A401" s="9"/>
      <c r="B401" s="9"/>
      <c r="C401" s="9"/>
      <c r="D401" s="26"/>
      <c r="E401" s="666"/>
      <c r="F401" s="86">
        <v>5</v>
      </c>
      <c r="G401" s="27"/>
      <c r="H401" s="148"/>
      <c r="I401" s="150"/>
      <c r="J401" s="150"/>
      <c r="K401" s="150"/>
      <c r="L401" s="149"/>
      <c r="M401" s="68">
        <v>0</v>
      </c>
      <c r="N401" s="68">
        <v>0</v>
      </c>
      <c r="O401" s="68">
        <v>0</v>
      </c>
      <c r="P401" s="68">
        <v>0</v>
      </c>
      <c r="Q401" s="68">
        <v>0</v>
      </c>
      <c r="R401" s="68"/>
      <c r="S401" s="103"/>
      <c r="T401" s="103"/>
      <c r="U401" s="103"/>
      <c r="V401" s="103"/>
      <c r="W401" s="103"/>
      <c r="X401" s="103"/>
      <c r="Y401" s="103"/>
      <c r="Z401" s="103"/>
      <c r="AA401" s="103"/>
      <c r="AB401" s="216"/>
      <c r="AC401" s="216"/>
      <c r="AD401" s="216"/>
      <c r="AE401" s="216"/>
      <c r="AF401" s="216"/>
      <c r="AG401" s="216"/>
      <c r="AH401" s="216"/>
      <c r="AI401" s="216"/>
      <c r="AJ401" s="216"/>
      <c r="AK401" s="216"/>
      <c r="AL401" s="216"/>
      <c r="AM401" s="216"/>
      <c r="AN401" s="216"/>
      <c r="AO401" s="216"/>
      <c r="AP401" s="216"/>
      <c r="AQ401" s="216"/>
      <c r="AR401" s="216"/>
      <c r="AS401" s="216"/>
      <c r="AT401" s="216"/>
      <c r="AU401" s="216"/>
      <c r="AV401" s="216"/>
      <c r="AW401" s="216"/>
      <c r="AX401" s="216"/>
      <c r="AY401" s="216"/>
      <c r="AZ401" s="216"/>
      <c r="BA401" s="216"/>
      <c r="BB401" s="216"/>
      <c r="BC401" s="216"/>
      <c r="BD401" s="103"/>
      <c r="BE401" s="103"/>
      <c r="BF401" s="103"/>
      <c r="BG401" s="103"/>
      <c r="BH401" s="103"/>
      <c r="BI401" s="103"/>
      <c r="BJ401" s="103"/>
      <c r="BK401" s="12"/>
      <c r="BL401" s="12"/>
      <c r="BM401"/>
      <c r="BN401"/>
      <c r="BO401"/>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c r="CY401"/>
      <c r="CZ401"/>
      <c r="DA401"/>
      <c r="DB401"/>
      <c r="DC401"/>
      <c r="DD401"/>
      <c r="DE401"/>
      <c r="DF401"/>
      <c r="DG401"/>
      <c r="DH401"/>
      <c r="DI401"/>
      <c r="DJ401"/>
      <c r="DK401"/>
      <c r="DL401"/>
      <c r="DM401"/>
      <c r="DN401"/>
      <c r="DO401"/>
      <c r="DP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c r="EX401"/>
      <c r="EY401"/>
      <c r="EZ401"/>
      <c r="FA401"/>
      <c r="FB401"/>
      <c r="FC401"/>
      <c r="FD401"/>
      <c r="FE401"/>
      <c r="FF401"/>
      <c r="FG401"/>
      <c r="FH401"/>
      <c r="FI401"/>
      <c r="FJ401"/>
      <c r="FK401"/>
      <c r="FL401"/>
      <c r="FM401"/>
      <c r="FN401"/>
      <c r="FO401"/>
      <c r="FP401"/>
      <c r="FQ401"/>
      <c r="FR401"/>
      <c r="FS401"/>
      <c r="FT401"/>
      <c r="FU401"/>
      <c r="FV401"/>
      <c r="FW401"/>
      <c r="FX401"/>
      <c r="FY401"/>
      <c r="FZ401"/>
      <c r="GA401"/>
      <c r="GB401"/>
      <c r="GC401"/>
      <c r="GD401"/>
      <c r="GE401"/>
      <c r="GF401"/>
      <c r="GG401"/>
      <c r="GH401"/>
      <c r="GI401"/>
      <c r="GJ401"/>
      <c r="GK401"/>
      <c r="GL401"/>
      <c r="GM401"/>
      <c r="GN401"/>
      <c r="GO401"/>
      <c r="GP401"/>
      <c r="GQ401"/>
      <c r="GR401"/>
      <c r="GS401"/>
      <c r="GT401"/>
      <c r="GU401"/>
      <c r="GV401"/>
      <c r="GW401"/>
      <c r="GX401"/>
      <c r="GY401"/>
      <c r="GZ401"/>
      <c r="HA401"/>
      <c r="HB401"/>
      <c r="HC401"/>
      <c r="HD401"/>
      <c r="HE401"/>
      <c r="HF401"/>
      <c r="HG401"/>
      <c r="HH401"/>
      <c r="HI401"/>
      <c r="HJ401"/>
      <c r="HK401"/>
      <c r="HL401"/>
      <c r="HM401"/>
      <c r="HN401"/>
      <c r="HO401"/>
      <c r="HP401"/>
      <c r="HQ401"/>
      <c r="HR401"/>
      <c r="HS401"/>
      <c r="HT401"/>
      <c r="HU401"/>
      <c r="HV401"/>
      <c r="HW401"/>
      <c r="HX401"/>
      <c r="HY401"/>
      <c r="HZ401"/>
      <c r="IA401"/>
      <c r="IB401"/>
      <c r="IC401"/>
      <c r="ID401"/>
      <c r="IE401"/>
      <c r="IF401"/>
      <c r="IG401"/>
      <c r="IH401"/>
      <c r="II401"/>
      <c r="IJ401"/>
      <c r="IK401"/>
      <c r="IL401"/>
      <c r="IM401"/>
      <c r="IN401"/>
      <c r="IO401"/>
      <c r="IP401"/>
      <c r="IQ401"/>
      <c r="IR401"/>
      <c r="IS401"/>
      <c r="IT401"/>
      <c r="IU401"/>
      <c r="IV401"/>
    </row>
    <row r="402" spans="1:256" s="5" customFormat="1" hidden="1" outlineLevel="2">
      <c r="A402" s="9"/>
      <c r="B402" s="9"/>
      <c r="C402" s="9"/>
      <c r="D402" s="26"/>
      <c r="E402" s="666"/>
      <c r="F402" s="86">
        <v>6</v>
      </c>
      <c r="G402" s="27"/>
      <c r="H402" s="148"/>
      <c r="I402" s="150"/>
      <c r="J402" s="150"/>
      <c r="K402" s="150"/>
      <c r="L402" s="150"/>
      <c r="M402" s="149"/>
      <c r="N402" s="68">
        <v>0</v>
      </c>
      <c r="O402" s="68">
        <v>0</v>
      </c>
      <c r="P402" s="68">
        <v>0</v>
      </c>
      <c r="Q402" s="68">
        <v>0</v>
      </c>
      <c r="R402" s="68"/>
      <c r="S402" s="103"/>
      <c r="T402" s="103"/>
      <c r="U402" s="103"/>
      <c r="V402" s="103"/>
      <c r="W402" s="103"/>
      <c r="X402" s="103"/>
      <c r="Y402" s="103"/>
      <c r="Z402" s="103"/>
      <c r="AA402" s="103"/>
      <c r="AB402" s="216"/>
      <c r="AC402" s="216"/>
      <c r="AD402" s="216"/>
      <c r="AE402" s="216"/>
      <c r="AF402" s="216"/>
      <c r="AG402" s="216"/>
      <c r="AH402" s="216"/>
      <c r="AI402" s="216"/>
      <c r="AJ402" s="216"/>
      <c r="AK402" s="216"/>
      <c r="AL402" s="216"/>
      <c r="AM402" s="216"/>
      <c r="AN402" s="216"/>
      <c r="AO402" s="216"/>
      <c r="AP402" s="216"/>
      <c r="AQ402" s="216"/>
      <c r="AR402" s="216"/>
      <c r="AS402" s="216"/>
      <c r="AT402" s="216"/>
      <c r="AU402" s="216"/>
      <c r="AV402" s="216"/>
      <c r="AW402" s="216"/>
      <c r="AX402" s="216"/>
      <c r="AY402" s="216"/>
      <c r="AZ402" s="216"/>
      <c r="BA402" s="216"/>
      <c r="BB402" s="216"/>
      <c r="BC402" s="216"/>
      <c r="BD402" s="103"/>
      <c r="BE402" s="103"/>
      <c r="BF402" s="103"/>
      <c r="BG402" s="103"/>
      <c r="BH402" s="103"/>
      <c r="BI402" s="103"/>
      <c r="BJ402" s="103"/>
      <c r="BK402" s="12"/>
      <c r="BL402" s="12"/>
      <c r="BM402"/>
      <c r="BN402"/>
      <c r="BO402"/>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c r="DC402"/>
      <c r="DD402"/>
      <c r="DE402"/>
      <c r="DF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c r="EX402"/>
      <c r="EY402"/>
      <c r="EZ402"/>
      <c r="FA402"/>
      <c r="FB402"/>
      <c r="FC402"/>
      <c r="FD402"/>
      <c r="FE402"/>
      <c r="FF402"/>
      <c r="FG402"/>
      <c r="FH402"/>
      <c r="FI402"/>
      <c r="FJ402"/>
      <c r="FK402"/>
      <c r="FL402"/>
      <c r="FM402"/>
      <c r="FN402"/>
      <c r="FO402"/>
      <c r="FP402"/>
      <c r="FQ402"/>
      <c r="FR402"/>
      <c r="FS402"/>
      <c r="FT402"/>
      <c r="FU402"/>
      <c r="FV402"/>
      <c r="FW402"/>
      <c r="FX402"/>
      <c r="FY402"/>
      <c r="FZ402"/>
      <c r="GA402"/>
      <c r="GB402"/>
      <c r="GC402"/>
      <c r="GD402"/>
      <c r="GE402"/>
      <c r="GF402"/>
      <c r="GG402"/>
      <c r="GH402"/>
      <c r="GI402"/>
      <c r="GJ402"/>
      <c r="GK402"/>
      <c r="GL402"/>
      <c r="GM402"/>
      <c r="GN402"/>
      <c r="GO402"/>
      <c r="GP402"/>
      <c r="GQ402"/>
      <c r="GR402"/>
      <c r="GS402"/>
      <c r="GT402"/>
      <c r="GU402"/>
      <c r="GV402"/>
      <c r="GW402"/>
      <c r="GX402"/>
      <c r="GY402"/>
      <c r="GZ402"/>
      <c r="HA402"/>
      <c r="HB402"/>
      <c r="HC402"/>
      <c r="HD402"/>
      <c r="HE402"/>
      <c r="HF402"/>
      <c r="HG402"/>
      <c r="HH402"/>
      <c r="HI402"/>
      <c r="HJ402"/>
      <c r="HK402"/>
      <c r="HL402"/>
      <c r="HM402"/>
      <c r="HN402"/>
      <c r="HO402"/>
      <c r="HP402"/>
      <c r="HQ402"/>
      <c r="HR402"/>
      <c r="HS402"/>
      <c r="HT402"/>
      <c r="HU402"/>
      <c r="HV402"/>
      <c r="HW402"/>
      <c r="HX402"/>
      <c r="HY402"/>
      <c r="HZ402"/>
      <c r="IA402"/>
      <c r="IB402"/>
      <c r="IC402"/>
      <c r="ID402"/>
      <c r="IE402"/>
      <c r="IF402"/>
      <c r="IG402"/>
      <c r="IH402"/>
      <c r="II402"/>
      <c r="IJ402"/>
      <c r="IK402"/>
      <c r="IL402"/>
      <c r="IM402"/>
      <c r="IN402"/>
      <c r="IO402"/>
      <c r="IP402"/>
      <c r="IQ402"/>
      <c r="IR402"/>
      <c r="IS402"/>
      <c r="IT402"/>
      <c r="IU402"/>
      <c r="IV402"/>
    </row>
    <row r="403" spans="1:256" s="5" customFormat="1" hidden="1" outlineLevel="2">
      <c r="A403" s="9"/>
      <c r="B403" s="9"/>
      <c r="C403" s="9"/>
      <c r="D403" s="26"/>
      <c r="E403" s="666"/>
      <c r="F403" s="86">
        <v>7</v>
      </c>
      <c r="G403" s="27"/>
      <c r="H403" s="148"/>
      <c r="I403" s="150"/>
      <c r="J403" s="150"/>
      <c r="K403" s="150"/>
      <c r="L403" s="150"/>
      <c r="M403" s="150"/>
      <c r="N403" s="149"/>
      <c r="O403" s="68">
        <v>0</v>
      </c>
      <c r="P403" s="68">
        <v>0</v>
      </c>
      <c r="Q403" s="68">
        <v>0</v>
      </c>
      <c r="R403" s="68"/>
      <c r="S403" s="103"/>
      <c r="T403" s="103"/>
      <c r="U403" s="103"/>
      <c r="V403" s="103"/>
      <c r="W403" s="103"/>
      <c r="X403" s="103"/>
      <c r="Y403" s="103"/>
      <c r="Z403" s="103"/>
      <c r="AA403" s="103"/>
      <c r="AB403" s="216"/>
      <c r="AC403" s="216"/>
      <c r="AD403" s="216"/>
      <c r="AE403" s="216"/>
      <c r="AF403" s="216"/>
      <c r="AG403" s="216"/>
      <c r="AH403" s="216"/>
      <c r="AI403" s="216"/>
      <c r="AJ403" s="216"/>
      <c r="AK403" s="216"/>
      <c r="AL403" s="216"/>
      <c r="AM403" s="216"/>
      <c r="AN403" s="216"/>
      <c r="AO403" s="216"/>
      <c r="AP403" s="216"/>
      <c r="AQ403" s="216"/>
      <c r="AR403" s="216"/>
      <c r="AS403" s="216"/>
      <c r="AT403" s="216"/>
      <c r="AU403" s="216"/>
      <c r="AV403" s="216"/>
      <c r="AW403" s="216"/>
      <c r="AX403" s="216"/>
      <c r="AY403" s="216"/>
      <c r="AZ403" s="216"/>
      <c r="BA403" s="216"/>
      <c r="BB403" s="216"/>
      <c r="BC403" s="216"/>
      <c r="BD403" s="103"/>
      <c r="BE403" s="103"/>
      <c r="BF403" s="103"/>
      <c r="BG403" s="103"/>
      <c r="BH403" s="103"/>
      <c r="BI403" s="103"/>
      <c r="BJ403" s="103"/>
      <c r="BK403" s="12"/>
      <c r="BL403" s="12"/>
      <c r="BM403"/>
      <c r="BN403"/>
      <c r="BO403"/>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c r="CU403"/>
      <c r="CV403"/>
      <c r="CW403"/>
      <c r="CX403"/>
      <c r="CY403"/>
      <c r="CZ403"/>
      <c r="DA403"/>
      <c r="DB403"/>
      <c r="DC403"/>
      <c r="DD403"/>
      <c r="DE403"/>
      <c r="DF403"/>
      <c r="DG403"/>
      <c r="DH403"/>
      <c r="DI403"/>
      <c r="DJ403"/>
      <c r="DK403"/>
      <c r="DL403"/>
      <c r="DM403"/>
      <c r="DN403"/>
      <c r="DO403"/>
      <c r="DP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c r="EX403"/>
      <c r="EY403"/>
      <c r="EZ403"/>
      <c r="FA403"/>
      <c r="FB403"/>
      <c r="FC403"/>
      <c r="FD403"/>
      <c r="FE403"/>
      <c r="FF403"/>
      <c r="FG403"/>
      <c r="FH403"/>
      <c r="FI403"/>
      <c r="FJ403"/>
      <c r="FK403"/>
      <c r="FL403"/>
      <c r="FM403"/>
      <c r="FN403"/>
      <c r="FO403"/>
      <c r="FP403"/>
      <c r="FQ403"/>
      <c r="FR403"/>
      <c r="FS403"/>
      <c r="FT403"/>
      <c r="FU403"/>
      <c r="FV403"/>
      <c r="FW403"/>
      <c r="FX403"/>
      <c r="FY403"/>
      <c r="FZ403"/>
      <c r="GA403"/>
      <c r="GB403"/>
      <c r="GC403"/>
      <c r="GD403"/>
      <c r="GE403"/>
      <c r="GF403"/>
      <c r="GG403"/>
      <c r="GH403"/>
      <c r="GI403"/>
      <c r="GJ403"/>
      <c r="GK403"/>
      <c r="GL403"/>
      <c r="GM403"/>
      <c r="GN403"/>
      <c r="GO403"/>
      <c r="GP403"/>
      <c r="GQ403"/>
      <c r="GR403"/>
      <c r="GS403"/>
      <c r="GT403"/>
      <c r="GU403"/>
      <c r="GV403"/>
      <c r="GW403"/>
      <c r="GX403"/>
      <c r="GY403"/>
      <c r="GZ403"/>
      <c r="HA403"/>
      <c r="HB403"/>
      <c r="HC403"/>
      <c r="HD403"/>
      <c r="HE403"/>
      <c r="HF403"/>
      <c r="HG403"/>
      <c r="HH403"/>
      <c r="HI403"/>
      <c r="HJ403"/>
      <c r="HK403"/>
      <c r="HL403"/>
      <c r="HM403"/>
      <c r="HN403"/>
      <c r="HO403"/>
      <c r="HP403"/>
      <c r="HQ403"/>
      <c r="HR403"/>
      <c r="HS403"/>
      <c r="HT403"/>
      <c r="HU403"/>
      <c r="HV403"/>
      <c r="HW403"/>
      <c r="HX403"/>
      <c r="HY403"/>
      <c r="HZ403"/>
      <c r="IA403"/>
      <c r="IB403"/>
      <c r="IC403"/>
      <c r="ID403"/>
      <c r="IE403"/>
      <c r="IF403"/>
      <c r="IG403"/>
      <c r="IH403"/>
      <c r="II403"/>
      <c r="IJ403"/>
      <c r="IK403"/>
      <c r="IL403"/>
      <c r="IM403"/>
      <c r="IN403"/>
      <c r="IO403"/>
      <c r="IP403"/>
      <c r="IQ403"/>
      <c r="IR403"/>
      <c r="IS403"/>
      <c r="IT403"/>
      <c r="IU403"/>
      <c r="IV403"/>
    </row>
    <row r="404" spans="1:256" s="5" customFormat="1" hidden="1" outlineLevel="2">
      <c r="A404" s="9"/>
      <c r="B404" s="9"/>
      <c r="C404" s="9"/>
      <c r="D404" s="26"/>
      <c r="E404" s="666"/>
      <c r="F404" s="86">
        <v>8</v>
      </c>
      <c r="G404" s="27"/>
      <c r="H404" s="148"/>
      <c r="I404" s="150"/>
      <c r="J404" s="150"/>
      <c r="K404" s="150"/>
      <c r="L404" s="150"/>
      <c r="M404" s="150"/>
      <c r="N404" s="150"/>
      <c r="O404" s="149"/>
      <c r="P404" s="68">
        <v>0</v>
      </c>
      <c r="Q404" s="68">
        <v>0</v>
      </c>
      <c r="R404" s="68"/>
      <c r="S404" s="103"/>
      <c r="T404" s="103"/>
      <c r="U404" s="103"/>
      <c r="V404" s="103"/>
      <c r="W404" s="103"/>
      <c r="X404" s="103"/>
      <c r="Y404" s="103"/>
      <c r="Z404" s="103"/>
      <c r="AA404" s="103"/>
      <c r="AB404" s="216"/>
      <c r="AC404" s="216"/>
      <c r="AD404" s="216"/>
      <c r="AE404" s="216"/>
      <c r="AF404" s="216"/>
      <c r="AG404" s="216"/>
      <c r="AH404" s="216"/>
      <c r="AI404" s="216"/>
      <c r="AJ404" s="216"/>
      <c r="AK404" s="216"/>
      <c r="AL404" s="216"/>
      <c r="AM404" s="216"/>
      <c r="AN404" s="216"/>
      <c r="AO404" s="216"/>
      <c r="AP404" s="216"/>
      <c r="AQ404" s="216"/>
      <c r="AR404" s="216"/>
      <c r="AS404" s="216"/>
      <c r="AT404" s="216"/>
      <c r="AU404" s="216"/>
      <c r="AV404" s="216"/>
      <c r="AW404" s="216"/>
      <c r="AX404" s="216"/>
      <c r="AY404" s="216"/>
      <c r="AZ404" s="216"/>
      <c r="BA404" s="216"/>
      <c r="BB404" s="216"/>
      <c r="BC404" s="216"/>
      <c r="BD404" s="103"/>
      <c r="BE404" s="103"/>
      <c r="BF404" s="103"/>
      <c r="BG404" s="103"/>
      <c r="BH404" s="103"/>
      <c r="BI404" s="103"/>
      <c r="BJ404" s="103"/>
      <c r="BK404" s="12"/>
      <c r="BL404" s="12"/>
      <c r="BM404"/>
      <c r="BN404"/>
      <c r="BO404"/>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c r="CU404"/>
      <c r="CV404"/>
      <c r="CW404"/>
      <c r="CX404"/>
      <c r="CY404"/>
      <c r="CZ404"/>
      <c r="DA404"/>
      <c r="DB404"/>
      <c r="DC404"/>
      <c r="DD404"/>
      <c r="DE404"/>
      <c r="DF404"/>
      <c r="DG404"/>
      <c r="DH404"/>
      <c r="DI404"/>
      <c r="DJ404"/>
      <c r="DK404"/>
      <c r="DL404"/>
      <c r="DM404"/>
      <c r="DN404"/>
      <c r="DO404"/>
      <c r="DP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c r="EX404"/>
      <c r="EY404"/>
      <c r="EZ404"/>
      <c r="FA404"/>
      <c r="FB404"/>
      <c r="FC404"/>
      <c r="FD404"/>
      <c r="FE404"/>
      <c r="FF404"/>
      <c r="FG404"/>
      <c r="FH404"/>
      <c r="FI404"/>
      <c r="FJ404"/>
      <c r="FK404"/>
      <c r="FL404"/>
      <c r="FM404"/>
      <c r="FN404"/>
      <c r="FO404"/>
      <c r="FP404"/>
      <c r="FQ404"/>
      <c r="FR404"/>
      <c r="FS404"/>
      <c r="FT404"/>
      <c r="FU404"/>
      <c r="FV404"/>
      <c r="FW404"/>
      <c r="FX404"/>
      <c r="FY404"/>
      <c r="FZ404"/>
      <c r="GA404"/>
      <c r="GB404"/>
      <c r="GC404"/>
      <c r="GD404"/>
      <c r="GE404"/>
      <c r="GF404"/>
      <c r="GG404"/>
      <c r="GH404"/>
      <c r="GI404"/>
      <c r="GJ404"/>
      <c r="GK404"/>
      <c r="GL404"/>
      <c r="GM404"/>
      <c r="GN404"/>
      <c r="GO404"/>
      <c r="GP404"/>
      <c r="GQ404"/>
      <c r="GR404"/>
      <c r="GS404"/>
      <c r="GT404"/>
      <c r="GU404"/>
      <c r="GV404"/>
      <c r="GW404"/>
      <c r="GX404"/>
      <c r="GY404"/>
      <c r="GZ404"/>
      <c r="HA404"/>
      <c r="HB404"/>
      <c r="HC404"/>
      <c r="HD404"/>
      <c r="HE404"/>
      <c r="HF404"/>
      <c r="HG404"/>
      <c r="HH404"/>
      <c r="HI404"/>
      <c r="HJ404"/>
      <c r="HK404"/>
      <c r="HL404"/>
      <c r="HM404"/>
      <c r="HN404"/>
      <c r="HO404"/>
      <c r="HP404"/>
      <c r="HQ404"/>
      <c r="HR404"/>
      <c r="HS404"/>
      <c r="HT404"/>
      <c r="HU404"/>
      <c r="HV404"/>
      <c r="HW404"/>
      <c r="HX404"/>
      <c r="HY404"/>
      <c r="HZ404"/>
      <c r="IA404"/>
      <c r="IB404"/>
      <c r="IC404"/>
      <c r="ID404"/>
      <c r="IE404"/>
      <c r="IF404"/>
      <c r="IG404"/>
      <c r="IH404"/>
      <c r="II404"/>
      <c r="IJ404"/>
      <c r="IK404"/>
      <c r="IL404"/>
      <c r="IM404"/>
      <c r="IN404"/>
      <c r="IO404"/>
      <c r="IP404"/>
      <c r="IQ404"/>
      <c r="IR404"/>
      <c r="IS404"/>
      <c r="IT404"/>
      <c r="IU404"/>
      <c r="IV404"/>
    </row>
    <row r="405" spans="1:256" s="5" customFormat="1" hidden="1" outlineLevel="2">
      <c r="A405" s="9"/>
      <c r="B405" s="9"/>
      <c r="C405" s="9"/>
      <c r="D405" s="26"/>
      <c r="E405" s="666"/>
      <c r="F405" s="86">
        <v>9</v>
      </c>
      <c r="G405" s="27"/>
      <c r="H405" s="148"/>
      <c r="I405" s="150"/>
      <c r="J405" s="150"/>
      <c r="K405" s="150"/>
      <c r="L405" s="150"/>
      <c r="M405" s="150"/>
      <c r="N405" s="150"/>
      <c r="O405" s="150"/>
      <c r="P405" s="149"/>
      <c r="Q405" s="68">
        <v>0</v>
      </c>
      <c r="R405" s="68"/>
      <c r="S405" s="103"/>
      <c r="T405" s="103"/>
      <c r="U405" s="103"/>
      <c r="V405" s="103"/>
      <c r="W405" s="103"/>
      <c r="X405" s="103"/>
      <c r="Y405" s="103"/>
      <c r="Z405" s="103"/>
      <c r="AA405" s="103"/>
      <c r="AB405" s="216"/>
      <c r="AC405" s="216"/>
      <c r="AD405" s="216"/>
      <c r="AE405" s="216"/>
      <c r="AF405" s="216"/>
      <c r="AG405" s="216"/>
      <c r="AH405" s="216"/>
      <c r="AI405" s="216"/>
      <c r="AJ405" s="216"/>
      <c r="AK405" s="216"/>
      <c r="AL405" s="216"/>
      <c r="AM405" s="216"/>
      <c r="AN405" s="216"/>
      <c r="AO405" s="216"/>
      <c r="AP405" s="216"/>
      <c r="AQ405" s="216"/>
      <c r="AR405" s="216"/>
      <c r="AS405" s="216"/>
      <c r="AT405" s="216"/>
      <c r="AU405" s="216"/>
      <c r="AV405" s="216"/>
      <c r="AW405" s="216"/>
      <c r="AX405" s="216"/>
      <c r="AY405" s="216"/>
      <c r="AZ405" s="216"/>
      <c r="BA405" s="216"/>
      <c r="BB405" s="216"/>
      <c r="BC405" s="216"/>
      <c r="BD405" s="103"/>
      <c r="BE405" s="103"/>
      <c r="BF405" s="103"/>
      <c r="BG405" s="103"/>
      <c r="BH405" s="103"/>
      <c r="BI405" s="103"/>
      <c r="BJ405" s="103"/>
      <c r="BK405" s="12"/>
      <c r="BL405" s="12"/>
      <c r="BM405"/>
      <c r="BN405"/>
      <c r="BO405"/>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c r="CU405"/>
      <c r="CV405"/>
      <c r="CW405"/>
      <c r="CX405"/>
      <c r="CY405"/>
      <c r="CZ405"/>
      <c r="DA405"/>
      <c r="DB405"/>
      <c r="DC405"/>
      <c r="DD405"/>
      <c r="DE405"/>
      <c r="DF405"/>
      <c r="DG405"/>
      <c r="DH405"/>
      <c r="DI405"/>
      <c r="DJ405"/>
      <c r="DK405"/>
      <c r="DL405"/>
      <c r="DM405"/>
      <c r="DN405"/>
      <c r="DO405"/>
      <c r="DP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c r="EX405"/>
      <c r="EY405"/>
      <c r="EZ405"/>
      <c r="FA405"/>
      <c r="FB405"/>
      <c r="FC405"/>
      <c r="FD405"/>
      <c r="FE405"/>
      <c r="FF405"/>
      <c r="FG405"/>
      <c r="FH405"/>
      <c r="FI405"/>
      <c r="FJ405"/>
      <c r="FK405"/>
      <c r="FL405"/>
      <c r="FM405"/>
      <c r="FN405"/>
      <c r="FO405"/>
      <c r="FP405"/>
      <c r="FQ405"/>
      <c r="FR405"/>
      <c r="FS405"/>
      <c r="FT405"/>
      <c r="FU405"/>
      <c r="FV405"/>
      <c r="FW405"/>
      <c r="FX405"/>
      <c r="FY405"/>
      <c r="FZ405"/>
      <c r="GA405"/>
      <c r="GB405"/>
      <c r="GC405"/>
      <c r="GD405"/>
      <c r="GE405"/>
      <c r="GF405"/>
      <c r="GG405"/>
      <c r="GH405"/>
      <c r="GI405"/>
      <c r="GJ405"/>
      <c r="GK405"/>
      <c r="GL405"/>
      <c r="GM405"/>
      <c r="GN405"/>
      <c r="GO405"/>
      <c r="GP405"/>
      <c r="GQ405"/>
      <c r="GR405"/>
      <c r="GS405"/>
      <c r="GT405"/>
      <c r="GU405"/>
      <c r="GV405"/>
      <c r="GW405"/>
      <c r="GX405"/>
      <c r="GY405"/>
      <c r="GZ405"/>
      <c r="HA405"/>
      <c r="HB405"/>
      <c r="HC405"/>
      <c r="HD405"/>
      <c r="HE405"/>
      <c r="HF405"/>
      <c r="HG405"/>
      <c r="HH405"/>
      <c r="HI405"/>
      <c r="HJ405"/>
      <c r="HK405"/>
      <c r="HL405"/>
      <c r="HM405"/>
      <c r="HN405"/>
      <c r="HO405"/>
      <c r="HP405"/>
      <c r="HQ405"/>
      <c r="HR405"/>
      <c r="HS405"/>
      <c r="HT405"/>
      <c r="HU405"/>
      <c r="HV405"/>
      <c r="HW405"/>
      <c r="HX405"/>
      <c r="HY405"/>
      <c r="HZ405"/>
      <c r="IA405"/>
      <c r="IB405"/>
      <c r="IC405"/>
      <c r="ID405"/>
      <c r="IE405"/>
      <c r="IF405"/>
      <c r="IG405"/>
      <c r="IH405"/>
      <c r="II405"/>
      <c r="IJ405"/>
      <c r="IK405"/>
      <c r="IL405"/>
      <c r="IM405"/>
      <c r="IN405"/>
      <c r="IO405"/>
      <c r="IP405"/>
      <c r="IQ405"/>
      <c r="IR405"/>
      <c r="IS405"/>
      <c r="IT405"/>
      <c r="IU405"/>
      <c r="IV405"/>
    </row>
    <row r="406" spans="1:256" s="5" customFormat="1" hidden="1" outlineLevel="2">
      <c r="A406" s="9"/>
      <c r="B406" s="9"/>
      <c r="C406" s="9"/>
      <c r="D406" s="26"/>
      <c r="E406" s="666"/>
      <c r="F406" s="87">
        <v>10</v>
      </c>
      <c r="G406" s="27"/>
      <c r="H406" s="148"/>
      <c r="I406" s="150"/>
      <c r="J406" s="150"/>
      <c r="K406" s="150"/>
      <c r="L406" s="150"/>
      <c r="M406" s="150"/>
      <c r="N406" s="150"/>
      <c r="O406" s="150"/>
      <c r="P406" s="150"/>
      <c r="Q406" s="149"/>
      <c r="R406" s="68"/>
      <c r="S406" s="103"/>
      <c r="T406" s="103"/>
      <c r="U406" s="103"/>
      <c r="V406" s="103"/>
      <c r="W406" s="103"/>
      <c r="X406" s="103"/>
      <c r="Y406" s="103"/>
      <c r="Z406" s="103"/>
      <c r="AA406" s="103"/>
      <c r="AB406" s="216"/>
      <c r="AC406" s="216"/>
      <c r="AD406" s="216"/>
      <c r="AE406" s="216"/>
      <c r="AF406" s="216"/>
      <c r="AG406" s="216"/>
      <c r="AH406" s="216"/>
      <c r="AI406" s="216"/>
      <c r="AJ406" s="216"/>
      <c r="AK406" s="216"/>
      <c r="AL406" s="216"/>
      <c r="AM406" s="216"/>
      <c r="AN406" s="216"/>
      <c r="AO406" s="216"/>
      <c r="AP406" s="216"/>
      <c r="AQ406" s="216"/>
      <c r="AR406" s="216"/>
      <c r="AS406" s="216"/>
      <c r="AT406" s="216"/>
      <c r="AU406" s="216"/>
      <c r="AV406" s="216"/>
      <c r="AW406" s="216"/>
      <c r="AX406" s="216"/>
      <c r="AY406" s="216"/>
      <c r="AZ406" s="216"/>
      <c r="BA406" s="216"/>
      <c r="BB406" s="216"/>
      <c r="BC406" s="216"/>
      <c r="BD406" s="103"/>
      <c r="BE406" s="103"/>
      <c r="BF406" s="103"/>
      <c r="BG406" s="103"/>
      <c r="BH406" s="103"/>
      <c r="BI406" s="103"/>
      <c r="BJ406" s="103"/>
      <c r="BK406" s="12"/>
      <c r="BL406" s="12"/>
      <c r="BM406"/>
      <c r="BN406"/>
      <c r="BO406"/>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c r="CY406"/>
      <c r="CZ406"/>
      <c r="DA406"/>
      <c r="DB406"/>
      <c r="DC406"/>
      <c r="DD406"/>
      <c r="DE406"/>
      <c r="DF406"/>
      <c r="DG406"/>
      <c r="DH406"/>
      <c r="DI406"/>
      <c r="DJ406"/>
      <c r="DK406"/>
      <c r="DL406"/>
      <c r="DM406"/>
      <c r="DN406"/>
      <c r="DO406"/>
      <c r="DP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c r="EX406"/>
      <c r="EY406"/>
      <c r="EZ406"/>
      <c r="FA406"/>
      <c r="FB406"/>
      <c r="FC406"/>
      <c r="FD406"/>
      <c r="FE406"/>
      <c r="FF406"/>
      <c r="FG406"/>
      <c r="FH406"/>
      <c r="FI406"/>
      <c r="FJ406"/>
      <c r="FK406"/>
      <c r="FL406"/>
      <c r="FM406"/>
      <c r="FN406"/>
      <c r="FO406"/>
      <c r="FP406"/>
      <c r="FQ406"/>
      <c r="FR406"/>
      <c r="FS406"/>
      <c r="FT406"/>
      <c r="FU406"/>
      <c r="FV406"/>
      <c r="FW406"/>
      <c r="FX406"/>
      <c r="FY406"/>
      <c r="FZ406"/>
      <c r="GA406"/>
      <c r="GB406"/>
      <c r="GC406"/>
      <c r="GD406"/>
      <c r="GE406"/>
      <c r="GF406"/>
      <c r="GG406"/>
      <c r="GH406"/>
      <c r="GI406"/>
      <c r="GJ406"/>
      <c r="GK406"/>
      <c r="GL406"/>
      <c r="GM406"/>
      <c r="GN406"/>
      <c r="GO406"/>
      <c r="GP406"/>
      <c r="GQ406"/>
      <c r="GR406"/>
      <c r="GS406"/>
      <c r="GT406"/>
      <c r="GU406"/>
      <c r="GV406"/>
      <c r="GW406"/>
      <c r="GX406"/>
      <c r="GY406"/>
      <c r="GZ406"/>
      <c r="HA406"/>
      <c r="HB406"/>
      <c r="HC406"/>
      <c r="HD406"/>
      <c r="HE406"/>
      <c r="HF406"/>
      <c r="HG406"/>
      <c r="HH406"/>
      <c r="HI406"/>
      <c r="HJ406"/>
      <c r="HK406"/>
      <c r="HL406"/>
      <c r="HM406"/>
      <c r="HN406"/>
      <c r="HO406"/>
      <c r="HP406"/>
      <c r="HQ406"/>
      <c r="HR406"/>
      <c r="HS406"/>
      <c r="HT406"/>
      <c r="HU406"/>
      <c r="HV406"/>
      <c r="HW406"/>
      <c r="HX406"/>
      <c r="HY406"/>
      <c r="HZ406"/>
      <c r="IA406"/>
      <c r="IB406"/>
      <c r="IC406"/>
      <c r="ID406"/>
      <c r="IE406"/>
      <c r="IF406"/>
      <c r="IG406"/>
      <c r="IH406"/>
      <c r="II406"/>
      <c r="IJ406"/>
      <c r="IK406"/>
      <c r="IL406"/>
      <c r="IM406"/>
      <c r="IN406"/>
      <c r="IO406"/>
      <c r="IP406"/>
      <c r="IQ406"/>
      <c r="IR406"/>
      <c r="IS406"/>
      <c r="IT406"/>
      <c r="IU406"/>
      <c r="IV406"/>
    </row>
    <row r="407" spans="1:256" s="5" customFormat="1" hidden="1" outlineLevel="1" collapsed="1">
      <c r="A407" s="9"/>
      <c r="B407" s="9"/>
      <c r="C407" s="9"/>
      <c r="D407" s="26">
        <v>0</v>
      </c>
      <c r="E407" s="9"/>
      <c r="F407" s="9"/>
      <c r="G407" s="123"/>
      <c r="H407" s="167">
        <v>0</v>
      </c>
      <c r="I407" s="167">
        <v>0</v>
      </c>
      <c r="J407" s="167">
        <v>0</v>
      </c>
      <c r="K407" s="167">
        <v>0</v>
      </c>
      <c r="L407" s="167">
        <v>0</v>
      </c>
      <c r="M407" s="167">
        <v>0</v>
      </c>
      <c r="N407" s="167">
        <v>0</v>
      </c>
      <c r="O407" s="167">
        <v>0</v>
      </c>
      <c r="P407" s="167">
        <v>0</v>
      </c>
      <c r="Q407" s="167">
        <v>0</v>
      </c>
      <c r="R407" s="66"/>
      <c r="S407" s="105"/>
      <c r="T407" s="105"/>
      <c r="U407" s="105"/>
      <c r="V407" s="105"/>
      <c r="W407" s="105"/>
      <c r="X407" s="105"/>
      <c r="Y407" s="105"/>
      <c r="Z407" s="105"/>
      <c r="AA407" s="105"/>
      <c r="AB407" s="232"/>
      <c r="AC407" s="232"/>
      <c r="AD407" s="232"/>
      <c r="AE407" s="232"/>
      <c r="AF407" s="232"/>
      <c r="AG407" s="232"/>
      <c r="AH407" s="232"/>
      <c r="AI407" s="232"/>
      <c r="AJ407" s="232"/>
      <c r="AK407" s="232"/>
      <c r="AL407" s="232"/>
      <c r="AM407" s="232"/>
      <c r="AN407" s="232"/>
      <c r="AO407" s="232"/>
      <c r="AP407" s="232"/>
      <c r="AQ407" s="232"/>
      <c r="AR407" s="232"/>
      <c r="AS407" s="232"/>
      <c r="AT407" s="232"/>
      <c r="AU407" s="232"/>
      <c r="AV407" s="232"/>
      <c r="AW407" s="232"/>
      <c r="AX407" s="232"/>
      <c r="AY407" s="232"/>
      <c r="AZ407" s="232"/>
      <c r="BA407" s="232"/>
      <c r="BB407" s="232"/>
      <c r="BC407" s="232"/>
      <c r="BD407" s="105"/>
      <c r="BE407" s="105"/>
      <c r="BF407" s="105"/>
      <c r="BG407" s="105"/>
      <c r="BH407" s="105"/>
      <c r="BI407" s="105"/>
      <c r="BJ407" s="105"/>
      <c r="BK407" s="12"/>
      <c r="BL407" s="12"/>
      <c r="BM407"/>
      <c r="BN407"/>
      <c r="BO407"/>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I407"/>
      <c r="DJ407"/>
      <c r="DK407"/>
      <c r="DL407"/>
      <c r="DM407"/>
      <c r="DN407"/>
      <c r="DO407"/>
      <c r="DP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c r="EX407"/>
      <c r="EY407"/>
      <c r="EZ407"/>
      <c r="FA407"/>
      <c r="FB407"/>
      <c r="FC407"/>
      <c r="FD407"/>
      <c r="FE407"/>
      <c r="FF407"/>
      <c r="FG407"/>
      <c r="FH407"/>
      <c r="FI407"/>
      <c r="FJ407"/>
      <c r="FK407"/>
      <c r="FL407"/>
      <c r="FM407"/>
      <c r="FN407"/>
      <c r="FO407"/>
      <c r="FP407"/>
      <c r="FQ407"/>
      <c r="FR407"/>
      <c r="FS407"/>
      <c r="FT407"/>
      <c r="FU407"/>
      <c r="FV407"/>
      <c r="FW407"/>
      <c r="FX407"/>
      <c r="FY407"/>
      <c r="FZ407"/>
      <c r="GA407"/>
      <c r="GB407"/>
      <c r="GC407"/>
      <c r="GD407"/>
      <c r="GE407"/>
      <c r="GF407"/>
      <c r="GG407"/>
      <c r="GH407"/>
      <c r="GI407"/>
      <c r="GJ407"/>
      <c r="GK407"/>
      <c r="GL407"/>
      <c r="GM407"/>
      <c r="GN407"/>
      <c r="GO407"/>
      <c r="GP407"/>
      <c r="GQ407"/>
      <c r="GR407"/>
      <c r="GS407"/>
      <c r="GT407"/>
      <c r="GU407"/>
      <c r="GV407"/>
      <c r="GW407"/>
      <c r="GX407"/>
      <c r="GY407"/>
      <c r="GZ407"/>
      <c r="HA407"/>
      <c r="HB407"/>
      <c r="HC407"/>
      <c r="HD407"/>
      <c r="HE407"/>
      <c r="HF407"/>
      <c r="HG407"/>
      <c r="HH407"/>
      <c r="HI407"/>
      <c r="HJ407"/>
      <c r="HK407"/>
      <c r="HL407"/>
      <c r="HM407"/>
      <c r="HN407"/>
      <c r="HO407"/>
      <c r="HP407"/>
      <c r="HQ407"/>
      <c r="HR407"/>
      <c r="HS407"/>
      <c r="HT407"/>
      <c r="HU407"/>
      <c r="HV407"/>
      <c r="HW407"/>
      <c r="HX407"/>
      <c r="HY407"/>
      <c r="HZ407"/>
      <c r="IA407"/>
      <c r="IB407"/>
      <c r="IC407"/>
      <c r="ID407"/>
      <c r="IE407"/>
      <c r="IF407"/>
      <c r="IG407"/>
      <c r="IH407"/>
      <c r="II407"/>
      <c r="IJ407"/>
      <c r="IK407"/>
      <c r="IL407"/>
      <c r="IM407"/>
      <c r="IN407"/>
      <c r="IO407"/>
      <c r="IP407"/>
      <c r="IQ407"/>
      <c r="IR407"/>
      <c r="IS407"/>
      <c r="IT407"/>
      <c r="IU407"/>
      <c r="IV407"/>
    </row>
    <row r="408" spans="1:256" s="5" customFormat="1" hidden="1" outlineLevel="2">
      <c r="A408" s="9"/>
      <c r="B408" s="9"/>
      <c r="C408" s="32">
        <v>0</v>
      </c>
      <c r="D408" s="163"/>
      <c r="E408" s="34" t="s">
        <v>28</v>
      </c>
      <c r="F408" s="33"/>
      <c r="G408" s="176"/>
      <c r="H408" s="67">
        <v>0</v>
      </c>
      <c r="I408" s="67">
        <v>0</v>
      </c>
      <c r="J408" s="67">
        <v>0</v>
      </c>
      <c r="K408" s="67">
        <v>0</v>
      </c>
      <c r="L408" s="67">
        <v>0</v>
      </c>
      <c r="M408" s="67">
        <v>0</v>
      </c>
      <c r="N408" s="67">
        <v>0</v>
      </c>
      <c r="O408" s="67">
        <v>0</v>
      </c>
      <c r="P408" s="67">
        <v>0</v>
      </c>
      <c r="Q408" s="67">
        <v>0</v>
      </c>
      <c r="R408" s="67"/>
      <c r="S408" s="103"/>
      <c r="T408" s="103"/>
      <c r="U408" s="103"/>
      <c r="V408" s="103"/>
      <c r="W408" s="103"/>
      <c r="X408" s="103"/>
      <c r="Y408" s="103"/>
      <c r="Z408" s="103"/>
      <c r="AA408" s="103"/>
      <c r="AB408" s="216"/>
      <c r="AC408" s="216"/>
      <c r="AD408" s="216"/>
      <c r="AE408" s="216"/>
      <c r="AF408" s="216"/>
      <c r="AG408" s="216"/>
      <c r="AH408" s="216"/>
      <c r="AI408" s="216"/>
      <c r="AJ408" s="216"/>
      <c r="AK408" s="216"/>
      <c r="AL408" s="216"/>
      <c r="AM408" s="216"/>
      <c r="AN408" s="216"/>
      <c r="AO408" s="216"/>
      <c r="AP408" s="216"/>
      <c r="AQ408" s="216"/>
      <c r="AR408" s="216"/>
      <c r="AS408" s="216"/>
      <c r="AT408" s="216"/>
      <c r="AU408" s="216"/>
      <c r="AV408" s="216"/>
      <c r="AW408" s="216"/>
      <c r="AX408" s="216"/>
      <c r="AY408" s="216"/>
      <c r="AZ408" s="216"/>
      <c r="BA408" s="216"/>
      <c r="BB408" s="216"/>
      <c r="BC408" s="216"/>
      <c r="BD408" s="103"/>
      <c r="BE408" s="103"/>
      <c r="BF408" s="103"/>
      <c r="BG408" s="103"/>
      <c r="BH408" s="103"/>
      <c r="BI408" s="103"/>
      <c r="BJ408" s="103"/>
      <c r="BK408" s="12"/>
      <c r="BL408" s="12"/>
      <c r="BM408"/>
      <c r="BN408"/>
      <c r="BO408"/>
      <c r="BP408"/>
      <c r="BQ408"/>
      <c r="BR408"/>
      <c r="BS408"/>
      <c r="BT408"/>
      <c r="BU408"/>
      <c r="BV408"/>
      <c r="BW408"/>
      <c r="BX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I408"/>
      <c r="DJ408"/>
      <c r="DK408"/>
      <c r="DL408"/>
      <c r="DM408"/>
      <c r="DN408"/>
      <c r="DO408"/>
      <c r="DP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c r="EX408"/>
      <c r="EY408"/>
      <c r="EZ408"/>
      <c r="FA408"/>
      <c r="FB408"/>
      <c r="FC408"/>
      <c r="FD408"/>
      <c r="FE408"/>
      <c r="FF408"/>
      <c r="FG408"/>
      <c r="FH408"/>
      <c r="FI408"/>
      <c r="FJ408"/>
      <c r="FK408"/>
      <c r="FL408"/>
      <c r="FM408"/>
      <c r="FN408"/>
      <c r="FO408"/>
      <c r="FP408"/>
      <c r="FQ408"/>
      <c r="FR408"/>
      <c r="FS408"/>
      <c r="FT408"/>
      <c r="FU408"/>
      <c r="FV408"/>
      <c r="FW408"/>
      <c r="FX408"/>
      <c r="FY408"/>
      <c r="FZ408"/>
      <c r="GA408"/>
      <c r="GB408"/>
      <c r="GC408"/>
      <c r="GD408"/>
      <c r="GE408"/>
      <c r="GF408"/>
      <c r="GG408"/>
      <c r="GH408"/>
      <c r="GI408"/>
      <c r="GJ408"/>
      <c r="GK408"/>
      <c r="GL408"/>
      <c r="GM408"/>
      <c r="GN408"/>
      <c r="GO408"/>
      <c r="GP408"/>
      <c r="GQ408"/>
      <c r="GR408"/>
      <c r="GS408"/>
      <c r="GT408"/>
      <c r="GU408"/>
      <c r="GV408"/>
      <c r="GW408"/>
      <c r="GX408"/>
      <c r="GY408"/>
      <c r="GZ408"/>
      <c r="HA408"/>
      <c r="HB408"/>
      <c r="HC408"/>
      <c r="HD408"/>
      <c r="HE408"/>
      <c r="HF408"/>
      <c r="HG408"/>
      <c r="HH408"/>
      <c r="HI408"/>
      <c r="HJ408"/>
      <c r="HK408"/>
      <c r="HL408"/>
      <c r="HM408"/>
      <c r="HN408"/>
      <c r="HO408"/>
      <c r="HP408"/>
      <c r="HQ408"/>
      <c r="HR408"/>
      <c r="HS408"/>
      <c r="HT408"/>
      <c r="HU408"/>
      <c r="HV408"/>
      <c r="HW408"/>
      <c r="HX408"/>
      <c r="HY408"/>
      <c r="HZ408"/>
      <c r="IA408"/>
      <c r="IB408"/>
      <c r="IC408"/>
      <c r="ID408"/>
      <c r="IE408"/>
      <c r="IF408"/>
      <c r="IG408"/>
      <c r="IH408"/>
      <c r="II408"/>
      <c r="IJ408"/>
      <c r="IK408"/>
      <c r="IL408"/>
      <c r="IM408"/>
      <c r="IN408"/>
      <c r="IO408"/>
      <c r="IP408"/>
      <c r="IQ408"/>
      <c r="IR408"/>
      <c r="IS408"/>
      <c r="IT408"/>
      <c r="IU408"/>
      <c r="IV408"/>
    </row>
    <row r="409" spans="1:256" s="5" customFormat="1" ht="12.75" hidden="1" customHeight="1" outlineLevel="2">
      <c r="A409" s="9"/>
      <c r="B409" s="9"/>
      <c r="C409" s="9"/>
      <c r="D409" s="26"/>
      <c r="E409" s="665" t="s">
        <v>84</v>
      </c>
      <c r="F409" s="86">
        <v>0</v>
      </c>
      <c r="G409" s="123"/>
      <c r="H409" s="68"/>
      <c r="I409" s="68"/>
      <c r="J409" s="68"/>
      <c r="K409" s="68"/>
      <c r="L409" s="68"/>
      <c r="M409" s="165"/>
      <c r="N409" s="113"/>
      <c r="O409" s="68"/>
      <c r="P409" s="68"/>
      <c r="Q409" s="68"/>
      <c r="R409" s="68"/>
      <c r="S409" s="103"/>
      <c r="T409" s="103"/>
      <c r="U409" s="103"/>
      <c r="V409" s="103"/>
      <c r="W409" s="103"/>
      <c r="X409" s="103"/>
      <c r="Y409" s="103"/>
      <c r="Z409" s="103"/>
      <c r="AA409" s="103"/>
      <c r="AB409" s="216"/>
      <c r="AC409" s="216"/>
      <c r="AD409" s="216"/>
      <c r="AE409" s="216"/>
      <c r="AF409" s="216"/>
      <c r="AG409" s="216"/>
      <c r="AH409" s="216"/>
      <c r="AI409" s="216"/>
      <c r="AJ409" s="216"/>
      <c r="AK409" s="216"/>
      <c r="AL409" s="216"/>
      <c r="AM409" s="216"/>
      <c r="AN409" s="216"/>
      <c r="AO409" s="216"/>
      <c r="AP409" s="216"/>
      <c r="AQ409" s="216"/>
      <c r="AR409" s="216"/>
      <c r="AS409" s="216"/>
      <c r="AT409" s="216"/>
      <c r="AU409" s="216"/>
      <c r="AV409" s="216"/>
      <c r="AW409" s="216"/>
      <c r="AX409" s="216"/>
      <c r="AY409" s="216"/>
      <c r="AZ409" s="216"/>
      <c r="BA409" s="216"/>
      <c r="BB409" s="216"/>
      <c r="BC409" s="216"/>
      <c r="BD409" s="103"/>
      <c r="BE409" s="103"/>
      <c r="BF409" s="103"/>
      <c r="BG409" s="103"/>
      <c r="BH409" s="103"/>
      <c r="BI409" s="103"/>
      <c r="BJ409" s="103"/>
      <c r="BK409" s="12"/>
      <c r="BL409" s="12"/>
      <c r="BM409"/>
      <c r="BN409"/>
      <c r="BO409"/>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c r="CU409"/>
      <c r="CV409"/>
      <c r="CW409"/>
      <c r="CX409"/>
      <c r="CY409"/>
      <c r="CZ409"/>
      <c r="DA409"/>
      <c r="DB409"/>
      <c r="DC409"/>
      <c r="DD409"/>
      <c r="DE409"/>
      <c r="DF409"/>
      <c r="DG409"/>
      <c r="DH409"/>
      <c r="DI409"/>
      <c r="DJ409"/>
      <c r="DK409"/>
      <c r="DL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c r="EX409"/>
      <c r="EY409"/>
      <c r="EZ409"/>
      <c r="FA409"/>
      <c r="FB409"/>
      <c r="FC409"/>
      <c r="FD409"/>
      <c r="FE409"/>
      <c r="FF409"/>
      <c r="FG409"/>
      <c r="FH409"/>
      <c r="FI409"/>
      <c r="FJ409"/>
      <c r="FK409"/>
      <c r="FL409"/>
      <c r="FM409"/>
      <c r="FN409"/>
      <c r="FO409"/>
      <c r="FP409"/>
      <c r="FQ409"/>
      <c r="FR409"/>
      <c r="FS409"/>
      <c r="FT409"/>
      <c r="FU409"/>
      <c r="FV409"/>
      <c r="FW409"/>
      <c r="FX409"/>
      <c r="FY409"/>
      <c r="FZ409"/>
      <c r="GA409"/>
      <c r="GB409"/>
      <c r="GC409"/>
      <c r="GD409"/>
      <c r="GE409"/>
      <c r="GF409"/>
      <c r="GG409"/>
      <c r="GH409"/>
      <c r="GI409"/>
      <c r="GJ409"/>
      <c r="GK409"/>
      <c r="GL409"/>
      <c r="GM409"/>
      <c r="GN409"/>
      <c r="GO409"/>
      <c r="GP409"/>
      <c r="GQ409"/>
      <c r="GR409"/>
      <c r="GS409"/>
      <c r="GT409"/>
      <c r="GU409"/>
      <c r="GV409"/>
      <c r="GW409"/>
      <c r="GX409"/>
      <c r="GY409"/>
      <c r="GZ409"/>
      <c r="HA409"/>
      <c r="HB409"/>
      <c r="HC409"/>
      <c r="HD409"/>
      <c r="HE409"/>
      <c r="HF409"/>
      <c r="HG409"/>
      <c r="HH409"/>
      <c r="HI409"/>
      <c r="HJ409"/>
      <c r="HK409"/>
      <c r="HL409"/>
      <c r="HM409"/>
      <c r="HN409"/>
      <c r="HO409"/>
      <c r="HP409"/>
      <c r="HQ409"/>
      <c r="HR409"/>
      <c r="HS409"/>
      <c r="HT409"/>
      <c r="HU409"/>
      <c r="HV409"/>
      <c r="HW409"/>
      <c r="HX409"/>
      <c r="HY409"/>
      <c r="HZ409"/>
      <c r="IA409"/>
      <c r="IB409"/>
      <c r="IC409"/>
      <c r="ID409"/>
      <c r="IE409"/>
      <c r="IF409"/>
      <c r="IG409"/>
      <c r="IH409"/>
      <c r="II409"/>
      <c r="IJ409"/>
      <c r="IK409"/>
      <c r="IL409"/>
      <c r="IM409"/>
      <c r="IN409"/>
      <c r="IO409"/>
      <c r="IP409"/>
      <c r="IQ409"/>
      <c r="IR409"/>
      <c r="IS409"/>
      <c r="IT409"/>
      <c r="IU409"/>
      <c r="IV409"/>
    </row>
    <row r="410" spans="1:256" s="5" customFormat="1" hidden="1" outlineLevel="2">
      <c r="A410" s="9"/>
      <c r="B410" s="9"/>
      <c r="C410" s="9"/>
      <c r="D410" s="26"/>
      <c r="E410" s="666"/>
      <c r="F410" s="86">
        <v>1</v>
      </c>
      <c r="G410" s="123"/>
      <c r="H410" s="147"/>
      <c r="I410" s="68">
        <v>0</v>
      </c>
      <c r="J410" s="68">
        <v>0</v>
      </c>
      <c r="K410" s="68">
        <v>0</v>
      </c>
      <c r="L410" s="68">
        <v>0</v>
      </c>
      <c r="M410" s="68">
        <v>0</v>
      </c>
      <c r="N410" s="68">
        <v>0</v>
      </c>
      <c r="O410" s="68">
        <v>0</v>
      </c>
      <c r="P410" s="68">
        <v>0</v>
      </c>
      <c r="Q410" s="68">
        <v>0</v>
      </c>
      <c r="R410" s="68"/>
      <c r="S410" s="103"/>
      <c r="T410" s="103"/>
      <c r="U410" s="103"/>
      <c r="V410" s="103"/>
      <c r="W410" s="103"/>
      <c r="X410" s="103"/>
      <c r="Y410" s="103"/>
      <c r="Z410" s="103"/>
      <c r="AA410" s="103"/>
      <c r="AB410" s="216"/>
      <c r="AC410" s="216"/>
      <c r="AD410" s="216"/>
      <c r="AE410" s="216"/>
      <c r="AF410" s="216"/>
      <c r="AG410" s="216"/>
      <c r="AH410" s="216"/>
      <c r="AI410" s="216"/>
      <c r="AJ410" s="216"/>
      <c r="AK410" s="216"/>
      <c r="AL410" s="216"/>
      <c r="AM410" s="216"/>
      <c r="AN410" s="216"/>
      <c r="AO410" s="216"/>
      <c r="AP410" s="216"/>
      <c r="AQ410" s="216"/>
      <c r="AR410" s="216"/>
      <c r="AS410" s="216"/>
      <c r="AT410" s="216"/>
      <c r="AU410" s="216"/>
      <c r="AV410" s="216"/>
      <c r="AW410" s="216"/>
      <c r="AX410" s="216"/>
      <c r="AY410" s="216"/>
      <c r="AZ410" s="216"/>
      <c r="BA410" s="216"/>
      <c r="BB410" s="216"/>
      <c r="BC410" s="216"/>
      <c r="BD410" s="103"/>
      <c r="BE410" s="103"/>
      <c r="BF410" s="103"/>
      <c r="BG410" s="103"/>
      <c r="BH410" s="103"/>
      <c r="BI410" s="103"/>
      <c r="BJ410" s="103"/>
      <c r="BK410" s="12"/>
      <c r="BL410" s="12"/>
      <c r="BM410"/>
      <c r="BN410"/>
      <c r="BO410"/>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I410"/>
      <c r="DJ410"/>
      <c r="DK410"/>
      <c r="DL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c r="EX410"/>
      <c r="EY410"/>
      <c r="EZ410"/>
      <c r="FA410"/>
      <c r="FB410"/>
      <c r="FC410"/>
      <c r="FD410"/>
      <c r="FE410"/>
      <c r="FF410"/>
      <c r="FG410"/>
      <c r="FH410"/>
      <c r="FI410"/>
      <c r="FJ410"/>
      <c r="FK410"/>
      <c r="FL410"/>
      <c r="FM410"/>
      <c r="FN410"/>
      <c r="FO410"/>
      <c r="FP410"/>
      <c r="FQ410"/>
      <c r="FR410"/>
      <c r="FS410"/>
      <c r="FT410"/>
      <c r="FU410"/>
      <c r="FV410"/>
      <c r="FW410"/>
      <c r="FX410"/>
      <c r="FY410"/>
      <c r="FZ410"/>
      <c r="GA410"/>
      <c r="GB410"/>
      <c r="GC410"/>
      <c r="GD410"/>
      <c r="GE410"/>
      <c r="GF410"/>
      <c r="GG410"/>
      <c r="GH410"/>
      <c r="GI410"/>
      <c r="GJ410"/>
      <c r="GK410"/>
      <c r="GL410"/>
      <c r="GM410"/>
      <c r="GN410"/>
      <c r="GO410"/>
      <c r="GP410"/>
      <c r="GQ410"/>
      <c r="GR410"/>
      <c r="GS410"/>
      <c r="GT410"/>
      <c r="GU410"/>
      <c r="GV410"/>
      <c r="GW410"/>
      <c r="GX410"/>
      <c r="GY410"/>
      <c r="GZ410"/>
      <c r="HA410"/>
      <c r="HB410"/>
      <c r="HC410"/>
      <c r="HD410"/>
      <c r="HE410"/>
      <c r="HF410"/>
      <c r="HG410"/>
      <c r="HH410"/>
      <c r="HI410"/>
      <c r="HJ410"/>
      <c r="HK410"/>
      <c r="HL410"/>
      <c r="HM410"/>
      <c r="HN410"/>
      <c r="HO410"/>
      <c r="HP410"/>
      <c r="HQ410"/>
      <c r="HR410"/>
      <c r="HS410"/>
      <c r="HT410"/>
      <c r="HU410"/>
      <c r="HV410"/>
      <c r="HW410"/>
      <c r="HX410"/>
      <c r="HY410"/>
      <c r="HZ410"/>
      <c r="IA410"/>
      <c r="IB410"/>
      <c r="IC410"/>
      <c r="ID410"/>
      <c r="IE410"/>
      <c r="IF410"/>
      <c r="IG410"/>
      <c r="IH410"/>
      <c r="II410"/>
      <c r="IJ410"/>
      <c r="IK410"/>
      <c r="IL410"/>
      <c r="IM410"/>
      <c r="IN410"/>
      <c r="IO410"/>
      <c r="IP410"/>
      <c r="IQ410"/>
      <c r="IR410"/>
      <c r="IS410"/>
      <c r="IT410"/>
      <c r="IU410"/>
      <c r="IV410"/>
    </row>
    <row r="411" spans="1:256" s="5" customFormat="1" hidden="1" outlineLevel="2">
      <c r="A411" s="9"/>
      <c r="B411" s="9"/>
      <c r="C411" s="9"/>
      <c r="D411" s="26"/>
      <c r="E411" s="666"/>
      <c r="F411" s="86">
        <v>2</v>
      </c>
      <c r="G411" s="123"/>
      <c r="H411" s="148"/>
      <c r="I411" s="149"/>
      <c r="J411" s="68">
        <v>0</v>
      </c>
      <c r="K411" s="68">
        <v>0</v>
      </c>
      <c r="L411" s="68">
        <v>0</v>
      </c>
      <c r="M411" s="68">
        <v>0</v>
      </c>
      <c r="N411" s="68">
        <v>0</v>
      </c>
      <c r="O411" s="68">
        <v>0</v>
      </c>
      <c r="P411" s="68">
        <v>0</v>
      </c>
      <c r="Q411" s="68">
        <v>0</v>
      </c>
      <c r="R411" s="68"/>
      <c r="S411" s="103"/>
      <c r="T411" s="103"/>
      <c r="U411" s="103"/>
      <c r="V411" s="103"/>
      <c r="W411" s="103"/>
      <c r="X411" s="103"/>
      <c r="Y411" s="103"/>
      <c r="Z411" s="103"/>
      <c r="AA411" s="103"/>
      <c r="AB411" s="216"/>
      <c r="AC411" s="216"/>
      <c r="AD411" s="216"/>
      <c r="AE411" s="216"/>
      <c r="AF411" s="216"/>
      <c r="AG411" s="216"/>
      <c r="AH411" s="216"/>
      <c r="AI411" s="216"/>
      <c r="AJ411" s="216"/>
      <c r="AK411" s="216"/>
      <c r="AL411" s="216"/>
      <c r="AM411" s="216"/>
      <c r="AN411" s="216"/>
      <c r="AO411" s="216"/>
      <c r="AP411" s="216"/>
      <c r="AQ411" s="216"/>
      <c r="AR411" s="216"/>
      <c r="AS411" s="216"/>
      <c r="AT411" s="216"/>
      <c r="AU411" s="216"/>
      <c r="AV411" s="216"/>
      <c r="AW411" s="216"/>
      <c r="AX411" s="216"/>
      <c r="AY411" s="216"/>
      <c r="AZ411" s="216"/>
      <c r="BA411" s="216"/>
      <c r="BB411" s="216"/>
      <c r="BC411" s="216"/>
      <c r="BD411" s="103"/>
      <c r="BE411" s="103"/>
      <c r="BF411" s="103"/>
      <c r="BG411" s="103"/>
      <c r="BH411" s="103"/>
      <c r="BI411" s="103"/>
      <c r="BJ411" s="103"/>
      <c r="BK411" s="12"/>
      <c r="BL411" s="12"/>
      <c r="BM411"/>
      <c r="BN411"/>
      <c r="BO411"/>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I411"/>
      <c r="DJ411"/>
      <c r="DK411"/>
      <c r="DL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c r="EX411"/>
      <c r="EY411"/>
      <c r="EZ411"/>
      <c r="FA411"/>
      <c r="FB411"/>
      <c r="FC411"/>
      <c r="FD411"/>
      <c r="FE411"/>
      <c r="FF411"/>
      <c r="FG411"/>
      <c r="FH411"/>
      <c r="FI411"/>
      <c r="FJ411"/>
      <c r="FK411"/>
      <c r="FL411"/>
      <c r="FM411"/>
      <c r="FN411"/>
      <c r="FO411"/>
      <c r="FP411"/>
      <c r="FQ411"/>
      <c r="FR411"/>
      <c r="FS411"/>
      <c r="FT411"/>
      <c r="FU411"/>
      <c r="FV411"/>
      <c r="FW411"/>
      <c r="FX411"/>
      <c r="FY411"/>
      <c r="FZ411"/>
      <c r="GA411"/>
      <c r="GB411"/>
      <c r="GC411"/>
      <c r="GD411"/>
      <c r="GE411"/>
      <c r="GF411"/>
      <c r="GG411"/>
      <c r="GH411"/>
      <c r="GI411"/>
      <c r="GJ411"/>
      <c r="GK411"/>
      <c r="GL411"/>
      <c r="GM411"/>
      <c r="GN411"/>
      <c r="GO411"/>
      <c r="GP411"/>
      <c r="GQ411"/>
      <c r="GR411"/>
      <c r="GS411"/>
      <c r="GT411"/>
      <c r="GU411"/>
      <c r="GV411"/>
      <c r="GW411"/>
      <c r="GX411"/>
      <c r="GY411"/>
      <c r="GZ411"/>
      <c r="HA411"/>
      <c r="HB411"/>
      <c r="HC411"/>
      <c r="HD411"/>
      <c r="HE411"/>
      <c r="HF411"/>
      <c r="HG411"/>
      <c r="HH411"/>
      <c r="HI411"/>
      <c r="HJ411"/>
      <c r="HK411"/>
      <c r="HL411"/>
      <c r="HM411"/>
      <c r="HN411"/>
      <c r="HO411"/>
      <c r="HP411"/>
      <c r="HQ411"/>
      <c r="HR411"/>
      <c r="HS411"/>
      <c r="HT411"/>
      <c r="HU411"/>
      <c r="HV411"/>
      <c r="HW411"/>
      <c r="HX411"/>
      <c r="HY411"/>
      <c r="HZ411"/>
      <c r="IA411"/>
      <c r="IB411"/>
      <c r="IC411"/>
      <c r="ID411"/>
      <c r="IE411"/>
      <c r="IF411"/>
      <c r="IG411"/>
      <c r="IH411"/>
      <c r="II411"/>
      <c r="IJ411"/>
      <c r="IK411"/>
      <c r="IL411"/>
      <c r="IM411"/>
      <c r="IN411"/>
      <c r="IO411"/>
      <c r="IP411"/>
      <c r="IQ411"/>
      <c r="IR411"/>
      <c r="IS411"/>
      <c r="IT411"/>
      <c r="IU411"/>
      <c r="IV411"/>
    </row>
    <row r="412" spans="1:256" s="5" customFormat="1" hidden="1" outlineLevel="2">
      <c r="A412" s="9"/>
      <c r="B412" s="9"/>
      <c r="C412" s="9"/>
      <c r="D412" s="26"/>
      <c r="E412" s="666"/>
      <c r="F412" s="86">
        <v>3</v>
      </c>
      <c r="G412" s="123"/>
      <c r="H412" s="148"/>
      <c r="I412" s="150"/>
      <c r="J412" s="149"/>
      <c r="K412" s="68">
        <v>0</v>
      </c>
      <c r="L412" s="68">
        <v>0</v>
      </c>
      <c r="M412" s="68">
        <v>0</v>
      </c>
      <c r="N412" s="68">
        <v>0</v>
      </c>
      <c r="O412" s="68">
        <v>0</v>
      </c>
      <c r="P412" s="68">
        <v>0</v>
      </c>
      <c r="Q412" s="68">
        <v>0</v>
      </c>
      <c r="R412" s="68"/>
      <c r="S412" s="103"/>
      <c r="T412" s="103"/>
      <c r="U412" s="103"/>
      <c r="V412" s="103"/>
      <c r="W412" s="103"/>
      <c r="X412" s="103"/>
      <c r="Y412" s="103"/>
      <c r="Z412" s="103"/>
      <c r="AA412" s="103"/>
      <c r="AB412" s="216"/>
      <c r="AC412" s="216"/>
      <c r="AD412" s="216"/>
      <c r="AE412" s="216"/>
      <c r="AF412" s="216"/>
      <c r="AG412" s="216"/>
      <c r="AH412" s="216"/>
      <c r="AI412" s="216"/>
      <c r="AJ412" s="216"/>
      <c r="AK412" s="216"/>
      <c r="AL412" s="216"/>
      <c r="AM412" s="216"/>
      <c r="AN412" s="216"/>
      <c r="AO412" s="216"/>
      <c r="AP412" s="216"/>
      <c r="AQ412" s="216"/>
      <c r="AR412" s="216"/>
      <c r="AS412" s="216"/>
      <c r="AT412" s="216"/>
      <c r="AU412" s="216"/>
      <c r="AV412" s="216"/>
      <c r="AW412" s="216"/>
      <c r="AX412" s="216"/>
      <c r="AY412" s="216"/>
      <c r="AZ412" s="216"/>
      <c r="BA412" s="216"/>
      <c r="BB412" s="216"/>
      <c r="BC412" s="216"/>
      <c r="BD412" s="103"/>
      <c r="BE412" s="103"/>
      <c r="BF412" s="103"/>
      <c r="BG412" s="103"/>
      <c r="BH412" s="103"/>
      <c r="BI412" s="103"/>
      <c r="BJ412" s="103"/>
      <c r="BK412" s="12"/>
      <c r="BL412" s="12"/>
      <c r="BM412"/>
      <c r="BN412"/>
      <c r="BO412"/>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I412"/>
      <c r="DJ412"/>
      <c r="DK412"/>
      <c r="DL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c r="EX412"/>
      <c r="EY412"/>
      <c r="EZ412"/>
      <c r="FA412"/>
      <c r="FB412"/>
      <c r="FC412"/>
      <c r="FD412"/>
      <c r="FE412"/>
      <c r="FF412"/>
      <c r="FG412"/>
      <c r="FH412"/>
      <c r="FI412"/>
      <c r="FJ412"/>
      <c r="FK412"/>
      <c r="FL412"/>
      <c r="FM412"/>
      <c r="FN412"/>
      <c r="FO412"/>
      <c r="FP412"/>
      <c r="FQ412"/>
      <c r="FR412"/>
      <c r="FS412"/>
      <c r="FT412"/>
      <c r="FU412"/>
      <c r="FV412"/>
      <c r="FW412"/>
      <c r="FX412"/>
      <c r="FY412"/>
      <c r="FZ412"/>
      <c r="GA412"/>
      <c r="GB412"/>
      <c r="GC412"/>
      <c r="GD412"/>
      <c r="GE412"/>
      <c r="GF412"/>
      <c r="GG412"/>
      <c r="GH412"/>
      <c r="GI412"/>
      <c r="GJ412"/>
      <c r="GK412"/>
      <c r="GL412"/>
      <c r="GM412"/>
      <c r="GN412"/>
      <c r="GO412"/>
      <c r="GP412"/>
      <c r="GQ412"/>
      <c r="GR412"/>
      <c r="GS412"/>
      <c r="GT412"/>
      <c r="GU412"/>
      <c r="GV412"/>
      <c r="GW412"/>
      <c r="GX412"/>
      <c r="GY412"/>
      <c r="GZ412"/>
      <c r="HA412"/>
      <c r="HB412"/>
      <c r="HC412"/>
      <c r="HD412"/>
      <c r="HE412"/>
      <c r="HF412"/>
      <c r="HG412"/>
      <c r="HH412"/>
      <c r="HI412"/>
      <c r="HJ412"/>
      <c r="HK412"/>
      <c r="HL412"/>
      <c r="HM412"/>
      <c r="HN412"/>
      <c r="HO412"/>
      <c r="HP412"/>
      <c r="HQ412"/>
      <c r="HR412"/>
      <c r="HS412"/>
      <c r="HT412"/>
      <c r="HU412"/>
      <c r="HV412"/>
      <c r="HW412"/>
      <c r="HX412"/>
      <c r="HY412"/>
      <c r="HZ412"/>
      <c r="IA412"/>
      <c r="IB412"/>
      <c r="IC412"/>
      <c r="ID412"/>
      <c r="IE412"/>
      <c r="IF412"/>
      <c r="IG412"/>
      <c r="IH412"/>
      <c r="II412"/>
      <c r="IJ412"/>
      <c r="IK412"/>
      <c r="IL412"/>
      <c r="IM412"/>
      <c r="IN412"/>
      <c r="IO412"/>
      <c r="IP412"/>
      <c r="IQ412"/>
      <c r="IR412"/>
      <c r="IS412"/>
      <c r="IT412"/>
      <c r="IU412"/>
      <c r="IV412"/>
    </row>
    <row r="413" spans="1:256" s="5" customFormat="1" hidden="1" outlineLevel="2">
      <c r="A413" s="9"/>
      <c r="B413" s="9"/>
      <c r="C413" s="9"/>
      <c r="D413" s="26"/>
      <c r="E413" s="666"/>
      <c r="F413" s="86">
        <v>4</v>
      </c>
      <c r="G413" s="123"/>
      <c r="H413" s="148"/>
      <c r="I413" s="150"/>
      <c r="J413" s="150"/>
      <c r="K413" s="149"/>
      <c r="L413" s="68">
        <v>0</v>
      </c>
      <c r="M413" s="68">
        <v>0</v>
      </c>
      <c r="N413" s="68">
        <v>0</v>
      </c>
      <c r="O413" s="68">
        <v>0</v>
      </c>
      <c r="P413" s="68">
        <v>0</v>
      </c>
      <c r="Q413" s="68">
        <v>0</v>
      </c>
      <c r="R413" s="68"/>
      <c r="S413" s="103"/>
      <c r="T413" s="103"/>
      <c r="U413" s="103"/>
      <c r="V413" s="103"/>
      <c r="W413" s="103"/>
      <c r="X413" s="103"/>
      <c r="Y413" s="103"/>
      <c r="Z413" s="103"/>
      <c r="AA413" s="103"/>
      <c r="AB413" s="216"/>
      <c r="AC413" s="216"/>
      <c r="AD413" s="216"/>
      <c r="AE413" s="216"/>
      <c r="AF413" s="216"/>
      <c r="AG413" s="216"/>
      <c r="AH413" s="216"/>
      <c r="AI413" s="216"/>
      <c r="AJ413" s="216"/>
      <c r="AK413" s="216"/>
      <c r="AL413" s="216"/>
      <c r="AM413" s="216"/>
      <c r="AN413" s="216"/>
      <c r="AO413" s="216"/>
      <c r="AP413" s="216"/>
      <c r="AQ413" s="216"/>
      <c r="AR413" s="216"/>
      <c r="AS413" s="216"/>
      <c r="AT413" s="216"/>
      <c r="AU413" s="216"/>
      <c r="AV413" s="216"/>
      <c r="AW413" s="216"/>
      <c r="AX413" s="216"/>
      <c r="AY413" s="216"/>
      <c r="AZ413" s="216"/>
      <c r="BA413" s="216"/>
      <c r="BB413" s="216"/>
      <c r="BC413" s="216"/>
      <c r="BD413" s="103"/>
      <c r="BE413" s="103"/>
      <c r="BF413" s="103"/>
      <c r="BG413" s="103"/>
      <c r="BH413" s="103"/>
      <c r="BI413" s="103"/>
      <c r="BJ413" s="103"/>
      <c r="BK413" s="12"/>
      <c r="BL413" s="12"/>
      <c r="BM413"/>
      <c r="BN413"/>
      <c r="BO413"/>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I413"/>
      <c r="DJ413"/>
      <c r="DK413"/>
      <c r="DL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c r="EX413"/>
      <c r="EY413"/>
      <c r="EZ413"/>
      <c r="FA413"/>
      <c r="FB413"/>
      <c r="FC413"/>
      <c r="FD413"/>
      <c r="FE413"/>
      <c r="FF413"/>
      <c r="FG413"/>
      <c r="FH413"/>
      <c r="FI413"/>
      <c r="FJ413"/>
      <c r="FK413"/>
      <c r="FL413"/>
      <c r="FM413"/>
      <c r="FN413"/>
      <c r="FO413"/>
      <c r="FP413"/>
      <c r="FQ413"/>
      <c r="FR413"/>
      <c r="FS413"/>
      <c r="FT413"/>
      <c r="FU413"/>
      <c r="FV413"/>
      <c r="FW413"/>
      <c r="FX413"/>
      <c r="FY413"/>
      <c r="FZ413"/>
      <c r="GA413"/>
      <c r="GB413"/>
      <c r="GC413"/>
      <c r="GD413"/>
      <c r="GE413"/>
      <c r="GF413"/>
      <c r="GG413"/>
      <c r="GH413"/>
      <c r="GI413"/>
      <c r="GJ413"/>
      <c r="GK413"/>
      <c r="GL413"/>
      <c r="GM413"/>
      <c r="GN413"/>
      <c r="GO413"/>
      <c r="GP413"/>
      <c r="GQ413"/>
      <c r="GR413"/>
      <c r="GS413"/>
      <c r="GT413"/>
      <c r="GU413"/>
      <c r="GV413"/>
      <c r="GW413"/>
      <c r="GX413"/>
      <c r="GY413"/>
      <c r="GZ413"/>
      <c r="HA413"/>
      <c r="HB413"/>
      <c r="HC413"/>
      <c r="HD413"/>
      <c r="HE413"/>
      <c r="HF413"/>
      <c r="HG413"/>
      <c r="HH413"/>
      <c r="HI413"/>
      <c r="HJ413"/>
      <c r="HK413"/>
      <c r="HL413"/>
      <c r="HM413"/>
      <c r="HN413"/>
      <c r="HO413"/>
      <c r="HP413"/>
      <c r="HQ413"/>
      <c r="HR413"/>
      <c r="HS413"/>
      <c r="HT413"/>
      <c r="HU413"/>
      <c r="HV413"/>
      <c r="HW413"/>
      <c r="HX413"/>
      <c r="HY413"/>
      <c r="HZ413"/>
      <c r="IA413"/>
      <c r="IB413"/>
      <c r="IC413"/>
      <c r="ID413"/>
      <c r="IE413"/>
      <c r="IF413"/>
      <c r="IG413"/>
      <c r="IH413"/>
      <c r="II413"/>
      <c r="IJ413"/>
      <c r="IK413"/>
      <c r="IL413"/>
      <c r="IM413"/>
      <c r="IN413"/>
      <c r="IO413"/>
      <c r="IP413"/>
      <c r="IQ413"/>
      <c r="IR413"/>
      <c r="IS413"/>
      <c r="IT413"/>
      <c r="IU413"/>
      <c r="IV413"/>
    </row>
    <row r="414" spans="1:256" s="5" customFormat="1" hidden="1" outlineLevel="2">
      <c r="A414" s="9"/>
      <c r="B414" s="9"/>
      <c r="C414" s="9"/>
      <c r="D414" s="26"/>
      <c r="E414" s="666"/>
      <c r="F414" s="86">
        <v>5</v>
      </c>
      <c r="G414" s="27"/>
      <c r="H414" s="148"/>
      <c r="I414" s="150"/>
      <c r="J414" s="150"/>
      <c r="K414" s="150"/>
      <c r="L414" s="149"/>
      <c r="M414" s="68">
        <v>0</v>
      </c>
      <c r="N414" s="68">
        <v>0</v>
      </c>
      <c r="O414" s="68">
        <v>0</v>
      </c>
      <c r="P414" s="68">
        <v>0</v>
      </c>
      <c r="Q414" s="68">
        <v>0</v>
      </c>
      <c r="R414" s="68"/>
      <c r="S414" s="103"/>
      <c r="T414" s="103"/>
      <c r="U414" s="103"/>
      <c r="V414" s="103"/>
      <c r="W414" s="103"/>
      <c r="X414" s="103"/>
      <c r="Y414" s="103"/>
      <c r="Z414" s="103"/>
      <c r="AA414" s="103"/>
      <c r="AB414" s="216"/>
      <c r="AC414" s="216"/>
      <c r="AD414" s="216"/>
      <c r="AE414" s="216"/>
      <c r="AF414" s="216"/>
      <c r="AG414" s="216"/>
      <c r="AH414" s="216"/>
      <c r="AI414" s="216"/>
      <c r="AJ414" s="216"/>
      <c r="AK414" s="216"/>
      <c r="AL414" s="216"/>
      <c r="AM414" s="216"/>
      <c r="AN414" s="216"/>
      <c r="AO414" s="216"/>
      <c r="AP414" s="216"/>
      <c r="AQ414" s="216"/>
      <c r="AR414" s="216"/>
      <c r="AS414" s="216"/>
      <c r="AT414" s="216"/>
      <c r="AU414" s="216"/>
      <c r="AV414" s="216"/>
      <c r="AW414" s="216"/>
      <c r="AX414" s="216"/>
      <c r="AY414" s="216"/>
      <c r="AZ414" s="216"/>
      <c r="BA414" s="216"/>
      <c r="BB414" s="216"/>
      <c r="BC414" s="216"/>
      <c r="BD414" s="103"/>
      <c r="BE414" s="103"/>
      <c r="BF414" s="103"/>
      <c r="BG414" s="103"/>
      <c r="BH414" s="103"/>
      <c r="BI414" s="103"/>
      <c r="BJ414" s="103"/>
      <c r="BK414" s="12"/>
      <c r="BL414" s="12"/>
      <c r="BM414"/>
      <c r="BN414"/>
      <c r="BO414"/>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c r="CY414"/>
      <c r="CZ414"/>
      <c r="DA414"/>
      <c r="DB414"/>
      <c r="DC414"/>
      <c r="DD414"/>
      <c r="DE414"/>
      <c r="DF414"/>
      <c r="DG414"/>
      <c r="DH414"/>
      <c r="DI414"/>
      <c r="DJ414"/>
      <c r="DK414"/>
      <c r="DL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c r="EX414"/>
      <c r="EY414"/>
      <c r="EZ414"/>
      <c r="FA414"/>
      <c r="FB414"/>
      <c r="FC414"/>
      <c r="FD414"/>
      <c r="FE414"/>
      <c r="FF414"/>
      <c r="FG414"/>
      <c r="FH414"/>
      <c r="FI414"/>
      <c r="FJ414"/>
      <c r="FK414"/>
      <c r="FL414"/>
      <c r="FM414"/>
      <c r="FN414"/>
      <c r="FO414"/>
      <c r="FP414"/>
      <c r="FQ414"/>
      <c r="FR414"/>
      <c r="FS414"/>
      <c r="FT414"/>
      <c r="FU414"/>
      <c r="FV414"/>
      <c r="FW414"/>
      <c r="FX414"/>
      <c r="FY414"/>
      <c r="FZ414"/>
      <c r="GA414"/>
      <c r="GB414"/>
      <c r="GC414"/>
      <c r="GD414"/>
      <c r="GE414"/>
      <c r="GF414"/>
      <c r="GG414"/>
      <c r="GH414"/>
      <c r="GI414"/>
      <c r="GJ414"/>
      <c r="GK414"/>
      <c r="GL414"/>
      <c r="GM414"/>
      <c r="GN414"/>
      <c r="GO414"/>
      <c r="GP414"/>
      <c r="GQ414"/>
      <c r="GR414"/>
      <c r="GS414"/>
      <c r="GT414"/>
      <c r="GU414"/>
      <c r="GV414"/>
      <c r="GW414"/>
      <c r="GX414"/>
      <c r="GY414"/>
      <c r="GZ414"/>
      <c r="HA414"/>
      <c r="HB414"/>
      <c r="HC414"/>
      <c r="HD414"/>
      <c r="HE414"/>
      <c r="HF414"/>
      <c r="HG414"/>
      <c r="HH414"/>
      <c r="HI414"/>
      <c r="HJ414"/>
      <c r="HK414"/>
      <c r="HL414"/>
      <c r="HM414"/>
      <c r="HN414"/>
      <c r="HO414"/>
      <c r="HP414"/>
      <c r="HQ414"/>
      <c r="HR414"/>
      <c r="HS414"/>
      <c r="HT414"/>
      <c r="HU414"/>
      <c r="HV414"/>
      <c r="HW414"/>
      <c r="HX414"/>
      <c r="HY414"/>
      <c r="HZ414"/>
      <c r="IA414"/>
      <c r="IB414"/>
      <c r="IC414"/>
      <c r="ID414"/>
      <c r="IE414"/>
      <c r="IF414"/>
      <c r="IG414"/>
      <c r="IH414"/>
      <c r="II414"/>
      <c r="IJ414"/>
      <c r="IK414"/>
      <c r="IL414"/>
      <c r="IM414"/>
      <c r="IN414"/>
      <c r="IO414"/>
      <c r="IP414"/>
      <c r="IQ414"/>
      <c r="IR414"/>
      <c r="IS414"/>
      <c r="IT414"/>
      <c r="IU414"/>
      <c r="IV414"/>
    </row>
    <row r="415" spans="1:256" s="5" customFormat="1" hidden="1" outlineLevel="2">
      <c r="A415" s="9"/>
      <c r="B415" s="9"/>
      <c r="C415" s="9"/>
      <c r="D415" s="26"/>
      <c r="E415" s="666"/>
      <c r="F415" s="86">
        <v>6</v>
      </c>
      <c r="G415" s="27"/>
      <c r="H415" s="148"/>
      <c r="I415" s="150"/>
      <c r="J415" s="150"/>
      <c r="K415" s="150"/>
      <c r="L415" s="150"/>
      <c r="M415" s="149"/>
      <c r="N415" s="68">
        <v>0</v>
      </c>
      <c r="O415" s="68">
        <v>0</v>
      </c>
      <c r="P415" s="68">
        <v>0</v>
      </c>
      <c r="Q415" s="68">
        <v>0</v>
      </c>
      <c r="R415" s="68"/>
      <c r="S415" s="103"/>
      <c r="T415" s="103"/>
      <c r="U415" s="103"/>
      <c r="V415" s="103"/>
      <c r="W415" s="103"/>
      <c r="X415" s="103"/>
      <c r="Y415" s="103"/>
      <c r="Z415" s="103"/>
      <c r="AA415" s="103"/>
      <c r="AB415" s="216"/>
      <c r="AC415" s="216"/>
      <c r="AD415" s="216"/>
      <c r="AE415" s="216"/>
      <c r="AF415" s="216"/>
      <c r="AG415" s="216"/>
      <c r="AH415" s="216"/>
      <c r="AI415" s="216"/>
      <c r="AJ415" s="216"/>
      <c r="AK415" s="216"/>
      <c r="AL415" s="216"/>
      <c r="AM415" s="216"/>
      <c r="AN415" s="216"/>
      <c r="AO415" s="216"/>
      <c r="AP415" s="216"/>
      <c r="AQ415" s="216"/>
      <c r="AR415" s="216"/>
      <c r="AS415" s="216"/>
      <c r="AT415" s="216"/>
      <c r="AU415" s="216"/>
      <c r="AV415" s="216"/>
      <c r="AW415" s="216"/>
      <c r="AX415" s="216"/>
      <c r="AY415" s="216"/>
      <c r="AZ415" s="216"/>
      <c r="BA415" s="216"/>
      <c r="BB415" s="216"/>
      <c r="BC415" s="216"/>
      <c r="BD415" s="103"/>
      <c r="BE415" s="103"/>
      <c r="BF415" s="103"/>
      <c r="BG415" s="103"/>
      <c r="BH415" s="103"/>
      <c r="BI415" s="103"/>
      <c r="BJ415" s="103"/>
      <c r="BK415" s="12"/>
      <c r="BL415" s="12"/>
      <c r="BM415"/>
      <c r="BN415"/>
      <c r="BO415"/>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c r="CU415"/>
      <c r="CV415"/>
      <c r="CW415"/>
      <c r="CX415"/>
      <c r="CY415"/>
      <c r="CZ415"/>
      <c r="DA415"/>
      <c r="DB415"/>
      <c r="DC415"/>
      <c r="DD415"/>
      <c r="DE415"/>
      <c r="DF415"/>
      <c r="DG415"/>
      <c r="DH415"/>
      <c r="DI415"/>
      <c r="DJ415"/>
      <c r="DK415"/>
      <c r="DL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c r="EX415"/>
      <c r="EY415"/>
      <c r="EZ415"/>
      <c r="FA415"/>
      <c r="FB415"/>
      <c r="FC415"/>
      <c r="FD415"/>
      <c r="FE415"/>
      <c r="FF415"/>
      <c r="FG415"/>
      <c r="FH415"/>
      <c r="FI415"/>
      <c r="FJ415"/>
      <c r="FK415"/>
      <c r="FL415"/>
      <c r="FM415"/>
      <c r="FN415"/>
      <c r="FO415"/>
      <c r="FP415"/>
      <c r="FQ415"/>
      <c r="FR415"/>
      <c r="FS415"/>
      <c r="FT415"/>
      <c r="FU415"/>
      <c r="FV415"/>
      <c r="FW415"/>
      <c r="FX415"/>
      <c r="FY415"/>
      <c r="FZ415"/>
      <c r="GA415"/>
      <c r="GB415"/>
      <c r="GC415"/>
      <c r="GD415"/>
      <c r="GE415"/>
      <c r="GF415"/>
      <c r="GG415"/>
      <c r="GH415"/>
      <c r="GI415"/>
      <c r="GJ415"/>
      <c r="GK415"/>
      <c r="GL415"/>
      <c r="GM415"/>
      <c r="GN415"/>
      <c r="GO415"/>
      <c r="GP415"/>
      <c r="GQ415"/>
      <c r="GR415"/>
      <c r="GS415"/>
      <c r="GT415"/>
      <c r="GU415"/>
      <c r="GV415"/>
      <c r="GW415"/>
      <c r="GX415"/>
      <c r="GY415"/>
      <c r="GZ415"/>
      <c r="HA415"/>
      <c r="HB415"/>
      <c r="HC415"/>
      <c r="HD415"/>
      <c r="HE415"/>
      <c r="HF415"/>
      <c r="HG415"/>
      <c r="HH415"/>
      <c r="HI415"/>
      <c r="HJ415"/>
      <c r="HK415"/>
      <c r="HL415"/>
      <c r="HM415"/>
      <c r="HN415"/>
      <c r="HO415"/>
      <c r="HP415"/>
      <c r="HQ415"/>
      <c r="HR415"/>
      <c r="HS415"/>
      <c r="HT415"/>
      <c r="HU415"/>
      <c r="HV415"/>
      <c r="HW415"/>
      <c r="HX415"/>
      <c r="HY415"/>
      <c r="HZ415"/>
      <c r="IA415"/>
      <c r="IB415"/>
      <c r="IC415"/>
      <c r="ID415"/>
      <c r="IE415"/>
      <c r="IF415"/>
      <c r="IG415"/>
      <c r="IH415"/>
      <c r="II415"/>
      <c r="IJ415"/>
      <c r="IK415"/>
      <c r="IL415"/>
      <c r="IM415"/>
      <c r="IN415"/>
      <c r="IO415"/>
      <c r="IP415"/>
      <c r="IQ415"/>
      <c r="IR415"/>
      <c r="IS415"/>
      <c r="IT415"/>
      <c r="IU415"/>
      <c r="IV415"/>
    </row>
    <row r="416" spans="1:256" s="5" customFormat="1" hidden="1" outlineLevel="2">
      <c r="A416" s="9"/>
      <c r="B416" s="9"/>
      <c r="C416" s="9"/>
      <c r="D416" s="26"/>
      <c r="E416" s="666"/>
      <c r="F416" s="86">
        <v>7</v>
      </c>
      <c r="G416" s="27"/>
      <c r="H416" s="148"/>
      <c r="I416" s="150"/>
      <c r="J416" s="150"/>
      <c r="K416" s="150"/>
      <c r="L416" s="150"/>
      <c r="M416" s="150"/>
      <c r="N416" s="149"/>
      <c r="O416" s="68">
        <v>0</v>
      </c>
      <c r="P416" s="68">
        <v>0</v>
      </c>
      <c r="Q416" s="68">
        <v>0</v>
      </c>
      <c r="R416" s="68"/>
      <c r="S416" s="103"/>
      <c r="T416" s="103"/>
      <c r="U416" s="103"/>
      <c r="V416" s="103"/>
      <c r="W416" s="103"/>
      <c r="X416" s="103"/>
      <c r="Y416" s="103"/>
      <c r="Z416" s="103"/>
      <c r="AA416" s="103"/>
      <c r="AB416" s="216"/>
      <c r="AC416" s="216"/>
      <c r="AD416" s="216"/>
      <c r="AE416" s="216"/>
      <c r="AF416" s="216"/>
      <c r="AG416" s="216"/>
      <c r="AH416" s="216"/>
      <c r="AI416" s="216"/>
      <c r="AJ416" s="216"/>
      <c r="AK416" s="216"/>
      <c r="AL416" s="216"/>
      <c r="AM416" s="216"/>
      <c r="AN416" s="216"/>
      <c r="AO416" s="216"/>
      <c r="AP416" s="216"/>
      <c r="AQ416" s="216"/>
      <c r="AR416" s="216"/>
      <c r="AS416" s="216"/>
      <c r="AT416" s="216"/>
      <c r="AU416" s="216"/>
      <c r="AV416" s="216"/>
      <c r="AW416" s="216"/>
      <c r="AX416" s="216"/>
      <c r="AY416" s="216"/>
      <c r="AZ416" s="216"/>
      <c r="BA416" s="216"/>
      <c r="BB416" s="216"/>
      <c r="BC416" s="216"/>
      <c r="BD416" s="103"/>
      <c r="BE416" s="103"/>
      <c r="BF416" s="103"/>
      <c r="BG416" s="103"/>
      <c r="BH416" s="103"/>
      <c r="BI416" s="103"/>
      <c r="BJ416" s="103"/>
      <c r="BK416" s="12"/>
      <c r="BL416" s="12"/>
      <c r="BM416"/>
      <c r="BN416"/>
      <c r="BO416"/>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c r="CY416"/>
      <c r="CZ416"/>
      <c r="DA416"/>
      <c r="DB416"/>
      <c r="DC416"/>
      <c r="DD416"/>
      <c r="DE416"/>
      <c r="DF416"/>
      <c r="DG416"/>
      <c r="DH416"/>
      <c r="DI416"/>
      <c r="DJ416"/>
      <c r="DK416"/>
      <c r="DL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c r="EX416"/>
      <c r="EY416"/>
      <c r="EZ416"/>
      <c r="FA416"/>
      <c r="FB416"/>
      <c r="FC416"/>
      <c r="FD416"/>
      <c r="FE416"/>
      <c r="FF416"/>
      <c r="FG416"/>
      <c r="FH416"/>
      <c r="FI416"/>
      <c r="FJ416"/>
      <c r="FK416"/>
      <c r="FL416"/>
      <c r="FM416"/>
      <c r="FN416"/>
      <c r="FO416"/>
      <c r="FP416"/>
      <c r="FQ416"/>
      <c r="FR416"/>
      <c r="FS416"/>
      <c r="FT416"/>
      <c r="FU416"/>
      <c r="FV416"/>
      <c r="FW416"/>
      <c r="FX416"/>
      <c r="FY416"/>
      <c r="FZ416"/>
      <c r="GA416"/>
      <c r="GB416"/>
      <c r="GC416"/>
      <c r="GD416"/>
      <c r="GE416"/>
      <c r="GF416"/>
      <c r="GG416"/>
      <c r="GH416"/>
      <c r="GI416"/>
      <c r="GJ416"/>
      <c r="GK416"/>
      <c r="GL416"/>
      <c r="GM416"/>
      <c r="GN416"/>
      <c r="GO416"/>
      <c r="GP416"/>
      <c r="GQ416"/>
      <c r="GR416"/>
      <c r="GS416"/>
      <c r="GT416"/>
      <c r="GU416"/>
      <c r="GV416"/>
      <c r="GW416"/>
      <c r="GX416"/>
      <c r="GY416"/>
      <c r="GZ416"/>
      <c r="HA416"/>
      <c r="HB416"/>
      <c r="HC416"/>
      <c r="HD416"/>
      <c r="HE416"/>
      <c r="HF416"/>
      <c r="HG416"/>
      <c r="HH416"/>
      <c r="HI416"/>
      <c r="HJ416"/>
      <c r="HK416"/>
      <c r="HL416"/>
      <c r="HM416"/>
      <c r="HN416"/>
      <c r="HO416"/>
      <c r="HP416"/>
      <c r="HQ416"/>
      <c r="HR416"/>
      <c r="HS416"/>
      <c r="HT416"/>
      <c r="HU416"/>
      <c r="HV416"/>
      <c r="HW416"/>
      <c r="HX416"/>
      <c r="HY416"/>
      <c r="HZ416"/>
      <c r="IA416"/>
      <c r="IB416"/>
      <c r="IC416"/>
      <c r="ID416"/>
      <c r="IE416"/>
      <c r="IF416"/>
      <c r="IG416"/>
      <c r="IH416"/>
      <c r="II416"/>
      <c r="IJ416"/>
      <c r="IK416"/>
      <c r="IL416"/>
      <c r="IM416"/>
      <c r="IN416"/>
      <c r="IO416"/>
      <c r="IP416"/>
      <c r="IQ416"/>
      <c r="IR416"/>
      <c r="IS416"/>
      <c r="IT416"/>
      <c r="IU416"/>
      <c r="IV416"/>
    </row>
    <row r="417" spans="1:256" s="5" customFormat="1" hidden="1" outlineLevel="2">
      <c r="A417" s="9"/>
      <c r="B417" s="9"/>
      <c r="C417" s="9"/>
      <c r="D417" s="26"/>
      <c r="E417" s="666"/>
      <c r="F417" s="86">
        <v>8</v>
      </c>
      <c r="G417" s="27"/>
      <c r="H417" s="148"/>
      <c r="I417" s="150"/>
      <c r="J417" s="150"/>
      <c r="K417" s="150"/>
      <c r="L417" s="150"/>
      <c r="M417" s="150"/>
      <c r="N417" s="150"/>
      <c r="O417" s="149"/>
      <c r="P417" s="68">
        <v>0</v>
      </c>
      <c r="Q417" s="68">
        <v>0</v>
      </c>
      <c r="R417" s="68"/>
      <c r="S417" s="103"/>
      <c r="T417" s="103"/>
      <c r="U417" s="103"/>
      <c r="V417" s="103"/>
      <c r="W417" s="103"/>
      <c r="X417" s="103"/>
      <c r="Y417" s="103"/>
      <c r="Z417" s="103"/>
      <c r="AA417" s="103"/>
      <c r="AB417" s="216"/>
      <c r="AC417" s="216"/>
      <c r="AD417" s="216"/>
      <c r="AE417" s="216"/>
      <c r="AF417" s="216"/>
      <c r="AG417" s="216"/>
      <c r="AH417" s="216"/>
      <c r="AI417" s="216"/>
      <c r="AJ417" s="216"/>
      <c r="AK417" s="216"/>
      <c r="AL417" s="216"/>
      <c r="AM417" s="216"/>
      <c r="AN417" s="216"/>
      <c r="AO417" s="216"/>
      <c r="AP417" s="216"/>
      <c r="AQ417" s="216"/>
      <c r="AR417" s="216"/>
      <c r="AS417" s="216"/>
      <c r="AT417" s="216"/>
      <c r="AU417" s="216"/>
      <c r="AV417" s="216"/>
      <c r="AW417" s="216"/>
      <c r="AX417" s="216"/>
      <c r="AY417" s="216"/>
      <c r="AZ417" s="216"/>
      <c r="BA417" s="216"/>
      <c r="BB417" s="216"/>
      <c r="BC417" s="216"/>
      <c r="BD417" s="103"/>
      <c r="BE417" s="103"/>
      <c r="BF417" s="103"/>
      <c r="BG417" s="103"/>
      <c r="BH417" s="103"/>
      <c r="BI417" s="103"/>
      <c r="BJ417" s="103"/>
      <c r="BK417" s="12"/>
      <c r="BL417" s="12"/>
      <c r="BM417"/>
      <c r="BN417"/>
      <c r="BO417"/>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c r="CY417"/>
      <c r="CZ417"/>
      <c r="DA417"/>
      <c r="DB417"/>
      <c r="DC417"/>
      <c r="DD417"/>
      <c r="DE417"/>
      <c r="DF417"/>
      <c r="DG417"/>
      <c r="DH417"/>
      <c r="DI417"/>
      <c r="DJ417"/>
      <c r="DK417"/>
      <c r="DL417"/>
      <c r="DM417"/>
      <c r="DN417"/>
      <c r="DO417"/>
      <c r="DP417"/>
      <c r="DQ417"/>
      <c r="DR417"/>
      <c r="DS417"/>
      <c r="DT417"/>
      <c r="DU417"/>
      <c r="DV417"/>
      <c r="DW417"/>
      <c r="DX417"/>
      <c r="DY417"/>
      <c r="DZ417"/>
      <c r="EA417"/>
      <c r="EB417"/>
      <c r="EC417"/>
      <c r="ED417"/>
      <c r="EE417"/>
      <c r="EF417"/>
      <c r="EG417"/>
      <c r="EH417"/>
      <c r="EI417"/>
      <c r="EJ417"/>
      <c r="EK417"/>
      <c r="EL417"/>
      <c r="EM417"/>
      <c r="EN417"/>
      <c r="EO417"/>
      <c r="EP417"/>
      <c r="EQ417"/>
      <c r="ER417"/>
      <c r="ES417"/>
      <c r="ET417"/>
      <c r="EU417"/>
      <c r="EV417"/>
      <c r="EW417"/>
      <c r="EX417"/>
      <c r="EY417"/>
      <c r="EZ417"/>
      <c r="FA417"/>
      <c r="FB417"/>
      <c r="FC417"/>
      <c r="FD417"/>
      <c r="FE417"/>
      <c r="FF417"/>
      <c r="FG417"/>
      <c r="FH417"/>
      <c r="FI417"/>
      <c r="FJ417"/>
      <c r="FK417"/>
      <c r="FL417"/>
      <c r="FM417"/>
      <c r="FN417"/>
      <c r="FO417"/>
      <c r="FP417"/>
      <c r="FQ417"/>
      <c r="FR417"/>
      <c r="FS417"/>
      <c r="FT417"/>
      <c r="FU417"/>
      <c r="FV417"/>
      <c r="FW417"/>
      <c r="FX417"/>
      <c r="FY417"/>
      <c r="FZ417"/>
      <c r="GA417"/>
      <c r="GB417"/>
      <c r="GC417"/>
      <c r="GD417"/>
      <c r="GE417"/>
      <c r="GF417"/>
      <c r="GG417"/>
      <c r="GH417"/>
      <c r="GI417"/>
      <c r="GJ417"/>
      <c r="GK417"/>
      <c r="GL417"/>
      <c r="GM417"/>
      <c r="GN417"/>
      <c r="GO417"/>
      <c r="GP417"/>
      <c r="GQ417"/>
      <c r="GR417"/>
      <c r="GS417"/>
      <c r="GT417"/>
      <c r="GU417"/>
      <c r="GV417"/>
      <c r="GW417"/>
      <c r="GX417"/>
      <c r="GY417"/>
      <c r="GZ417"/>
      <c r="HA417"/>
      <c r="HB417"/>
      <c r="HC417"/>
      <c r="HD417"/>
      <c r="HE417"/>
      <c r="HF417"/>
      <c r="HG417"/>
      <c r="HH417"/>
      <c r="HI417"/>
      <c r="HJ417"/>
      <c r="HK417"/>
      <c r="HL417"/>
      <c r="HM417"/>
      <c r="HN417"/>
      <c r="HO417"/>
      <c r="HP417"/>
      <c r="HQ417"/>
      <c r="HR417"/>
      <c r="HS417"/>
      <c r="HT417"/>
      <c r="HU417"/>
      <c r="HV417"/>
      <c r="HW417"/>
      <c r="HX417"/>
      <c r="HY417"/>
      <c r="HZ417"/>
      <c r="IA417"/>
      <c r="IB417"/>
      <c r="IC417"/>
      <c r="ID417"/>
      <c r="IE417"/>
      <c r="IF417"/>
      <c r="IG417"/>
      <c r="IH417"/>
      <c r="II417"/>
      <c r="IJ417"/>
      <c r="IK417"/>
      <c r="IL417"/>
      <c r="IM417"/>
      <c r="IN417"/>
      <c r="IO417"/>
      <c r="IP417"/>
      <c r="IQ417"/>
      <c r="IR417"/>
      <c r="IS417"/>
      <c r="IT417"/>
      <c r="IU417"/>
      <c r="IV417"/>
    </row>
    <row r="418" spans="1:256" s="5" customFormat="1" hidden="1" outlineLevel="2">
      <c r="A418" s="9"/>
      <c r="B418" s="9"/>
      <c r="C418" s="9"/>
      <c r="D418" s="26"/>
      <c r="E418" s="666"/>
      <c r="F418" s="86">
        <v>9</v>
      </c>
      <c r="G418" s="27"/>
      <c r="H418" s="148"/>
      <c r="I418" s="150"/>
      <c r="J418" s="150"/>
      <c r="K418" s="150"/>
      <c r="L418" s="150"/>
      <c r="M418" s="150"/>
      <c r="N418" s="150"/>
      <c r="O418" s="150"/>
      <c r="P418" s="149"/>
      <c r="Q418" s="68">
        <v>0</v>
      </c>
      <c r="R418" s="68"/>
      <c r="S418" s="103"/>
      <c r="T418" s="103"/>
      <c r="U418" s="103"/>
      <c r="V418" s="103"/>
      <c r="W418" s="103"/>
      <c r="X418" s="103"/>
      <c r="Y418" s="103"/>
      <c r="Z418" s="103"/>
      <c r="AA418" s="103"/>
      <c r="AB418" s="216"/>
      <c r="AC418" s="216"/>
      <c r="AD418" s="216"/>
      <c r="AE418" s="216"/>
      <c r="AF418" s="216"/>
      <c r="AG418" s="216"/>
      <c r="AH418" s="216"/>
      <c r="AI418" s="216"/>
      <c r="AJ418" s="216"/>
      <c r="AK418" s="216"/>
      <c r="AL418" s="216"/>
      <c r="AM418" s="216"/>
      <c r="AN418" s="216"/>
      <c r="AO418" s="216"/>
      <c r="AP418" s="216"/>
      <c r="AQ418" s="216"/>
      <c r="AR418" s="216"/>
      <c r="AS418" s="216"/>
      <c r="AT418" s="216"/>
      <c r="AU418" s="216"/>
      <c r="AV418" s="216"/>
      <c r="AW418" s="216"/>
      <c r="AX418" s="216"/>
      <c r="AY418" s="216"/>
      <c r="AZ418" s="216"/>
      <c r="BA418" s="216"/>
      <c r="BB418" s="216"/>
      <c r="BC418" s="216"/>
      <c r="BD418" s="103"/>
      <c r="BE418" s="103"/>
      <c r="BF418" s="103"/>
      <c r="BG418" s="103"/>
      <c r="BH418" s="103"/>
      <c r="BI418" s="103"/>
      <c r="BJ418" s="103"/>
      <c r="BK418" s="12"/>
      <c r="BL418" s="12"/>
      <c r="BM418"/>
      <c r="BN418"/>
      <c r="BO418"/>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CW418"/>
      <c r="CX418"/>
      <c r="CY418"/>
      <c r="CZ418"/>
      <c r="DA418"/>
      <c r="DB418"/>
      <c r="DC418"/>
      <c r="DD418"/>
      <c r="DE418"/>
      <c r="DF418"/>
      <c r="DG418"/>
      <c r="DH418"/>
      <c r="DI418"/>
      <c r="DJ418"/>
      <c r="DK418"/>
      <c r="DL418"/>
      <c r="DM418"/>
      <c r="DN418"/>
      <c r="DO418"/>
      <c r="DP418"/>
      <c r="DQ418"/>
      <c r="DR418"/>
      <c r="DS418"/>
      <c r="DT418"/>
      <c r="DU418"/>
      <c r="DV418"/>
      <c r="DW418"/>
      <c r="DX418"/>
      <c r="DY418"/>
      <c r="DZ418"/>
      <c r="EA418"/>
      <c r="EB418"/>
      <c r="EC418"/>
      <c r="ED418"/>
      <c r="EE418"/>
      <c r="EF418"/>
      <c r="EG418"/>
      <c r="EH418"/>
      <c r="EI418"/>
      <c r="EJ418"/>
      <c r="EK418"/>
      <c r="EL418"/>
      <c r="EM418"/>
      <c r="EN418"/>
      <c r="EO418"/>
      <c r="EP418"/>
      <c r="EQ418"/>
      <c r="ER418"/>
      <c r="ES418"/>
      <c r="ET418"/>
      <c r="EU418"/>
      <c r="EV418"/>
      <c r="EW418"/>
      <c r="EX418"/>
      <c r="EY418"/>
      <c r="EZ418"/>
      <c r="FA418"/>
      <c r="FB418"/>
      <c r="FC418"/>
      <c r="FD418"/>
      <c r="FE418"/>
      <c r="FF418"/>
      <c r="FG418"/>
      <c r="FH418"/>
      <c r="FI418"/>
      <c r="FJ418"/>
      <c r="FK418"/>
      <c r="FL418"/>
      <c r="FM418"/>
      <c r="FN418"/>
      <c r="FO418"/>
      <c r="FP418"/>
      <c r="FQ418"/>
      <c r="FR418"/>
      <c r="FS418"/>
      <c r="FT418"/>
      <c r="FU418"/>
      <c r="FV418"/>
      <c r="FW418"/>
      <c r="FX418"/>
      <c r="FY418"/>
      <c r="FZ418"/>
      <c r="GA418"/>
      <c r="GB418"/>
      <c r="GC418"/>
      <c r="GD418"/>
      <c r="GE418"/>
      <c r="GF418"/>
      <c r="GG418"/>
      <c r="GH418"/>
      <c r="GI418"/>
      <c r="GJ418"/>
      <c r="GK418"/>
      <c r="GL418"/>
      <c r="GM418"/>
      <c r="GN418"/>
      <c r="GO418"/>
      <c r="GP418"/>
      <c r="GQ418"/>
      <c r="GR418"/>
      <c r="GS418"/>
      <c r="GT418"/>
      <c r="GU418"/>
      <c r="GV418"/>
      <c r="GW418"/>
      <c r="GX418"/>
      <c r="GY418"/>
      <c r="GZ418"/>
      <c r="HA418"/>
      <c r="HB418"/>
      <c r="HC418"/>
      <c r="HD418"/>
      <c r="HE418"/>
      <c r="HF418"/>
      <c r="HG418"/>
      <c r="HH418"/>
      <c r="HI418"/>
      <c r="HJ418"/>
      <c r="HK418"/>
      <c r="HL418"/>
      <c r="HM418"/>
      <c r="HN418"/>
      <c r="HO418"/>
      <c r="HP418"/>
      <c r="HQ418"/>
      <c r="HR418"/>
      <c r="HS418"/>
      <c r="HT418"/>
      <c r="HU418"/>
      <c r="HV418"/>
      <c r="HW418"/>
      <c r="HX418"/>
      <c r="HY418"/>
      <c r="HZ418"/>
      <c r="IA418"/>
      <c r="IB418"/>
      <c r="IC418"/>
      <c r="ID418"/>
      <c r="IE418"/>
      <c r="IF418"/>
      <c r="IG418"/>
      <c r="IH418"/>
      <c r="II418"/>
      <c r="IJ418"/>
      <c r="IK418"/>
      <c r="IL418"/>
      <c r="IM418"/>
      <c r="IN418"/>
      <c r="IO418"/>
      <c r="IP418"/>
      <c r="IQ418"/>
      <c r="IR418"/>
      <c r="IS418"/>
      <c r="IT418"/>
      <c r="IU418"/>
      <c r="IV418"/>
    </row>
    <row r="419" spans="1:256" s="5" customFormat="1" hidden="1" outlineLevel="2">
      <c r="A419" s="9"/>
      <c r="B419" s="9"/>
      <c r="C419" s="9"/>
      <c r="D419" s="26"/>
      <c r="E419" s="666"/>
      <c r="F419" s="87">
        <v>10</v>
      </c>
      <c r="G419" s="27"/>
      <c r="H419" s="148"/>
      <c r="I419" s="150"/>
      <c r="J419" s="150"/>
      <c r="K419" s="150"/>
      <c r="L419" s="150"/>
      <c r="M419" s="150"/>
      <c r="N419" s="150"/>
      <c r="O419" s="150"/>
      <c r="P419" s="150"/>
      <c r="Q419" s="149"/>
      <c r="R419" s="68"/>
      <c r="S419" s="103"/>
      <c r="T419" s="103"/>
      <c r="U419" s="103"/>
      <c r="V419" s="103"/>
      <c r="W419" s="103"/>
      <c r="X419" s="103"/>
      <c r="Y419" s="103"/>
      <c r="Z419" s="103"/>
      <c r="AA419" s="103"/>
      <c r="AB419" s="216"/>
      <c r="AC419" s="216"/>
      <c r="AD419" s="216"/>
      <c r="AE419" s="216"/>
      <c r="AF419" s="216"/>
      <c r="AG419" s="216"/>
      <c r="AH419" s="216"/>
      <c r="AI419" s="216"/>
      <c r="AJ419" s="216"/>
      <c r="AK419" s="216"/>
      <c r="AL419" s="216"/>
      <c r="AM419" s="216"/>
      <c r="AN419" s="216"/>
      <c r="AO419" s="216"/>
      <c r="AP419" s="216"/>
      <c r="AQ419" s="216"/>
      <c r="AR419" s="216"/>
      <c r="AS419" s="216"/>
      <c r="AT419" s="216"/>
      <c r="AU419" s="216"/>
      <c r="AV419" s="216"/>
      <c r="AW419" s="216"/>
      <c r="AX419" s="216"/>
      <c r="AY419" s="216"/>
      <c r="AZ419" s="216"/>
      <c r="BA419" s="216"/>
      <c r="BB419" s="216"/>
      <c r="BC419" s="216"/>
      <c r="BD419" s="103"/>
      <c r="BE419" s="103"/>
      <c r="BF419" s="103"/>
      <c r="BG419" s="103"/>
      <c r="BH419" s="103"/>
      <c r="BI419" s="103"/>
      <c r="BJ419" s="103"/>
      <c r="BK419" s="12"/>
      <c r="BL419" s="12"/>
      <c r="BM419"/>
      <c r="BN419"/>
      <c r="BO419"/>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c r="CY419"/>
      <c r="CZ419"/>
      <c r="DA419"/>
      <c r="DB419"/>
      <c r="DC419"/>
      <c r="DD419"/>
      <c r="DE419"/>
      <c r="DF419"/>
      <c r="DG419"/>
      <c r="DH419"/>
      <c r="DI419"/>
      <c r="DJ419"/>
      <c r="DK419"/>
      <c r="DL419"/>
      <c r="DM419"/>
      <c r="DN419"/>
      <c r="DO419"/>
      <c r="DP419"/>
      <c r="DQ419"/>
      <c r="DR419"/>
      <c r="DS419"/>
      <c r="DT419"/>
      <c r="DU419"/>
      <c r="DV419"/>
      <c r="DW419"/>
      <c r="DX419"/>
      <c r="DY419"/>
      <c r="DZ419"/>
      <c r="EA419"/>
      <c r="EB419"/>
      <c r="EC419"/>
      <c r="ED419"/>
      <c r="EE419"/>
      <c r="EF419"/>
      <c r="EG419"/>
      <c r="EH419"/>
      <c r="EI419"/>
      <c r="EJ419"/>
      <c r="EK419"/>
      <c r="EL419"/>
      <c r="EM419"/>
      <c r="EN419"/>
      <c r="EO419"/>
      <c r="EP419"/>
      <c r="EQ419"/>
      <c r="ER419"/>
      <c r="ES419"/>
      <c r="ET419"/>
      <c r="EU419"/>
      <c r="EV419"/>
      <c r="EW419"/>
      <c r="EX419"/>
      <c r="EY419"/>
      <c r="EZ419"/>
      <c r="FA419"/>
      <c r="FB419"/>
      <c r="FC419"/>
      <c r="FD419"/>
      <c r="FE419"/>
      <c r="FF419"/>
      <c r="FG419"/>
      <c r="FH419"/>
      <c r="FI419"/>
      <c r="FJ419"/>
      <c r="FK419"/>
      <c r="FL419"/>
      <c r="FM419"/>
      <c r="FN419"/>
      <c r="FO419"/>
      <c r="FP419"/>
      <c r="FQ419"/>
      <c r="FR419"/>
      <c r="FS419"/>
      <c r="FT419"/>
      <c r="FU419"/>
      <c r="FV419"/>
      <c r="FW419"/>
      <c r="FX419"/>
      <c r="FY419"/>
      <c r="FZ419"/>
      <c r="GA419"/>
      <c r="GB419"/>
      <c r="GC419"/>
      <c r="GD419"/>
      <c r="GE419"/>
      <c r="GF419"/>
      <c r="GG419"/>
      <c r="GH419"/>
      <c r="GI419"/>
      <c r="GJ419"/>
      <c r="GK419"/>
      <c r="GL419"/>
      <c r="GM419"/>
      <c r="GN419"/>
      <c r="GO419"/>
      <c r="GP419"/>
      <c r="GQ419"/>
      <c r="GR419"/>
      <c r="GS419"/>
      <c r="GT419"/>
      <c r="GU419"/>
      <c r="GV419"/>
      <c r="GW419"/>
      <c r="GX419"/>
      <c r="GY419"/>
      <c r="GZ419"/>
      <c r="HA419"/>
      <c r="HB419"/>
      <c r="HC419"/>
      <c r="HD419"/>
      <c r="HE419"/>
      <c r="HF419"/>
      <c r="HG419"/>
      <c r="HH419"/>
      <c r="HI419"/>
      <c r="HJ419"/>
      <c r="HK419"/>
      <c r="HL419"/>
      <c r="HM419"/>
      <c r="HN419"/>
      <c r="HO419"/>
      <c r="HP419"/>
      <c r="HQ419"/>
      <c r="HR419"/>
      <c r="HS419"/>
      <c r="HT419"/>
      <c r="HU419"/>
      <c r="HV419"/>
      <c r="HW419"/>
      <c r="HX419"/>
      <c r="HY419"/>
      <c r="HZ419"/>
      <c r="IA419"/>
      <c r="IB419"/>
      <c r="IC419"/>
      <c r="ID419"/>
      <c r="IE419"/>
      <c r="IF419"/>
      <c r="IG419"/>
      <c r="IH419"/>
      <c r="II419"/>
      <c r="IJ419"/>
      <c r="IK419"/>
      <c r="IL419"/>
      <c r="IM419"/>
      <c r="IN419"/>
      <c r="IO419"/>
      <c r="IP419"/>
      <c r="IQ419"/>
      <c r="IR419"/>
      <c r="IS419"/>
      <c r="IT419"/>
      <c r="IU419"/>
      <c r="IV419"/>
    </row>
    <row r="420" spans="1:256" s="5" customFormat="1" hidden="1" outlineLevel="1" collapsed="1">
      <c r="A420" s="9"/>
      <c r="B420" s="9"/>
      <c r="C420" s="9"/>
      <c r="D420" s="26">
        <v>0</v>
      </c>
      <c r="E420" s="9"/>
      <c r="F420" s="9"/>
      <c r="G420" s="123"/>
      <c r="H420" s="167">
        <v>0</v>
      </c>
      <c r="I420" s="167">
        <v>0</v>
      </c>
      <c r="J420" s="167">
        <v>0</v>
      </c>
      <c r="K420" s="167">
        <v>0</v>
      </c>
      <c r="L420" s="167">
        <v>0</v>
      </c>
      <c r="M420" s="167">
        <v>0</v>
      </c>
      <c r="N420" s="167">
        <v>0</v>
      </c>
      <c r="O420" s="167">
        <v>0</v>
      </c>
      <c r="P420" s="167">
        <v>0</v>
      </c>
      <c r="Q420" s="167">
        <v>0</v>
      </c>
      <c r="R420" s="66"/>
      <c r="S420" s="105"/>
      <c r="T420" s="105"/>
      <c r="U420" s="105"/>
      <c r="V420" s="105"/>
      <c r="W420" s="105"/>
      <c r="X420" s="105"/>
      <c r="Y420" s="105"/>
      <c r="Z420" s="105"/>
      <c r="AA420" s="105"/>
      <c r="AB420" s="232"/>
      <c r="AC420" s="232"/>
      <c r="AD420" s="232"/>
      <c r="AE420" s="232"/>
      <c r="AF420" s="232"/>
      <c r="AG420" s="232"/>
      <c r="AH420" s="232"/>
      <c r="AI420" s="232"/>
      <c r="AJ420" s="232"/>
      <c r="AK420" s="232"/>
      <c r="AL420" s="232"/>
      <c r="AM420" s="232"/>
      <c r="AN420" s="232"/>
      <c r="AO420" s="232"/>
      <c r="AP420" s="232"/>
      <c r="AQ420" s="232"/>
      <c r="AR420" s="232"/>
      <c r="AS420" s="232"/>
      <c r="AT420" s="232"/>
      <c r="AU420" s="232"/>
      <c r="AV420" s="232"/>
      <c r="AW420" s="232"/>
      <c r="AX420" s="232"/>
      <c r="AY420" s="232"/>
      <c r="AZ420" s="232"/>
      <c r="BA420" s="232"/>
      <c r="BB420" s="232"/>
      <c r="BC420" s="232"/>
      <c r="BD420" s="105"/>
      <c r="BE420" s="105"/>
      <c r="BF420" s="105"/>
      <c r="BG420" s="105"/>
      <c r="BH420" s="105"/>
      <c r="BI420" s="105"/>
      <c r="BJ420" s="105"/>
      <c r="BK420" s="12"/>
      <c r="BL420" s="12"/>
      <c r="BM420"/>
      <c r="BN420"/>
      <c r="BO420"/>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c r="CY420"/>
      <c r="CZ420"/>
      <c r="DA420"/>
      <c r="DB420"/>
      <c r="DC420"/>
      <c r="DD420"/>
      <c r="DE420"/>
      <c r="DF420"/>
      <c r="DG420"/>
      <c r="DH420"/>
      <c r="DI420"/>
      <c r="DJ420"/>
      <c r="DK420"/>
      <c r="DL420"/>
      <c r="DM420"/>
      <c r="DN420"/>
      <c r="DO420"/>
      <c r="DP420"/>
      <c r="DQ420"/>
      <c r="DR420"/>
      <c r="DS420"/>
      <c r="DT420"/>
      <c r="DU420"/>
      <c r="DV420"/>
      <c r="DW420"/>
      <c r="DX420"/>
      <c r="DY420"/>
      <c r="DZ420"/>
      <c r="EA420"/>
      <c r="EB420"/>
      <c r="EC420"/>
      <c r="ED420"/>
      <c r="EE420"/>
      <c r="EF420"/>
      <c r="EG420"/>
      <c r="EH420"/>
      <c r="EI420"/>
      <c r="EJ420"/>
      <c r="EK420"/>
      <c r="EL420"/>
      <c r="EM420"/>
      <c r="EN420"/>
      <c r="EO420"/>
      <c r="EP420"/>
      <c r="EQ420"/>
      <c r="ER420"/>
      <c r="ES420"/>
      <c r="ET420"/>
      <c r="EU420"/>
      <c r="EV420"/>
      <c r="EW420"/>
      <c r="EX420"/>
      <c r="EY420"/>
      <c r="EZ420"/>
      <c r="FA420"/>
      <c r="FB420"/>
      <c r="FC420"/>
      <c r="FD420"/>
      <c r="FE420"/>
      <c r="FF420"/>
      <c r="FG420"/>
      <c r="FH420"/>
      <c r="FI420"/>
      <c r="FJ420"/>
      <c r="FK420"/>
      <c r="FL420"/>
      <c r="FM420"/>
      <c r="FN420"/>
      <c r="FO420"/>
      <c r="FP420"/>
      <c r="FQ420"/>
      <c r="FR420"/>
      <c r="FS420"/>
      <c r="FT420"/>
      <c r="FU420"/>
      <c r="FV420"/>
      <c r="FW420"/>
      <c r="FX420"/>
      <c r="FY420"/>
      <c r="FZ420"/>
      <c r="GA420"/>
      <c r="GB420"/>
      <c r="GC420"/>
      <c r="GD420"/>
      <c r="GE420"/>
      <c r="GF420"/>
      <c r="GG420"/>
      <c r="GH420"/>
      <c r="GI420"/>
      <c r="GJ420"/>
      <c r="GK420"/>
      <c r="GL420"/>
      <c r="GM420"/>
      <c r="GN420"/>
      <c r="GO420"/>
      <c r="GP420"/>
      <c r="GQ420"/>
      <c r="GR420"/>
      <c r="GS420"/>
      <c r="GT420"/>
      <c r="GU420"/>
      <c r="GV420"/>
      <c r="GW420"/>
      <c r="GX420"/>
      <c r="GY420"/>
      <c r="GZ420"/>
      <c r="HA420"/>
      <c r="HB420"/>
      <c r="HC420"/>
      <c r="HD420"/>
      <c r="HE420"/>
      <c r="HF420"/>
      <c r="HG420"/>
      <c r="HH420"/>
      <c r="HI420"/>
      <c r="HJ420"/>
      <c r="HK420"/>
      <c r="HL420"/>
      <c r="HM420"/>
      <c r="HN420"/>
      <c r="HO420"/>
      <c r="HP420"/>
      <c r="HQ420"/>
      <c r="HR420"/>
      <c r="HS420"/>
      <c r="HT420"/>
      <c r="HU420"/>
      <c r="HV420"/>
      <c r="HW420"/>
      <c r="HX420"/>
      <c r="HY420"/>
      <c r="HZ420"/>
      <c r="IA420"/>
      <c r="IB420"/>
      <c r="IC420"/>
      <c r="ID420"/>
      <c r="IE420"/>
      <c r="IF420"/>
      <c r="IG420"/>
      <c r="IH420"/>
      <c r="II420"/>
      <c r="IJ420"/>
      <c r="IK420"/>
      <c r="IL420"/>
      <c r="IM420"/>
      <c r="IN420"/>
      <c r="IO420"/>
      <c r="IP420"/>
      <c r="IQ420"/>
      <c r="IR420"/>
      <c r="IS420"/>
      <c r="IT420"/>
      <c r="IU420"/>
      <c r="IV420"/>
    </row>
    <row r="421" spans="1:256" s="5" customFormat="1" hidden="1" outlineLevel="2">
      <c r="A421" s="9"/>
      <c r="B421" s="9"/>
      <c r="C421" s="32">
        <v>0</v>
      </c>
      <c r="D421" s="163"/>
      <c r="E421" s="34" t="s">
        <v>28</v>
      </c>
      <c r="F421" s="33"/>
      <c r="G421" s="176"/>
      <c r="H421" s="67">
        <v>0</v>
      </c>
      <c r="I421" s="67">
        <v>0</v>
      </c>
      <c r="J421" s="67">
        <v>0</v>
      </c>
      <c r="K421" s="67">
        <v>0</v>
      </c>
      <c r="L421" s="67">
        <v>0</v>
      </c>
      <c r="M421" s="67">
        <v>0</v>
      </c>
      <c r="N421" s="67">
        <v>0</v>
      </c>
      <c r="O421" s="67">
        <v>0</v>
      </c>
      <c r="P421" s="67">
        <v>0</v>
      </c>
      <c r="Q421" s="67">
        <v>0</v>
      </c>
      <c r="R421" s="67"/>
      <c r="S421" s="103"/>
      <c r="T421" s="103"/>
      <c r="U421" s="103"/>
      <c r="V421" s="103"/>
      <c r="W421" s="103"/>
      <c r="X421" s="103"/>
      <c r="Y421" s="103"/>
      <c r="Z421" s="103"/>
      <c r="AA421" s="103"/>
      <c r="AB421" s="216"/>
      <c r="AC421" s="216"/>
      <c r="AD421" s="216"/>
      <c r="AE421" s="216"/>
      <c r="AF421" s="216"/>
      <c r="AG421" s="216"/>
      <c r="AH421" s="216"/>
      <c r="AI421" s="216"/>
      <c r="AJ421" s="216"/>
      <c r="AK421" s="216"/>
      <c r="AL421" s="216"/>
      <c r="AM421" s="216"/>
      <c r="AN421" s="216"/>
      <c r="AO421" s="216"/>
      <c r="AP421" s="216"/>
      <c r="AQ421" s="216"/>
      <c r="AR421" s="216"/>
      <c r="AS421" s="216"/>
      <c r="AT421" s="216"/>
      <c r="AU421" s="216"/>
      <c r="AV421" s="216"/>
      <c r="AW421" s="216"/>
      <c r="AX421" s="216"/>
      <c r="AY421" s="216"/>
      <c r="AZ421" s="216"/>
      <c r="BA421" s="216"/>
      <c r="BB421" s="216"/>
      <c r="BC421" s="216"/>
      <c r="BD421" s="103"/>
      <c r="BE421" s="103"/>
      <c r="BF421" s="103"/>
      <c r="BG421" s="103"/>
      <c r="BH421" s="103"/>
      <c r="BI421" s="103"/>
      <c r="BJ421" s="103"/>
      <c r="BK421" s="12"/>
      <c r="BL421" s="12"/>
      <c r="BM421"/>
      <c r="BN421"/>
      <c r="BO421"/>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c r="DC421"/>
      <c r="DD421"/>
      <c r="DE421"/>
      <c r="DF421"/>
      <c r="DG421"/>
      <c r="DH421"/>
      <c r="DI421"/>
      <c r="DJ421"/>
      <c r="DK421"/>
      <c r="DL421"/>
      <c r="DM421"/>
      <c r="DN421"/>
      <c r="DO421"/>
      <c r="DP421"/>
      <c r="DQ421"/>
      <c r="DR421"/>
      <c r="DS421"/>
      <c r="DT421"/>
      <c r="DU421"/>
      <c r="DV421"/>
      <c r="DW421"/>
      <c r="DX421"/>
      <c r="DY421"/>
      <c r="DZ421"/>
      <c r="EA421"/>
      <c r="EB421"/>
      <c r="EC421"/>
      <c r="ED421"/>
      <c r="EE421"/>
      <c r="EF421"/>
      <c r="EG421"/>
      <c r="EH421"/>
      <c r="EI421"/>
      <c r="EJ421"/>
      <c r="EK421"/>
      <c r="EL421"/>
      <c r="EM421"/>
      <c r="EN421"/>
      <c r="EO421"/>
      <c r="EP421"/>
      <c r="EQ421"/>
      <c r="ER421"/>
      <c r="ES421"/>
      <c r="ET421"/>
      <c r="EU421"/>
      <c r="EV421"/>
      <c r="EW421"/>
      <c r="EX421"/>
      <c r="EY421"/>
      <c r="EZ421"/>
      <c r="FA421"/>
      <c r="FB421"/>
      <c r="FC421"/>
      <c r="FD421"/>
      <c r="FE421"/>
      <c r="FF421"/>
      <c r="FG421"/>
      <c r="FH421"/>
      <c r="FI421"/>
      <c r="FJ421"/>
      <c r="FK421"/>
      <c r="FL421"/>
      <c r="FM421"/>
      <c r="FN421"/>
      <c r="FO421"/>
      <c r="FP421"/>
      <c r="FQ421"/>
      <c r="FR421"/>
      <c r="FS421"/>
      <c r="FT421"/>
      <c r="FU421"/>
      <c r="FV421"/>
      <c r="FW421"/>
      <c r="FX421"/>
      <c r="FY421"/>
      <c r="FZ421"/>
      <c r="GA421"/>
      <c r="GB421"/>
      <c r="GC421"/>
      <c r="GD421"/>
      <c r="GE421"/>
      <c r="GF421"/>
      <c r="GG421"/>
      <c r="GH421"/>
      <c r="GI421"/>
      <c r="GJ421"/>
      <c r="GK421"/>
      <c r="GL421"/>
      <c r="GM421"/>
      <c r="GN421"/>
      <c r="GO421"/>
      <c r="GP421"/>
      <c r="GQ421"/>
      <c r="GR421"/>
      <c r="GS421"/>
      <c r="GT421"/>
      <c r="GU421"/>
      <c r="GV421"/>
      <c r="GW421"/>
      <c r="GX421"/>
      <c r="GY421"/>
      <c r="GZ421"/>
      <c r="HA421"/>
      <c r="HB421"/>
      <c r="HC421"/>
      <c r="HD421"/>
      <c r="HE421"/>
      <c r="HF421"/>
      <c r="HG421"/>
      <c r="HH421"/>
      <c r="HI421"/>
      <c r="HJ421"/>
      <c r="HK421"/>
      <c r="HL421"/>
      <c r="HM421"/>
      <c r="HN421"/>
      <c r="HO421"/>
      <c r="HP421"/>
      <c r="HQ421"/>
      <c r="HR421"/>
      <c r="HS421"/>
      <c r="HT421"/>
      <c r="HU421"/>
      <c r="HV421"/>
      <c r="HW421"/>
      <c r="HX421"/>
      <c r="HY421"/>
      <c r="HZ421"/>
      <c r="IA421"/>
      <c r="IB421"/>
      <c r="IC421"/>
      <c r="ID421"/>
      <c r="IE421"/>
      <c r="IF421"/>
      <c r="IG421"/>
      <c r="IH421"/>
      <c r="II421"/>
      <c r="IJ421"/>
      <c r="IK421"/>
      <c r="IL421"/>
      <c r="IM421"/>
      <c r="IN421"/>
      <c r="IO421"/>
      <c r="IP421"/>
      <c r="IQ421"/>
      <c r="IR421"/>
      <c r="IS421"/>
      <c r="IT421"/>
      <c r="IU421"/>
      <c r="IV421"/>
    </row>
    <row r="422" spans="1:256" s="5" customFormat="1" ht="12.75" hidden="1" customHeight="1" outlineLevel="2">
      <c r="A422" s="9"/>
      <c r="B422" s="9"/>
      <c r="C422" s="9"/>
      <c r="D422" s="26"/>
      <c r="E422" s="665" t="s">
        <v>84</v>
      </c>
      <c r="F422" s="86">
        <v>0</v>
      </c>
      <c r="G422" s="123"/>
      <c r="H422" s="68"/>
      <c r="I422" s="68"/>
      <c r="J422" s="68"/>
      <c r="K422" s="68"/>
      <c r="L422" s="68"/>
      <c r="M422" s="165"/>
      <c r="N422" s="113"/>
      <c r="O422" s="68"/>
      <c r="P422" s="68"/>
      <c r="Q422" s="68"/>
      <c r="R422" s="68"/>
      <c r="S422" s="103"/>
      <c r="T422" s="103"/>
      <c r="U422" s="103"/>
      <c r="V422" s="103"/>
      <c r="W422" s="103"/>
      <c r="X422" s="103"/>
      <c r="Y422" s="103"/>
      <c r="Z422" s="103"/>
      <c r="AA422" s="103"/>
      <c r="AB422" s="216"/>
      <c r="AC422" s="216"/>
      <c r="AD422" s="216"/>
      <c r="AE422" s="216"/>
      <c r="AF422" s="216"/>
      <c r="AG422" s="216"/>
      <c r="AH422" s="216"/>
      <c r="AI422" s="216"/>
      <c r="AJ422" s="216"/>
      <c r="AK422" s="216"/>
      <c r="AL422" s="216"/>
      <c r="AM422" s="216"/>
      <c r="AN422" s="216"/>
      <c r="AO422" s="216"/>
      <c r="AP422" s="216"/>
      <c r="AQ422" s="216"/>
      <c r="AR422" s="216"/>
      <c r="AS422" s="216"/>
      <c r="AT422" s="216"/>
      <c r="AU422" s="216"/>
      <c r="AV422" s="216"/>
      <c r="AW422" s="216"/>
      <c r="AX422" s="216"/>
      <c r="AY422" s="216"/>
      <c r="AZ422" s="216"/>
      <c r="BA422" s="216"/>
      <c r="BB422" s="216"/>
      <c r="BC422" s="216"/>
      <c r="BD422" s="103"/>
      <c r="BE422" s="103"/>
      <c r="BF422" s="103"/>
      <c r="BG422" s="103"/>
      <c r="BH422" s="103"/>
      <c r="BI422" s="103"/>
      <c r="BJ422" s="103"/>
      <c r="BK422" s="12"/>
      <c r="BL422" s="12"/>
      <c r="BM422"/>
      <c r="BN422"/>
      <c r="BO422"/>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c r="CU422"/>
      <c r="CV422"/>
      <c r="CW422"/>
      <c r="CX422"/>
      <c r="CY422"/>
      <c r="CZ422"/>
      <c r="DA422"/>
      <c r="DB422"/>
      <c r="DC422"/>
      <c r="DD422"/>
      <c r="DE422"/>
      <c r="DF422"/>
      <c r="DG422"/>
      <c r="DH422"/>
      <c r="DI422"/>
      <c r="DJ422"/>
      <c r="DK422"/>
      <c r="DL422"/>
      <c r="DM422"/>
      <c r="DN422"/>
      <c r="DO422"/>
      <c r="DP422"/>
      <c r="DQ422"/>
      <c r="DR422"/>
      <c r="DS422"/>
      <c r="DT422"/>
      <c r="DU422"/>
      <c r="DV422"/>
      <c r="DW422"/>
      <c r="DX422"/>
      <c r="DY422"/>
      <c r="DZ422"/>
      <c r="EA422"/>
      <c r="EB422"/>
      <c r="EC422"/>
      <c r="ED422"/>
      <c r="EE422"/>
      <c r="EF422"/>
      <c r="EG422"/>
      <c r="EH422"/>
      <c r="EI422"/>
      <c r="EJ422"/>
      <c r="EK422"/>
      <c r="EL422"/>
      <c r="EM422"/>
      <c r="EN422"/>
      <c r="EO422"/>
      <c r="EP422"/>
      <c r="EQ422"/>
      <c r="ER422"/>
      <c r="ES422"/>
      <c r="ET422"/>
      <c r="EU422"/>
      <c r="EV422"/>
      <c r="EW422"/>
      <c r="EX422"/>
      <c r="EY422"/>
      <c r="EZ422"/>
      <c r="FA422"/>
      <c r="FB422"/>
      <c r="FC422"/>
      <c r="FD422"/>
      <c r="FE422"/>
      <c r="FF422"/>
      <c r="FG422"/>
      <c r="FH422"/>
      <c r="FI422"/>
      <c r="FJ422"/>
      <c r="FK422"/>
      <c r="FL422"/>
      <c r="FM422"/>
      <c r="FN422"/>
      <c r="FO422"/>
      <c r="FP422"/>
      <c r="FQ422"/>
      <c r="FR422"/>
      <c r="FS422"/>
      <c r="FT422"/>
      <c r="FU422"/>
      <c r="FV422"/>
      <c r="FW422"/>
      <c r="FX422"/>
      <c r="FY422"/>
      <c r="FZ422"/>
      <c r="GA422"/>
      <c r="GB422"/>
      <c r="GC422"/>
      <c r="GD422"/>
      <c r="GE422"/>
      <c r="GF422"/>
      <c r="GG422"/>
      <c r="GH422"/>
      <c r="GI422"/>
      <c r="GJ422"/>
      <c r="GK422"/>
      <c r="GL422"/>
      <c r="GM422"/>
      <c r="GN422"/>
      <c r="GO422"/>
      <c r="GP422"/>
      <c r="GQ422"/>
      <c r="GR422"/>
      <c r="GS422"/>
      <c r="GT422"/>
      <c r="GU422"/>
      <c r="GV422"/>
      <c r="GW422"/>
      <c r="GX422"/>
      <c r="GY422"/>
      <c r="GZ422"/>
      <c r="HA422"/>
      <c r="HB422"/>
      <c r="HC422"/>
      <c r="HD422"/>
      <c r="HE422"/>
      <c r="HF422"/>
      <c r="HG422"/>
      <c r="HH422"/>
      <c r="HI422"/>
      <c r="HJ422"/>
      <c r="HK422"/>
      <c r="HL422"/>
      <c r="HM422"/>
      <c r="HN422"/>
      <c r="HO422"/>
      <c r="HP422"/>
      <c r="HQ422"/>
      <c r="HR422"/>
      <c r="HS422"/>
      <c r="HT422"/>
      <c r="HU422"/>
      <c r="HV422"/>
      <c r="HW422"/>
      <c r="HX422"/>
      <c r="HY422"/>
      <c r="HZ422"/>
      <c r="IA422"/>
      <c r="IB422"/>
      <c r="IC422"/>
      <c r="ID422"/>
      <c r="IE422"/>
      <c r="IF422"/>
      <c r="IG422"/>
      <c r="IH422"/>
      <c r="II422"/>
      <c r="IJ422"/>
      <c r="IK422"/>
      <c r="IL422"/>
      <c r="IM422"/>
      <c r="IN422"/>
      <c r="IO422"/>
      <c r="IP422"/>
      <c r="IQ422"/>
      <c r="IR422"/>
      <c r="IS422"/>
      <c r="IT422"/>
      <c r="IU422"/>
      <c r="IV422"/>
    </row>
    <row r="423" spans="1:256" s="5" customFormat="1" hidden="1" outlineLevel="2">
      <c r="A423" s="9"/>
      <c r="B423" s="9"/>
      <c r="C423" s="9"/>
      <c r="D423" s="26"/>
      <c r="E423" s="666"/>
      <c r="F423" s="86">
        <v>1</v>
      </c>
      <c r="G423" s="123"/>
      <c r="H423" s="147"/>
      <c r="I423" s="68">
        <v>0</v>
      </c>
      <c r="J423" s="68">
        <v>0</v>
      </c>
      <c r="K423" s="68">
        <v>0</v>
      </c>
      <c r="L423" s="68">
        <v>0</v>
      </c>
      <c r="M423" s="68">
        <v>0</v>
      </c>
      <c r="N423" s="68">
        <v>0</v>
      </c>
      <c r="O423" s="68">
        <v>0</v>
      </c>
      <c r="P423" s="68">
        <v>0</v>
      </c>
      <c r="Q423" s="68">
        <v>0</v>
      </c>
      <c r="R423" s="68"/>
      <c r="S423" s="103"/>
      <c r="T423" s="103"/>
      <c r="U423" s="103"/>
      <c r="V423" s="103"/>
      <c r="W423" s="103"/>
      <c r="X423" s="103"/>
      <c r="Y423" s="103"/>
      <c r="Z423" s="103"/>
      <c r="AA423" s="103"/>
      <c r="AB423" s="216"/>
      <c r="AC423" s="216"/>
      <c r="AD423" s="216"/>
      <c r="AE423" s="216"/>
      <c r="AF423" s="216"/>
      <c r="AG423" s="216"/>
      <c r="AH423" s="216"/>
      <c r="AI423" s="216"/>
      <c r="AJ423" s="216"/>
      <c r="AK423" s="216"/>
      <c r="AL423" s="216"/>
      <c r="AM423" s="216"/>
      <c r="AN423" s="216"/>
      <c r="AO423" s="216"/>
      <c r="AP423" s="216"/>
      <c r="AQ423" s="216"/>
      <c r="AR423" s="216"/>
      <c r="AS423" s="216"/>
      <c r="AT423" s="216"/>
      <c r="AU423" s="216"/>
      <c r="AV423" s="216"/>
      <c r="AW423" s="216"/>
      <c r="AX423" s="216"/>
      <c r="AY423" s="216"/>
      <c r="AZ423" s="216"/>
      <c r="BA423" s="216"/>
      <c r="BB423" s="216"/>
      <c r="BC423" s="216"/>
      <c r="BD423" s="103"/>
      <c r="BE423" s="103"/>
      <c r="BF423" s="103"/>
      <c r="BG423" s="103"/>
      <c r="BH423" s="103"/>
      <c r="BI423" s="103"/>
      <c r="BJ423" s="103"/>
      <c r="BK423" s="12"/>
      <c r="BL423" s="12"/>
      <c r="BM423"/>
      <c r="BN423"/>
      <c r="BO423"/>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c r="CU423"/>
      <c r="CV423"/>
      <c r="CW423"/>
      <c r="CX423"/>
      <c r="CY423"/>
      <c r="CZ423"/>
      <c r="DA423"/>
      <c r="DB423"/>
      <c r="DC423"/>
      <c r="DD423"/>
      <c r="DE423"/>
      <c r="DF423"/>
      <c r="DG423"/>
      <c r="DH423"/>
      <c r="DI423"/>
      <c r="DJ423"/>
      <c r="DK423"/>
      <c r="DL423"/>
      <c r="DM423"/>
      <c r="DN423"/>
      <c r="DO423"/>
      <c r="DP423"/>
      <c r="DQ423"/>
      <c r="DR423"/>
      <c r="DS423"/>
      <c r="DT423"/>
      <c r="DU423"/>
      <c r="DV423"/>
      <c r="DW423"/>
      <c r="DX423"/>
      <c r="DY423"/>
      <c r="DZ423"/>
      <c r="EA423"/>
      <c r="EB423"/>
      <c r="EC423"/>
      <c r="ED423"/>
      <c r="EE423"/>
      <c r="EF423"/>
      <c r="EG423"/>
      <c r="EH423"/>
      <c r="EI423"/>
      <c r="EJ423"/>
      <c r="EK423"/>
      <c r="EL423"/>
      <c r="EM423"/>
      <c r="EN423"/>
      <c r="EO423"/>
      <c r="EP423"/>
      <c r="EQ423"/>
      <c r="ER423"/>
      <c r="ES423"/>
      <c r="ET423"/>
      <c r="EU423"/>
      <c r="EV423"/>
      <c r="EW423"/>
      <c r="EX423"/>
      <c r="EY423"/>
      <c r="EZ423"/>
      <c r="FA423"/>
      <c r="FB423"/>
      <c r="FC423"/>
      <c r="FD423"/>
      <c r="FE423"/>
      <c r="FF423"/>
      <c r="FG423"/>
      <c r="FH423"/>
      <c r="FI423"/>
      <c r="FJ423"/>
      <c r="FK423"/>
      <c r="FL423"/>
      <c r="FM423"/>
      <c r="FN423"/>
      <c r="FO423"/>
      <c r="FP423"/>
      <c r="FQ423"/>
      <c r="FR423"/>
      <c r="FS423"/>
      <c r="FT423"/>
      <c r="FU423"/>
      <c r="FV423"/>
      <c r="FW423"/>
      <c r="FX423"/>
      <c r="FY423"/>
      <c r="FZ423"/>
      <c r="GA423"/>
      <c r="GB423"/>
      <c r="GC423"/>
      <c r="GD423"/>
      <c r="GE423"/>
      <c r="GF423"/>
      <c r="GG423"/>
      <c r="GH423"/>
      <c r="GI423"/>
      <c r="GJ423"/>
      <c r="GK423"/>
      <c r="GL423"/>
      <c r="GM423"/>
      <c r="GN423"/>
      <c r="GO423"/>
      <c r="GP423"/>
      <c r="GQ423"/>
      <c r="GR423"/>
      <c r="GS423"/>
      <c r="GT423"/>
      <c r="GU423"/>
      <c r="GV423"/>
      <c r="GW423"/>
      <c r="GX423"/>
      <c r="GY423"/>
      <c r="GZ423"/>
      <c r="HA423"/>
      <c r="HB423"/>
      <c r="HC423"/>
      <c r="HD423"/>
      <c r="HE423"/>
      <c r="HF423"/>
      <c r="HG423"/>
      <c r="HH423"/>
      <c r="HI423"/>
      <c r="HJ423"/>
      <c r="HK423"/>
      <c r="HL423"/>
      <c r="HM423"/>
      <c r="HN423"/>
      <c r="HO423"/>
      <c r="HP423"/>
      <c r="HQ423"/>
      <c r="HR423"/>
      <c r="HS423"/>
      <c r="HT423"/>
      <c r="HU423"/>
      <c r="HV423"/>
      <c r="HW423"/>
      <c r="HX423"/>
      <c r="HY423"/>
      <c r="HZ423"/>
      <c r="IA423"/>
      <c r="IB423"/>
      <c r="IC423"/>
      <c r="ID423"/>
      <c r="IE423"/>
      <c r="IF423"/>
      <c r="IG423"/>
      <c r="IH423"/>
      <c r="II423"/>
      <c r="IJ423"/>
      <c r="IK423"/>
      <c r="IL423"/>
      <c r="IM423"/>
      <c r="IN423"/>
      <c r="IO423"/>
      <c r="IP423"/>
      <c r="IQ423"/>
      <c r="IR423"/>
      <c r="IS423"/>
      <c r="IT423"/>
      <c r="IU423"/>
      <c r="IV423"/>
    </row>
    <row r="424" spans="1:256" s="5" customFormat="1" hidden="1" outlineLevel="2">
      <c r="A424" s="9"/>
      <c r="B424" s="9"/>
      <c r="C424" s="9"/>
      <c r="D424" s="26"/>
      <c r="E424" s="666"/>
      <c r="F424" s="86">
        <v>2</v>
      </c>
      <c r="G424" s="123"/>
      <c r="H424" s="148"/>
      <c r="I424" s="149"/>
      <c r="J424" s="68">
        <v>0</v>
      </c>
      <c r="K424" s="68">
        <v>0</v>
      </c>
      <c r="L424" s="68">
        <v>0</v>
      </c>
      <c r="M424" s="68">
        <v>0</v>
      </c>
      <c r="N424" s="68">
        <v>0</v>
      </c>
      <c r="O424" s="68">
        <v>0</v>
      </c>
      <c r="P424" s="68">
        <v>0</v>
      </c>
      <c r="Q424" s="68">
        <v>0</v>
      </c>
      <c r="R424" s="68"/>
      <c r="S424" s="103"/>
      <c r="T424" s="103"/>
      <c r="U424" s="103"/>
      <c r="V424" s="103"/>
      <c r="W424" s="103"/>
      <c r="X424" s="103"/>
      <c r="Y424" s="103"/>
      <c r="Z424" s="103"/>
      <c r="AA424" s="103"/>
      <c r="AB424" s="216"/>
      <c r="AC424" s="216"/>
      <c r="AD424" s="216"/>
      <c r="AE424" s="216"/>
      <c r="AF424" s="216"/>
      <c r="AG424" s="216"/>
      <c r="AH424" s="216"/>
      <c r="AI424" s="216"/>
      <c r="AJ424" s="216"/>
      <c r="AK424" s="216"/>
      <c r="AL424" s="216"/>
      <c r="AM424" s="216"/>
      <c r="AN424" s="216"/>
      <c r="AO424" s="216"/>
      <c r="AP424" s="216"/>
      <c r="AQ424" s="216"/>
      <c r="AR424" s="216"/>
      <c r="AS424" s="216"/>
      <c r="AT424" s="216"/>
      <c r="AU424" s="216"/>
      <c r="AV424" s="216"/>
      <c r="AW424" s="216"/>
      <c r="AX424" s="216"/>
      <c r="AY424" s="216"/>
      <c r="AZ424" s="216"/>
      <c r="BA424" s="216"/>
      <c r="BB424" s="216"/>
      <c r="BC424" s="216"/>
      <c r="BD424" s="103"/>
      <c r="BE424" s="103"/>
      <c r="BF424" s="103"/>
      <c r="BG424" s="103"/>
      <c r="BH424" s="103"/>
      <c r="BI424" s="103"/>
      <c r="BJ424" s="103"/>
      <c r="BK424" s="12"/>
      <c r="BL424" s="12"/>
      <c r="BM424"/>
      <c r="BN424"/>
      <c r="BO424"/>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c r="CU424"/>
      <c r="CV424"/>
      <c r="CW424"/>
      <c r="CX424"/>
      <c r="CY424"/>
      <c r="CZ424"/>
      <c r="DA424"/>
      <c r="DB424"/>
      <c r="DC424"/>
      <c r="DD424"/>
      <c r="DE424"/>
      <c r="DF424"/>
      <c r="DG424"/>
      <c r="DH424"/>
      <c r="DI424"/>
      <c r="DJ424"/>
      <c r="DK424"/>
      <c r="DL424"/>
      <c r="DM424"/>
      <c r="DN424"/>
      <c r="DO424"/>
      <c r="DP424"/>
      <c r="DQ424"/>
      <c r="DR424"/>
      <c r="DS424"/>
      <c r="DT424"/>
      <c r="DU424"/>
      <c r="DV424"/>
      <c r="DW424"/>
      <c r="DX424"/>
      <c r="DY424"/>
      <c r="DZ424"/>
      <c r="EA424"/>
      <c r="EB424"/>
      <c r="EC424"/>
      <c r="ED424"/>
      <c r="EE424"/>
      <c r="EF424"/>
      <c r="EG424"/>
      <c r="EH424"/>
      <c r="EI424"/>
      <c r="EJ424"/>
      <c r="EK424"/>
      <c r="EL424"/>
      <c r="EM424"/>
      <c r="EN424"/>
      <c r="EO424"/>
      <c r="EP424"/>
      <c r="EQ424"/>
      <c r="ER424"/>
      <c r="ES424"/>
      <c r="ET424"/>
      <c r="EU424"/>
      <c r="EV424"/>
      <c r="EW424"/>
      <c r="EX424"/>
      <c r="EY424"/>
      <c r="EZ424"/>
      <c r="FA424"/>
      <c r="FB424"/>
      <c r="FC424"/>
      <c r="FD424"/>
      <c r="FE424"/>
      <c r="FF424"/>
      <c r="FG424"/>
      <c r="FH424"/>
      <c r="FI424"/>
      <c r="FJ424"/>
      <c r="FK424"/>
      <c r="FL424"/>
      <c r="FM424"/>
      <c r="FN424"/>
      <c r="FO424"/>
      <c r="FP424"/>
      <c r="FQ424"/>
      <c r="FR424"/>
      <c r="FS424"/>
      <c r="FT424"/>
      <c r="FU424"/>
      <c r="FV424"/>
      <c r="FW424"/>
      <c r="FX424"/>
      <c r="FY424"/>
      <c r="FZ424"/>
      <c r="GA424"/>
      <c r="GB424"/>
      <c r="GC424"/>
      <c r="GD424"/>
      <c r="GE424"/>
      <c r="GF424"/>
      <c r="GG424"/>
      <c r="GH424"/>
      <c r="GI424"/>
      <c r="GJ424"/>
      <c r="GK424"/>
      <c r="GL424"/>
      <c r="GM424"/>
      <c r="GN424"/>
      <c r="GO424"/>
      <c r="GP424"/>
      <c r="GQ424"/>
      <c r="GR424"/>
      <c r="GS424"/>
      <c r="GT424"/>
      <c r="GU424"/>
      <c r="GV424"/>
      <c r="GW424"/>
      <c r="GX424"/>
      <c r="GY424"/>
      <c r="GZ424"/>
      <c r="HA424"/>
      <c r="HB424"/>
      <c r="HC424"/>
      <c r="HD424"/>
      <c r="HE424"/>
      <c r="HF424"/>
      <c r="HG424"/>
      <c r="HH424"/>
      <c r="HI424"/>
      <c r="HJ424"/>
      <c r="HK424"/>
      <c r="HL424"/>
      <c r="HM424"/>
      <c r="HN424"/>
      <c r="HO424"/>
      <c r="HP424"/>
      <c r="HQ424"/>
      <c r="HR424"/>
      <c r="HS424"/>
      <c r="HT424"/>
      <c r="HU424"/>
      <c r="HV424"/>
      <c r="HW424"/>
      <c r="HX424"/>
      <c r="HY424"/>
      <c r="HZ424"/>
      <c r="IA424"/>
      <c r="IB424"/>
      <c r="IC424"/>
      <c r="ID424"/>
      <c r="IE424"/>
      <c r="IF424"/>
      <c r="IG424"/>
      <c r="IH424"/>
      <c r="II424"/>
      <c r="IJ424"/>
      <c r="IK424"/>
      <c r="IL424"/>
      <c r="IM424"/>
      <c r="IN424"/>
      <c r="IO424"/>
      <c r="IP424"/>
      <c r="IQ424"/>
      <c r="IR424"/>
      <c r="IS424"/>
      <c r="IT424"/>
      <c r="IU424"/>
      <c r="IV424"/>
    </row>
    <row r="425" spans="1:256" s="5" customFormat="1" hidden="1" outlineLevel="2">
      <c r="A425" s="9"/>
      <c r="B425" s="9"/>
      <c r="C425" s="9"/>
      <c r="D425" s="26"/>
      <c r="E425" s="666"/>
      <c r="F425" s="86">
        <v>3</v>
      </c>
      <c r="G425" s="123"/>
      <c r="H425" s="148"/>
      <c r="I425" s="150"/>
      <c r="J425" s="149"/>
      <c r="K425" s="68">
        <v>0</v>
      </c>
      <c r="L425" s="68">
        <v>0</v>
      </c>
      <c r="M425" s="68">
        <v>0</v>
      </c>
      <c r="N425" s="68">
        <v>0</v>
      </c>
      <c r="O425" s="68">
        <v>0</v>
      </c>
      <c r="P425" s="68">
        <v>0</v>
      </c>
      <c r="Q425" s="68">
        <v>0</v>
      </c>
      <c r="R425" s="68"/>
      <c r="S425" s="103"/>
      <c r="T425" s="103"/>
      <c r="U425" s="103"/>
      <c r="V425" s="103"/>
      <c r="W425" s="103"/>
      <c r="X425" s="103"/>
      <c r="Y425" s="103"/>
      <c r="Z425" s="103"/>
      <c r="AA425" s="103"/>
      <c r="AB425" s="216"/>
      <c r="AC425" s="216"/>
      <c r="AD425" s="216"/>
      <c r="AE425" s="216"/>
      <c r="AF425" s="216"/>
      <c r="AG425" s="216"/>
      <c r="AH425" s="216"/>
      <c r="AI425" s="216"/>
      <c r="AJ425" s="216"/>
      <c r="AK425" s="216"/>
      <c r="AL425" s="216"/>
      <c r="AM425" s="216"/>
      <c r="AN425" s="216"/>
      <c r="AO425" s="216"/>
      <c r="AP425" s="216"/>
      <c r="AQ425" s="216"/>
      <c r="AR425" s="216"/>
      <c r="AS425" s="216"/>
      <c r="AT425" s="216"/>
      <c r="AU425" s="216"/>
      <c r="AV425" s="216"/>
      <c r="AW425" s="216"/>
      <c r="AX425" s="216"/>
      <c r="AY425" s="216"/>
      <c r="AZ425" s="216"/>
      <c r="BA425" s="216"/>
      <c r="BB425" s="216"/>
      <c r="BC425" s="216"/>
      <c r="BD425" s="103"/>
      <c r="BE425" s="103"/>
      <c r="BF425" s="103"/>
      <c r="BG425" s="103"/>
      <c r="BH425" s="103"/>
      <c r="BI425" s="103"/>
      <c r="BJ425" s="103"/>
      <c r="BK425" s="12"/>
      <c r="BL425" s="12"/>
      <c r="BM425"/>
      <c r="BN425"/>
      <c r="BO425"/>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CW425"/>
      <c r="CX425"/>
      <c r="CY425"/>
      <c r="CZ425"/>
      <c r="DA425"/>
      <c r="DB425"/>
      <c r="DC425"/>
      <c r="DD425"/>
      <c r="DE425"/>
      <c r="DF425"/>
      <c r="DG425"/>
      <c r="DH425"/>
      <c r="DI425"/>
      <c r="DJ425"/>
      <c r="DK425"/>
      <c r="DL425"/>
      <c r="DM425"/>
      <c r="DN425"/>
      <c r="DO425"/>
      <c r="DP425"/>
      <c r="DQ425"/>
      <c r="DR425"/>
      <c r="DS425"/>
      <c r="DT425"/>
      <c r="DU425"/>
      <c r="DV425"/>
      <c r="DW425"/>
      <c r="DX425"/>
      <c r="DY425"/>
      <c r="DZ425"/>
      <c r="EA425"/>
      <c r="EB425"/>
      <c r="EC425"/>
      <c r="ED425"/>
      <c r="EE425"/>
      <c r="EF425"/>
      <c r="EG425"/>
      <c r="EH425"/>
      <c r="EI425"/>
      <c r="EJ425"/>
      <c r="EK425"/>
      <c r="EL425"/>
      <c r="EM425"/>
      <c r="EN425"/>
      <c r="EO425"/>
      <c r="EP425"/>
      <c r="EQ425"/>
      <c r="ER425"/>
      <c r="ES425"/>
      <c r="ET425"/>
      <c r="EU425"/>
      <c r="EV425"/>
      <c r="EW425"/>
      <c r="EX425"/>
      <c r="EY425"/>
      <c r="EZ425"/>
      <c r="FA425"/>
      <c r="FB425"/>
      <c r="FC425"/>
      <c r="FD425"/>
      <c r="FE425"/>
      <c r="FF425"/>
      <c r="FG425"/>
      <c r="FH425"/>
      <c r="FI425"/>
      <c r="FJ425"/>
      <c r="FK425"/>
      <c r="FL425"/>
      <c r="FM425"/>
      <c r="FN425"/>
      <c r="FO425"/>
      <c r="FP425"/>
      <c r="FQ425"/>
      <c r="FR425"/>
      <c r="FS425"/>
      <c r="FT425"/>
      <c r="FU425"/>
      <c r="FV425"/>
      <c r="FW425"/>
      <c r="FX425"/>
      <c r="FY425"/>
      <c r="FZ425"/>
      <c r="GA425"/>
      <c r="GB425"/>
      <c r="GC425"/>
      <c r="GD425"/>
      <c r="GE425"/>
      <c r="GF425"/>
      <c r="GG425"/>
      <c r="GH425"/>
      <c r="GI425"/>
      <c r="GJ425"/>
      <c r="GK425"/>
      <c r="GL425"/>
      <c r="GM425"/>
      <c r="GN425"/>
      <c r="GO425"/>
      <c r="GP425"/>
      <c r="GQ425"/>
      <c r="GR425"/>
      <c r="GS425"/>
      <c r="GT425"/>
      <c r="GU425"/>
      <c r="GV425"/>
      <c r="GW425"/>
      <c r="GX425"/>
      <c r="GY425"/>
      <c r="GZ425"/>
      <c r="HA425"/>
      <c r="HB425"/>
      <c r="HC425"/>
      <c r="HD425"/>
      <c r="HE425"/>
      <c r="HF425"/>
      <c r="HG425"/>
      <c r="HH425"/>
      <c r="HI425"/>
      <c r="HJ425"/>
      <c r="HK425"/>
      <c r="HL425"/>
      <c r="HM425"/>
      <c r="HN425"/>
      <c r="HO425"/>
      <c r="HP425"/>
      <c r="HQ425"/>
      <c r="HR425"/>
      <c r="HS425"/>
      <c r="HT425"/>
      <c r="HU425"/>
      <c r="HV425"/>
      <c r="HW425"/>
      <c r="HX425"/>
      <c r="HY425"/>
      <c r="HZ425"/>
      <c r="IA425"/>
      <c r="IB425"/>
      <c r="IC425"/>
      <c r="ID425"/>
      <c r="IE425"/>
      <c r="IF425"/>
      <c r="IG425"/>
      <c r="IH425"/>
      <c r="II425"/>
      <c r="IJ425"/>
      <c r="IK425"/>
      <c r="IL425"/>
      <c r="IM425"/>
      <c r="IN425"/>
      <c r="IO425"/>
      <c r="IP425"/>
      <c r="IQ425"/>
      <c r="IR425"/>
      <c r="IS425"/>
      <c r="IT425"/>
      <c r="IU425"/>
      <c r="IV425"/>
    </row>
    <row r="426" spans="1:256" s="5" customFormat="1" hidden="1" outlineLevel="2">
      <c r="A426" s="9"/>
      <c r="B426" s="9"/>
      <c r="C426" s="9"/>
      <c r="D426" s="26"/>
      <c r="E426" s="666"/>
      <c r="F426" s="86">
        <v>4</v>
      </c>
      <c r="G426" s="123"/>
      <c r="H426" s="148"/>
      <c r="I426" s="150"/>
      <c r="J426" s="150"/>
      <c r="K426" s="149"/>
      <c r="L426" s="68">
        <v>0</v>
      </c>
      <c r="M426" s="68">
        <v>0</v>
      </c>
      <c r="N426" s="68">
        <v>0</v>
      </c>
      <c r="O426" s="68">
        <v>0</v>
      </c>
      <c r="P426" s="68">
        <v>0</v>
      </c>
      <c r="Q426" s="68">
        <v>0</v>
      </c>
      <c r="R426" s="68"/>
      <c r="S426" s="103"/>
      <c r="T426" s="103"/>
      <c r="U426" s="103"/>
      <c r="V426" s="103"/>
      <c r="W426" s="103"/>
      <c r="X426" s="103"/>
      <c r="Y426" s="103"/>
      <c r="Z426" s="103"/>
      <c r="AA426" s="103"/>
      <c r="AB426" s="216"/>
      <c r="AC426" s="216"/>
      <c r="AD426" s="216"/>
      <c r="AE426" s="216"/>
      <c r="AF426" s="216"/>
      <c r="AG426" s="216"/>
      <c r="AH426" s="216"/>
      <c r="AI426" s="216"/>
      <c r="AJ426" s="216"/>
      <c r="AK426" s="216"/>
      <c r="AL426" s="216"/>
      <c r="AM426" s="216"/>
      <c r="AN426" s="216"/>
      <c r="AO426" s="216"/>
      <c r="AP426" s="216"/>
      <c r="AQ426" s="216"/>
      <c r="AR426" s="216"/>
      <c r="AS426" s="216"/>
      <c r="AT426" s="216"/>
      <c r="AU426" s="216"/>
      <c r="AV426" s="216"/>
      <c r="AW426" s="216"/>
      <c r="AX426" s="216"/>
      <c r="AY426" s="216"/>
      <c r="AZ426" s="216"/>
      <c r="BA426" s="216"/>
      <c r="BB426" s="216"/>
      <c r="BC426" s="216"/>
      <c r="BD426" s="103"/>
      <c r="BE426" s="103"/>
      <c r="BF426" s="103"/>
      <c r="BG426" s="103"/>
      <c r="BH426" s="103"/>
      <c r="BI426" s="103"/>
      <c r="BJ426" s="103"/>
      <c r="BK426" s="12"/>
      <c r="BL426" s="12"/>
      <c r="BM426"/>
      <c r="BN426"/>
      <c r="BO426"/>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c r="CU426"/>
      <c r="CV426"/>
      <c r="CW426"/>
      <c r="CX426"/>
      <c r="CY426"/>
      <c r="CZ426"/>
      <c r="DA426"/>
      <c r="DB426"/>
      <c r="DC426"/>
      <c r="DD426"/>
      <c r="DE426"/>
      <c r="DF426"/>
      <c r="DG426"/>
      <c r="DH426"/>
      <c r="DI426"/>
      <c r="DJ426"/>
      <c r="DK426"/>
      <c r="DL426"/>
      <c r="DM426"/>
      <c r="DN426"/>
      <c r="DO426"/>
      <c r="DP426"/>
      <c r="DQ426"/>
      <c r="DR426"/>
      <c r="DS426"/>
      <c r="DT426"/>
      <c r="DU426"/>
      <c r="DV426"/>
      <c r="DW426"/>
      <c r="DX426"/>
      <c r="DY426"/>
      <c r="DZ426"/>
      <c r="EA426"/>
      <c r="EB426"/>
      <c r="EC426"/>
      <c r="ED426"/>
      <c r="EE426"/>
      <c r="EF426"/>
      <c r="EG426"/>
      <c r="EH426"/>
      <c r="EI426"/>
      <c r="EJ426"/>
      <c r="EK426"/>
      <c r="EL426"/>
      <c r="EM426"/>
      <c r="EN426"/>
      <c r="EO426"/>
      <c r="EP426"/>
      <c r="EQ426"/>
      <c r="ER426"/>
      <c r="ES426"/>
      <c r="ET426"/>
      <c r="EU426"/>
      <c r="EV426"/>
      <c r="EW426"/>
      <c r="EX426"/>
      <c r="EY426"/>
      <c r="EZ426"/>
      <c r="FA426"/>
      <c r="FB426"/>
      <c r="FC426"/>
      <c r="FD426"/>
      <c r="FE426"/>
      <c r="FF426"/>
      <c r="FG426"/>
      <c r="FH426"/>
      <c r="FI426"/>
      <c r="FJ426"/>
      <c r="FK426"/>
      <c r="FL426"/>
      <c r="FM426"/>
      <c r="FN426"/>
      <c r="FO426"/>
      <c r="FP426"/>
      <c r="FQ426"/>
      <c r="FR426"/>
      <c r="FS426"/>
      <c r="FT426"/>
      <c r="FU426"/>
      <c r="FV426"/>
      <c r="FW426"/>
      <c r="FX426"/>
      <c r="FY426"/>
      <c r="FZ426"/>
      <c r="GA426"/>
      <c r="GB426"/>
      <c r="GC426"/>
      <c r="GD426"/>
      <c r="GE426"/>
      <c r="GF426"/>
      <c r="GG426"/>
      <c r="GH426"/>
      <c r="GI426"/>
      <c r="GJ426"/>
      <c r="GK426"/>
      <c r="GL426"/>
      <c r="GM426"/>
      <c r="GN426"/>
      <c r="GO426"/>
      <c r="GP426"/>
      <c r="GQ426"/>
      <c r="GR426"/>
      <c r="GS426"/>
      <c r="GT426"/>
      <c r="GU426"/>
      <c r="GV426"/>
      <c r="GW426"/>
      <c r="GX426"/>
      <c r="GY426"/>
      <c r="GZ426"/>
      <c r="HA426"/>
      <c r="HB426"/>
      <c r="HC426"/>
      <c r="HD426"/>
      <c r="HE426"/>
      <c r="HF426"/>
      <c r="HG426"/>
      <c r="HH426"/>
      <c r="HI426"/>
      <c r="HJ426"/>
      <c r="HK426"/>
      <c r="HL426"/>
      <c r="HM426"/>
      <c r="HN426"/>
      <c r="HO426"/>
      <c r="HP426"/>
      <c r="HQ426"/>
      <c r="HR426"/>
      <c r="HS426"/>
      <c r="HT426"/>
      <c r="HU426"/>
      <c r="HV426"/>
      <c r="HW426"/>
      <c r="HX426"/>
      <c r="HY426"/>
      <c r="HZ426"/>
      <c r="IA426"/>
      <c r="IB426"/>
      <c r="IC426"/>
      <c r="ID426"/>
      <c r="IE426"/>
      <c r="IF426"/>
      <c r="IG426"/>
      <c r="IH426"/>
      <c r="II426"/>
      <c r="IJ426"/>
      <c r="IK426"/>
      <c r="IL426"/>
      <c r="IM426"/>
      <c r="IN426"/>
      <c r="IO426"/>
      <c r="IP426"/>
      <c r="IQ426"/>
      <c r="IR426"/>
      <c r="IS426"/>
      <c r="IT426"/>
      <c r="IU426"/>
      <c r="IV426"/>
    </row>
    <row r="427" spans="1:256" s="5" customFormat="1" hidden="1" outlineLevel="2">
      <c r="A427" s="9"/>
      <c r="B427" s="9"/>
      <c r="C427" s="9"/>
      <c r="D427" s="26"/>
      <c r="E427" s="666"/>
      <c r="F427" s="86">
        <v>5</v>
      </c>
      <c r="G427" s="27"/>
      <c r="H427" s="148"/>
      <c r="I427" s="150"/>
      <c r="J427" s="150"/>
      <c r="K427" s="150"/>
      <c r="L427" s="149"/>
      <c r="M427" s="68">
        <v>0</v>
      </c>
      <c r="N427" s="68">
        <v>0</v>
      </c>
      <c r="O427" s="68">
        <v>0</v>
      </c>
      <c r="P427" s="68">
        <v>0</v>
      </c>
      <c r="Q427" s="68">
        <v>0</v>
      </c>
      <c r="R427" s="68"/>
      <c r="S427" s="103"/>
      <c r="T427" s="103"/>
      <c r="U427" s="103"/>
      <c r="V427" s="103"/>
      <c r="W427" s="103"/>
      <c r="X427" s="103"/>
      <c r="Y427" s="103"/>
      <c r="Z427" s="103"/>
      <c r="AA427" s="103"/>
      <c r="AB427" s="216"/>
      <c r="AC427" s="216"/>
      <c r="AD427" s="216"/>
      <c r="AE427" s="216"/>
      <c r="AF427" s="216"/>
      <c r="AG427" s="216"/>
      <c r="AH427" s="216"/>
      <c r="AI427" s="216"/>
      <c r="AJ427" s="216"/>
      <c r="AK427" s="216"/>
      <c r="AL427" s="216"/>
      <c r="AM427" s="216"/>
      <c r="AN427" s="216"/>
      <c r="AO427" s="216"/>
      <c r="AP427" s="216"/>
      <c r="AQ427" s="216"/>
      <c r="AR427" s="216"/>
      <c r="AS427" s="216"/>
      <c r="AT427" s="216"/>
      <c r="AU427" s="216"/>
      <c r="AV427" s="216"/>
      <c r="AW427" s="216"/>
      <c r="AX427" s="216"/>
      <c r="AY427" s="216"/>
      <c r="AZ427" s="216"/>
      <c r="BA427" s="216"/>
      <c r="BB427" s="216"/>
      <c r="BC427" s="216"/>
      <c r="BD427" s="103"/>
      <c r="BE427" s="103"/>
      <c r="BF427" s="103"/>
      <c r="BG427" s="103"/>
      <c r="BH427" s="103"/>
      <c r="BI427" s="103"/>
      <c r="BJ427" s="103"/>
      <c r="BK427" s="12"/>
      <c r="BL427" s="12"/>
      <c r="BM427"/>
      <c r="BN427"/>
      <c r="BO427"/>
      <c r="BP427"/>
      <c r="BQ427"/>
      <c r="BR427"/>
      <c r="BS427"/>
      <c r="BT427"/>
      <c r="BU427"/>
      <c r="BV427"/>
      <c r="BW427"/>
      <c r="BX427"/>
      <c r="BY427"/>
      <c r="BZ427"/>
      <c r="CA427"/>
      <c r="CB427"/>
      <c r="CC427"/>
      <c r="CD427"/>
      <c r="CE427"/>
      <c r="CF427"/>
      <c r="CG427"/>
      <c r="CH427"/>
      <c r="CI427"/>
      <c r="CJ427"/>
      <c r="CK427"/>
      <c r="CL427"/>
      <c r="CM427"/>
      <c r="CN427"/>
      <c r="CO427"/>
      <c r="CP427"/>
      <c r="CQ427"/>
      <c r="CR427"/>
      <c r="CS427"/>
      <c r="CT427"/>
      <c r="CU427"/>
      <c r="CV427"/>
      <c r="CW427"/>
      <c r="CX427"/>
      <c r="CY427"/>
      <c r="CZ427"/>
      <c r="DA427"/>
      <c r="DB427"/>
      <c r="DC427"/>
      <c r="DD427"/>
      <c r="DE427"/>
      <c r="DF427"/>
      <c r="DG427"/>
      <c r="DH427"/>
      <c r="DI427"/>
      <c r="DJ427"/>
      <c r="DK427"/>
      <c r="DL427"/>
      <c r="DM427"/>
      <c r="DN427"/>
      <c r="DO427"/>
      <c r="DP427"/>
      <c r="DQ427"/>
      <c r="DR427"/>
      <c r="DS427"/>
      <c r="DT427"/>
      <c r="DU427"/>
      <c r="DV427"/>
      <c r="DW427"/>
      <c r="DX427"/>
      <c r="DY427"/>
      <c r="DZ427"/>
      <c r="EA427"/>
      <c r="EB427"/>
      <c r="EC427"/>
      <c r="ED427"/>
      <c r="EE427"/>
      <c r="EF427"/>
      <c r="EG427"/>
      <c r="EH427"/>
      <c r="EI427"/>
      <c r="EJ427"/>
      <c r="EK427"/>
      <c r="EL427"/>
      <c r="EM427"/>
      <c r="EN427"/>
      <c r="EO427"/>
      <c r="EP427"/>
      <c r="EQ427"/>
      <c r="ER427"/>
      <c r="ES427"/>
      <c r="ET427"/>
      <c r="EU427"/>
      <c r="EV427"/>
      <c r="EW427"/>
      <c r="EX427"/>
      <c r="EY427"/>
      <c r="EZ427"/>
      <c r="FA427"/>
      <c r="FB427"/>
      <c r="FC427"/>
      <c r="FD427"/>
      <c r="FE427"/>
      <c r="FF427"/>
      <c r="FG427"/>
      <c r="FH427"/>
      <c r="FI427"/>
      <c r="FJ427"/>
      <c r="FK427"/>
      <c r="FL427"/>
      <c r="FM427"/>
      <c r="FN427"/>
      <c r="FO427"/>
      <c r="FP427"/>
      <c r="FQ427"/>
      <c r="FR427"/>
      <c r="FS427"/>
      <c r="FT427"/>
      <c r="FU427"/>
      <c r="FV427"/>
      <c r="FW427"/>
      <c r="FX427"/>
      <c r="FY427"/>
      <c r="FZ427"/>
      <c r="GA427"/>
      <c r="GB427"/>
      <c r="GC427"/>
      <c r="GD427"/>
      <c r="GE427"/>
      <c r="GF427"/>
      <c r="GG427"/>
      <c r="GH427"/>
      <c r="GI427"/>
      <c r="GJ427"/>
      <c r="GK427"/>
      <c r="GL427"/>
      <c r="GM427"/>
      <c r="GN427"/>
      <c r="GO427"/>
      <c r="GP427"/>
      <c r="GQ427"/>
      <c r="GR427"/>
      <c r="GS427"/>
      <c r="GT427"/>
      <c r="GU427"/>
      <c r="GV427"/>
      <c r="GW427"/>
      <c r="GX427"/>
      <c r="GY427"/>
      <c r="GZ427"/>
      <c r="HA427"/>
      <c r="HB427"/>
      <c r="HC427"/>
      <c r="HD427"/>
      <c r="HE427"/>
      <c r="HF427"/>
      <c r="HG427"/>
      <c r="HH427"/>
      <c r="HI427"/>
      <c r="HJ427"/>
      <c r="HK427"/>
      <c r="HL427"/>
      <c r="HM427"/>
      <c r="HN427"/>
      <c r="HO427"/>
      <c r="HP427"/>
      <c r="HQ427"/>
      <c r="HR427"/>
      <c r="HS427"/>
      <c r="HT427"/>
      <c r="HU427"/>
      <c r="HV427"/>
      <c r="HW427"/>
      <c r="HX427"/>
      <c r="HY427"/>
      <c r="HZ427"/>
      <c r="IA427"/>
      <c r="IB427"/>
      <c r="IC427"/>
      <c r="ID427"/>
      <c r="IE427"/>
      <c r="IF427"/>
      <c r="IG427"/>
      <c r="IH427"/>
      <c r="II427"/>
      <c r="IJ427"/>
      <c r="IK427"/>
      <c r="IL427"/>
      <c r="IM427"/>
      <c r="IN427"/>
      <c r="IO427"/>
      <c r="IP427"/>
      <c r="IQ427"/>
      <c r="IR427"/>
      <c r="IS427"/>
      <c r="IT427"/>
      <c r="IU427"/>
      <c r="IV427"/>
    </row>
    <row r="428" spans="1:256" s="5" customFormat="1" hidden="1" outlineLevel="2">
      <c r="A428" s="9"/>
      <c r="B428" s="9"/>
      <c r="C428" s="9"/>
      <c r="D428" s="26"/>
      <c r="E428" s="666"/>
      <c r="F428" s="86">
        <v>6</v>
      </c>
      <c r="G428" s="27"/>
      <c r="H428" s="148"/>
      <c r="I428" s="150"/>
      <c r="J428" s="150"/>
      <c r="K428" s="150"/>
      <c r="L428" s="150"/>
      <c r="M428" s="149"/>
      <c r="N428" s="68">
        <v>0</v>
      </c>
      <c r="O428" s="68">
        <v>0</v>
      </c>
      <c r="P428" s="68">
        <v>0</v>
      </c>
      <c r="Q428" s="68">
        <v>0</v>
      </c>
      <c r="R428" s="68"/>
      <c r="S428" s="103"/>
      <c r="T428" s="103"/>
      <c r="U428" s="103"/>
      <c r="V428" s="103"/>
      <c r="W428" s="103"/>
      <c r="X428" s="103"/>
      <c r="Y428" s="103"/>
      <c r="Z428" s="103"/>
      <c r="AA428" s="103"/>
      <c r="AB428" s="216"/>
      <c r="AC428" s="216"/>
      <c r="AD428" s="216"/>
      <c r="AE428" s="216"/>
      <c r="AF428" s="216"/>
      <c r="AG428" s="216"/>
      <c r="AH428" s="216"/>
      <c r="AI428" s="216"/>
      <c r="AJ428" s="216"/>
      <c r="AK428" s="216"/>
      <c r="AL428" s="216"/>
      <c r="AM428" s="216"/>
      <c r="AN428" s="216"/>
      <c r="AO428" s="216"/>
      <c r="AP428" s="216"/>
      <c r="AQ428" s="216"/>
      <c r="AR428" s="216"/>
      <c r="AS428" s="216"/>
      <c r="AT428" s="216"/>
      <c r="AU428" s="216"/>
      <c r="AV428" s="216"/>
      <c r="AW428" s="216"/>
      <c r="AX428" s="216"/>
      <c r="AY428" s="216"/>
      <c r="AZ428" s="216"/>
      <c r="BA428" s="216"/>
      <c r="BB428" s="216"/>
      <c r="BC428" s="216"/>
      <c r="BD428" s="103"/>
      <c r="BE428" s="103"/>
      <c r="BF428" s="103"/>
      <c r="BG428" s="103"/>
      <c r="BH428" s="103"/>
      <c r="BI428" s="103"/>
      <c r="BJ428" s="103"/>
      <c r="BK428" s="12"/>
      <c r="BL428" s="12"/>
      <c r="BM428"/>
      <c r="BN428"/>
      <c r="BO428"/>
      <c r="BP428"/>
      <c r="BQ428"/>
      <c r="BR428"/>
      <c r="BS428"/>
      <c r="BT428"/>
      <c r="BU428"/>
      <c r="BV428"/>
      <c r="BW428"/>
      <c r="BX428"/>
      <c r="BY428"/>
      <c r="BZ428"/>
      <c r="CA428"/>
      <c r="CB428"/>
      <c r="CC428"/>
      <c r="CD428"/>
      <c r="CE428"/>
      <c r="CF428"/>
      <c r="CG428"/>
      <c r="CH428"/>
      <c r="CI428"/>
      <c r="CJ428"/>
      <c r="CK428"/>
      <c r="CL428"/>
      <c r="CM428"/>
      <c r="CN428"/>
      <c r="CO428"/>
      <c r="CP428"/>
      <c r="CQ428"/>
      <c r="CR428"/>
      <c r="CS428"/>
      <c r="CT428"/>
      <c r="CU428"/>
      <c r="CV428"/>
      <c r="CW428"/>
      <c r="CX428"/>
      <c r="CY428"/>
      <c r="CZ428"/>
      <c r="DA428"/>
      <c r="DB428"/>
      <c r="DC428"/>
      <c r="DD428"/>
      <c r="DE428"/>
      <c r="DF428"/>
      <c r="DG428"/>
      <c r="DH428"/>
      <c r="DI428"/>
      <c r="DJ428"/>
      <c r="DK428"/>
      <c r="DL428"/>
      <c r="DM428"/>
      <c r="DN428"/>
      <c r="DO428"/>
      <c r="DP428"/>
      <c r="DQ428"/>
      <c r="DR428"/>
      <c r="DS428"/>
      <c r="DT428"/>
      <c r="DU428"/>
      <c r="DV428"/>
      <c r="DW428"/>
      <c r="DX428"/>
      <c r="DY428"/>
      <c r="DZ428"/>
      <c r="EA428"/>
      <c r="EB428"/>
      <c r="EC428"/>
      <c r="ED428"/>
      <c r="EE428"/>
      <c r="EF428"/>
      <c r="EG428"/>
      <c r="EH428"/>
      <c r="EI428"/>
      <c r="EJ428"/>
      <c r="EK428"/>
      <c r="EL428"/>
      <c r="EM428"/>
      <c r="EN428"/>
      <c r="EO428"/>
      <c r="EP428"/>
      <c r="EQ428"/>
      <c r="ER428"/>
      <c r="ES428"/>
      <c r="ET428"/>
      <c r="EU428"/>
      <c r="EV428"/>
      <c r="EW428"/>
      <c r="EX428"/>
      <c r="EY428"/>
      <c r="EZ428"/>
      <c r="FA428"/>
      <c r="FB428"/>
      <c r="FC428"/>
      <c r="FD428"/>
      <c r="FE428"/>
      <c r="FF428"/>
      <c r="FG428"/>
      <c r="FH428"/>
      <c r="FI428"/>
      <c r="FJ428"/>
      <c r="FK428"/>
      <c r="FL428"/>
      <c r="FM428"/>
      <c r="FN428"/>
      <c r="FO428"/>
      <c r="FP428"/>
      <c r="FQ428"/>
      <c r="FR428"/>
      <c r="FS428"/>
      <c r="FT428"/>
      <c r="FU428"/>
      <c r="FV428"/>
      <c r="FW428"/>
      <c r="FX428"/>
      <c r="FY428"/>
      <c r="FZ428"/>
      <c r="GA428"/>
      <c r="GB428"/>
      <c r="GC428"/>
      <c r="GD428"/>
      <c r="GE428"/>
      <c r="GF428"/>
      <c r="GG428"/>
      <c r="GH428"/>
      <c r="GI428"/>
      <c r="GJ428"/>
      <c r="GK428"/>
      <c r="GL428"/>
      <c r="GM428"/>
      <c r="GN428"/>
      <c r="GO428"/>
      <c r="GP428"/>
      <c r="GQ428"/>
      <c r="GR428"/>
      <c r="GS428"/>
      <c r="GT428"/>
      <c r="GU428"/>
      <c r="GV428"/>
      <c r="GW428"/>
      <c r="GX428"/>
      <c r="GY428"/>
      <c r="GZ428"/>
      <c r="HA428"/>
      <c r="HB428"/>
      <c r="HC428"/>
      <c r="HD428"/>
      <c r="HE428"/>
      <c r="HF428"/>
      <c r="HG428"/>
      <c r="HH428"/>
      <c r="HI428"/>
      <c r="HJ428"/>
      <c r="HK428"/>
      <c r="HL428"/>
      <c r="HM428"/>
      <c r="HN428"/>
      <c r="HO428"/>
      <c r="HP428"/>
      <c r="HQ428"/>
      <c r="HR428"/>
      <c r="HS428"/>
      <c r="HT428"/>
      <c r="HU428"/>
      <c r="HV428"/>
      <c r="HW428"/>
      <c r="HX428"/>
      <c r="HY428"/>
      <c r="HZ428"/>
      <c r="IA428"/>
      <c r="IB428"/>
      <c r="IC428"/>
      <c r="ID428"/>
      <c r="IE428"/>
      <c r="IF428"/>
      <c r="IG428"/>
      <c r="IH428"/>
      <c r="II428"/>
      <c r="IJ428"/>
      <c r="IK428"/>
      <c r="IL428"/>
      <c r="IM428"/>
      <c r="IN428"/>
      <c r="IO428"/>
      <c r="IP428"/>
      <c r="IQ428"/>
      <c r="IR428"/>
      <c r="IS428"/>
      <c r="IT428"/>
      <c r="IU428"/>
      <c r="IV428"/>
    </row>
    <row r="429" spans="1:256" s="5" customFormat="1" hidden="1" outlineLevel="2">
      <c r="A429" s="9"/>
      <c r="B429" s="9"/>
      <c r="C429" s="9"/>
      <c r="D429" s="26"/>
      <c r="E429" s="666"/>
      <c r="F429" s="86">
        <v>7</v>
      </c>
      <c r="G429" s="27"/>
      <c r="H429" s="148"/>
      <c r="I429" s="150"/>
      <c r="J429" s="150"/>
      <c r="K429" s="150"/>
      <c r="L429" s="150"/>
      <c r="M429" s="150"/>
      <c r="N429" s="149"/>
      <c r="O429" s="68">
        <v>0</v>
      </c>
      <c r="P429" s="68">
        <v>0</v>
      </c>
      <c r="Q429" s="68">
        <v>0</v>
      </c>
      <c r="R429" s="68"/>
      <c r="S429" s="103"/>
      <c r="T429" s="103"/>
      <c r="U429" s="103"/>
      <c r="V429" s="103"/>
      <c r="W429" s="103"/>
      <c r="X429" s="103"/>
      <c r="Y429" s="103"/>
      <c r="Z429" s="103"/>
      <c r="AA429" s="103"/>
      <c r="AB429" s="216"/>
      <c r="AC429" s="216"/>
      <c r="AD429" s="216"/>
      <c r="AE429" s="216"/>
      <c r="AF429" s="216"/>
      <c r="AG429" s="216"/>
      <c r="AH429" s="216"/>
      <c r="AI429" s="216"/>
      <c r="AJ429" s="216"/>
      <c r="AK429" s="216"/>
      <c r="AL429" s="216"/>
      <c r="AM429" s="216"/>
      <c r="AN429" s="216"/>
      <c r="AO429" s="216"/>
      <c r="AP429" s="216"/>
      <c r="AQ429" s="216"/>
      <c r="AR429" s="216"/>
      <c r="AS429" s="216"/>
      <c r="AT429" s="216"/>
      <c r="AU429" s="216"/>
      <c r="AV429" s="216"/>
      <c r="AW429" s="216"/>
      <c r="AX429" s="216"/>
      <c r="AY429" s="216"/>
      <c r="AZ429" s="216"/>
      <c r="BA429" s="216"/>
      <c r="BB429" s="216"/>
      <c r="BC429" s="216"/>
      <c r="BD429" s="103"/>
      <c r="BE429" s="103"/>
      <c r="BF429" s="103"/>
      <c r="BG429" s="103"/>
      <c r="BH429" s="103"/>
      <c r="BI429" s="103"/>
      <c r="BJ429" s="103"/>
      <c r="BK429" s="12"/>
      <c r="BL429" s="12"/>
      <c r="BM429"/>
      <c r="BN429"/>
      <c r="BO429"/>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c r="CU429"/>
      <c r="CV429"/>
      <c r="CW429"/>
      <c r="CX429"/>
      <c r="CY429"/>
      <c r="CZ429"/>
      <c r="DA429"/>
      <c r="DB429"/>
      <c r="DC429"/>
      <c r="DD429"/>
      <c r="DE429"/>
      <c r="DF429"/>
      <c r="DG429"/>
      <c r="DH429"/>
      <c r="DI429"/>
      <c r="DJ429"/>
      <c r="DK429"/>
      <c r="DL429"/>
      <c r="DM429"/>
      <c r="DN429"/>
      <c r="DO429"/>
      <c r="DP429"/>
      <c r="DQ429"/>
      <c r="DR429"/>
      <c r="DS429"/>
      <c r="DT429"/>
      <c r="DU429"/>
      <c r="DV429"/>
      <c r="DW429"/>
      <c r="DX429"/>
      <c r="DY429"/>
      <c r="DZ429"/>
      <c r="EA429"/>
      <c r="EB429"/>
      <c r="EC429"/>
      <c r="ED429"/>
      <c r="EE429"/>
      <c r="EF429"/>
      <c r="EG429"/>
      <c r="EH429"/>
      <c r="EI429"/>
      <c r="EJ429"/>
      <c r="EK429"/>
      <c r="EL429"/>
      <c r="EM429"/>
      <c r="EN429"/>
      <c r="EO429"/>
      <c r="EP429"/>
      <c r="EQ429"/>
      <c r="ER429"/>
      <c r="ES429"/>
      <c r="ET429"/>
      <c r="EU429"/>
      <c r="EV429"/>
      <c r="EW429"/>
      <c r="EX429"/>
      <c r="EY429"/>
      <c r="EZ429"/>
      <c r="FA429"/>
      <c r="FB429"/>
      <c r="FC429"/>
      <c r="FD429"/>
      <c r="FE429"/>
      <c r="FF429"/>
      <c r="FG429"/>
      <c r="FH429"/>
      <c r="FI429"/>
      <c r="FJ429"/>
      <c r="FK429"/>
      <c r="FL429"/>
      <c r="FM429"/>
      <c r="FN429"/>
      <c r="FO429"/>
      <c r="FP429"/>
      <c r="FQ429"/>
      <c r="FR429"/>
      <c r="FS429"/>
      <c r="FT429"/>
      <c r="FU429"/>
      <c r="FV429"/>
      <c r="FW429"/>
      <c r="FX429"/>
      <c r="FY429"/>
      <c r="FZ429"/>
      <c r="GA429"/>
      <c r="GB429"/>
      <c r="GC429"/>
      <c r="GD429"/>
      <c r="GE429"/>
      <c r="GF429"/>
      <c r="GG429"/>
      <c r="GH429"/>
      <c r="GI429"/>
      <c r="GJ429"/>
      <c r="GK429"/>
      <c r="GL429"/>
      <c r="GM429"/>
      <c r="GN429"/>
      <c r="GO429"/>
      <c r="GP429"/>
      <c r="GQ429"/>
      <c r="GR429"/>
      <c r="GS429"/>
      <c r="GT429"/>
      <c r="GU429"/>
      <c r="GV429"/>
      <c r="GW429"/>
      <c r="GX429"/>
      <c r="GY429"/>
      <c r="GZ429"/>
      <c r="HA429"/>
      <c r="HB429"/>
      <c r="HC429"/>
      <c r="HD429"/>
      <c r="HE429"/>
      <c r="HF429"/>
      <c r="HG429"/>
      <c r="HH429"/>
      <c r="HI429"/>
      <c r="HJ429"/>
      <c r="HK429"/>
      <c r="HL429"/>
      <c r="HM429"/>
      <c r="HN429"/>
      <c r="HO429"/>
      <c r="HP429"/>
      <c r="HQ429"/>
      <c r="HR429"/>
      <c r="HS429"/>
      <c r="HT429"/>
      <c r="HU429"/>
      <c r="HV429"/>
      <c r="HW429"/>
      <c r="HX429"/>
      <c r="HY429"/>
      <c r="HZ429"/>
      <c r="IA429"/>
      <c r="IB429"/>
      <c r="IC429"/>
      <c r="ID429"/>
      <c r="IE429"/>
      <c r="IF429"/>
      <c r="IG429"/>
      <c r="IH429"/>
      <c r="II429"/>
      <c r="IJ429"/>
      <c r="IK429"/>
      <c r="IL429"/>
      <c r="IM429"/>
      <c r="IN429"/>
      <c r="IO429"/>
      <c r="IP429"/>
      <c r="IQ429"/>
      <c r="IR429"/>
      <c r="IS429"/>
      <c r="IT429"/>
      <c r="IU429"/>
      <c r="IV429"/>
    </row>
    <row r="430" spans="1:256" s="5" customFormat="1" hidden="1" outlineLevel="2">
      <c r="A430" s="9"/>
      <c r="B430" s="9"/>
      <c r="C430" s="9"/>
      <c r="D430" s="26"/>
      <c r="E430" s="666"/>
      <c r="F430" s="86">
        <v>8</v>
      </c>
      <c r="G430" s="27"/>
      <c r="H430" s="148"/>
      <c r="I430" s="150"/>
      <c r="J430" s="150"/>
      <c r="K430" s="150"/>
      <c r="L430" s="150"/>
      <c r="M430" s="150"/>
      <c r="N430" s="150"/>
      <c r="O430" s="149"/>
      <c r="P430" s="68">
        <v>0</v>
      </c>
      <c r="Q430" s="68">
        <v>0</v>
      </c>
      <c r="R430" s="68"/>
      <c r="S430" s="103"/>
      <c r="T430" s="103"/>
      <c r="U430" s="103"/>
      <c r="V430" s="103"/>
      <c r="W430" s="103"/>
      <c r="X430" s="103"/>
      <c r="Y430" s="103"/>
      <c r="Z430" s="103"/>
      <c r="AA430" s="103"/>
      <c r="AB430" s="216"/>
      <c r="AC430" s="216"/>
      <c r="AD430" s="216"/>
      <c r="AE430" s="216"/>
      <c r="AF430" s="216"/>
      <c r="AG430" s="216"/>
      <c r="AH430" s="216"/>
      <c r="AI430" s="216"/>
      <c r="AJ430" s="216"/>
      <c r="AK430" s="216"/>
      <c r="AL430" s="216"/>
      <c r="AM430" s="216"/>
      <c r="AN430" s="216"/>
      <c r="AO430" s="216"/>
      <c r="AP430" s="216"/>
      <c r="AQ430" s="216"/>
      <c r="AR430" s="216"/>
      <c r="AS430" s="216"/>
      <c r="AT430" s="216"/>
      <c r="AU430" s="216"/>
      <c r="AV430" s="216"/>
      <c r="AW430" s="216"/>
      <c r="AX430" s="216"/>
      <c r="AY430" s="216"/>
      <c r="AZ430" s="216"/>
      <c r="BA430" s="216"/>
      <c r="BB430" s="216"/>
      <c r="BC430" s="216"/>
      <c r="BD430" s="103"/>
      <c r="BE430" s="103"/>
      <c r="BF430" s="103"/>
      <c r="BG430" s="103"/>
      <c r="BH430" s="103"/>
      <c r="BI430" s="103"/>
      <c r="BJ430" s="103"/>
      <c r="BK430" s="12"/>
      <c r="BL430" s="12"/>
      <c r="BM430"/>
      <c r="BN430"/>
      <c r="BO430"/>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c r="CU430"/>
      <c r="CV430"/>
      <c r="CW430"/>
      <c r="CX430"/>
      <c r="CY430"/>
      <c r="CZ430"/>
      <c r="DA430"/>
      <c r="DB430"/>
      <c r="DC430"/>
      <c r="DD430"/>
      <c r="DE430"/>
      <c r="DF430"/>
      <c r="DG430"/>
      <c r="DH430"/>
      <c r="DI430"/>
      <c r="DJ430"/>
      <c r="DK430"/>
      <c r="DL430"/>
      <c r="DM430"/>
      <c r="DN430"/>
      <c r="DO430"/>
      <c r="DP430"/>
      <c r="DQ430"/>
      <c r="DR430"/>
      <c r="DS430"/>
      <c r="DT430"/>
      <c r="DU430"/>
      <c r="DV430"/>
      <c r="DW430"/>
      <c r="DX430"/>
      <c r="DY430"/>
      <c r="DZ430"/>
      <c r="EA430"/>
      <c r="EB430"/>
      <c r="EC430"/>
      <c r="ED430"/>
      <c r="EE430"/>
      <c r="EF430"/>
      <c r="EG430"/>
      <c r="EH430"/>
      <c r="EI430"/>
      <c r="EJ430"/>
      <c r="EK430"/>
      <c r="EL430"/>
      <c r="EM430"/>
      <c r="EN430"/>
      <c r="EO430"/>
      <c r="EP430"/>
      <c r="EQ430"/>
      <c r="ER430"/>
      <c r="ES430"/>
      <c r="ET430"/>
      <c r="EU430"/>
      <c r="EV430"/>
      <c r="EW430"/>
      <c r="EX430"/>
      <c r="EY430"/>
      <c r="EZ430"/>
      <c r="FA430"/>
      <c r="FB430"/>
      <c r="FC430"/>
      <c r="FD430"/>
      <c r="FE430"/>
      <c r="FF430"/>
      <c r="FG430"/>
      <c r="FH430"/>
      <c r="FI430"/>
      <c r="FJ430"/>
      <c r="FK430"/>
      <c r="FL430"/>
      <c r="FM430"/>
      <c r="FN430"/>
      <c r="FO430"/>
      <c r="FP430"/>
      <c r="FQ430"/>
      <c r="FR430"/>
      <c r="FS430"/>
      <c r="FT430"/>
      <c r="FU430"/>
      <c r="FV430"/>
      <c r="FW430"/>
      <c r="FX430"/>
      <c r="FY430"/>
      <c r="FZ430"/>
      <c r="GA430"/>
      <c r="GB430"/>
      <c r="GC430"/>
      <c r="GD430"/>
      <c r="GE430"/>
      <c r="GF430"/>
      <c r="GG430"/>
      <c r="GH430"/>
      <c r="GI430"/>
      <c r="GJ430"/>
      <c r="GK430"/>
      <c r="GL430"/>
      <c r="GM430"/>
      <c r="GN430"/>
      <c r="GO430"/>
      <c r="GP430"/>
      <c r="GQ430"/>
      <c r="GR430"/>
      <c r="GS430"/>
      <c r="GT430"/>
      <c r="GU430"/>
      <c r="GV430"/>
      <c r="GW430"/>
      <c r="GX430"/>
      <c r="GY430"/>
      <c r="GZ430"/>
      <c r="HA430"/>
      <c r="HB430"/>
      <c r="HC430"/>
      <c r="HD430"/>
      <c r="HE430"/>
      <c r="HF430"/>
      <c r="HG430"/>
      <c r="HH430"/>
      <c r="HI430"/>
      <c r="HJ430"/>
      <c r="HK430"/>
      <c r="HL430"/>
      <c r="HM430"/>
      <c r="HN430"/>
      <c r="HO430"/>
      <c r="HP430"/>
      <c r="HQ430"/>
      <c r="HR430"/>
      <c r="HS430"/>
      <c r="HT430"/>
      <c r="HU430"/>
      <c r="HV430"/>
      <c r="HW430"/>
      <c r="HX430"/>
      <c r="HY430"/>
      <c r="HZ430"/>
      <c r="IA430"/>
      <c r="IB430"/>
      <c r="IC430"/>
      <c r="ID430"/>
      <c r="IE430"/>
      <c r="IF430"/>
      <c r="IG430"/>
      <c r="IH430"/>
      <c r="II430"/>
      <c r="IJ430"/>
      <c r="IK430"/>
      <c r="IL430"/>
      <c r="IM430"/>
      <c r="IN430"/>
      <c r="IO430"/>
      <c r="IP430"/>
      <c r="IQ430"/>
      <c r="IR430"/>
      <c r="IS430"/>
      <c r="IT430"/>
      <c r="IU430"/>
      <c r="IV430"/>
    </row>
    <row r="431" spans="1:256" s="5" customFormat="1" hidden="1" outlineLevel="2">
      <c r="A431" s="9"/>
      <c r="B431" s="9"/>
      <c r="C431" s="9"/>
      <c r="D431" s="26"/>
      <c r="E431" s="666"/>
      <c r="F431" s="86">
        <v>9</v>
      </c>
      <c r="G431" s="27"/>
      <c r="H431" s="148"/>
      <c r="I431" s="150"/>
      <c r="J431" s="150"/>
      <c r="K431" s="150"/>
      <c r="L431" s="150"/>
      <c r="M431" s="150"/>
      <c r="N431" s="150"/>
      <c r="O431" s="150"/>
      <c r="P431" s="149"/>
      <c r="Q431" s="68">
        <v>0</v>
      </c>
      <c r="R431" s="68"/>
      <c r="S431" s="103"/>
      <c r="T431" s="103"/>
      <c r="U431" s="103"/>
      <c r="V431" s="103"/>
      <c r="W431" s="103"/>
      <c r="X431" s="103"/>
      <c r="Y431" s="103"/>
      <c r="Z431" s="103"/>
      <c r="AA431" s="103"/>
      <c r="AB431" s="216"/>
      <c r="AC431" s="216"/>
      <c r="AD431" s="216"/>
      <c r="AE431" s="216"/>
      <c r="AF431" s="216"/>
      <c r="AG431" s="216"/>
      <c r="AH431" s="216"/>
      <c r="AI431" s="216"/>
      <c r="AJ431" s="216"/>
      <c r="AK431" s="216"/>
      <c r="AL431" s="216"/>
      <c r="AM431" s="216"/>
      <c r="AN431" s="216"/>
      <c r="AO431" s="216"/>
      <c r="AP431" s="216"/>
      <c r="AQ431" s="216"/>
      <c r="AR431" s="216"/>
      <c r="AS431" s="216"/>
      <c r="AT431" s="216"/>
      <c r="AU431" s="216"/>
      <c r="AV431" s="216"/>
      <c r="AW431" s="216"/>
      <c r="AX431" s="216"/>
      <c r="AY431" s="216"/>
      <c r="AZ431" s="216"/>
      <c r="BA431" s="216"/>
      <c r="BB431" s="216"/>
      <c r="BC431" s="216"/>
      <c r="BD431" s="103"/>
      <c r="BE431" s="103"/>
      <c r="BF431" s="103"/>
      <c r="BG431" s="103"/>
      <c r="BH431" s="103"/>
      <c r="BI431" s="103"/>
      <c r="BJ431" s="103"/>
      <c r="BK431" s="12"/>
      <c r="BL431" s="12"/>
      <c r="BM431"/>
      <c r="BN431"/>
      <c r="BO431"/>
      <c r="BP431"/>
      <c r="BQ431"/>
      <c r="BR431"/>
      <c r="BS431"/>
      <c r="BT431"/>
      <c r="BU431"/>
      <c r="BV431"/>
      <c r="BW431"/>
      <c r="BX431"/>
      <c r="BY431"/>
      <c r="BZ431"/>
      <c r="CA431"/>
      <c r="CB431"/>
      <c r="CC431"/>
      <c r="CD431"/>
      <c r="CE431"/>
      <c r="CF431"/>
      <c r="CG431"/>
      <c r="CH431"/>
      <c r="CI431"/>
      <c r="CJ431"/>
      <c r="CK431"/>
      <c r="CL431"/>
      <c r="CM431"/>
      <c r="CN431"/>
      <c r="CO431"/>
      <c r="CP431"/>
      <c r="CQ431"/>
      <c r="CR431"/>
      <c r="CS431"/>
      <c r="CT431"/>
      <c r="CU431"/>
      <c r="CV431"/>
      <c r="CW431"/>
      <c r="CX431"/>
      <c r="CY431"/>
      <c r="CZ431"/>
      <c r="DA431"/>
      <c r="DB431"/>
      <c r="DC431"/>
      <c r="DD431"/>
      <c r="DE431"/>
      <c r="DF431"/>
      <c r="DG431"/>
      <c r="DH431"/>
      <c r="DI431"/>
      <c r="DJ431"/>
      <c r="DK431"/>
      <c r="DL431"/>
      <c r="DM431"/>
      <c r="DN431"/>
      <c r="DO431"/>
      <c r="DP431"/>
      <c r="DQ431"/>
      <c r="DR431"/>
      <c r="DS431"/>
      <c r="DT431"/>
      <c r="DU431"/>
      <c r="DV431"/>
      <c r="DW431"/>
      <c r="DX431"/>
      <c r="DY431"/>
      <c r="DZ431"/>
      <c r="EA431"/>
      <c r="EB431"/>
      <c r="EC431"/>
      <c r="ED431"/>
      <c r="EE431"/>
      <c r="EF431"/>
      <c r="EG431"/>
      <c r="EH431"/>
      <c r="EI431"/>
      <c r="EJ431"/>
      <c r="EK431"/>
      <c r="EL431"/>
      <c r="EM431"/>
      <c r="EN431"/>
      <c r="EO431"/>
      <c r="EP431"/>
      <c r="EQ431"/>
      <c r="ER431"/>
      <c r="ES431"/>
      <c r="ET431"/>
      <c r="EU431"/>
      <c r="EV431"/>
      <c r="EW431"/>
      <c r="EX431"/>
      <c r="EY431"/>
      <c r="EZ431"/>
      <c r="FA431"/>
      <c r="FB431"/>
      <c r="FC431"/>
      <c r="FD431"/>
      <c r="FE431"/>
      <c r="FF431"/>
      <c r="FG431"/>
      <c r="FH431"/>
      <c r="FI431"/>
      <c r="FJ431"/>
      <c r="FK431"/>
      <c r="FL431"/>
      <c r="FM431"/>
      <c r="FN431"/>
      <c r="FO431"/>
      <c r="FP431"/>
      <c r="FQ431"/>
      <c r="FR431"/>
      <c r="FS431"/>
      <c r="FT431"/>
      <c r="FU431"/>
      <c r="FV431"/>
      <c r="FW431"/>
      <c r="FX431"/>
      <c r="FY431"/>
      <c r="FZ431"/>
      <c r="GA431"/>
      <c r="GB431"/>
      <c r="GC431"/>
      <c r="GD431"/>
      <c r="GE431"/>
      <c r="GF431"/>
      <c r="GG431"/>
      <c r="GH431"/>
      <c r="GI431"/>
      <c r="GJ431"/>
      <c r="GK431"/>
      <c r="GL431"/>
      <c r="GM431"/>
      <c r="GN431"/>
      <c r="GO431"/>
      <c r="GP431"/>
      <c r="GQ431"/>
      <c r="GR431"/>
      <c r="GS431"/>
      <c r="GT431"/>
      <c r="GU431"/>
      <c r="GV431"/>
      <c r="GW431"/>
      <c r="GX431"/>
      <c r="GY431"/>
      <c r="GZ431"/>
      <c r="HA431"/>
      <c r="HB431"/>
      <c r="HC431"/>
      <c r="HD431"/>
      <c r="HE431"/>
      <c r="HF431"/>
      <c r="HG431"/>
      <c r="HH431"/>
      <c r="HI431"/>
      <c r="HJ431"/>
      <c r="HK431"/>
      <c r="HL431"/>
      <c r="HM431"/>
      <c r="HN431"/>
      <c r="HO431"/>
      <c r="HP431"/>
      <c r="HQ431"/>
      <c r="HR431"/>
      <c r="HS431"/>
      <c r="HT431"/>
      <c r="HU431"/>
      <c r="HV431"/>
      <c r="HW431"/>
      <c r="HX431"/>
      <c r="HY431"/>
      <c r="HZ431"/>
      <c r="IA431"/>
      <c r="IB431"/>
      <c r="IC431"/>
      <c r="ID431"/>
      <c r="IE431"/>
      <c r="IF431"/>
      <c r="IG431"/>
      <c r="IH431"/>
      <c r="II431"/>
      <c r="IJ431"/>
      <c r="IK431"/>
      <c r="IL431"/>
      <c r="IM431"/>
      <c r="IN431"/>
      <c r="IO431"/>
      <c r="IP431"/>
      <c r="IQ431"/>
      <c r="IR431"/>
      <c r="IS431"/>
      <c r="IT431"/>
      <c r="IU431"/>
      <c r="IV431"/>
    </row>
    <row r="432" spans="1:256" s="5" customFormat="1" hidden="1" outlineLevel="2">
      <c r="A432" s="9"/>
      <c r="B432" s="9"/>
      <c r="C432" s="9"/>
      <c r="D432" s="26"/>
      <c r="E432" s="666"/>
      <c r="F432" s="87">
        <v>10</v>
      </c>
      <c r="G432" s="27"/>
      <c r="H432" s="148"/>
      <c r="I432" s="150"/>
      <c r="J432" s="150"/>
      <c r="K432" s="150"/>
      <c r="L432" s="150"/>
      <c r="M432" s="150"/>
      <c r="N432" s="150"/>
      <c r="O432" s="150"/>
      <c r="P432" s="150"/>
      <c r="Q432" s="149"/>
      <c r="R432" s="68"/>
      <c r="S432" s="103"/>
      <c r="T432" s="103"/>
      <c r="U432" s="103"/>
      <c r="V432" s="103"/>
      <c r="W432" s="103"/>
      <c r="X432" s="103"/>
      <c r="Y432" s="103"/>
      <c r="Z432" s="103"/>
      <c r="AA432" s="103"/>
      <c r="AB432" s="216"/>
      <c r="AC432" s="216"/>
      <c r="AD432" s="216"/>
      <c r="AE432" s="216"/>
      <c r="AF432" s="216"/>
      <c r="AG432" s="216"/>
      <c r="AH432" s="216"/>
      <c r="AI432" s="216"/>
      <c r="AJ432" s="216"/>
      <c r="AK432" s="216"/>
      <c r="AL432" s="216"/>
      <c r="AM432" s="216"/>
      <c r="AN432" s="216"/>
      <c r="AO432" s="216"/>
      <c r="AP432" s="216"/>
      <c r="AQ432" s="216"/>
      <c r="AR432" s="216"/>
      <c r="AS432" s="216"/>
      <c r="AT432" s="216"/>
      <c r="AU432" s="216"/>
      <c r="AV432" s="216"/>
      <c r="AW432" s="216"/>
      <c r="AX432" s="216"/>
      <c r="AY432" s="216"/>
      <c r="AZ432" s="216"/>
      <c r="BA432" s="216"/>
      <c r="BB432" s="216"/>
      <c r="BC432" s="216"/>
      <c r="BD432" s="103"/>
      <c r="BE432" s="103"/>
      <c r="BF432" s="103"/>
      <c r="BG432" s="103"/>
      <c r="BH432" s="103"/>
      <c r="BI432" s="103"/>
      <c r="BJ432" s="103"/>
      <c r="BK432" s="12"/>
      <c r="BL432" s="12"/>
      <c r="BM432"/>
      <c r="BN432"/>
      <c r="BO432"/>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c r="CU432"/>
      <c r="CV432"/>
      <c r="CW432"/>
      <c r="CX432"/>
      <c r="CY432"/>
      <c r="CZ432"/>
      <c r="DA432"/>
      <c r="DB432"/>
      <c r="DC432"/>
      <c r="DD432"/>
      <c r="DE432"/>
      <c r="DF432"/>
      <c r="DG432"/>
      <c r="DH432"/>
      <c r="DI432"/>
      <c r="DJ432"/>
      <c r="DK432"/>
      <c r="DL432"/>
      <c r="DM432"/>
      <c r="DN432"/>
      <c r="DO432"/>
      <c r="DP432"/>
      <c r="DQ432"/>
      <c r="DR432"/>
      <c r="DS432"/>
      <c r="DT432"/>
      <c r="DU432"/>
      <c r="DV432"/>
      <c r="DW432"/>
      <c r="DX432"/>
      <c r="DY432"/>
      <c r="DZ432"/>
      <c r="EA432"/>
      <c r="EB432"/>
      <c r="EC432"/>
      <c r="ED432"/>
      <c r="EE432"/>
      <c r="EF432"/>
      <c r="EG432"/>
      <c r="EH432"/>
      <c r="EI432"/>
      <c r="EJ432"/>
      <c r="EK432"/>
      <c r="EL432"/>
      <c r="EM432"/>
      <c r="EN432"/>
      <c r="EO432"/>
      <c r="EP432"/>
      <c r="EQ432"/>
      <c r="ER432"/>
      <c r="ES432"/>
      <c r="ET432"/>
      <c r="EU432"/>
      <c r="EV432"/>
      <c r="EW432"/>
      <c r="EX432"/>
      <c r="EY432"/>
      <c r="EZ432"/>
      <c r="FA432"/>
      <c r="FB432"/>
      <c r="FC432"/>
      <c r="FD432"/>
      <c r="FE432"/>
      <c r="FF432"/>
      <c r="FG432"/>
      <c r="FH432"/>
      <c r="FI432"/>
      <c r="FJ432"/>
      <c r="FK432"/>
      <c r="FL432"/>
      <c r="FM432"/>
      <c r="FN432"/>
      <c r="FO432"/>
      <c r="FP432"/>
      <c r="FQ432"/>
      <c r="FR432"/>
      <c r="FS432"/>
      <c r="FT432"/>
      <c r="FU432"/>
      <c r="FV432"/>
      <c r="FW432"/>
      <c r="FX432"/>
      <c r="FY432"/>
      <c r="FZ432"/>
      <c r="GA432"/>
      <c r="GB432"/>
      <c r="GC432"/>
      <c r="GD432"/>
      <c r="GE432"/>
      <c r="GF432"/>
      <c r="GG432"/>
      <c r="GH432"/>
      <c r="GI432"/>
      <c r="GJ432"/>
      <c r="GK432"/>
      <c r="GL432"/>
      <c r="GM432"/>
      <c r="GN432"/>
      <c r="GO432"/>
      <c r="GP432"/>
      <c r="GQ432"/>
      <c r="GR432"/>
      <c r="GS432"/>
      <c r="GT432"/>
      <c r="GU432"/>
      <c r="GV432"/>
      <c r="GW432"/>
      <c r="GX432"/>
      <c r="GY432"/>
      <c r="GZ432"/>
      <c r="HA432"/>
      <c r="HB432"/>
      <c r="HC432"/>
      <c r="HD432"/>
      <c r="HE432"/>
      <c r="HF432"/>
      <c r="HG432"/>
      <c r="HH432"/>
      <c r="HI432"/>
      <c r="HJ432"/>
      <c r="HK432"/>
      <c r="HL432"/>
      <c r="HM432"/>
      <c r="HN432"/>
      <c r="HO432"/>
      <c r="HP432"/>
      <c r="HQ432"/>
      <c r="HR432"/>
      <c r="HS432"/>
      <c r="HT432"/>
      <c r="HU432"/>
      <c r="HV432"/>
      <c r="HW432"/>
      <c r="HX432"/>
      <c r="HY432"/>
      <c r="HZ432"/>
      <c r="IA432"/>
      <c r="IB432"/>
      <c r="IC432"/>
      <c r="ID432"/>
      <c r="IE432"/>
      <c r="IF432"/>
      <c r="IG432"/>
      <c r="IH432"/>
      <c r="II432"/>
      <c r="IJ432"/>
      <c r="IK432"/>
      <c r="IL432"/>
      <c r="IM432"/>
      <c r="IN432"/>
      <c r="IO432"/>
      <c r="IP432"/>
      <c r="IQ432"/>
      <c r="IR432"/>
      <c r="IS432"/>
      <c r="IT432"/>
      <c r="IU432"/>
      <c r="IV432"/>
    </row>
    <row r="433" spans="1:256" s="5" customFormat="1" hidden="1" outlineLevel="1" collapsed="1">
      <c r="A433" s="9"/>
      <c r="B433" s="9"/>
      <c r="C433" s="9"/>
      <c r="D433" s="26">
        <v>0</v>
      </c>
      <c r="E433" s="9"/>
      <c r="F433" s="9"/>
      <c r="G433" s="123"/>
      <c r="H433" s="167">
        <v>0</v>
      </c>
      <c r="I433" s="167">
        <v>0</v>
      </c>
      <c r="J433" s="167">
        <v>0</v>
      </c>
      <c r="K433" s="167">
        <v>0</v>
      </c>
      <c r="L433" s="167">
        <v>0</v>
      </c>
      <c r="M433" s="167">
        <v>0</v>
      </c>
      <c r="N433" s="167">
        <v>0</v>
      </c>
      <c r="O433" s="167">
        <v>0</v>
      </c>
      <c r="P433" s="167">
        <v>0</v>
      </c>
      <c r="Q433" s="167">
        <v>0</v>
      </c>
      <c r="R433" s="66"/>
      <c r="S433" s="105"/>
      <c r="T433" s="105"/>
      <c r="U433" s="105"/>
      <c r="V433" s="105"/>
      <c r="W433" s="105"/>
      <c r="X433" s="105"/>
      <c r="Y433" s="105"/>
      <c r="Z433" s="105"/>
      <c r="AA433" s="105"/>
      <c r="AB433" s="232"/>
      <c r="AC433" s="232"/>
      <c r="AD433" s="232"/>
      <c r="AE433" s="232"/>
      <c r="AF433" s="232"/>
      <c r="AG433" s="232"/>
      <c r="AH433" s="232"/>
      <c r="AI433" s="232"/>
      <c r="AJ433" s="232"/>
      <c r="AK433" s="232"/>
      <c r="AL433" s="232"/>
      <c r="AM433" s="232"/>
      <c r="AN433" s="232"/>
      <c r="AO433" s="232"/>
      <c r="AP433" s="232"/>
      <c r="AQ433" s="232"/>
      <c r="AR433" s="232"/>
      <c r="AS433" s="232"/>
      <c r="AT433" s="232"/>
      <c r="AU433" s="232"/>
      <c r="AV433" s="232"/>
      <c r="AW433" s="232"/>
      <c r="AX433" s="232"/>
      <c r="AY433" s="232"/>
      <c r="AZ433" s="232"/>
      <c r="BA433" s="232"/>
      <c r="BB433" s="232"/>
      <c r="BC433" s="232"/>
      <c r="BD433" s="105"/>
      <c r="BE433" s="105"/>
      <c r="BF433" s="105"/>
      <c r="BG433" s="105"/>
      <c r="BH433" s="105"/>
      <c r="BI433" s="105"/>
      <c r="BJ433" s="105"/>
      <c r="BK433" s="12"/>
      <c r="BL433" s="12"/>
      <c r="BM433"/>
      <c r="BN433"/>
      <c r="BO433"/>
      <c r="BP433"/>
      <c r="BQ433"/>
      <c r="BR433"/>
      <c r="BS433"/>
      <c r="BT433"/>
      <c r="BU433"/>
      <c r="BV433"/>
      <c r="BW433"/>
      <c r="BX433"/>
      <c r="BY433"/>
      <c r="BZ433"/>
      <c r="CA433"/>
      <c r="CB433"/>
      <c r="CC433"/>
      <c r="CD433"/>
      <c r="CE433"/>
      <c r="CF433"/>
      <c r="CG433"/>
      <c r="CH433"/>
      <c r="CI433"/>
      <c r="CJ433"/>
      <c r="CK433"/>
      <c r="CL433"/>
      <c r="CM433"/>
      <c r="CN433"/>
      <c r="CO433"/>
      <c r="CP433"/>
      <c r="CQ433"/>
      <c r="CR433"/>
      <c r="CS433"/>
      <c r="CT433"/>
      <c r="CU433"/>
      <c r="CV433"/>
      <c r="CW433"/>
      <c r="CX433"/>
      <c r="CY433"/>
      <c r="CZ433"/>
      <c r="DA433"/>
      <c r="DB433"/>
      <c r="DC433"/>
      <c r="DD433"/>
      <c r="DE433"/>
      <c r="DF433"/>
      <c r="DG433"/>
      <c r="DH433"/>
      <c r="DI433"/>
      <c r="DJ433"/>
      <c r="DK433"/>
      <c r="DL433"/>
      <c r="DM433"/>
      <c r="DN433"/>
      <c r="DO433"/>
      <c r="DP433"/>
      <c r="DQ433"/>
      <c r="DR433"/>
      <c r="DS433"/>
      <c r="DT433"/>
      <c r="DU433"/>
      <c r="DV433"/>
      <c r="DW433"/>
      <c r="DX433"/>
      <c r="DY433"/>
      <c r="DZ433"/>
      <c r="EA433"/>
      <c r="EB433"/>
      <c r="EC433"/>
      <c r="ED433"/>
      <c r="EE433"/>
      <c r="EF433"/>
      <c r="EG433"/>
      <c r="EH433"/>
      <c r="EI433"/>
      <c r="EJ433"/>
      <c r="EK433"/>
      <c r="EL433"/>
      <c r="EM433"/>
      <c r="EN433"/>
      <c r="EO433"/>
      <c r="EP433"/>
      <c r="EQ433"/>
      <c r="ER433"/>
      <c r="ES433"/>
      <c r="ET433"/>
      <c r="EU433"/>
      <c r="EV433"/>
      <c r="EW433"/>
      <c r="EX433"/>
      <c r="EY433"/>
      <c r="EZ433"/>
      <c r="FA433"/>
      <c r="FB433"/>
      <c r="FC433"/>
      <c r="FD433"/>
      <c r="FE433"/>
      <c r="FF433"/>
      <c r="FG433"/>
      <c r="FH433"/>
      <c r="FI433"/>
      <c r="FJ433"/>
      <c r="FK433"/>
      <c r="FL433"/>
      <c r="FM433"/>
      <c r="FN433"/>
      <c r="FO433"/>
      <c r="FP433"/>
      <c r="FQ433"/>
      <c r="FR433"/>
      <c r="FS433"/>
      <c r="FT433"/>
      <c r="FU433"/>
      <c r="FV433"/>
      <c r="FW433"/>
      <c r="FX433"/>
      <c r="FY433"/>
      <c r="FZ433"/>
      <c r="GA433"/>
      <c r="GB433"/>
      <c r="GC433"/>
      <c r="GD433"/>
      <c r="GE433"/>
      <c r="GF433"/>
      <c r="GG433"/>
      <c r="GH433"/>
      <c r="GI433"/>
      <c r="GJ433"/>
      <c r="GK433"/>
      <c r="GL433"/>
      <c r="GM433"/>
      <c r="GN433"/>
      <c r="GO433"/>
      <c r="GP433"/>
      <c r="GQ433"/>
      <c r="GR433"/>
      <c r="GS433"/>
      <c r="GT433"/>
      <c r="GU433"/>
      <c r="GV433"/>
      <c r="GW433"/>
      <c r="GX433"/>
      <c r="GY433"/>
      <c r="GZ433"/>
      <c r="HA433"/>
      <c r="HB433"/>
      <c r="HC433"/>
      <c r="HD433"/>
      <c r="HE433"/>
      <c r="HF433"/>
      <c r="HG433"/>
      <c r="HH433"/>
      <c r="HI433"/>
      <c r="HJ433"/>
      <c r="HK433"/>
      <c r="HL433"/>
      <c r="HM433"/>
      <c r="HN433"/>
      <c r="HO433"/>
      <c r="HP433"/>
      <c r="HQ433"/>
      <c r="HR433"/>
      <c r="HS433"/>
      <c r="HT433"/>
      <c r="HU433"/>
      <c r="HV433"/>
      <c r="HW433"/>
      <c r="HX433"/>
      <c r="HY433"/>
      <c r="HZ433"/>
      <c r="IA433"/>
      <c r="IB433"/>
      <c r="IC433"/>
      <c r="ID433"/>
      <c r="IE433"/>
      <c r="IF433"/>
      <c r="IG433"/>
      <c r="IH433"/>
      <c r="II433"/>
      <c r="IJ433"/>
      <c r="IK433"/>
      <c r="IL433"/>
      <c r="IM433"/>
      <c r="IN433"/>
      <c r="IO433"/>
      <c r="IP433"/>
      <c r="IQ433"/>
      <c r="IR433"/>
      <c r="IS433"/>
      <c r="IT433"/>
      <c r="IU433"/>
      <c r="IV433"/>
    </row>
    <row r="434" spans="1:256" collapsed="1">
      <c r="A434" s="9"/>
      <c r="B434" s="9"/>
      <c r="C434" s="9"/>
      <c r="D434" s="9"/>
      <c r="E434" s="9"/>
      <c r="F434" s="9"/>
      <c r="G434" s="23"/>
      <c r="H434" s="118"/>
      <c r="I434" s="118"/>
      <c r="J434" s="118"/>
      <c r="K434" s="118"/>
      <c r="L434" s="118"/>
      <c r="M434" s="118"/>
      <c r="N434" s="31"/>
      <c r="O434" s="31"/>
      <c r="P434" s="31"/>
      <c r="Q434" s="31"/>
      <c r="R434" s="31"/>
      <c r="S434" s="106"/>
      <c r="T434" s="106"/>
      <c r="U434" s="106"/>
      <c r="V434" s="106"/>
      <c r="W434" s="106"/>
      <c r="X434" s="106"/>
      <c r="Y434" s="106"/>
      <c r="Z434" s="106"/>
      <c r="AA434" s="106"/>
      <c r="AB434" s="214"/>
      <c r="AC434" s="214"/>
      <c r="AD434" s="214"/>
      <c r="AE434" s="214"/>
      <c r="AF434" s="214"/>
      <c r="AG434" s="214"/>
      <c r="AH434" s="214"/>
      <c r="AI434" s="214"/>
      <c r="AJ434" s="214"/>
      <c r="AK434" s="214"/>
      <c r="AL434" s="214"/>
      <c r="AM434" s="214"/>
      <c r="AN434" s="214"/>
      <c r="AO434" s="214"/>
      <c r="AP434" s="214"/>
      <c r="AQ434" s="214"/>
      <c r="AR434" s="214"/>
      <c r="AS434" s="214"/>
      <c r="AT434" s="214"/>
      <c r="AU434" s="214"/>
      <c r="AV434" s="214"/>
      <c r="AW434" s="214"/>
      <c r="AX434" s="214"/>
      <c r="AY434" s="214"/>
      <c r="AZ434" s="214"/>
      <c r="BA434" s="214"/>
      <c r="BB434" s="214"/>
      <c r="BC434" s="214"/>
      <c r="BD434" s="106"/>
      <c r="BE434" s="106"/>
      <c r="BF434" s="106"/>
      <c r="BG434" s="106"/>
      <c r="BH434" s="106"/>
      <c r="BI434" s="106"/>
      <c r="BJ434" s="106"/>
      <c r="BK434" s="12"/>
      <c r="BL434" s="12"/>
    </row>
    <row r="435" spans="1:256">
      <c r="A435" s="73"/>
      <c r="B435" s="73"/>
      <c r="C435" s="80" t="s">
        <v>31</v>
      </c>
      <c r="D435" s="73"/>
      <c r="E435" s="73"/>
      <c r="F435" s="73"/>
      <c r="G435" s="83"/>
      <c r="H435" s="119"/>
      <c r="I435" s="119"/>
      <c r="J435" s="119"/>
      <c r="K435" s="119"/>
      <c r="L435" s="119"/>
      <c r="M435" s="119"/>
      <c r="N435" s="84"/>
      <c r="O435" s="84"/>
      <c r="P435" s="84"/>
      <c r="Q435" s="84"/>
      <c r="R435" s="84"/>
      <c r="S435" s="84"/>
      <c r="T435" s="106"/>
      <c r="U435" s="106"/>
      <c r="V435" s="106"/>
      <c r="W435" s="106"/>
      <c r="X435" s="106"/>
      <c r="Y435" s="106"/>
      <c r="Z435" s="106"/>
      <c r="AA435" s="106"/>
      <c r="AB435" s="214"/>
      <c r="AC435" s="214"/>
      <c r="AD435" s="214"/>
      <c r="AE435" s="214"/>
      <c r="AF435" s="214"/>
      <c r="AG435" s="214"/>
      <c r="AH435" s="214"/>
      <c r="AI435" s="214"/>
      <c r="AJ435" s="214"/>
      <c r="AK435" s="214"/>
      <c r="AL435" s="214"/>
      <c r="AM435" s="214"/>
      <c r="AN435" s="214"/>
      <c r="AO435" s="214"/>
      <c r="AP435" s="214"/>
      <c r="AQ435" s="214"/>
      <c r="AR435" s="214"/>
      <c r="AS435" s="214"/>
      <c r="AT435" s="214"/>
      <c r="AU435" s="214"/>
      <c r="AV435" s="214"/>
      <c r="AW435" s="214"/>
      <c r="AX435" s="214"/>
      <c r="AY435" s="214"/>
      <c r="AZ435" s="214"/>
      <c r="BA435" s="214"/>
      <c r="BB435" s="214"/>
      <c r="BC435" s="214"/>
      <c r="BD435" s="106"/>
      <c r="BE435" s="106"/>
      <c r="BF435" s="106"/>
      <c r="BG435" s="106"/>
      <c r="BH435" s="106"/>
      <c r="BI435" s="106"/>
      <c r="BJ435" s="106"/>
      <c r="BK435" s="12"/>
      <c r="BL435" s="12"/>
    </row>
    <row r="436" spans="1:256">
      <c r="A436" s="9"/>
      <c r="B436" s="12"/>
      <c r="C436" s="17"/>
      <c r="D436" s="12"/>
      <c r="E436" s="12"/>
      <c r="F436" s="12"/>
      <c r="G436" s="115"/>
      <c r="H436" s="120"/>
      <c r="I436" s="120"/>
      <c r="J436" s="120"/>
      <c r="K436" s="120"/>
      <c r="L436" s="120"/>
      <c r="M436" s="120"/>
      <c r="N436" s="106"/>
      <c r="O436" s="106"/>
      <c r="P436" s="106"/>
      <c r="Q436" s="106"/>
      <c r="R436" s="106"/>
      <c r="S436" s="106"/>
      <c r="T436" s="106"/>
      <c r="U436" s="106"/>
      <c r="V436" s="106"/>
      <c r="W436" s="106"/>
      <c r="X436" s="106"/>
      <c r="Y436" s="106"/>
      <c r="Z436" s="106"/>
      <c r="AA436" s="106"/>
      <c r="AB436" s="214"/>
      <c r="AC436" s="214"/>
      <c r="AD436" s="214"/>
      <c r="AE436" s="214"/>
      <c r="AF436" s="214"/>
      <c r="AG436" s="214"/>
      <c r="AH436" s="214"/>
      <c r="AI436" s="214"/>
      <c r="AJ436" s="214"/>
      <c r="AK436" s="214"/>
      <c r="AL436" s="214"/>
      <c r="AM436" s="214"/>
      <c r="AN436" s="214"/>
      <c r="AO436" s="214"/>
      <c r="AP436" s="214"/>
      <c r="AQ436" s="214"/>
      <c r="AR436" s="214"/>
      <c r="AS436" s="214"/>
      <c r="AT436" s="214"/>
      <c r="AU436" s="214"/>
      <c r="AV436" s="214"/>
      <c r="AW436" s="214"/>
      <c r="AX436" s="214"/>
      <c r="AY436" s="214"/>
      <c r="AZ436" s="214"/>
      <c r="BA436" s="214"/>
      <c r="BB436" s="214"/>
      <c r="BC436" s="214"/>
      <c r="BD436" s="106"/>
      <c r="BE436" s="106"/>
      <c r="BF436" s="106"/>
      <c r="BG436" s="106"/>
      <c r="BH436" s="106"/>
      <c r="BI436" s="106"/>
      <c r="BJ436" s="106"/>
      <c r="BK436" s="12"/>
      <c r="BL436" s="12"/>
    </row>
    <row r="437" spans="1:256">
      <c r="A437" s="9"/>
      <c r="B437" s="9"/>
      <c r="C437" s="46" t="s">
        <v>44</v>
      </c>
      <c r="D437" s="9"/>
      <c r="E437" s="9"/>
      <c r="F437" s="9"/>
      <c r="G437" s="200">
        <v>1031.2739539814918</v>
      </c>
      <c r="H437" s="116">
        <v>1117.3996727138085</v>
      </c>
      <c r="I437" s="116">
        <v>1201.6246070730906</v>
      </c>
      <c r="J437" s="116">
        <v>1295.6505711598247</v>
      </c>
      <c r="K437" s="116">
        <v>1403.3225804905117</v>
      </c>
      <c r="L437" s="116">
        <v>1460.5763177928691</v>
      </c>
      <c r="M437" s="116">
        <v>1526.0833329169232</v>
      </c>
      <c r="N437" s="116">
        <v>0</v>
      </c>
      <c r="O437" s="116">
        <v>0</v>
      </c>
      <c r="P437" s="116">
        <v>0</v>
      </c>
      <c r="Q437" s="116">
        <v>0</v>
      </c>
      <c r="R437" s="116">
        <v>0</v>
      </c>
      <c r="S437" s="99"/>
      <c r="T437" s="99"/>
      <c r="U437" s="99"/>
      <c r="V437" s="99"/>
      <c r="W437" s="99"/>
      <c r="X437" s="99"/>
      <c r="Y437" s="99"/>
      <c r="Z437" s="99"/>
      <c r="AA437" s="99"/>
      <c r="AB437" s="229"/>
      <c r="AC437" s="229"/>
      <c r="AD437" s="229"/>
      <c r="AE437" s="229"/>
      <c r="AF437" s="229"/>
      <c r="AG437" s="229"/>
      <c r="AH437" s="229"/>
      <c r="AI437" s="229"/>
      <c r="AJ437" s="229"/>
      <c r="AK437" s="229"/>
      <c r="AL437" s="229"/>
      <c r="AM437" s="229"/>
      <c r="AN437" s="229"/>
      <c r="AO437" s="229"/>
      <c r="AP437" s="229"/>
      <c r="AQ437" s="229"/>
      <c r="AR437" s="229"/>
      <c r="AS437" s="229"/>
      <c r="AT437" s="229"/>
      <c r="AU437" s="229"/>
      <c r="AV437" s="229"/>
      <c r="AW437" s="229"/>
      <c r="AX437" s="229"/>
      <c r="AY437" s="229"/>
      <c r="AZ437" s="229"/>
      <c r="BA437" s="229"/>
      <c r="BB437" s="229"/>
      <c r="BC437" s="229"/>
      <c r="BD437" s="99"/>
      <c r="BE437" s="99"/>
      <c r="BF437" s="99"/>
      <c r="BG437" s="99"/>
      <c r="BH437" s="99"/>
      <c r="BI437" s="99"/>
      <c r="BJ437" s="99"/>
      <c r="BK437" s="12"/>
      <c r="BL437" s="12"/>
    </row>
    <row r="438" spans="1:256" outlineLevel="1">
      <c r="A438" s="9"/>
      <c r="B438" s="9"/>
      <c r="C438" s="9"/>
      <c r="D438" s="129" t="s">
        <v>121</v>
      </c>
      <c r="E438" s="9"/>
      <c r="F438" s="9"/>
      <c r="G438" s="193">
        <v>900.50001706204387</v>
      </c>
      <c r="H438" s="111">
        <v>984.62925518401221</v>
      </c>
      <c r="I438" s="111">
        <v>1068.226354147841</v>
      </c>
      <c r="J438" s="111">
        <v>1161.3006461545751</v>
      </c>
      <c r="K438" s="111">
        <v>1263.0794043456658</v>
      </c>
      <c r="L438" s="111">
        <v>1327.4318591245271</v>
      </c>
      <c r="M438" s="111">
        <v>1387.3845672944487</v>
      </c>
      <c r="N438" s="111">
        <v>0</v>
      </c>
      <c r="O438" s="111">
        <v>0</v>
      </c>
      <c r="P438" s="111">
        <v>0</v>
      </c>
      <c r="Q438" s="111">
        <v>0</v>
      </c>
      <c r="R438" s="111">
        <v>0</v>
      </c>
      <c r="S438" s="9"/>
      <c r="T438" s="9"/>
      <c r="U438" s="9"/>
      <c r="V438" s="9"/>
      <c r="W438" s="9"/>
      <c r="X438" s="9"/>
      <c r="Y438" s="9"/>
      <c r="Z438" s="9"/>
      <c r="AA438" s="9"/>
      <c r="AB438" s="187"/>
      <c r="AC438" s="187"/>
      <c r="AD438" s="187"/>
      <c r="AE438" s="187"/>
      <c r="AF438" s="187"/>
      <c r="AG438" s="187"/>
      <c r="AH438" s="187"/>
      <c r="AI438" s="187"/>
      <c r="AJ438" s="187"/>
      <c r="AK438" s="187"/>
      <c r="AL438" s="187"/>
      <c r="AM438" s="187"/>
      <c r="AN438" s="187"/>
      <c r="AO438" s="187"/>
      <c r="AP438" s="187"/>
      <c r="AQ438" s="187"/>
      <c r="AR438" s="187"/>
      <c r="AS438" s="187"/>
      <c r="AT438" s="187"/>
      <c r="AU438" s="187"/>
      <c r="AV438" s="187"/>
      <c r="AW438" s="187"/>
      <c r="AX438" s="187"/>
      <c r="AY438" s="187"/>
      <c r="AZ438" s="187"/>
      <c r="BA438" s="187"/>
      <c r="BB438" s="187"/>
      <c r="BC438" s="187"/>
      <c r="BD438" s="9"/>
      <c r="BE438" s="9"/>
      <c r="BF438" s="9"/>
      <c r="BG438" s="9"/>
      <c r="BH438" s="9"/>
      <c r="BI438" s="9"/>
      <c r="BJ438" s="9"/>
      <c r="BK438" s="9"/>
      <c r="BL438" s="9"/>
    </row>
    <row r="439" spans="1:256" outlineLevel="1">
      <c r="A439" s="9"/>
      <c r="B439" s="9"/>
      <c r="C439" s="46"/>
      <c r="D439" s="129" t="s">
        <v>122</v>
      </c>
      <c r="E439" s="9"/>
      <c r="F439" s="9"/>
      <c r="G439" s="193">
        <v>95.661049759540234</v>
      </c>
      <c r="H439" s="111">
        <v>95.687545878253815</v>
      </c>
      <c r="I439" s="111">
        <v>94.242714088692651</v>
      </c>
      <c r="J439" s="111">
        <v>94.149827282548657</v>
      </c>
      <c r="K439" s="111">
        <v>92.068737061377874</v>
      </c>
      <c r="L439" s="111">
        <v>89.868668013366431</v>
      </c>
      <c r="M439" s="111">
        <v>90.100570090969654</v>
      </c>
      <c r="N439" s="111">
        <v>0</v>
      </c>
      <c r="O439" s="111">
        <v>0</v>
      </c>
      <c r="P439" s="111">
        <v>0</v>
      </c>
      <c r="Q439" s="111">
        <v>0</v>
      </c>
      <c r="R439" s="111">
        <v>0</v>
      </c>
      <c r="S439" s="100"/>
      <c r="T439" s="100"/>
      <c r="U439" s="100"/>
      <c r="V439" s="100"/>
      <c r="W439" s="100"/>
      <c r="X439" s="100"/>
      <c r="Y439" s="100"/>
      <c r="Z439" s="100"/>
      <c r="AA439" s="100"/>
      <c r="AB439" s="227"/>
      <c r="AC439" s="227"/>
      <c r="AD439" s="227"/>
      <c r="AE439" s="227"/>
      <c r="AF439" s="227"/>
      <c r="AG439" s="227"/>
      <c r="AH439" s="227"/>
      <c r="AI439" s="227"/>
      <c r="AJ439" s="227"/>
      <c r="AK439" s="227"/>
      <c r="AL439" s="227"/>
      <c r="AM439" s="227"/>
      <c r="AN439" s="227"/>
      <c r="AO439" s="227"/>
      <c r="AP439" s="227"/>
      <c r="AQ439" s="227"/>
      <c r="AR439" s="227"/>
      <c r="AS439" s="227"/>
      <c r="AT439" s="227"/>
      <c r="AU439" s="227"/>
      <c r="AV439" s="227"/>
      <c r="AW439" s="227"/>
      <c r="AX439" s="227"/>
      <c r="AY439" s="227"/>
      <c r="AZ439" s="227"/>
      <c r="BA439" s="227"/>
      <c r="BB439" s="227"/>
      <c r="BC439" s="227"/>
      <c r="BD439" s="100"/>
      <c r="BE439" s="100"/>
      <c r="BF439" s="100"/>
      <c r="BG439" s="100"/>
      <c r="BH439" s="100"/>
      <c r="BI439" s="100"/>
      <c r="BJ439" s="100"/>
      <c r="BK439" s="12"/>
      <c r="BL439" s="12"/>
    </row>
    <row r="440" spans="1:256" outlineLevel="1">
      <c r="A440" s="9"/>
      <c r="B440" s="9"/>
      <c r="C440" s="46"/>
      <c r="D440" s="129" t="s">
        <v>123</v>
      </c>
      <c r="E440" s="9"/>
      <c r="F440" s="9"/>
      <c r="G440" s="193">
        <v>8.9848295371829057</v>
      </c>
      <c r="H440" s="111">
        <v>8.8422120278575456</v>
      </c>
      <c r="I440" s="111">
        <v>7.805088650403226</v>
      </c>
      <c r="J440" s="111">
        <v>7.5349868571657064</v>
      </c>
      <c r="K440" s="111">
        <v>7.259967953411012</v>
      </c>
      <c r="L440" s="111">
        <v>6.9134867636967163</v>
      </c>
      <c r="M440" s="111">
        <v>6.5415457751568304</v>
      </c>
      <c r="N440" s="111">
        <v>0</v>
      </c>
      <c r="O440" s="111">
        <v>0</v>
      </c>
      <c r="P440" s="111">
        <v>0</v>
      </c>
      <c r="Q440" s="111">
        <v>0</v>
      </c>
      <c r="R440" s="111">
        <v>0</v>
      </c>
      <c r="S440" s="100"/>
      <c r="T440" s="100"/>
      <c r="U440" s="100"/>
      <c r="V440" s="100"/>
      <c r="W440" s="100"/>
      <c r="X440" s="100"/>
      <c r="Y440" s="100"/>
      <c r="Z440" s="100"/>
      <c r="AA440" s="100"/>
      <c r="AB440" s="227"/>
      <c r="AC440" s="227"/>
      <c r="AD440" s="227"/>
      <c r="AE440" s="227"/>
      <c r="AF440" s="227"/>
      <c r="AG440" s="227"/>
      <c r="AH440" s="227"/>
      <c r="AI440" s="227"/>
      <c r="AJ440" s="227"/>
      <c r="AK440" s="227"/>
      <c r="AL440" s="227"/>
      <c r="AM440" s="227"/>
      <c r="AN440" s="227"/>
      <c r="AO440" s="227"/>
      <c r="AP440" s="227"/>
      <c r="AQ440" s="227"/>
      <c r="AR440" s="227"/>
      <c r="AS440" s="227"/>
      <c r="AT440" s="227"/>
      <c r="AU440" s="227"/>
      <c r="AV440" s="227"/>
      <c r="AW440" s="227"/>
      <c r="AX440" s="227"/>
      <c r="AY440" s="227"/>
      <c r="AZ440" s="227"/>
      <c r="BA440" s="227"/>
      <c r="BB440" s="227"/>
      <c r="BC440" s="227"/>
      <c r="BD440" s="100"/>
      <c r="BE440" s="100"/>
      <c r="BF440" s="100"/>
      <c r="BG440" s="100"/>
      <c r="BH440" s="100"/>
      <c r="BI440" s="100"/>
      <c r="BJ440" s="100"/>
      <c r="BK440" s="12"/>
      <c r="BL440" s="12"/>
    </row>
    <row r="441" spans="1:256" outlineLevel="1">
      <c r="A441" s="9"/>
      <c r="B441" s="9"/>
      <c r="C441" s="46"/>
      <c r="D441" s="129" t="s">
        <v>124</v>
      </c>
      <c r="E441" s="9"/>
      <c r="F441" s="9"/>
      <c r="G441" s="193">
        <v>0.66089700582914723</v>
      </c>
      <c r="H441" s="111">
        <v>0.93883147174174819</v>
      </c>
      <c r="I441" s="111">
        <v>0.99222792552436878</v>
      </c>
      <c r="J441" s="111">
        <v>1.2828971151752147</v>
      </c>
      <c r="K441" s="111">
        <v>1.5763548405072363</v>
      </c>
      <c r="L441" s="111">
        <v>1.6650351982816827</v>
      </c>
      <c r="M441" s="111">
        <v>2.0103223104250527</v>
      </c>
      <c r="N441" s="111">
        <v>0</v>
      </c>
      <c r="O441" s="111">
        <v>0</v>
      </c>
      <c r="P441" s="111">
        <v>0</v>
      </c>
      <c r="Q441" s="111">
        <v>0</v>
      </c>
      <c r="R441" s="111">
        <v>0</v>
      </c>
      <c r="S441" s="100"/>
      <c r="T441" s="100"/>
      <c r="U441" s="100"/>
      <c r="V441" s="100"/>
      <c r="W441" s="100"/>
      <c r="X441" s="100"/>
      <c r="Y441" s="100"/>
      <c r="Z441" s="100"/>
      <c r="AA441" s="100"/>
      <c r="AB441" s="227"/>
      <c r="AC441" s="227"/>
      <c r="AD441" s="227"/>
      <c r="AE441" s="227"/>
      <c r="AF441" s="227"/>
      <c r="AG441" s="227"/>
      <c r="AH441" s="227"/>
      <c r="AI441" s="227"/>
      <c r="AJ441" s="227"/>
      <c r="AK441" s="227"/>
      <c r="AL441" s="227"/>
      <c r="AM441" s="227"/>
      <c r="AN441" s="227"/>
      <c r="AO441" s="227"/>
      <c r="AP441" s="227"/>
      <c r="AQ441" s="227"/>
      <c r="AR441" s="227"/>
      <c r="AS441" s="227"/>
      <c r="AT441" s="227"/>
      <c r="AU441" s="227"/>
      <c r="AV441" s="227"/>
      <c r="AW441" s="227"/>
      <c r="AX441" s="227"/>
      <c r="AY441" s="227"/>
      <c r="AZ441" s="227"/>
      <c r="BA441" s="227"/>
      <c r="BB441" s="227"/>
      <c r="BC441" s="227"/>
      <c r="BD441" s="100"/>
      <c r="BE441" s="100"/>
      <c r="BF441" s="100"/>
      <c r="BG441" s="100"/>
      <c r="BH441" s="100"/>
      <c r="BI441" s="100"/>
      <c r="BJ441" s="100"/>
      <c r="BK441" s="12"/>
      <c r="BL441" s="12"/>
    </row>
    <row r="442" spans="1:256" outlineLevel="1">
      <c r="A442" s="9"/>
      <c r="B442" s="9"/>
      <c r="C442" s="46"/>
      <c r="D442" s="129" t="s">
        <v>125</v>
      </c>
      <c r="E442" s="9"/>
      <c r="F442" s="9"/>
      <c r="G442" s="193">
        <v>0.66919548358124392</v>
      </c>
      <c r="H442" s="111">
        <v>0.82976042804924943</v>
      </c>
      <c r="I442" s="111">
        <v>1.5066956379290009</v>
      </c>
      <c r="J442" s="111">
        <v>0.75346120243820813</v>
      </c>
      <c r="K442" s="111">
        <v>9.2840003514441953</v>
      </c>
      <c r="L442" s="111">
        <v>6.0571790057247421</v>
      </c>
      <c r="M442" s="111">
        <v>11.150009531571982</v>
      </c>
      <c r="N442" s="111">
        <v>0</v>
      </c>
      <c r="O442" s="111">
        <v>0</v>
      </c>
      <c r="P442" s="111">
        <v>0</v>
      </c>
      <c r="Q442" s="111">
        <v>0</v>
      </c>
      <c r="R442" s="111">
        <v>0</v>
      </c>
      <c r="S442" s="100"/>
      <c r="T442" s="100"/>
      <c r="U442" s="100"/>
      <c r="V442" s="100"/>
      <c r="W442" s="100"/>
      <c r="X442" s="100"/>
      <c r="Y442" s="100"/>
      <c r="Z442" s="100"/>
      <c r="AA442" s="100"/>
      <c r="AB442" s="227"/>
      <c r="AC442" s="227"/>
      <c r="AD442" s="227"/>
      <c r="AE442" s="227"/>
      <c r="AF442" s="227"/>
      <c r="AG442" s="227"/>
      <c r="AH442" s="227"/>
      <c r="AI442" s="227"/>
      <c r="AJ442" s="227"/>
      <c r="AK442" s="227"/>
      <c r="AL442" s="227"/>
      <c r="AM442" s="227"/>
      <c r="AN442" s="227"/>
      <c r="AO442" s="227"/>
      <c r="AP442" s="227"/>
      <c r="AQ442" s="227"/>
      <c r="AR442" s="227"/>
      <c r="AS442" s="227"/>
      <c r="AT442" s="227"/>
      <c r="AU442" s="227"/>
      <c r="AV442" s="227"/>
      <c r="AW442" s="227"/>
      <c r="AX442" s="227"/>
      <c r="AY442" s="227"/>
      <c r="AZ442" s="227"/>
      <c r="BA442" s="227"/>
      <c r="BB442" s="227"/>
      <c r="BC442" s="227"/>
      <c r="BD442" s="100"/>
      <c r="BE442" s="100"/>
      <c r="BF442" s="100"/>
      <c r="BG442" s="100"/>
      <c r="BH442" s="100"/>
      <c r="BI442" s="100"/>
      <c r="BJ442" s="100"/>
      <c r="BK442" s="12"/>
      <c r="BL442" s="12"/>
    </row>
    <row r="443" spans="1:256" outlineLevel="1">
      <c r="A443" s="9"/>
      <c r="B443" s="9"/>
      <c r="C443" s="46"/>
      <c r="D443" s="129" t="s">
        <v>126</v>
      </c>
      <c r="E443" s="9"/>
      <c r="F443" s="9"/>
      <c r="G443" s="193">
        <v>24.7979651333143</v>
      </c>
      <c r="H443" s="111">
        <v>26.472067723893975</v>
      </c>
      <c r="I443" s="111">
        <v>28.851526622700682</v>
      </c>
      <c r="J443" s="111">
        <v>30.628752547921842</v>
      </c>
      <c r="K443" s="111">
        <v>30.054115938105664</v>
      </c>
      <c r="L443" s="111">
        <v>28.640089687272393</v>
      </c>
      <c r="M443" s="111">
        <v>28.896317914350561</v>
      </c>
      <c r="N443" s="111">
        <v>0</v>
      </c>
      <c r="O443" s="111">
        <v>0</v>
      </c>
      <c r="P443" s="111">
        <v>0</v>
      </c>
      <c r="Q443" s="111">
        <v>0</v>
      </c>
      <c r="R443" s="111">
        <v>0</v>
      </c>
      <c r="S443" s="100"/>
      <c r="T443" s="100"/>
      <c r="U443" s="100"/>
      <c r="V443" s="100"/>
      <c r="W443" s="100"/>
      <c r="X443" s="100"/>
      <c r="Y443" s="100"/>
      <c r="Z443" s="100"/>
      <c r="AA443" s="100"/>
      <c r="AB443" s="227"/>
      <c r="AC443" s="227"/>
      <c r="AD443" s="227"/>
      <c r="AE443" s="227"/>
      <c r="AF443" s="227"/>
      <c r="AG443" s="227"/>
      <c r="AH443" s="227"/>
      <c r="AI443" s="227"/>
      <c r="AJ443" s="227"/>
      <c r="AK443" s="227"/>
      <c r="AL443" s="227"/>
      <c r="AM443" s="227"/>
      <c r="AN443" s="227"/>
      <c r="AO443" s="227"/>
      <c r="AP443" s="227"/>
      <c r="AQ443" s="227"/>
      <c r="AR443" s="227"/>
      <c r="AS443" s="227"/>
      <c r="AT443" s="227"/>
      <c r="AU443" s="227"/>
      <c r="AV443" s="227"/>
      <c r="AW443" s="227"/>
      <c r="AX443" s="227"/>
      <c r="AY443" s="227"/>
      <c r="AZ443" s="227"/>
      <c r="BA443" s="227"/>
      <c r="BB443" s="227"/>
      <c r="BC443" s="227"/>
      <c r="BD443" s="100"/>
      <c r="BE443" s="100"/>
      <c r="BF443" s="100"/>
      <c r="BG443" s="100"/>
      <c r="BH443" s="100"/>
      <c r="BI443" s="100"/>
      <c r="BJ443" s="100"/>
      <c r="BK443" s="12"/>
      <c r="BL443" s="12"/>
    </row>
    <row r="444" spans="1:256" outlineLevel="1">
      <c r="A444" s="9"/>
      <c r="B444" s="9"/>
      <c r="C444" s="46"/>
      <c r="D444" s="129" t="s">
        <v>127</v>
      </c>
      <c r="E444" s="9"/>
      <c r="F444" s="9"/>
      <c r="G444" s="193">
        <v>0</v>
      </c>
      <c r="H444" s="111">
        <v>0</v>
      </c>
      <c r="I444" s="111">
        <v>0</v>
      </c>
      <c r="J444" s="111">
        <v>0</v>
      </c>
      <c r="K444" s="111">
        <v>0</v>
      </c>
      <c r="L444" s="111">
        <v>0</v>
      </c>
      <c r="M444" s="111">
        <v>0</v>
      </c>
      <c r="N444" s="111">
        <v>0</v>
      </c>
      <c r="O444" s="111">
        <v>0</v>
      </c>
      <c r="P444" s="111">
        <v>0</v>
      </c>
      <c r="Q444" s="111">
        <v>0</v>
      </c>
      <c r="R444" s="111">
        <v>0</v>
      </c>
      <c r="S444" s="100"/>
      <c r="T444" s="100"/>
      <c r="U444" s="100"/>
      <c r="V444" s="100"/>
      <c r="W444" s="100"/>
      <c r="X444" s="100"/>
      <c r="Y444" s="100"/>
      <c r="Z444" s="100"/>
      <c r="AA444" s="100"/>
      <c r="AB444" s="227"/>
      <c r="AC444" s="227"/>
      <c r="AD444" s="227"/>
      <c r="AE444" s="227"/>
      <c r="AF444" s="227"/>
      <c r="AG444" s="227"/>
      <c r="AH444" s="227"/>
      <c r="AI444" s="227"/>
      <c r="AJ444" s="227"/>
      <c r="AK444" s="227"/>
      <c r="AL444" s="227"/>
      <c r="AM444" s="227"/>
      <c r="AN444" s="227"/>
      <c r="AO444" s="227"/>
      <c r="AP444" s="227"/>
      <c r="AQ444" s="227"/>
      <c r="AR444" s="227"/>
      <c r="AS444" s="227"/>
      <c r="AT444" s="227"/>
      <c r="AU444" s="227"/>
      <c r="AV444" s="227"/>
      <c r="AW444" s="227"/>
      <c r="AX444" s="227"/>
      <c r="AY444" s="227"/>
      <c r="AZ444" s="227"/>
      <c r="BA444" s="227"/>
      <c r="BB444" s="227"/>
      <c r="BC444" s="227"/>
      <c r="BD444" s="100"/>
      <c r="BE444" s="100"/>
      <c r="BF444" s="100"/>
      <c r="BG444" s="100"/>
      <c r="BH444" s="100"/>
      <c r="BI444" s="100"/>
      <c r="BJ444" s="100"/>
      <c r="BK444" s="12"/>
      <c r="BL444" s="12"/>
    </row>
    <row r="445" spans="1:256" outlineLevel="1">
      <c r="A445" s="9"/>
      <c r="B445" s="9"/>
      <c r="C445" s="46"/>
      <c r="D445" s="129" t="s">
        <v>128</v>
      </c>
      <c r="E445" s="9"/>
      <c r="F445" s="9"/>
      <c r="G445" s="193">
        <v>0</v>
      </c>
      <c r="H445" s="111">
        <v>0</v>
      </c>
      <c r="I445" s="111">
        <v>0</v>
      </c>
      <c r="J445" s="111">
        <v>0</v>
      </c>
      <c r="K445" s="111">
        <v>0</v>
      </c>
      <c r="L445" s="111">
        <v>0</v>
      </c>
      <c r="M445" s="111">
        <v>0</v>
      </c>
      <c r="N445" s="111">
        <v>0</v>
      </c>
      <c r="O445" s="111">
        <v>0</v>
      </c>
      <c r="P445" s="111">
        <v>0</v>
      </c>
      <c r="Q445" s="111">
        <v>0</v>
      </c>
      <c r="R445" s="111">
        <v>0</v>
      </c>
      <c r="S445" s="100"/>
      <c r="T445" s="100"/>
      <c r="U445" s="100"/>
      <c r="V445" s="100"/>
      <c r="W445" s="100"/>
      <c r="X445" s="100"/>
      <c r="Y445" s="100"/>
      <c r="Z445" s="100"/>
      <c r="AA445" s="100"/>
      <c r="AB445" s="227"/>
      <c r="AC445" s="227"/>
      <c r="AD445" s="227"/>
      <c r="AE445" s="227"/>
      <c r="AF445" s="227"/>
      <c r="AG445" s="227"/>
      <c r="AH445" s="227"/>
      <c r="AI445" s="227"/>
      <c r="AJ445" s="227"/>
      <c r="AK445" s="227"/>
      <c r="AL445" s="227"/>
      <c r="AM445" s="227"/>
      <c r="AN445" s="227"/>
      <c r="AO445" s="227"/>
      <c r="AP445" s="227"/>
      <c r="AQ445" s="227"/>
      <c r="AR445" s="227"/>
      <c r="AS445" s="227"/>
      <c r="AT445" s="227"/>
      <c r="AU445" s="227"/>
      <c r="AV445" s="227"/>
      <c r="AW445" s="227"/>
      <c r="AX445" s="227"/>
      <c r="AY445" s="227"/>
      <c r="AZ445" s="227"/>
      <c r="BA445" s="227"/>
      <c r="BB445" s="227"/>
      <c r="BC445" s="227"/>
      <c r="BD445" s="100"/>
      <c r="BE445" s="100"/>
      <c r="BF445" s="100"/>
      <c r="BG445" s="100"/>
      <c r="BH445" s="100"/>
      <c r="BI445" s="100"/>
      <c r="BJ445" s="100"/>
      <c r="BK445" s="12"/>
      <c r="BL445" s="12"/>
    </row>
    <row r="446" spans="1:256" outlineLevel="1">
      <c r="A446" s="9"/>
      <c r="B446" s="9"/>
      <c r="C446" s="46"/>
      <c r="D446" s="129">
        <v>0</v>
      </c>
      <c r="E446" s="9"/>
      <c r="F446" s="9"/>
      <c r="G446" s="193">
        <v>0</v>
      </c>
      <c r="H446" s="111">
        <v>0</v>
      </c>
      <c r="I446" s="111">
        <v>0</v>
      </c>
      <c r="J446" s="111">
        <v>0</v>
      </c>
      <c r="K446" s="111">
        <v>0</v>
      </c>
      <c r="L446" s="111">
        <v>0</v>
      </c>
      <c r="M446" s="111">
        <v>0</v>
      </c>
      <c r="N446" s="111">
        <v>0</v>
      </c>
      <c r="O446" s="111">
        <v>0</v>
      </c>
      <c r="P446" s="111">
        <v>0</v>
      </c>
      <c r="Q446" s="111">
        <v>0</v>
      </c>
      <c r="R446" s="111">
        <v>0</v>
      </c>
      <c r="S446" s="100"/>
      <c r="T446" s="100"/>
      <c r="U446" s="100"/>
      <c r="V446" s="100"/>
      <c r="W446" s="100"/>
      <c r="X446" s="100"/>
      <c r="Y446" s="100"/>
      <c r="Z446" s="100"/>
      <c r="AA446" s="100"/>
      <c r="AB446" s="227"/>
      <c r="AC446" s="227"/>
      <c r="AD446" s="227"/>
      <c r="AE446" s="227"/>
      <c r="AF446" s="227"/>
      <c r="AG446" s="227"/>
      <c r="AH446" s="227"/>
      <c r="AI446" s="227"/>
      <c r="AJ446" s="227"/>
      <c r="AK446" s="227"/>
      <c r="AL446" s="227"/>
      <c r="AM446" s="227"/>
      <c r="AN446" s="227"/>
      <c r="AO446" s="227"/>
      <c r="AP446" s="227"/>
      <c r="AQ446" s="227"/>
      <c r="AR446" s="227"/>
      <c r="AS446" s="227"/>
      <c r="AT446" s="227"/>
      <c r="AU446" s="227"/>
      <c r="AV446" s="227"/>
      <c r="AW446" s="227"/>
      <c r="AX446" s="227"/>
      <c r="AY446" s="227"/>
      <c r="AZ446" s="227"/>
      <c r="BA446" s="227"/>
      <c r="BB446" s="227"/>
      <c r="BC446" s="227"/>
      <c r="BD446" s="100"/>
      <c r="BE446" s="100"/>
      <c r="BF446" s="100"/>
      <c r="BG446" s="100"/>
      <c r="BH446" s="100"/>
      <c r="BI446" s="100"/>
      <c r="BJ446" s="100"/>
      <c r="BK446" s="12"/>
      <c r="BL446" s="12"/>
    </row>
    <row r="447" spans="1:256" outlineLevel="1">
      <c r="A447" s="9"/>
      <c r="B447" s="9"/>
      <c r="C447" s="46"/>
      <c r="D447" s="129">
        <v>0</v>
      </c>
      <c r="E447" s="9"/>
      <c r="F447" s="9"/>
      <c r="G447" s="193">
        <v>0</v>
      </c>
      <c r="H447" s="111">
        <v>0</v>
      </c>
      <c r="I447" s="111">
        <v>0</v>
      </c>
      <c r="J447" s="111">
        <v>0</v>
      </c>
      <c r="K447" s="111">
        <v>0</v>
      </c>
      <c r="L447" s="111">
        <v>0</v>
      </c>
      <c r="M447" s="111">
        <v>0</v>
      </c>
      <c r="N447" s="111">
        <v>0</v>
      </c>
      <c r="O447" s="111">
        <v>0</v>
      </c>
      <c r="P447" s="111">
        <v>0</v>
      </c>
      <c r="Q447" s="111">
        <v>0</v>
      </c>
      <c r="R447" s="111">
        <v>0</v>
      </c>
      <c r="S447" s="100"/>
      <c r="T447" s="100"/>
      <c r="U447" s="100"/>
      <c r="V447" s="100"/>
      <c r="W447" s="100"/>
      <c r="X447" s="100"/>
      <c r="Y447" s="100"/>
      <c r="Z447" s="100"/>
      <c r="AA447" s="100"/>
      <c r="AB447" s="227"/>
      <c r="AC447" s="227"/>
      <c r="AD447" s="227"/>
      <c r="AE447" s="227"/>
      <c r="AF447" s="227"/>
      <c r="AG447" s="227"/>
      <c r="AH447" s="227"/>
      <c r="AI447" s="227"/>
      <c r="AJ447" s="227"/>
      <c r="AK447" s="227"/>
      <c r="AL447" s="227"/>
      <c r="AM447" s="227"/>
      <c r="AN447" s="227"/>
      <c r="AO447" s="227"/>
      <c r="AP447" s="227"/>
      <c r="AQ447" s="227"/>
      <c r="AR447" s="227"/>
      <c r="AS447" s="227"/>
      <c r="AT447" s="227"/>
      <c r="AU447" s="227"/>
      <c r="AV447" s="227"/>
      <c r="AW447" s="227"/>
      <c r="AX447" s="227"/>
      <c r="AY447" s="227"/>
      <c r="AZ447" s="227"/>
      <c r="BA447" s="227"/>
      <c r="BB447" s="227"/>
      <c r="BC447" s="227"/>
      <c r="BD447" s="100"/>
      <c r="BE447" s="100"/>
      <c r="BF447" s="100"/>
      <c r="BG447" s="100"/>
      <c r="BH447" s="100"/>
      <c r="BI447" s="100"/>
      <c r="BJ447" s="100"/>
      <c r="BK447" s="12"/>
      <c r="BL447" s="12"/>
    </row>
    <row r="448" spans="1:256" outlineLevel="1">
      <c r="A448" s="9"/>
      <c r="B448" s="9"/>
      <c r="C448" s="46"/>
      <c r="D448" s="129">
        <v>0</v>
      </c>
      <c r="E448" s="9"/>
      <c r="F448" s="9"/>
      <c r="G448" s="193">
        <v>0</v>
      </c>
      <c r="H448" s="111">
        <v>0</v>
      </c>
      <c r="I448" s="111">
        <v>0</v>
      </c>
      <c r="J448" s="111">
        <v>0</v>
      </c>
      <c r="K448" s="111">
        <v>0</v>
      </c>
      <c r="L448" s="111">
        <v>0</v>
      </c>
      <c r="M448" s="111">
        <v>0</v>
      </c>
      <c r="N448" s="111">
        <v>0</v>
      </c>
      <c r="O448" s="111">
        <v>0</v>
      </c>
      <c r="P448" s="111">
        <v>0</v>
      </c>
      <c r="Q448" s="111">
        <v>0</v>
      </c>
      <c r="R448" s="111">
        <v>0</v>
      </c>
      <c r="S448" s="100"/>
      <c r="T448" s="100"/>
      <c r="U448" s="100"/>
      <c r="V448" s="100"/>
      <c r="W448" s="100"/>
      <c r="X448" s="100"/>
      <c r="Y448" s="100"/>
      <c r="Z448" s="100"/>
      <c r="AA448" s="100"/>
      <c r="AB448" s="227"/>
      <c r="AC448" s="227"/>
      <c r="AD448" s="227"/>
      <c r="AE448" s="227"/>
      <c r="AF448" s="227"/>
      <c r="AG448" s="227"/>
      <c r="AH448" s="227"/>
      <c r="AI448" s="227"/>
      <c r="AJ448" s="227"/>
      <c r="AK448" s="227"/>
      <c r="AL448" s="227"/>
      <c r="AM448" s="227"/>
      <c r="AN448" s="227"/>
      <c r="AO448" s="227"/>
      <c r="AP448" s="227"/>
      <c r="AQ448" s="227"/>
      <c r="AR448" s="227"/>
      <c r="AS448" s="227"/>
      <c r="AT448" s="227"/>
      <c r="AU448" s="227"/>
      <c r="AV448" s="227"/>
      <c r="AW448" s="227"/>
      <c r="AX448" s="227"/>
      <c r="AY448" s="227"/>
      <c r="AZ448" s="227"/>
      <c r="BA448" s="227"/>
      <c r="BB448" s="227"/>
      <c r="BC448" s="227"/>
      <c r="BD448" s="100"/>
      <c r="BE448" s="100"/>
      <c r="BF448" s="100"/>
      <c r="BG448" s="100"/>
      <c r="BH448" s="100"/>
      <c r="BI448" s="100"/>
      <c r="BJ448" s="100"/>
      <c r="BK448" s="12"/>
      <c r="BL448" s="12"/>
    </row>
    <row r="449" spans="1:64" outlineLevel="1">
      <c r="A449" s="9"/>
      <c r="B449" s="9"/>
      <c r="C449" s="46"/>
      <c r="D449" s="129">
        <v>0</v>
      </c>
      <c r="E449" s="9"/>
      <c r="F449" s="9"/>
      <c r="G449" s="193">
        <v>0</v>
      </c>
      <c r="H449" s="111">
        <v>0</v>
      </c>
      <c r="I449" s="111">
        <v>0</v>
      </c>
      <c r="J449" s="111">
        <v>0</v>
      </c>
      <c r="K449" s="111">
        <v>0</v>
      </c>
      <c r="L449" s="111">
        <v>0</v>
      </c>
      <c r="M449" s="111">
        <v>0</v>
      </c>
      <c r="N449" s="111">
        <v>0</v>
      </c>
      <c r="O449" s="111">
        <v>0</v>
      </c>
      <c r="P449" s="111">
        <v>0</v>
      </c>
      <c r="Q449" s="111">
        <v>0</v>
      </c>
      <c r="R449" s="111">
        <v>0</v>
      </c>
      <c r="S449" s="100"/>
      <c r="T449" s="100"/>
      <c r="U449" s="100"/>
      <c r="V449" s="100"/>
      <c r="W449" s="100"/>
      <c r="X449" s="100"/>
      <c r="Y449" s="100"/>
      <c r="Z449" s="100"/>
      <c r="AA449" s="100"/>
      <c r="AB449" s="227"/>
      <c r="AC449" s="227"/>
      <c r="AD449" s="227"/>
      <c r="AE449" s="227"/>
      <c r="AF449" s="227"/>
      <c r="AG449" s="227"/>
      <c r="AH449" s="227"/>
      <c r="AI449" s="227"/>
      <c r="AJ449" s="227"/>
      <c r="AK449" s="227"/>
      <c r="AL449" s="227"/>
      <c r="AM449" s="227"/>
      <c r="AN449" s="227"/>
      <c r="AO449" s="227"/>
      <c r="AP449" s="227"/>
      <c r="AQ449" s="227"/>
      <c r="AR449" s="227"/>
      <c r="AS449" s="227"/>
      <c r="AT449" s="227"/>
      <c r="AU449" s="227"/>
      <c r="AV449" s="227"/>
      <c r="AW449" s="227"/>
      <c r="AX449" s="227"/>
      <c r="AY449" s="227"/>
      <c r="AZ449" s="227"/>
      <c r="BA449" s="227"/>
      <c r="BB449" s="227"/>
      <c r="BC449" s="227"/>
      <c r="BD449" s="100"/>
      <c r="BE449" s="100"/>
      <c r="BF449" s="100"/>
      <c r="BG449" s="100"/>
      <c r="BH449" s="100"/>
      <c r="BI449" s="100"/>
      <c r="BJ449" s="100"/>
      <c r="BK449" s="12"/>
      <c r="BL449" s="12"/>
    </row>
    <row r="450" spans="1:64" outlineLevel="1">
      <c r="A450" s="9"/>
      <c r="B450" s="9"/>
      <c r="C450" s="46"/>
      <c r="D450" s="129">
        <v>0</v>
      </c>
      <c r="E450" s="9"/>
      <c r="F450" s="9"/>
      <c r="G450" s="193">
        <v>0</v>
      </c>
      <c r="H450" s="111">
        <v>0</v>
      </c>
      <c r="I450" s="111">
        <v>0</v>
      </c>
      <c r="J450" s="111">
        <v>0</v>
      </c>
      <c r="K450" s="111">
        <v>0</v>
      </c>
      <c r="L450" s="111">
        <v>0</v>
      </c>
      <c r="M450" s="111">
        <v>0</v>
      </c>
      <c r="N450" s="111">
        <v>0</v>
      </c>
      <c r="O450" s="111">
        <v>0</v>
      </c>
      <c r="P450" s="111">
        <v>0</v>
      </c>
      <c r="Q450" s="111">
        <v>0</v>
      </c>
      <c r="R450" s="111">
        <v>0</v>
      </c>
      <c r="S450" s="100"/>
      <c r="T450" s="100"/>
      <c r="U450" s="100"/>
      <c r="V450" s="100"/>
      <c r="W450" s="100"/>
      <c r="X450" s="100"/>
      <c r="Y450" s="100"/>
      <c r="Z450" s="100"/>
      <c r="AA450" s="100"/>
      <c r="AB450" s="227"/>
      <c r="AC450" s="227"/>
      <c r="AD450" s="227"/>
      <c r="AE450" s="227"/>
      <c r="AF450" s="227"/>
      <c r="AG450" s="227"/>
      <c r="AH450" s="227"/>
      <c r="AI450" s="227"/>
      <c r="AJ450" s="227"/>
      <c r="AK450" s="227"/>
      <c r="AL450" s="227"/>
      <c r="AM450" s="227"/>
      <c r="AN450" s="227"/>
      <c r="AO450" s="227"/>
      <c r="AP450" s="227"/>
      <c r="AQ450" s="227"/>
      <c r="AR450" s="227"/>
      <c r="AS450" s="227"/>
      <c r="AT450" s="227"/>
      <c r="AU450" s="227"/>
      <c r="AV450" s="227"/>
      <c r="AW450" s="227"/>
      <c r="AX450" s="227"/>
      <c r="AY450" s="227"/>
      <c r="AZ450" s="227"/>
      <c r="BA450" s="227"/>
      <c r="BB450" s="227"/>
      <c r="BC450" s="227"/>
      <c r="BD450" s="100"/>
      <c r="BE450" s="100"/>
      <c r="BF450" s="100"/>
      <c r="BG450" s="100"/>
      <c r="BH450" s="100"/>
      <c r="BI450" s="100"/>
      <c r="BJ450" s="100"/>
      <c r="BK450" s="12"/>
      <c r="BL450" s="12"/>
    </row>
    <row r="451" spans="1:64" outlineLevel="1">
      <c r="A451" s="9"/>
      <c r="B451" s="9"/>
      <c r="C451" s="46"/>
      <c r="D451" s="129">
        <v>0</v>
      </c>
      <c r="E451" s="9"/>
      <c r="F451" s="9"/>
      <c r="G451" s="193">
        <v>0</v>
      </c>
      <c r="H451" s="111">
        <v>0</v>
      </c>
      <c r="I451" s="111">
        <v>0</v>
      </c>
      <c r="J451" s="111">
        <v>0</v>
      </c>
      <c r="K451" s="111">
        <v>0</v>
      </c>
      <c r="L451" s="111">
        <v>0</v>
      </c>
      <c r="M451" s="111">
        <v>0</v>
      </c>
      <c r="N451" s="111">
        <v>0</v>
      </c>
      <c r="O451" s="111">
        <v>0</v>
      </c>
      <c r="P451" s="111">
        <v>0</v>
      </c>
      <c r="Q451" s="111">
        <v>0</v>
      </c>
      <c r="R451" s="111">
        <v>0</v>
      </c>
      <c r="S451" s="100"/>
      <c r="T451" s="100"/>
      <c r="U451" s="100"/>
      <c r="V451" s="100"/>
      <c r="W451" s="100"/>
      <c r="X451" s="100"/>
      <c r="Y451" s="100"/>
      <c r="Z451" s="100"/>
      <c r="AA451" s="100"/>
      <c r="AB451" s="227"/>
      <c r="AC451" s="227"/>
      <c r="AD451" s="227"/>
      <c r="AE451" s="227"/>
      <c r="AF451" s="227"/>
      <c r="AG451" s="227"/>
      <c r="AH451" s="227"/>
      <c r="AI451" s="227"/>
      <c r="AJ451" s="227"/>
      <c r="AK451" s="227"/>
      <c r="AL451" s="227"/>
      <c r="AM451" s="227"/>
      <c r="AN451" s="227"/>
      <c r="AO451" s="227"/>
      <c r="AP451" s="227"/>
      <c r="AQ451" s="227"/>
      <c r="AR451" s="227"/>
      <c r="AS451" s="227"/>
      <c r="AT451" s="227"/>
      <c r="AU451" s="227"/>
      <c r="AV451" s="227"/>
      <c r="AW451" s="227"/>
      <c r="AX451" s="227"/>
      <c r="AY451" s="227"/>
      <c r="AZ451" s="227"/>
      <c r="BA451" s="227"/>
      <c r="BB451" s="227"/>
      <c r="BC451" s="227"/>
      <c r="BD451" s="100"/>
      <c r="BE451" s="100"/>
      <c r="BF451" s="100"/>
      <c r="BG451" s="100"/>
      <c r="BH451" s="100"/>
      <c r="BI451" s="100"/>
      <c r="BJ451" s="100"/>
      <c r="BK451" s="12"/>
      <c r="BL451" s="12"/>
    </row>
    <row r="452" spans="1:64" outlineLevel="1">
      <c r="A452" s="9"/>
      <c r="B452" s="9"/>
      <c r="C452" s="46"/>
      <c r="D452" s="129">
        <v>0</v>
      </c>
      <c r="E452" s="9"/>
      <c r="F452" s="9"/>
      <c r="G452" s="193">
        <v>0</v>
      </c>
      <c r="H452" s="111">
        <v>0</v>
      </c>
      <c r="I452" s="111">
        <v>0</v>
      </c>
      <c r="J452" s="111">
        <v>0</v>
      </c>
      <c r="K452" s="111">
        <v>0</v>
      </c>
      <c r="L452" s="111">
        <v>0</v>
      </c>
      <c r="M452" s="111">
        <v>0</v>
      </c>
      <c r="N452" s="111">
        <v>0</v>
      </c>
      <c r="O452" s="111">
        <v>0</v>
      </c>
      <c r="P452" s="111">
        <v>0</v>
      </c>
      <c r="Q452" s="111">
        <v>0</v>
      </c>
      <c r="R452" s="111">
        <v>0</v>
      </c>
      <c r="S452" s="100"/>
      <c r="T452" s="100"/>
      <c r="U452" s="100"/>
      <c r="V452" s="100"/>
      <c r="W452" s="100"/>
      <c r="X452" s="100"/>
      <c r="Y452" s="100"/>
      <c r="Z452" s="100"/>
      <c r="AA452" s="100"/>
      <c r="AB452" s="227"/>
      <c r="AC452" s="227"/>
      <c r="AD452" s="227"/>
      <c r="AE452" s="227"/>
      <c r="AF452" s="227"/>
      <c r="AG452" s="227"/>
      <c r="AH452" s="227"/>
      <c r="AI452" s="227"/>
      <c r="AJ452" s="227"/>
      <c r="AK452" s="227"/>
      <c r="AL452" s="227"/>
      <c r="AM452" s="227"/>
      <c r="AN452" s="227"/>
      <c r="AO452" s="227"/>
      <c r="AP452" s="227"/>
      <c r="AQ452" s="227"/>
      <c r="AR452" s="227"/>
      <c r="AS452" s="227"/>
      <c r="AT452" s="227"/>
      <c r="AU452" s="227"/>
      <c r="AV452" s="227"/>
      <c r="AW452" s="227"/>
      <c r="AX452" s="227"/>
      <c r="AY452" s="227"/>
      <c r="AZ452" s="227"/>
      <c r="BA452" s="227"/>
      <c r="BB452" s="227"/>
      <c r="BC452" s="227"/>
      <c r="BD452" s="100"/>
      <c r="BE452" s="100"/>
      <c r="BF452" s="100"/>
      <c r="BG452" s="100"/>
      <c r="BH452" s="100"/>
      <c r="BI452" s="100"/>
      <c r="BJ452" s="100"/>
      <c r="BK452" s="12"/>
      <c r="BL452" s="12"/>
    </row>
    <row r="453" spans="1:64" outlineLevel="1">
      <c r="A453" s="9"/>
      <c r="B453" s="9"/>
      <c r="C453" s="46"/>
      <c r="D453" s="129">
        <v>0</v>
      </c>
      <c r="E453" s="9"/>
      <c r="F453" s="9"/>
      <c r="G453" s="193">
        <v>0</v>
      </c>
      <c r="H453" s="111">
        <v>0</v>
      </c>
      <c r="I453" s="111">
        <v>0</v>
      </c>
      <c r="J453" s="111">
        <v>0</v>
      </c>
      <c r="K453" s="111">
        <v>0</v>
      </c>
      <c r="L453" s="111">
        <v>0</v>
      </c>
      <c r="M453" s="111">
        <v>0</v>
      </c>
      <c r="N453" s="111">
        <v>0</v>
      </c>
      <c r="O453" s="111">
        <v>0</v>
      </c>
      <c r="P453" s="111">
        <v>0</v>
      </c>
      <c r="Q453" s="111">
        <v>0</v>
      </c>
      <c r="R453" s="111">
        <v>0</v>
      </c>
      <c r="S453" s="100"/>
      <c r="T453" s="100"/>
      <c r="U453" s="100"/>
      <c r="V453" s="100"/>
      <c r="W453" s="100"/>
      <c r="X453" s="100"/>
      <c r="Y453" s="100"/>
      <c r="Z453" s="100"/>
      <c r="AA453" s="100"/>
      <c r="AB453" s="227"/>
      <c r="AC453" s="227"/>
      <c r="AD453" s="227"/>
      <c r="AE453" s="227"/>
      <c r="AF453" s="227"/>
      <c r="AG453" s="227"/>
      <c r="AH453" s="227"/>
      <c r="AI453" s="227"/>
      <c r="AJ453" s="227"/>
      <c r="AK453" s="227"/>
      <c r="AL453" s="227"/>
      <c r="AM453" s="227"/>
      <c r="AN453" s="227"/>
      <c r="AO453" s="227"/>
      <c r="AP453" s="227"/>
      <c r="AQ453" s="227"/>
      <c r="AR453" s="227"/>
      <c r="AS453" s="227"/>
      <c r="AT453" s="227"/>
      <c r="AU453" s="227"/>
      <c r="AV453" s="227"/>
      <c r="AW453" s="227"/>
      <c r="AX453" s="227"/>
      <c r="AY453" s="227"/>
      <c r="AZ453" s="227"/>
      <c r="BA453" s="227"/>
      <c r="BB453" s="227"/>
      <c r="BC453" s="227"/>
      <c r="BD453" s="100"/>
      <c r="BE453" s="100"/>
      <c r="BF453" s="100"/>
      <c r="BG453" s="100"/>
      <c r="BH453" s="100"/>
      <c r="BI453" s="100"/>
      <c r="BJ453" s="100"/>
      <c r="BK453" s="12"/>
      <c r="BL453" s="12"/>
    </row>
    <row r="454" spans="1:64" outlineLevel="1">
      <c r="A454" s="9"/>
      <c r="B454" s="9"/>
      <c r="C454" s="46"/>
      <c r="D454" s="129">
        <v>0</v>
      </c>
      <c r="E454" s="9"/>
      <c r="F454" s="9"/>
      <c r="G454" s="193">
        <v>0</v>
      </c>
      <c r="H454" s="111">
        <v>0</v>
      </c>
      <c r="I454" s="111">
        <v>0</v>
      </c>
      <c r="J454" s="111">
        <v>0</v>
      </c>
      <c r="K454" s="111">
        <v>0</v>
      </c>
      <c r="L454" s="111">
        <v>0</v>
      </c>
      <c r="M454" s="111">
        <v>0</v>
      </c>
      <c r="N454" s="111">
        <v>0</v>
      </c>
      <c r="O454" s="111">
        <v>0</v>
      </c>
      <c r="P454" s="111">
        <v>0</v>
      </c>
      <c r="Q454" s="111">
        <v>0</v>
      </c>
      <c r="R454" s="111">
        <v>0</v>
      </c>
      <c r="S454" s="100"/>
      <c r="T454" s="100"/>
      <c r="U454" s="100"/>
      <c r="V454" s="100"/>
      <c r="W454" s="100"/>
      <c r="X454" s="100"/>
      <c r="Y454" s="100"/>
      <c r="Z454" s="100"/>
      <c r="AA454" s="100"/>
      <c r="AB454" s="227"/>
      <c r="AC454" s="227"/>
      <c r="AD454" s="227"/>
      <c r="AE454" s="227"/>
      <c r="AF454" s="227"/>
      <c r="AG454" s="227"/>
      <c r="AH454" s="227"/>
      <c r="AI454" s="227"/>
      <c r="AJ454" s="227"/>
      <c r="AK454" s="227"/>
      <c r="AL454" s="227"/>
      <c r="AM454" s="227"/>
      <c r="AN454" s="227"/>
      <c r="AO454" s="227"/>
      <c r="AP454" s="227"/>
      <c r="AQ454" s="227"/>
      <c r="AR454" s="227"/>
      <c r="AS454" s="227"/>
      <c r="AT454" s="227"/>
      <c r="AU454" s="227"/>
      <c r="AV454" s="227"/>
      <c r="AW454" s="227"/>
      <c r="AX454" s="227"/>
      <c r="AY454" s="227"/>
      <c r="AZ454" s="227"/>
      <c r="BA454" s="227"/>
      <c r="BB454" s="227"/>
      <c r="BC454" s="227"/>
      <c r="BD454" s="100"/>
      <c r="BE454" s="100"/>
      <c r="BF454" s="100"/>
      <c r="BG454" s="100"/>
      <c r="BH454" s="100"/>
      <c r="BI454" s="100"/>
      <c r="BJ454" s="100"/>
      <c r="BK454" s="12"/>
      <c r="BL454" s="12"/>
    </row>
    <row r="455" spans="1:64" outlineLevel="1">
      <c r="A455" s="9"/>
      <c r="B455" s="9"/>
      <c r="C455" s="46"/>
      <c r="D455" s="129">
        <v>0</v>
      </c>
      <c r="E455" s="9"/>
      <c r="F455" s="9"/>
      <c r="G455" s="193">
        <v>0</v>
      </c>
      <c r="H455" s="111">
        <v>0</v>
      </c>
      <c r="I455" s="111">
        <v>0</v>
      </c>
      <c r="J455" s="111">
        <v>0</v>
      </c>
      <c r="K455" s="111">
        <v>0</v>
      </c>
      <c r="L455" s="111">
        <v>0</v>
      </c>
      <c r="M455" s="111">
        <v>0</v>
      </c>
      <c r="N455" s="111">
        <v>0</v>
      </c>
      <c r="O455" s="111">
        <v>0</v>
      </c>
      <c r="P455" s="111">
        <v>0</v>
      </c>
      <c r="Q455" s="111">
        <v>0</v>
      </c>
      <c r="R455" s="111">
        <v>0</v>
      </c>
      <c r="S455" s="100"/>
      <c r="T455" s="100"/>
      <c r="U455" s="100"/>
      <c r="V455" s="100"/>
      <c r="W455" s="100"/>
      <c r="X455" s="100"/>
      <c r="Y455" s="100"/>
      <c r="Z455" s="100"/>
      <c r="AA455" s="100"/>
      <c r="AB455" s="227"/>
      <c r="AC455" s="227"/>
      <c r="AD455" s="227"/>
      <c r="AE455" s="227"/>
      <c r="AF455" s="227"/>
      <c r="AG455" s="227"/>
      <c r="AH455" s="227"/>
      <c r="AI455" s="227"/>
      <c r="AJ455" s="227"/>
      <c r="AK455" s="227"/>
      <c r="AL455" s="227"/>
      <c r="AM455" s="227"/>
      <c r="AN455" s="227"/>
      <c r="AO455" s="227"/>
      <c r="AP455" s="227"/>
      <c r="AQ455" s="227"/>
      <c r="AR455" s="227"/>
      <c r="AS455" s="227"/>
      <c r="AT455" s="227"/>
      <c r="AU455" s="227"/>
      <c r="AV455" s="227"/>
      <c r="AW455" s="227"/>
      <c r="AX455" s="227"/>
      <c r="AY455" s="227"/>
      <c r="AZ455" s="227"/>
      <c r="BA455" s="227"/>
      <c r="BB455" s="227"/>
      <c r="BC455" s="227"/>
      <c r="BD455" s="100"/>
      <c r="BE455" s="100"/>
      <c r="BF455" s="100"/>
      <c r="BG455" s="100"/>
      <c r="BH455" s="100"/>
      <c r="BI455" s="100"/>
      <c r="BJ455" s="100"/>
      <c r="BK455" s="12"/>
      <c r="BL455" s="12"/>
    </row>
    <row r="456" spans="1:64" outlineLevel="1">
      <c r="A456" s="9"/>
      <c r="B456" s="9"/>
      <c r="C456" s="46"/>
      <c r="D456" s="129">
        <v>0</v>
      </c>
      <c r="E456" s="9"/>
      <c r="F456" s="9"/>
      <c r="G456" s="193">
        <v>0</v>
      </c>
      <c r="H456" s="111">
        <v>0</v>
      </c>
      <c r="I456" s="111">
        <v>0</v>
      </c>
      <c r="J456" s="111">
        <v>0</v>
      </c>
      <c r="K456" s="111">
        <v>0</v>
      </c>
      <c r="L456" s="111">
        <v>0</v>
      </c>
      <c r="M456" s="111">
        <v>0</v>
      </c>
      <c r="N456" s="111">
        <v>0</v>
      </c>
      <c r="O456" s="111">
        <v>0</v>
      </c>
      <c r="P456" s="111">
        <v>0</v>
      </c>
      <c r="Q456" s="111">
        <v>0</v>
      </c>
      <c r="R456" s="111">
        <v>0</v>
      </c>
      <c r="S456" s="100"/>
      <c r="T456" s="100"/>
      <c r="U456" s="100"/>
      <c r="V456" s="100"/>
      <c r="W456" s="100"/>
      <c r="X456" s="100"/>
      <c r="Y456" s="100"/>
      <c r="Z456" s="100"/>
      <c r="AA456" s="100"/>
      <c r="AB456" s="227"/>
      <c r="AC456" s="227"/>
      <c r="AD456" s="227"/>
      <c r="AE456" s="227"/>
      <c r="AF456" s="227"/>
      <c r="AG456" s="227"/>
      <c r="AH456" s="227"/>
      <c r="AI456" s="227"/>
      <c r="AJ456" s="227"/>
      <c r="AK456" s="227"/>
      <c r="AL456" s="227"/>
      <c r="AM456" s="227"/>
      <c r="AN456" s="227"/>
      <c r="AO456" s="227"/>
      <c r="AP456" s="227"/>
      <c r="AQ456" s="227"/>
      <c r="AR456" s="227"/>
      <c r="AS456" s="227"/>
      <c r="AT456" s="227"/>
      <c r="AU456" s="227"/>
      <c r="AV456" s="227"/>
      <c r="AW456" s="227"/>
      <c r="AX456" s="227"/>
      <c r="AY456" s="227"/>
      <c r="AZ456" s="227"/>
      <c r="BA456" s="227"/>
      <c r="BB456" s="227"/>
      <c r="BC456" s="227"/>
      <c r="BD456" s="100"/>
      <c r="BE456" s="100"/>
      <c r="BF456" s="100"/>
      <c r="BG456" s="100"/>
      <c r="BH456" s="100"/>
      <c r="BI456" s="100"/>
      <c r="BJ456" s="100"/>
      <c r="BK456" s="12"/>
      <c r="BL456" s="12"/>
    </row>
    <row r="457" spans="1:64" outlineLevel="1">
      <c r="A457" s="9"/>
      <c r="B457" s="9"/>
      <c r="C457" s="46"/>
      <c r="D457" s="129">
        <v>0</v>
      </c>
      <c r="E457" s="9"/>
      <c r="F457" s="9"/>
      <c r="G457" s="193">
        <v>0</v>
      </c>
      <c r="H457" s="111">
        <v>0</v>
      </c>
      <c r="I457" s="111">
        <v>0</v>
      </c>
      <c r="J457" s="111">
        <v>0</v>
      </c>
      <c r="K457" s="111">
        <v>0</v>
      </c>
      <c r="L457" s="111">
        <v>0</v>
      </c>
      <c r="M457" s="111">
        <v>0</v>
      </c>
      <c r="N457" s="111">
        <v>0</v>
      </c>
      <c r="O457" s="111">
        <v>0</v>
      </c>
      <c r="P457" s="111">
        <v>0</v>
      </c>
      <c r="Q457" s="111">
        <v>0</v>
      </c>
      <c r="R457" s="111">
        <v>0</v>
      </c>
      <c r="S457" s="100"/>
      <c r="T457" s="100"/>
      <c r="U457" s="100"/>
      <c r="V457" s="100"/>
      <c r="W457" s="100"/>
      <c r="X457" s="100"/>
      <c r="Y457" s="100"/>
      <c r="Z457" s="100"/>
      <c r="AA457" s="100"/>
      <c r="AB457" s="227"/>
      <c r="AC457" s="227"/>
      <c r="AD457" s="227"/>
      <c r="AE457" s="227"/>
      <c r="AF457" s="227"/>
      <c r="AG457" s="227"/>
      <c r="AH457" s="227"/>
      <c r="AI457" s="227"/>
      <c r="AJ457" s="227"/>
      <c r="AK457" s="227"/>
      <c r="AL457" s="227"/>
      <c r="AM457" s="227"/>
      <c r="AN457" s="227"/>
      <c r="AO457" s="227"/>
      <c r="AP457" s="227"/>
      <c r="AQ457" s="227"/>
      <c r="AR457" s="227"/>
      <c r="AS457" s="227"/>
      <c r="AT457" s="227"/>
      <c r="AU457" s="227"/>
      <c r="AV457" s="227"/>
      <c r="AW457" s="227"/>
      <c r="AX457" s="227"/>
      <c r="AY457" s="227"/>
      <c r="AZ457" s="227"/>
      <c r="BA457" s="227"/>
      <c r="BB457" s="227"/>
      <c r="BC457" s="227"/>
      <c r="BD457" s="100"/>
      <c r="BE457" s="100"/>
      <c r="BF457" s="100"/>
      <c r="BG457" s="100"/>
      <c r="BH457" s="100"/>
      <c r="BI457" s="100"/>
      <c r="BJ457" s="100"/>
      <c r="BK457" s="12"/>
      <c r="BL457" s="12"/>
    </row>
    <row r="458" spans="1:64" outlineLevel="1">
      <c r="A458" s="9"/>
      <c r="B458" s="9"/>
      <c r="C458" s="46"/>
      <c r="D458" s="129">
        <v>0</v>
      </c>
      <c r="E458" s="9"/>
      <c r="F458" s="9"/>
      <c r="G458" s="193">
        <v>0</v>
      </c>
      <c r="H458" s="111">
        <v>0</v>
      </c>
      <c r="I458" s="111">
        <v>0</v>
      </c>
      <c r="J458" s="111">
        <v>0</v>
      </c>
      <c r="K458" s="111">
        <v>0</v>
      </c>
      <c r="L458" s="111">
        <v>0</v>
      </c>
      <c r="M458" s="111">
        <v>0</v>
      </c>
      <c r="N458" s="111">
        <v>0</v>
      </c>
      <c r="O458" s="111">
        <v>0</v>
      </c>
      <c r="P458" s="111">
        <v>0</v>
      </c>
      <c r="Q458" s="111">
        <v>0</v>
      </c>
      <c r="R458" s="111">
        <v>0</v>
      </c>
      <c r="S458" s="100"/>
      <c r="T458" s="100"/>
      <c r="U458" s="100"/>
      <c r="V458" s="100"/>
      <c r="W458" s="100"/>
      <c r="X458" s="100"/>
      <c r="Y458" s="100"/>
      <c r="Z458" s="100"/>
      <c r="AA458" s="100"/>
      <c r="AB458" s="227"/>
      <c r="AC458" s="227"/>
      <c r="AD458" s="227"/>
      <c r="AE458" s="227"/>
      <c r="AF458" s="227"/>
      <c r="AG458" s="227"/>
      <c r="AH458" s="227"/>
      <c r="AI458" s="227"/>
      <c r="AJ458" s="227"/>
      <c r="AK458" s="227"/>
      <c r="AL458" s="227"/>
      <c r="AM458" s="227"/>
      <c r="AN458" s="227"/>
      <c r="AO458" s="227"/>
      <c r="AP458" s="227"/>
      <c r="AQ458" s="227"/>
      <c r="AR458" s="227"/>
      <c r="AS458" s="227"/>
      <c r="AT458" s="227"/>
      <c r="AU458" s="227"/>
      <c r="AV458" s="227"/>
      <c r="AW458" s="227"/>
      <c r="AX458" s="227"/>
      <c r="AY458" s="227"/>
      <c r="AZ458" s="227"/>
      <c r="BA458" s="227"/>
      <c r="BB458" s="227"/>
      <c r="BC458" s="227"/>
      <c r="BD458" s="100"/>
      <c r="BE458" s="100"/>
      <c r="BF458" s="100"/>
      <c r="BG458" s="100"/>
      <c r="BH458" s="100"/>
      <c r="BI458" s="100"/>
      <c r="BJ458" s="100"/>
      <c r="BK458" s="12"/>
      <c r="BL458" s="12"/>
    </row>
    <row r="459" spans="1:64" outlineLevel="1">
      <c r="A459" s="9"/>
      <c r="B459" s="9"/>
      <c r="C459" s="46"/>
      <c r="D459" s="129">
        <v>0</v>
      </c>
      <c r="E459" s="9"/>
      <c r="F459" s="9"/>
      <c r="G459" s="193">
        <v>0</v>
      </c>
      <c r="H459" s="111">
        <v>0</v>
      </c>
      <c r="I459" s="111">
        <v>0</v>
      </c>
      <c r="J459" s="111">
        <v>0</v>
      </c>
      <c r="K459" s="111">
        <v>0</v>
      </c>
      <c r="L459" s="111">
        <v>0</v>
      </c>
      <c r="M459" s="111">
        <v>0</v>
      </c>
      <c r="N459" s="111">
        <v>0</v>
      </c>
      <c r="O459" s="111">
        <v>0</v>
      </c>
      <c r="P459" s="111">
        <v>0</v>
      </c>
      <c r="Q459" s="111">
        <v>0</v>
      </c>
      <c r="R459" s="111">
        <v>0</v>
      </c>
      <c r="S459" s="100"/>
      <c r="T459" s="100"/>
      <c r="U459" s="100"/>
      <c r="V459" s="100"/>
      <c r="W459" s="100"/>
      <c r="X459" s="100"/>
      <c r="Y459" s="100"/>
      <c r="Z459" s="100"/>
      <c r="AA459" s="100"/>
      <c r="AB459" s="227"/>
      <c r="AC459" s="227"/>
      <c r="AD459" s="227"/>
      <c r="AE459" s="227"/>
      <c r="AF459" s="227"/>
      <c r="AG459" s="227"/>
      <c r="AH459" s="227"/>
      <c r="AI459" s="227"/>
      <c r="AJ459" s="227"/>
      <c r="AK459" s="227"/>
      <c r="AL459" s="227"/>
      <c r="AM459" s="227"/>
      <c r="AN459" s="227"/>
      <c r="AO459" s="227"/>
      <c r="AP459" s="227"/>
      <c r="AQ459" s="227"/>
      <c r="AR459" s="227"/>
      <c r="AS459" s="227"/>
      <c r="AT459" s="227"/>
      <c r="AU459" s="227"/>
      <c r="AV459" s="227"/>
      <c r="AW459" s="227"/>
      <c r="AX459" s="227"/>
      <c r="AY459" s="227"/>
      <c r="AZ459" s="227"/>
      <c r="BA459" s="227"/>
      <c r="BB459" s="227"/>
      <c r="BC459" s="227"/>
      <c r="BD459" s="100"/>
      <c r="BE459" s="100"/>
      <c r="BF459" s="100"/>
      <c r="BG459" s="100"/>
      <c r="BH459" s="100"/>
      <c r="BI459" s="100"/>
      <c r="BJ459" s="100"/>
      <c r="BK459" s="12"/>
      <c r="BL459" s="12"/>
    </row>
    <row r="460" spans="1:64" outlineLevel="1">
      <c r="A460" s="9"/>
      <c r="B460" s="9"/>
      <c r="C460" s="46"/>
      <c r="D460" s="129">
        <v>0</v>
      </c>
      <c r="E460" s="9"/>
      <c r="F460" s="9"/>
      <c r="G460" s="193">
        <v>0</v>
      </c>
      <c r="H460" s="111">
        <v>0</v>
      </c>
      <c r="I460" s="111">
        <v>0</v>
      </c>
      <c r="J460" s="111">
        <v>0</v>
      </c>
      <c r="K460" s="111">
        <v>0</v>
      </c>
      <c r="L460" s="111">
        <v>0</v>
      </c>
      <c r="M460" s="111">
        <v>0</v>
      </c>
      <c r="N460" s="111">
        <v>0</v>
      </c>
      <c r="O460" s="111">
        <v>0</v>
      </c>
      <c r="P460" s="111">
        <v>0</v>
      </c>
      <c r="Q460" s="111">
        <v>0</v>
      </c>
      <c r="R460" s="111">
        <v>0</v>
      </c>
      <c r="S460" s="100"/>
      <c r="T460" s="100"/>
      <c r="U460" s="100"/>
      <c r="V460" s="100"/>
      <c r="W460" s="100"/>
      <c r="X460" s="100"/>
      <c r="Y460" s="100"/>
      <c r="Z460" s="100"/>
      <c r="AA460" s="100"/>
      <c r="AB460" s="227"/>
      <c r="AC460" s="227"/>
      <c r="AD460" s="227"/>
      <c r="AE460" s="227"/>
      <c r="AF460" s="227"/>
      <c r="AG460" s="227"/>
      <c r="AH460" s="227"/>
      <c r="AI460" s="227"/>
      <c r="AJ460" s="227"/>
      <c r="AK460" s="227"/>
      <c r="AL460" s="227"/>
      <c r="AM460" s="227"/>
      <c r="AN460" s="227"/>
      <c r="AO460" s="227"/>
      <c r="AP460" s="227"/>
      <c r="AQ460" s="227"/>
      <c r="AR460" s="227"/>
      <c r="AS460" s="227"/>
      <c r="AT460" s="227"/>
      <c r="AU460" s="227"/>
      <c r="AV460" s="227"/>
      <c r="AW460" s="227"/>
      <c r="AX460" s="227"/>
      <c r="AY460" s="227"/>
      <c r="AZ460" s="227"/>
      <c r="BA460" s="227"/>
      <c r="BB460" s="227"/>
      <c r="BC460" s="227"/>
      <c r="BD460" s="100"/>
      <c r="BE460" s="100"/>
      <c r="BF460" s="100"/>
      <c r="BG460" s="100"/>
      <c r="BH460" s="100"/>
      <c r="BI460" s="100"/>
      <c r="BJ460" s="100"/>
      <c r="BK460" s="12"/>
      <c r="BL460" s="12"/>
    </row>
    <row r="461" spans="1:64" outlineLevel="1">
      <c r="A461" s="9"/>
      <c r="B461" s="9"/>
      <c r="C461" s="46"/>
      <c r="D461" s="129">
        <v>0</v>
      </c>
      <c r="E461" s="9"/>
      <c r="F461" s="9"/>
      <c r="G461" s="193">
        <v>0</v>
      </c>
      <c r="H461" s="111">
        <v>0</v>
      </c>
      <c r="I461" s="111">
        <v>0</v>
      </c>
      <c r="J461" s="111">
        <v>0</v>
      </c>
      <c r="K461" s="111">
        <v>0</v>
      </c>
      <c r="L461" s="111">
        <v>0</v>
      </c>
      <c r="M461" s="111">
        <v>0</v>
      </c>
      <c r="N461" s="111">
        <v>0</v>
      </c>
      <c r="O461" s="111">
        <v>0</v>
      </c>
      <c r="P461" s="111">
        <v>0</v>
      </c>
      <c r="Q461" s="111">
        <v>0</v>
      </c>
      <c r="R461" s="111">
        <v>0</v>
      </c>
      <c r="S461" s="100"/>
      <c r="T461" s="100"/>
      <c r="U461" s="100"/>
      <c r="V461" s="100"/>
      <c r="W461" s="100"/>
      <c r="X461" s="100"/>
      <c r="Y461" s="100"/>
      <c r="Z461" s="100"/>
      <c r="AA461" s="100"/>
      <c r="AB461" s="227"/>
      <c r="AC461" s="227"/>
      <c r="AD461" s="227"/>
      <c r="AE461" s="227"/>
      <c r="AF461" s="227"/>
      <c r="AG461" s="227"/>
      <c r="AH461" s="227"/>
      <c r="AI461" s="227"/>
      <c r="AJ461" s="227"/>
      <c r="AK461" s="227"/>
      <c r="AL461" s="227"/>
      <c r="AM461" s="227"/>
      <c r="AN461" s="227"/>
      <c r="AO461" s="227"/>
      <c r="AP461" s="227"/>
      <c r="AQ461" s="227"/>
      <c r="AR461" s="227"/>
      <c r="AS461" s="227"/>
      <c r="AT461" s="227"/>
      <c r="AU461" s="227"/>
      <c r="AV461" s="227"/>
      <c r="AW461" s="227"/>
      <c r="AX461" s="227"/>
      <c r="AY461" s="227"/>
      <c r="AZ461" s="227"/>
      <c r="BA461" s="227"/>
      <c r="BB461" s="227"/>
      <c r="BC461" s="227"/>
      <c r="BD461" s="100"/>
      <c r="BE461" s="100"/>
      <c r="BF461" s="100"/>
      <c r="BG461" s="100"/>
      <c r="BH461" s="100"/>
      <c r="BI461" s="100"/>
      <c r="BJ461" s="100"/>
      <c r="BK461" s="12"/>
      <c r="BL461" s="12"/>
    </row>
    <row r="462" spans="1:64" outlineLevel="1">
      <c r="A462" s="9"/>
      <c r="B462" s="9"/>
      <c r="C462" s="46"/>
      <c r="D462" s="129">
        <v>0</v>
      </c>
      <c r="E462" s="9"/>
      <c r="F462" s="9"/>
      <c r="G462" s="193">
        <v>0</v>
      </c>
      <c r="H462" s="111">
        <v>0</v>
      </c>
      <c r="I462" s="111">
        <v>0</v>
      </c>
      <c r="J462" s="111">
        <v>0</v>
      </c>
      <c r="K462" s="111">
        <v>0</v>
      </c>
      <c r="L462" s="111">
        <v>0</v>
      </c>
      <c r="M462" s="111">
        <v>0</v>
      </c>
      <c r="N462" s="111">
        <v>0</v>
      </c>
      <c r="O462" s="111">
        <v>0</v>
      </c>
      <c r="P462" s="111">
        <v>0</v>
      </c>
      <c r="Q462" s="111">
        <v>0</v>
      </c>
      <c r="R462" s="111">
        <v>0</v>
      </c>
      <c r="S462" s="100"/>
      <c r="T462" s="100"/>
      <c r="U462" s="100"/>
      <c r="V462" s="100"/>
      <c r="W462" s="100"/>
      <c r="X462" s="100"/>
      <c r="Y462" s="100"/>
      <c r="Z462" s="100"/>
      <c r="AA462" s="100"/>
      <c r="AB462" s="227"/>
      <c r="AC462" s="227"/>
      <c r="AD462" s="227"/>
      <c r="AE462" s="227"/>
      <c r="AF462" s="227"/>
      <c r="AG462" s="227"/>
      <c r="AH462" s="227"/>
      <c r="AI462" s="227"/>
      <c r="AJ462" s="227"/>
      <c r="AK462" s="227"/>
      <c r="AL462" s="227"/>
      <c r="AM462" s="227"/>
      <c r="AN462" s="227"/>
      <c r="AO462" s="227"/>
      <c r="AP462" s="227"/>
      <c r="AQ462" s="227"/>
      <c r="AR462" s="227"/>
      <c r="AS462" s="227"/>
      <c r="AT462" s="227"/>
      <c r="AU462" s="227"/>
      <c r="AV462" s="227"/>
      <c r="AW462" s="227"/>
      <c r="AX462" s="227"/>
      <c r="AY462" s="227"/>
      <c r="AZ462" s="227"/>
      <c r="BA462" s="227"/>
      <c r="BB462" s="227"/>
      <c r="BC462" s="227"/>
      <c r="BD462" s="100"/>
      <c r="BE462" s="100"/>
      <c r="BF462" s="100"/>
      <c r="BG462" s="100"/>
      <c r="BH462" s="100"/>
      <c r="BI462" s="100"/>
      <c r="BJ462" s="100"/>
      <c r="BK462" s="12"/>
      <c r="BL462" s="12"/>
    </row>
    <row r="463" spans="1:64" outlineLevel="1">
      <c r="A463" s="9"/>
      <c r="B463" s="9"/>
      <c r="C463" s="46"/>
      <c r="D463" s="129">
        <v>0</v>
      </c>
      <c r="E463" s="9"/>
      <c r="F463" s="9"/>
      <c r="G463" s="193">
        <v>0</v>
      </c>
      <c r="H463" s="111">
        <v>0</v>
      </c>
      <c r="I463" s="111">
        <v>0</v>
      </c>
      <c r="J463" s="111">
        <v>0</v>
      </c>
      <c r="K463" s="111">
        <v>0</v>
      </c>
      <c r="L463" s="111">
        <v>0</v>
      </c>
      <c r="M463" s="111">
        <v>0</v>
      </c>
      <c r="N463" s="111">
        <v>0</v>
      </c>
      <c r="O463" s="111">
        <v>0</v>
      </c>
      <c r="P463" s="111">
        <v>0</v>
      </c>
      <c r="Q463" s="111">
        <v>0</v>
      </c>
      <c r="R463" s="111">
        <v>0</v>
      </c>
      <c r="S463" s="100"/>
      <c r="T463" s="100"/>
      <c r="U463" s="100"/>
      <c r="V463" s="100"/>
      <c r="W463" s="100"/>
      <c r="X463" s="100"/>
      <c r="Y463" s="100"/>
      <c r="Z463" s="100"/>
      <c r="AA463" s="100"/>
      <c r="AB463" s="227"/>
      <c r="AC463" s="227"/>
      <c r="AD463" s="227"/>
      <c r="AE463" s="227"/>
      <c r="AF463" s="227"/>
      <c r="AG463" s="227"/>
      <c r="AH463" s="227"/>
      <c r="AI463" s="227"/>
      <c r="AJ463" s="227"/>
      <c r="AK463" s="227"/>
      <c r="AL463" s="227"/>
      <c r="AM463" s="227"/>
      <c r="AN463" s="227"/>
      <c r="AO463" s="227"/>
      <c r="AP463" s="227"/>
      <c r="AQ463" s="227"/>
      <c r="AR463" s="227"/>
      <c r="AS463" s="227"/>
      <c r="AT463" s="227"/>
      <c r="AU463" s="227"/>
      <c r="AV463" s="227"/>
      <c r="AW463" s="227"/>
      <c r="AX463" s="227"/>
      <c r="AY463" s="227"/>
      <c r="AZ463" s="227"/>
      <c r="BA463" s="227"/>
      <c r="BB463" s="227"/>
      <c r="BC463" s="227"/>
      <c r="BD463" s="100"/>
      <c r="BE463" s="100"/>
      <c r="BF463" s="100"/>
      <c r="BG463" s="100"/>
      <c r="BH463" s="100"/>
      <c r="BI463" s="100"/>
      <c r="BJ463" s="100"/>
      <c r="BK463" s="12"/>
      <c r="BL463" s="12"/>
    </row>
    <row r="464" spans="1:64" outlineLevel="1">
      <c r="A464" s="9"/>
      <c r="B464" s="9"/>
      <c r="C464" s="46"/>
      <c r="D464" s="129">
        <v>0</v>
      </c>
      <c r="E464" s="9"/>
      <c r="F464" s="9"/>
      <c r="G464" s="193">
        <v>0</v>
      </c>
      <c r="H464" s="111">
        <v>0</v>
      </c>
      <c r="I464" s="111">
        <v>0</v>
      </c>
      <c r="J464" s="111">
        <v>0</v>
      </c>
      <c r="K464" s="111">
        <v>0</v>
      </c>
      <c r="L464" s="111">
        <v>0</v>
      </c>
      <c r="M464" s="111">
        <v>0</v>
      </c>
      <c r="N464" s="111">
        <v>0</v>
      </c>
      <c r="O464" s="111">
        <v>0</v>
      </c>
      <c r="P464" s="111">
        <v>0</v>
      </c>
      <c r="Q464" s="111">
        <v>0</v>
      </c>
      <c r="R464" s="111">
        <v>0</v>
      </c>
      <c r="S464" s="100"/>
      <c r="T464" s="100"/>
      <c r="U464" s="100"/>
      <c r="V464" s="100"/>
      <c r="W464" s="100"/>
      <c r="X464" s="100"/>
      <c r="Y464" s="100"/>
      <c r="Z464" s="100"/>
      <c r="AA464" s="100"/>
      <c r="AB464" s="227"/>
      <c r="AC464" s="227"/>
      <c r="AD464" s="227"/>
      <c r="AE464" s="227"/>
      <c r="AF464" s="227"/>
      <c r="AG464" s="227"/>
      <c r="AH464" s="227"/>
      <c r="AI464" s="227"/>
      <c r="AJ464" s="227"/>
      <c r="AK464" s="227"/>
      <c r="AL464" s="227"/>
      <c r="AM464" s="227"/>
      <c r="AN464" s="227"/>
      <c r="AO464" s="227"/>
      <c r="AP464" s="227"/>
      <c r="AQ464" s="227"/>
      <c r="AR464" s="227"/>
      <c r="AS464" s="227"/>
      <c r="AT464" s="227"/>
      <c r="AU464" s="227"/>
      <c r="AV464" s="227"/>
      <c r="AW464" s="227"/>
      <c r="AX464" s="227"/>
      <c r="AY464" s="227"/>
      <c r="AZ464" s="227"/>
      <c r="BA464" s="227"/>
      <c r="BB464" s="227"/>
      <c r="BC464" s="227"/>
      <c r="BD464" s="100"/>
      <c r="BE464" s="100"/>
      <c r="BF464" s="100"/>
      <c r="BG464" s="100"/>
      <c r="BH464" s="100"/>
      <c r="BI464" s="100"/>
      <c r="BJ464" s="100"/>
      <c r="BK464" s="12"/>
      <c r="BL464" s="12"/>
    </row>
    <row r="465" spans="1:64" outlineLevel="1">
      <c r="A465" s="9"/>
      <c r="B465" s="9"/>
      <c r="C465" s="46"/>
      <c r="D465" s="129">
        <v>0</v>
      </c>
      <c r="E465" s="9"/>
      <c r="F465" s="9"/>
      <c r="G465" s="193">
        <v>0</v>
      </c>
      <c r="H465" s="111">
        <v>0</v>
      </c>
      <c r="I465" s="111">
        <v>0</v>
      </c>
      <c r="J465" s="111">
        <v>0</v>
      </c>
      <c r="K465" s="111">
        <v>0</v>
      </c>
      <c r="L465" s="111">
        <v>0</v>
      </c>
      <c r="M465" s="111">
        <v>0</v>
      </c>
      <c r="N465" s="111">
        <v>0</v>
      </c>
      <c r="O465" s="111">
        <v>0</v>
      </c>
      <c r="P465" s="111">
        <v>0</v>
      </c>
      <c r="Q465" s="111">
        <v>0</v>
      </c>
      <c r="R465" s="111">
        <v>0</v>
      </c>
      <c r="S465" s="100"/>
      <c r="T465" s="100"/>
      <c r="U465" s="100"/>
      <c r="V465" s="100"/>
      <c r="W465" s="100"/>
      <c r="X465" s="100"/>
      <c r="Y465" s="100"/>
      <c r="Z465" s="100"/>
      <c r="AA465" s="100"/>
      <c r="AB465" s="227"/>
      <c r="AC465" s="227"/>
      <c r="AD465" s="227"/>
      <c r="AE465" s="227"/>
      <c r="AF465" s="227"/>
      <c r="AG465" s="227"/>
      <c r="AH465" s="227"/>
      <c r="AI465" s="227"/>
      <c r="AJ465" s="227"/>
      <c r="AK465" s="227"/>
      <c r="AL465" s="227"/>
      <c r="AM465" s="227"/>
      <c r="AN465" s="227"/>
      <c r="AO465" s="227"/>
      <c r="AP465" s="227"/>
      <c r="AQ465" s="227"/>
      <c r="AR465" s="227"/>
      <c r="AS465" s="227"/>
      <c r="AT465" s="227"/>
      <c r="AU465" s="227"/>
      <c r="AV465" s="227"/>
      <c r="AW465" s="227"/>
      <c r="AX465" s="227"/>
      <c r="AY465" s="227"/>
      <c r="AZ465" s="227"/>
      <c r="BA465" s="227"/>
      <c r="BB465" s="227"/>
      <c r="BC465" s="227"/>
      <c r="BD465" s="100"/>
      <c r="BE465" s="100"/>
      <c r="BF465" s="100"/>
      <c r="BG465" s="100"/>
      <c r="BH465" s="100"/>
      <c r="BI465" s="100"/>
      <c r="BJ465" s="100"/>
      <c r="BK465" s="12"/>
      <c r="BL465" s="12"/>
    </row>
    <row r="466" spans="1:64" outlineLevel="1">
      <c r="A466" s="9"/>
      <c r="B466" s="9"/>
      <c r="C466" s="46"/>
      <c r="D466" s="129">
        <v>0</v>
      </c>
      <c r="E466" s="9"/>
      <c r="F466" s="9"/>
      <c r="G466" s="193">
        <v>0</v>
      </c>
      <c r="H466" s="111">
        <v>0</v>
      </c>
      <c r="I466" s="111">
        <v>0</v>
      </c>
      <c r="J466" s="111">
        <v>0</v>
      </c>
      <c r="K466" s="111">
        <v>0</v>
      </c>
      <c r="L466" s="111">
        <v>0</v>
      </c>
      <c r="M466" s="111">
        <v>0</v>
      </c>
      <c r="N466" s="111">
        <v>0</v>
      </c>
      <c r="O466" s="111">
        <v>0</v>
      </c>
      <c r="P466" s="111">
        <v>0</v>
      </c>
      <c r="Q466" s="111">
        <v>0</v>
      </c>
      <c r="R466" s="111">
        <v>0</v>
      </c>
      <c r="S466" s="100"/>
      <c r="T466" s="100"/>
      <c r="U466" s="100"/>
      <c r="V466" s="100"/>
      <c r="W466" s="100"/>
      <c r="X466" s="100"/>
      <c r="Y466" s="100"/>
      <c r="Z466" s="100"/>
      <c r="AA466" s="100"/>
      <c r="AB466" s="227"/>
      <c r="AC466" s="227"/>
      <c r="AD466" s="227"/>
      <c r="AE466" s="227"/>
      <c r="AF466" s="227"/>
      <c r="AG466" s="227"/>
      <c r="AH466" s="227"/>
      <c r="AI466" s="227"/>
      <c r="AJ466" s="227"/>
      <c r="AK466" s="227"/>
      <c r="AL466" s="227"/>
      <c r="AM466" s="227"/>
      <c r="AN466" s="227"/>
      <c r="AO466" s="227"/>
      <c r="AP466" s="227"/>
      <c r="AQ466" s="227"/>
      <c r="AR466" s="227"/>
      <c r="AS466" s="227"/>
      <c r="AT466" s="227"/>
      <c r="AU466" s="227"/>
      <c r="AV466" s="227"/>
      <c r="AW466" s="227"/>
      <c r="AX466" s="227"/>
      <c r="AY466" s="227"/>
      <c r="AZ466" s="227"/>
      <c r="BA466" s="227"/>
      <c r="BB466" s="227"/>
      <c r="BC466" s="227"/>
      <c r="BD466" s="100"/>
      <c r="BE466" s="100"/>
      <c r="BF466" s="100"/>
      <c r="BG466" s="100"/>
      <c r="BH466" s="100"/>
      <c r="BI466" s="100"/>
      <c r="BJ466" s="100"/>
      <c r="BK466" s="12"/>
      <c r="BL466" s="12"/>
    </row>
    <row r="467" spans="1:64" outlineLevel="1">
      <c r="A467" s="9"/>
      <c r="B467" s="9"/>
      <c r="C467" s="46"/>
      <c r="D467" s="129">
        <v>0</v>
      </c>
      <c r="E467" s="9"/>
      <c r="F467" s="9"/>
      <c r="G467" s="193">
        <v>0</v>
      </c>
      <c r="H467" s="111">
        <v>0</v>
      </c>
      <c r="I467" s="111">
        <v>0</v>
      </c>
      <c r="J467" s="111">
        <v>0</v>
      </c>
      <c r="K467" s="111">
        <v>0</v>
      </c>
      <c r="L467" s="111">
        <v>0</v>
      </c>
      <c r="M467" s="111">
        <v>0</v>
      </c>
      <c r="N467" s="111">
        <v>0</v>
      </c>
      <c r="O467" s="111">
        <v>0</v>
      </c>
      <c r="P467" s="111">
        <v>0</v>
      </c>
      <c r="Q467" s="111">
        <v>0</v>
      </c>
      <c r="R467" s="111">
        <v>0</v>
      </c>
      <c r="S467" s="100"/>
      <c r="T467" s="100"/>
      <c r="U467" s="100"/>
      <c r="V467" s="100"/>
      <c r="W467" s="100"/>
      <c r="X467" s="100"/>
      <c r="Y467" s="100"/>
      <c r="Z467" s="100"/>
      <c r="AA467" s="100"/>
      <c r="AB467" s="227"/>
      <c r="AC467" s="227"/>
      <c r="AD467" s="227"/>
      <c r="AE467" s="227"/>
      <c r="AF467" s="227"/>
      <c r="AG467" s="227"/>
      <c r="AH467" s="227"/>
      <c r="AI467" s="227"/>
      <c r="AJ467" s="227"/>
      <c r="AK467" s="227"/>
      <c r="AL467" s="227"/>
      <c r="AM467" s="227"/>
      <c r="AN467" s="227"/>
      <c r="AO467" s="227"/>
      <c r="AP467" s="227"/>
      <c r="AQ467" s="227"/>
      <c r="AR467" s="227"/>
      <c r="AS467" s="227"/>
      <c r="AT467" s="227"/>
      <c r="AU467" s="227"/>
      <c r="AV467" s="227"/>
      <c r="AW467" s="227"/>
      <c r="AX467" s="227"/>
      <c r="AY467" s="227"/>
      <c r="AZ467" s="227"/>
      <c r="BA467" s="227"/>
      <c r="BB467" s="227"/>
      <c r="BC467" s="227"/>
      <c r="BD467" s="100"/>
      <c r="BE467" s="100"/>
      <c r="BF467" s="100"/>
      <c r="BG467" s="100"/>
      <c r="BH467" s="100"/>
      <c r="BI467" s="100"/>
      <c r="BJ467" s="100"/>
      <c r="BK467" s="12"/>
      <c r="BL467" s="12"/>
    </row>
    <row r="468" spans="1:64">
      <c r="A468" s="9"/>
      <c r="B468" s="9"/>
      <c r="C468" s="46"/>
      <c r="D468" s="114"/>
      <c r="E468" s="9"/>
      <c r="F468" s="9"/>
      <c r="G468" s="201"/>
      <c r="H468" s="37"/>
      <c r="I468" s="37"/>
      <c r="J468" s="37"/>
      <c r="K468" s="37"/>
      <c r="L468" s="37"/>
      <c r="M468" s="37"/>
      <c r="N468" s="29"/>
      <c r="O468" s="29"/>
      <c r="P468" s="29"/>
      <c r="Q468" s="29"/>
      <c r="R468" s="29"/>
      <c r="S468" s="100"/>
      <c r="T468" s="100"/>
      <c r="U468" s="100"/>
      <c r="V468" s="100"/>
      <c r="W468" s="100"/>
      <c r="X468" s="100"/>
      <c r="Y468" s="100"/>
      <c r="Z468" s="100"/>
      <c r="AA468" s="100"/>
      <c r="AB468" s="227"/>
      <c r="AC468" s="227"/>
      <c r="AD468" s="227"/>
      <c r="AE468" s="227"/>
      <c r="AF468" s="227"/>
      <c r="AG468" s="227"/>
      <c r="AH468" s="227"/>
      <c r="AI468" s="227"/>
      <c r="AJ468" s="227"/>
      <c r="AK468" s="227"/>
      <c r="AL468" s="227"/>
      <c r="AM468" s="227"/>
      <c r="AN468" s="227"/>
      <c r="AO468" s="227"/>
      <c r="AP468" s="227"/>
      <c r="AQ468" s="227"/>
      <c r="AR468" s="227"/>
      <c r="AS468" s="227"/>
      <c r="AT468" s="227"/>
      <c r="AU468" s="227"/>
      <c r="AV468" s="227"/>
      <c r="AW468" s="227"/>
      <c r="AX468" s="227"/>
      <c r="AY468" s="227"/>
      <c r="AZ468" s="227"/>
      <c r="BA468" s="227"/>
      <c r="BB468" s="227"/>
      <c r="BC468" s="227"/>
      <c r="BD468" s="100"/>
      <c r="BE468" s="100"/>
      <c r="BF468" s="100"/>
      <c r="BG468" s="100"/>
      <c r="BH468" s="100"/>
      <c r="BI468" s="100"/>
      <c r="BJ468" s="100"/>
      <c r="BK468" s="12"/>
      <c r="BL468" s="12"/>
    </row>
    <row r="469" spans="1:64">
      <c r="A469" s="9"/>
      <c r="B469" s="9"/>
      <c r="C469" s="46" t="s">
        <v>34</v>
      </c>
      <c r="D469" s="9"/>
      <c r="E469" s="9"/>
      <c r="F469" s="9"/>
      <c r="G469" s="194">
        <v>95.596769927678125</v>
      </c>
      <c r="H469" s="37">
        <v>101.75288355819396</v>
      </c>
      <c r="I469" s="37">
        <v>111.97417645404924</v>
      </c>
      <c r="J469" s="37">
        <v>127.2379368063544</v>
      </c>
      <c r="K469" s="37">
        <v>89.393797501787873</v>
      </c>
      <c r="L469" s="37">
        <v>103.16281543176274</v>
      </c>
      <c r="M469" s="37">
        <v>0</v>
      </c>
      <c r="N469" s="37">
        <v>0</v>
      </c>
      <c r="O469" s="37">
        <v>0</v>
      </c>
      <c r="P469" s="37">
        <v>0</v>
      </c>
      <c r="Q469" s="37">
        <v>0</v>
      </c>
      <c r="R469" s="29"/>
      <c r="S469" s="100"/>
      <c r="T469" s="100"/>
      <c r="U469" s="100"/>
      <c r="V469" s="100"/>
      <c r="W469" s="100"/>
      <c r="X469" s="100"/>
      <c r="Y469" s="100"/>
      <c r="Z469" s="100"/>
      <c r="AA469" s="100"/>
      <c r="AB469" s="227"/>
      <c r="AC469" s="227"/>
      <c r="AD469" s="227"/>
      <c r="AE469" s="227"/>
      <c r="AF469" s="227"/>
      <c r="AG469" s="227"/>
      <c r="AH469" s="227"/>
      <c r="AI469" s="227"/>
      <c r="AJ469" s="227"/>
      <c r="AK469" s="227"/>
      <c r="AL469" s="227"/>
      <c r="AM469" s="227"/>
      <c r="AN469" s="227"/>
      <c r="AO469" s="227"/>
      <c r="AP469" s="227"/>
      <c r="AQ469" s="227"/>
      <c r="AR469" s="227"/>
      <c r="AS469" s="227"/>
      <c r="AT469" s="227"/>
      <c r="AU469" s="227"/>
      <c r="AV469" s="227"/>
      <c r="AW469" s="227"/>
      <c r="AX469" s="227"/>
      <c r="AY469" s="227"/>
      <c r="AZ469" s="227"/>
      <c r="BA469" s="227"/>
      <c r="BB469" s="227"/>
      <c r="BC469" s="227"/>
      <c r="BD469" s="100"/>
      <c r="BE469" s="100"/>
      <c r="BF469" s="100"/>
      <c r="BG469" s="100"/>
      <c r="BH469" s="100"/>
      <c r="BI469" s="100"/>
      <c r="BJ469" s="100"/>
      <c r="BK469" s="12"/>
      <c r="BL469" s="12"/>
    </row>
    <row r="470" spans="1:64" outlineLevel="1">
      <c r="A470" s="9"/>
      <c r="B470" s="9"/>
      <c r="C470" s="46"/>
      <c r="D470" s="129" t="s">
        <v>121</v>
      </c>
      <c r="E470" s="9"/>
      <c r="F470" s="9"/>
      <c r="G470" s="609">
        <v>81.316072764121174</v>
      </c>
      <c r="H470" s="111">
        <v>88.362005079577557</v>
      </c>
      <c r="I470" s="111">
        <v>96.252380554708509</v>
      </c>
      <c r="J470" s="111">
        <v>102.91870082493155</v>
      </c>
      <c r="K470" s="111">
        <v>74.756424872199702</v>
      </c>
      <c r="L470" s="111">
        <v>73.709800720417647</v>
      </c>
      <c r="M470" s="111">
        <v>0</v>
      </c>
      <c r="N470" s="111">
        <v>0</v>
      </c>
      <c r="O470" s="111">
        <v>0</v>
      </c>
      <c r="P470" s="111">
        <v>0</v>
      </c>
      <c r="Q470" s="111">
        <v>0</v>
      </c>
      <c r="R470" s="29"/>
      <c r="S470" s="100"/>
      <c r="T470" s="100"/>
      <c r="U470" s="100"/>
      <c r="V470" s="100"/>
      <c r="W470" s="100"/>
      <c r="X470" s="100"/>
      <c r="Y470" s="100"/>
      <c r="Z470" s="100"/>
      <c r="AA470" s="100"/>
      <c r="AB470" s="227"/>
      <c r="AC470" s="227"/>
      <c r="AD470" s="227"/>
      <c r="AE470" s="227"/>
      <c r="AF470" s="227"/>
      <c r="AG470" s="227"/>
      <c r="AH470" s="227"/>
      <c r="AI470" s="227"/>
      <c r="AJ470" s="227"/>
      <c r="AK470" s="227"/>
      <c r="AL470" s="227"/>
      <c r="AM470" s="227"/>
      <c r="AN470" s="227"/>
      <c r="AO470" s="227"/>
      <c r="AP470" s="227"/>
      <c r="AQ470" s="227"/>
      <c r="AR470" s="227"/>
      <c r="AS470" s="227"/>
      <c r="AT470" s="227"/>
      <c r="AU470" s="227"/>
      <c r="AV470" s="227"/>
      <c r="AW470" s="227"/>
      <c r="AX470" s="227"/>
      <c r="AY470" s="227"/>
      <c r="AZ470" s="227"/>
      <c r="BA470" s="227"/>
      <c r="BB470" s="227"/>
      <c r="BC470" s="227"/>
      <c r="BD470" s="100"/>
      <c r="BE470" s="100"/>
      <c r="BF470" s="100"/>
      <c r="BG470" s="100"/>
      <c r="BH470" s="100"/>
      <c r="BI470" s="100"/>
      <c r="BJ470" s="100"/>
      <c r="BK470" s="12"/>
      <c r="BL470" s="12"/>
    </row>
    <row r="471" spans="1:64" outlineLevel="1">
      <c r="A471" s="9"/>
      <c r="B471" s="9"/>
      <c r="C471" s="46"/>
      <c r="D471" s="129" t="s">
        <v>122</v>
      </c>
      <c r="E471" s="9"/>
      <c r="F471" s="9"/>
      <c r="G471" s="609">
        <v>9.5519727888084951</v>
      </c>
      <c r="H471" s="111">
        <v>8.8027962623924463</v>
      </c>
      <c r="I471" s="111">
        <v>10.872814076653498</v>
      </c>
      <c r="J471" s="111">
        <v>9.9492695079694471</v>
      </c>
      <c r="K471" s="111">
        <v>11.664478949538553</v>
      </c>
      <c r="L471" s="111">
        <v>15.751542320268149</v>
      </c>
      <c r="M471" s="111">
        <v>0</v>
      </c>
      <c r="N471" s="111">
        <v>0</v>
      </c>
      <c r="O471" s="111">
        <v>0</v>
      </c>
      <c r="P471" s="111">
        <v>0</v>
      </c>
      <c r="Q471" s="111">
        <v>0</v>
      </c>
      <c r="R471" s="29"/>
      <c r="S471" s="100"/>
      <c r="T471" s="100"/>
      <c r="U471" s="100"/>
      <c r="V471" s="100"/>
      <c r="W471" s="100"/>
      <c r="X471" s="100"/>
      <c r="Y471" s="100"/>
      <c r="Z471" s="100"/>
      <c r="AA471" s="100"/>
      <c r="AB471" s="227"/>
      <c r="AC471" s="227"/>
      <c r="AD471" s="227"/>
      <c r="AE471" s="227"/>
      <c r="AF471" s="227"/>
      <c r="AG471" s="227"/>
      <c r="AH471" s="227"/>
      <c r="AI471" s="227"/>
      <c r="AJ471" s="227"/>
      <c r="AK471" s="227"/>
      <c r="AL471" s="227"/>
      <c r="AM471" s="227"/>
      <c r="AN471" s="227"/>
      <c r="AO471" s="227"/>
      <c r="AP471" s="227"/>
      <c r="AQ471" s="227"/>
      <c r="AR471" s="227"/>
      <c r="AS471" s="227"/>
      <c r="AT471" s="227"/>
      <c r="AU471" s="227"/>
      <c r="AV471" s="227"/>
      <c r="AW471" s="227"/>
      <c r="AX471" s="227"/>
      <c r="AY471" s="227"/>
      <c r="AZ471" s="227"/>
      <c r="BA471" s="227"/>
      <c r="BB471" s="227"/>
      <c r="BC471" s="227"/>
      <c r="BD471" s="100"/>
      <c r="BE471" s="100"/>
      <c r="BF471" s="100"/>
      <c r="BG471" s="100"/>
      <c r="BH471" s="100"/>
      <c r="BI471" s="100"/>
      <c r="BJ471" s="100"/>
      <c r="BK471" s="12"/>
      <c r="BL471" s="12"/>
    </row>
    <row r="472" spans="1:64" outlineLevel="1">
      <c r="A472" s="9"/>
      <c r="B472" s="9"/>
      <c r="C472" s="46"/>
      <c r="D472" s="129" t="s">
        <v>123</v>
      </c>
      <c r="E472" s="9"/>
      <c r="F472" s="9"/>
      <c r="G472" s="609">
        <v>0</v>
      </c>
      <c r="H472" s="111">
        <v>-0.7848262693018806</v>
      </c>
      <c r="I472" s="111">
        <v>0</v>
      </c>
      <c r="J472" s="111">
        <v>0</v>
      </c>
      <c r="K472" s="111">
        <v>0</v>
      </c>
      <c r="L472" s="111">
        <v>0</v>
      </c>
      <c r="M472" s="111">
        <v>0</v>
      </c>
      <c r="N472" s="111">
        <v>0</v>
      </c>
      <c r="O472" s="111">
        <v>0</v>
      </c>
      <c r="P472" s="111">
        <v>0</v>
      </c>
      <c r="Q472" s="111">
        <v>0</v>
      </c>
      <c r="R472" s="29"/>
      <c r="S472" s="100"/>
      <c r="T472" s="100"/>
      <c r="U472" s="100"/>
      <c r="V472" s="100"/>
      <c r="W472" s="100"/>
      <c r="X472" s="100"/>
      <c r="Y472" s="100"/>
      <c r="Z472" s="100"/>
      <c r="AA472" s="100"/>
      <c r="AB472" s="227"/>
      <c r="AC472" s="227"/>
      <c r="AD472" s="227"/>
      <c r="AE472" s="227"/>
      <c r="AF472" s="227"/>
      <c r="AG472" s="227"/>
      <c r="AH472" s="227"/>
      <c r="AI472" s="227"/>
      <c r="AJ472" s="227"/>
      <c r="AK472" s="227"/>
      <c r="AL472" s="227"/>
      <c r="AM472" s="227"/>
      <c r="AN472" s="227"/>
      <c r="AO472" s="227"/>
      <c r="AP472" s="227"/>
      <c r="AQ472" s="227"/>
      <c r="AR472" s="227"/>
      <c r="AS472" s="227"/>
      <c r="AT472" s="227"/>
      <c r="AU472" s="227"/>
      <c r="AV472" s="227"/>
      <c r="AW472" s="227"/>
      <c r="AX472" s="227"/>
      <c r="AY472" s="227"/>
      <c r="AZ472" s="227"/>
      <c r="BA472" s="227"/>
      <c r="BB472" s="227"/>
      <c r="BC472" s="227"/>
      <c r="BD472" s="100"/>
      <c r="BE472" s="100"/>
      <c r="BF472" s="100"/>
      <c r="BG472" s="100"/>
      <c r="BH472" s="100"/>
      <c r="BI472" s="100"/>
      <c r="BJ472" s="100"/>
      <c r="BK472" s="12"/>
      <c r="BL472" s="12"/>
    </row>
    <row r="473" spans="1:64" outlineLevel="1">
      <c r="A473" s="9"/>
      <c r="B473" s="9"/>
      <c r="C473" s="46"/>
      <c r="D473" s="129" t="s">
        <v>124</v>
      </c>
      <c r="E473" s="9"/>
      <c r="F473" s="9"/>
      <c r="G473" s="609">
        <v>0.37096865358991299</v>
      </c>
      <c r="H473" s="111">
        <v>0.15550849836586603</v>
      </c>
      <c r="I473" s="111">
        <v>0.40835553017454779</v>
      </c>
      <c r="J473" s="111">
        <v>0.42370880525460275</v>
      </c>
      <c r="K473" s="111">
        <v>0.24552804569761835</v>
      </c>
      <c r="L473" s="111">
        <v>0.52539480597362698</v>
      </c>
      <c r="M473" s="111">
        <v>0</v>
      </c>
      <c r="N473" s="111">
        <v>0</v>
      </c>
      <c r="O473" s="111">
        <v>0</v>
      </c>
      <c r="P473" s="111">
        <v>0</v>
      </c>
      <c r="Q473" s="111">
        <v>0</v>
      </c>
      <c r="R473" s="29"/>
      <c r="S473" s="100"/>
      <c r="T473" s="100"/>
      <c r="U473" s="100"/>
      <c r="V473" s="100"/>
      <c r="W473" s="100"/>
      <c r="X473" s="100"/>
      <c r="Y473" s="100"/>
      <c r="Z473" s="100"/>
      <c r="AA473" s="100"/>
      <c r="AB473" s="227"/>
      <c r="AC473" s="227"/>
      <c r="AD473" s="227"/>
      <c r="AE473" s="227"/>
      <c r="AF473" s="227"/>
      <c r="AG473" s="227"/>
      <c r="AH473" s="227"/>
      <c r="AI473" s="227"/>
      <c r="AJ473" s="227"/>
      <c r="AK473" s="227"/>
      <c r="AL473" s="227"/>
      <c r="AM473" s="227"/>
      <c r="AN473" s="227"/>
      <c r="AO473" s="227"/>
      <c r="AP473" s="227"/>
      <c r="AQ473" s="227"/>
      <c r="AR473" s="227"/>
      <c r="AS473" s="227"/>
      <c r="AT473" s="227"/>
      <c r="AU473" s="227"/>
      <c r="AV473" s="227"/>
      <c r="AW473" s="227"/>
      <c r="AX473" s="227"/>
      <c r="AY473" s="227"/>
      <c r="AZ473" s="227"/>
      <c r="BA473" s="227"/>
      <c r="BB473" s="227"/>
      <c r="BC473" s="227"/>
      <c r="BD473" s="100"/>
      <c r="BE473" s="100"/>
      <c r="BF473" s="100"/>
      <c r="BG473" s="100"/>
      <c r="BH473" s="100"/>
      <c r="BI473" s="100"/>
      <c r="BJ473" s="100"/>
      <c r="BK473" s="12"/>
      <c r="BL473" s="12"/>
    </row>
    <row r="474" spans="1:64" outlineLevel="1">
      <c r="A474" s="9"/>
      <c r="B474" s="9"/>
      <c r="C474" s="46"/>
      <c r="D474" s="129" t="s">
        <v>125</v>
      </c>
      <c r="E474" s="9"/>
      <c r="F474" s="9"/>
      <c r="G474" s="609">
        <v>0.42811690253671564</v>
      </c>
      <c r="H474" s="111">
        <v>0.90259337871064249</v>
      </c>
      <c r="I474" s="111">
        <v>0.42170739037538624</v>
      </c>
      <c r="J474" s="111">
        <v>11.684690196125594</v>
      </c>
      <c r="K474" s="111">
        <v>0.54028020293933754</v>
      </c>
      <c r="L474" s="111">
        <v>8.8905042657890228</v>
      </c>
      <c r="M474" s="111">
        <v>0</v>
      </c>
      <c r="N474" s="111">
        <v>0</v>
      </c>
      <c r="O474" s="111">
        <v>0</v>
      </c>
      <c r="P474" s="111">
        <v>0</v>
      </c>
      <c r="Q474" s="111">
        <v>0</v>
      </c>
      <c r="R474" s="29"/>
      <c r="S474" s="100"/>
      <c r="T474" s="100"/>
      <c r="U474" s="100"/>
      <c r="V474" s="100"/>
      <c r="W474" s="100"/>
      <c r="X474" s="100"/>
      <c r="Y474" s="100"/>
      <c r="Z474" s="100"/>
      <c r="AA474" s="100"/>
      <c r="AB474" s="227"/>
      <c r="AC474" s="227"/>
      <c r="AD474" s="227"/>
      <c r="AE474" s="227"/>
      <c r="AF474" s="227"/>
      <c r="AG474" s="227"/>
      <c r="AH474" s="227"/>
      <c r="AI474" s="227"/>
      <c r="AJ474" s="227"/>
      <c r="AK474" s="227"/>
      <c r="AL474" s="227"/>
      <c r="AM474" s="227"/>
      <c r="AN474" s="227"/>
      <c r="AO474" s="227"/>
      <c r="AP474" s="227"/>
      <c r="AQ474" s="227"/>
      <c r="AR474" s="227"/>
      <c r="AS474" s="227"/>
      <c r="AT474" s="227"/>
      <c r="AU474" s="227"/>
      <c r="AV474" s="227"/>
      <c r="AW474" s="227"/>
      <c r="AX474" s="227"/>
      <c r="AY474" s="227"/>
      <c r="AZ474" s="227"/>
      <c r="BA474" s="227"/>
      <c r="BB474" s="227"/>
      <c r="BC474" s="227"/>
      <c r="BD474" s="100"/>
      <c r="BE474" s="100"/>
      <c r="BF474" s="100"/>
      <c r="BG474" s="100"/>
      <c r="BH474" s="100"/>
      <c r="BI474" s="100"/>
      <c r="BJ474" s="100"/>
      <c r="BK474" s="12"/>
      <c r="BL474" s="12"/>
    </row>
    <row r="475" spans="1:64" outlineLevel="1">
      <c r="A475" s="9"/>
      <c r="B475" s="9"/>
      <c r="C475" s="46"/>
      <c r="D475" s="129" t="s">
        <v>126</v>
      </c>
      <c r="E475" s="9"/>
      <c r="F475" s="9"/>
      <c r="G475" s="609">
        <v>3.9296388186218278</v>
      </c>
      <c r="H475" s="111">
        <v>4.3148066084493228</v>
      </c>
      <c r="I475" s="111">
        <v>4.0189189021373055</v>
      </c>
      <c r="J475" s="111">
        <v>2.2615674720731964</v>
      </c>
      <c r="K475" s="111">
        <v>2.1870854314126587</v>
      </c>
      <c r="L475" s="111">
        <v>4.2855733193142909</v>
      </c>
      <c r="M475" s="111">
        <v>0</v>
      </c>
      <c r="N475" s="111">
        <v>0</v>
      </c>
      <c r="O475" s="111">
        <v>0</v>
      </c>
      <c r="P475" s="111">
        <v>0</v>
      </c>
      <c r="Q475" s="111">
        <v>0</v>
      </c>
      <c r="R475" s="29"/>
      <c r="S475" s="100"/>
      <c r="T475" s="100"/>
      <c r="U475" s="100"/>
      <c r="V475" s="100"/>
      <c r="W475" s="100"/>
      <c r="X475" s="100"/>
      <c r="Y475" s="100"/>
      <c r="Z475" s="100"/>
      <c r="AA475" s="100"/>
      <c r="AB475" s="227"/>
      <c r="AC475" s="227"/>
      <c r="AD475" s="227"/>
      <c r="AE475" s="227"/>
      <c r="AF475" s="227"/>
      <c r="AG475" s="227"/>
      <c r="AH475" s="227"/>
      <c r="AI475" s="227"/>
      <c r="AJ475" s="227"/>
      <c r="AK475" s="227"/>
      <c r="AL475" s="227"/>
      <c r="AM475" s="227"/>
      <c r="AN475" s="227"/>
      <c r="AO475" s="227"/>
      <c r="AP475" s="227"/>
      <c r="AQ475" s="227"/>
      <c r="AR475" s="227"/>
      <c r="AS475" s="227"/>
      <c r="AT475" s="227"/>
      <c r="AU475" s="227"/>
      <c r="AV475" s="227"/>
      <c r="AW475" s="227"/>
      <c r="AX475" s="227"/>
      <c r="AY475" s="227"/>
      <c r="AZ475" s="227"/>
      <c r="BA475" s="227"/>
      <c r="BB475" s="227"/>
      <c r="BC475" s="227"/>
      <c r="BD475" s="100"/>
      <c r="BE475" s="100"/>
      <c r="BF475" s="100"/>
      <c r="BG475" s="100"/>
      <c r="BH475" s="100"/>
      <c r="BI475" s="100"/>
      <c r="BJ475" s="100"/>
      <c r="BK475" s="12"/>
      <c r="BL475" s="12"/>
    </row>
    <row r="476" spans="1:64" outlineLevel="1">
      <c r="A476" s="9"/>
      <c r="B476" s="9"/>
      <c r="C476" s="46"/>
      <c r="D476" s="129" t="s">
        <v>127</v>
      </c>
      <c r="E476" s="9"/>
      <c r="F476" s="9"/>
      <c r="G476" s="609">
        <v>0</v>
      </c>
      <c r="H476" s="111">
        <v>0</v>
      </c>
      <c r="I476" s="111">
        <v>0</v>
      </c>
      <c r="J476" s="111">
        <v>0</v>
      </c>
      <c r="K476" s="111">
        <v>0</v>
      </c>
      <c r="L476" s="111">
        <v>0</v>
      </c>
      <c r="M476" s="111">
        <v>0</v>
      </c>
      <c r="N476" s="111">
        <v>0</v>
      </c>
      <c r="O476" s="111">
        <v>0</v>
      </c>
      <c r="P476" s="111">
        <v>0</v>
      </c>
      <c r="Q476" s="111">
        <v>0</v>
      </c>
      <c r="R476" s="29"/>
      <c r="S476" s="100"/>
      <c r="T476" s="100"/>
      <c r="U476" s="100"/>
      <c r="V476" s="100"/>
      <c r="W476" s="100"/>
      <c r="X476" s="100"/>
      <c r="Y476" s="100"/>
      <c r="Z476" s="100"/>
      <c r="AA476" s="100"/>
      <c r="AB476" s="227"/>
      <c r="AC476" s="227"/>
      <c r="AD476" s="227"/>
      <c r="AE476" s="227"/>
      <c r="AF476" s="227"/>
      <c r="AG476" s="227"/>
      <c r="AH476" s="227"/>
      <c r="AI476" s="227"/>
      <c r="AJ476" s="227"/>
      <c r="AK476" s="227"/>
      <c r="AL476" s="227"/>
      <c r="AM476" s="227"/>
      <c r="AN476" s="227"/>
      <c r="AO476" s="227"/>
      <c r="AP476" s="227"/>
      <c r="AQ476" s="227"/>
      <c r="AR476" s="227"/>
      <c r="AS476" s="227"/>
      <c r="AT476" s="227"/>
      <c r="AU476" s="227"/>
      <c r="AV476" s="227"/>
      <c r="AW476" s="227"/>
      <c r="AX476" s="227"/>
      <c r="AY476" s="227"/>
      <c r="AZ476" s="227"/>
      <c r="BA476" s="227"/>
      <c r="BB476" s="227"/>
      <c r="BC476" s="227"/>
      <c r="BD476" s="100"/>
      <c r="BE476" s="100"/>
      <c r="BF476" s="100"/>
      <c r="BG476" s="100"/>
      <c r="BH476" s="100"/>
      <c r="BI476" s="100"/>
      <c r="BJ476" s="100"/>
      <c r="BK476" s="12"/>
      <c r="BL476" s="12"/>
    </row>
    <row r="477" spans="1:64" outlineLevel="1">
      <c r="A477" s="9"/>
      <c r="B477" s="9"/>
      <c r="C477" s="46"/>
      <c r="D477" s="129" t="s">
        <v>128</v>
      </c>
      <c r="E477" s="9"/>
      <c r="F477" s="9"/>
      <c r="G477" s="609">
        <v>0</v>
      </c>
      <c r="H477" s="111">
        <v>0</v>
      </c>
      <c r="I477" s="111">
        <v>0</v>
      </c>
      <c r="J477" s="111">
        <v>0</v>
      </c>
      <c r="K477" s="111">
        <v>0</v>
      </c>
      <c r="L477" s="111">
        <v>0</v>
      </c>
      <c r="M477" s="111">
        <v>0</v>
      </c>
      <c r="N477" s="111">
        <v>0</v>
      </c>
      <c r="O477" s="111">
        <v>0</v>
      </c>
      <c r="P477" s="111">
        <v>0</v>
      </c>
      <c r="Q477" s="111">
        <v>0</v>
      </c>
      <c r="R477" s="29"/>
      <c r="S477" s="100"/>
      <c r="T477" s="100"/>
      <c r="U477" s="100"/>
      <c r="V477" s="100"/>
      <c r="W477" s="100"/>
      <c r="X477" s="100"/>
      <c r="Y477" s="100"/>
      <c r="Z477" s="100"/>
      <c r="AA477" s="100"/>
      <c r="AB477" s="227"/>
      <c r="AC477" s="227"/>
      <c r="AD477" s="227"/>
      <c r="AE477" s="227"/>
      <c r="AF477" s="227"/>
      <c r="AG477" s="227"/>
      <c r="AH477" s="227"/>
      <c r="AI477" s="227"/>
      <c r="AJ477" s="227"/>
      <c r="AK477" s="227"/>
      <c r="AL477" s="227"/>
      <c r="AM477" s="227"/>
      <c r="AN477" s="227"/>
      <c r="AO477" s="227"/>
      <c r="AP477" s="227"/>
      <c r="AQ477" s="227"/>
      <c r="AR477" s="227"/>
      <c r="AS477" s="227"/>
      <c r="AT477" s="227"/>
      <c r="AU477" s="227"/>
      <c r="AV477" s="227"/>
      <c r="AW477" s="227"/>
      <c r="AX477" s="227"/>
      <c r="AY477" s="227"/>
      <c r="AZ477" s="227"/>
      <c r="BA477" s="227"/>
      <c r="BB477" s="227"/>
      <c r="BC477" s="227"/>
      <c r="BD477" s="100"/>
      <c r="BE477" s="100"/>
      <c r="BF477" s="100"/>
      <c r="BG477" s="100"/>
      <c r="BH477" s="100"/>
      <c r="BI477" s="100"/>
      <c r="BJ477" s="100"/>
      <c r="BK477" s="12"/>
      <c r="BL477" s="12"/>
    </row>
    <row r="478" spans="1:64" outlineLevel="1">
      <c r="A478" s="9"/>
      <c r="B478" s="9"/>
      <c r="C478" s="46"/>
      <c r="D478" s="129">
        <v>0</v>
      </c>
      <c r="E478" s="9"/>
      <c r="F478" s="9"/>
      <c r="G478" s="609">
        <v>0</v>
      </c>
      <c r="H478" s="111">
        <v>0</v>
      </c>
      <c r="I478" s="111">
        <v>0</v>
      </c>
      <c r="J478" s="111">
        <v>0</v>
      </c>
      <c r="K478" s="111">
        <v>0</v>
      </c>
      <c r="L478" s="111">
        <v>0</v>
      </c>
      <c r="M478" s="111">
        <v>0</v>
      </c>
      <c r="N478" s="111">
        <v>0</v>
      </c>
      <c r="O478" s="111">
        <v>0</v>
      </c>
      <c r="P478" s="111">
        <v>0</v>
      </c>
      <c r="Q478" s="111">
        <v>0</v>
      </c>
      <c r="R478" s="29"/>
      <c r="S478" s="100"/>
      <c r="T478" s="100"/>
      <c r="U478" s="100"/>
      <c r="V478" s="100"/>
      <c r="W478" s="100"/>
      <c r="X478" s="100"/>
      <c r="Y478" s="100"/>
      <c r="Z478" s="100"/>
      <c r="AA478" s="100"/>
      <c r="AB478" s="227"/>
      <c r="AC478" s="227"/>
      <c r="AD478" s="227"/>
      <c r="AE478" s="227"/>
      <c r="AF478" s="227"/>
      <c r="AG478" s="227"/>
      <c r="AH478" s="227"/>
      <c r="AI478" s="227"/>
      <c r="AJ478" s="227"/>
      <c r="AK478" s="227"/>
      <c r="AL478" s="227"/>
      <c r="AM478" s="227"/>
      <c r="AN478" s="227"/>
      <c r="AO478" s="227"/>
      <c r="AP478" s="227"/>
      <c r="AQ478" s="227"/>
      <c r="AR478" s="227"/>
      <c r="AS478" s="227"/>
      <c r="AT478" s="227"/>
      <c r="AU478" s="227"/>
      <c r="AV478" s="227"/>
      <c r="AW478" s="227"/>
      <c r="AX478" s="227"/>
      <c r="AY478" s="227"/>
      <c r="AZ478" s="227"/>
      <c r="BA478" s="227"/>
      <c r="BB478" s="227"/>
      <c r="BC478" s="227"/>
      <c r="BD478" s="100"/>
      <c r="BE478" s="100"/>
      <c r="BF478" s="100"/>
      <c r="BG478" s="100"/>
      <c r="BH478" s="100"/>
      <c r="BI478" s="100"/>
      <c r="BJ478" s="100"/>
      <c r="BK478" s="12"/>
      <c r="BL478" s="12"/>
    </row>
    <row r="479" spans="1:64" outlineLevel="1">
      <c r="A479" s="9"/>
      <c r="B479" s="9"/>
      <c r="C479" s="46"/>
      <c r="D479" s="129">
        <v>0</v>
      </c>
      <c r="E479" s="9"/>
      <c r="F479" s="9"/>
      <c r="G479" s="609">
        <v>0</v>
      </c>
      <c r="H479" s="111">
        <v>0</v>
      </c>
      <c r="I479" s="111">
        <v>0</v>
      </c>
      <c r="J479" s="111">
        <v>0</v>
      </c>
      <c r="K479" s="111">
        <v>0</v>
      </c>
      <c r="L479" s="111">
        <v>0</v>
      </c>
      <c r="M479" s="111">
        <v>0</v>
      </c>
      <c r="N479" s="111">
        <v>0</v>
      </c>
      <c r="O479" s="111">
        <v>0</v>
      </c>
      <c r="P479" s="111">
        <v>0</v>
      </c>
      <c r="Q479" s="111">
        <v>0</v>
      </c>
      <c r="R479" s="29"/>
      <c r="S479" s="100"/>
      <c r="T479" s="100"/>
      <c r="U479" s="100"/>
      <c r="V479" s="100"/>
      <c r="W479" s="100"/>
      <c r="X479" s="100"/>
      <c r="Y479" s="100"/>
      <c r="Z479" s="100"/>
      <c r="AA479" s="100"/>
      <c r="AB479" s="227"/>
      <c r="AC479" s="227"/>
      <c r="AD479" s="227"/>
      <c r="AE479" s="227"/>
      <c r="AF479" s="227"/>
      <c r="AG479" s="227"/>
      <c r="AH479" s="227"/>
      <c r="AI479" s="227"/>
      <c r="AJ479" s="227"/>
      <c r="AK479" s="227"/>
      <c r="AL479" s="227"/>
      <c r="AM479" s="227"/>
      <c r="AN479" s="227"/>
      <c r="AO479" s="227"/>
      <c r="AP479" s="227"/>
      <c r="AQ479" s="227"/>
      <c r="AR479" s="227"/>
      <c r="AS479" s="227"/>
      <c r="AT479" s="227"/>
      <c r="AU479" s="227"/>
      <c r="AV479" s="227"/>
      <c r="AW479" s="227"/>
      <c r="AX479" s="227"/>
      <c r="AY479" s="227"/>
      <c r="AZ479" s="227"/>
      <c r="BA479" s="227"/>
      <c r="BB479" s="227"/>
      <c r="BC479" s="227"/>
      <c r="BD479" s="100"/>
      <c r="BE479" s="100"/>
      <c r="BF479" s="100"/>
      <c r="BG479" s="100"/>
      <c r="BH479" s="100"/>
      <c r="BI479" s="100"/>
      <c r="BJ479" s="100"/>
      <c r="BK479" s="12"/>
      <c r="BL479" s="12"/>
    </row>
    <row r="480" spans="1:64" outlineLevel="1">
      <c r="A480" s="9"/>
      <c r="B480" s="9"/>
      <c r="C480" s="46"/>
      <c r="D480" s="129">
        <v>0</v>
      </c>
      <c r="E480" s="9"/>
      <c r="F480" s="9"/>
      <c r="G480" s="609">
        <v>0</v>
      </c>
      <c r="H480" s="111">
        <v>0</v>
      </c>
      <c r="I480" s="111">
        <v>0</v>
      </c>
      <c r="J480" s="111">
        <v>0</v>
      </c>
      <c r="K480" s="111">
        <v>0</v>
      </c>
      <c r="L480" s="111">
        <v>0</v>
      </c>
      <c r="M480" s="111">
        <v>0</v>
      </c>
      <c r="N480" s="111">
        <v>0</v>
      </c>
      <c r="O480" s="111">
        <v>0</v>
      </c>
      <c r="P480" s="111">
        <v>0</v>
      </c>
      <c r="Q480" s="111">
        <v>0</v>
      </c>
      <c r="R480" s="29"/>
      <c r="S480" s="100"/>
      <c r="T480" s="100"/>
      <c r="U480" s="100"/>
      <c r="V480" s="100"/>
      <c r="W480" s="100"/>
      <c r="X480" s="100"/>
      <c r="Y480" s="100"/>
      <c r="Z480" s="100"/>
      <c r="AA480" s="100"/>
      <c r="AB480" s="227"/>
      <c r="AC480" s="227"/>
      <c r="AD480" s="227"/>
      <c r="AE480" s="227"/>
      <c r="AF480" s="227"/>
      <c r="AG480" s="227"/>
      <c r="AH480" s="227"/>
      <c r="AI480" s="227"/>
      <c r="AJ480" s="227"/>
      <c r="AK480" s="227"/>
      <c r="AL480" s="227"/>
      <c r="AM480" s="227"/>
      <c r="AN480" s="227"/>
      <c r="AO480" s="227"/>
      <c r="AP480" s="227"/>
      <c r="AQ480" s="227"/>
      <c r="AR480" s="227"/>
      <c r="AS480" s="227"/>
      <c r="AT480" s="227"/>
      <c r="AU480" s="227"/>
      <c r="AV480" s="227"/>
      <c r="AW480" s="227"/>
      <c r="AX480" s="227"/>
      <c r="AY480" s="227"/>
      <c r="AZ480" s="227"/>
      <c r="BA480" s="227"/>
      <c r="BB480" s="227"/>
      <c r="BC480" s="227"/>
      <c r="BD480" s="100"/>
      <c r="BE480" s="100"/>
      <c r="BF480" s="100"/>
      <c r="BG480" s="100"/>
      <c r="BH480" s="100"/>
      <c r="BI480" s="100"/>
      <c r="BJ480" s="100"/>
      <c r="BK480" s="12"/>
      <c r="BL480" s="12"/>
    </row>
    <row r="481" spans="1:64" outlineLevel="1">
      <c r="A481" s="9"/>
      <c r="B481" s="9"/>
      <c r="C481" s="46"/>
      <c r="D481" s="129">
        <v>0</v>
      </c>
      <c r="E481" s="9"/>
      <c r="F481" s="9"/>
      <c r="G481" s="609">
        <v>0</v>
      </c>
      <c r="H481" s="111">
        <v>0</v>
      </c>
      <c r="I481" s="111">
        <v>0</v>
      </c>
      <c r="J481" s="111">
        <v>0</v>
      </c>
      <c r="K481" s="111">
        <v>0</v>
      </c>
      <c r="L481" s="111">
        <v>0</v>
      </c>
      <c r="M481" s="111">
        <v>0</v>
      </c>
      <c r="N481" s="111">
        <v>0</v>
      </c>
      <c r="O481" s="111">
        <v>0</v>
      </c>
      <c r="P481" s="111">
        <v>0</v>
      </c>
      <c r="Q481" s="111">
        <v>0</v>
      </c>
      <c r="R481" s="29"/>
      <c r="S481" s="100"/>
      <c r="T481" s="100"/>
      <c r="U481" s="100"/>
      <c r="V481" s="100"/>
      <c r="W481" s="100"/>
      <c r="X481" s="100"/>
      <c r="Y481" s="100"/>
      <c r="Z481" s="100"/>
      <c r="AA481" s="100"/>
      <c r="AB481" s="227"/>
      <c r="AC481" s="227"/>
      <c r="AD481" s="227"/>
      <c r="AE481" s="227"/>
      <c r="AF481" s="227"/>
      <c r="AG481" s="227"/>
      <c r="AH481" s="227"/>
      <c r="AI481" s="227"/>
      <c r="AJ481" s="227"/>
      <c r="AK481" s="227"/>
      <c r="AL481" s="227"/>
      <c r="AM481" s="227"/>
      <c r="AN481" s="227"/>
      <c r="AO481" s="227"/>
      <c r="AP481" s="227"/>
      <c r="AQ481" s="227"/>
      <c r="AR481" s="227"/>
      <c r="AS481" s="227"/>
      <c r="AT481" s="227"/>
      <c r="AU481" s="227"/>
      <c r="AV481" s="227"/>
      <c r="AW481" s="227"/>
      <c r="AX481" s="227"/>
      <c r="AY481" s="227"/>
      <c r="AZ481" s="227"/>
      <c r="BA481" s="227"/>
      <c r="BB481" s="227"/>
      <c r="BC481" s="227"/>
      <c r="BD481" s="100"/>
      <c r="BE481" s="100"/>
      <c r="BF481" s="100"/>
      <c r="BG481" s="100"/>
      <c r="BH481" s="100"/>
      <c r="BI481" s="100"/>
      <c r="BJ481" s="100"/>
      <c r="BK481" s="12"/>
      <c r="BL481" s="12"/>
    </row>
    <row r="482" spans="1:64" outlineLevel="1">
      <c r="A482" s="9"/>
      <c r="B482" s="9"/>
      <c r="C482" s="46"/>
      <c r="D482" s="129">
        <v>0</v>
      </c>
      <c r="E482" s="9"/>
      <c r="F482" s="9"/>
      <c r="G482" s="609">
        <v>0</v>
      </c>
      <c r="H482" s="111">
        <v>0</v>
      </c>
      <c r="I482" s="111">
        <v>0</v>
      </c>
      <c r="J482" s="111">
        <v>0</v>
      </c>
      <c r="K482" s="111">
        <v>0</v>
      </c>
      <c r="L482" s="111">
        <v>0</v>
      </c>
      <c r="M482" s="111">
        <v>0</v>
      </c>
      <c r="N482" s="111">
        <v>0</v>
      </c>
      <c r="O482" s="111">
        <v>0</v>
      </c>
      <c r="P482" s="111">
        <v>0</v>
      </c>
      <c r="Q482" s="111">
        <v>0</v>
      </c>
      <c r="R482" s="29"/>
      <c r="S482" s="100"/>
      <c r="T482" s="100"/>
      <c r="U482" s="100"/>
      <c r="V482" s="100"/>
      <c r="W482" s="100"/>
      <c r="X482" s="100"/>
      <c r="Y482" s="100"/>
      <c r="Z482" s="100"/>
      <c r="AA482" s="100"/>
      <c r="AB482" s="227"/>
      <c r="AC482" s="227"/>
      <c r="AD482" s="227"/>
      <c r="AE482" s="227"/>
      <c r="AF482" s="227"/>
      <c r="AG482" s="227"/>
      <c r="AH482" s="227"/>
      <c r="AI482" s="227"/>
      <c r="AJ482" s="227"/>
      <c r="AK482" s="227"/>
      <c r="AL482" s="227"/>
      <c r="AM482" s="227"/>
      <c r="AN482" s="227"/>
      <c r="AO482" s="227"/>
      <c r="AP482" s="227"/>
      <c r="AQ482" s="227"/>
      <c r="AR482" s="227"/>
      <c r="AS482" s="227"/>
      <c r="AT482" s="227"/>
      <c r="AU482" s="227"/>
      <c r="AV482" s="227"/>
      <c r="AW482" s="227"/>
      <c r="AX482" s="227"/>
      <c r="AY482" s="227"/>
      <c r="AZ482" s="227"/>
      <c r="BA482" s="227"/>
      <c r="BB482" s="227"/>
      <c r="BC482" s="227"/>
      <c r="BD482" s="100"/>
      <c r="BE482" s="100"/>
      <c r="BF482" s="100"/>
      <c r="BG482" s="100"/>
      <c r="BH482" s="100"/>
      <c r="BI482" s="100"/>
      <c r="BJ482" s="100"/>
      <c r="BK482" s="12"/>
      <c r="BL482" s="12"/>
    </row>
    <row r="483" spans="1:64" outlineLevel="1">
      <c r="A483" s="9"/>
      <c r="B483" s="9"/>
      <c r="C483" s="46"/>
      <c r="D483" s="129">
        <v>0</v>
      </c>
      <c r="E483" s="9"/>
      <c r="F483" s="9"/>
      <c r="G483" s="609">
        <v>0</v>
      </c>
      <c r="H483" s="111">
        <v>0</v>
      </c>
      <c r="I483" s="111">
        <v>0</v>
      </c>
      <c r="J483" s="111">
        <v>0</v>
      </c>
      <c r="K483" s="111">
        <v>0</v>
      </c>
      <c r="L483" s="111">
        <v>0</v>
      </c>
      <c r="M483" s="111">
        <v>0</v>
      </c>
      <c r="N483" s="111">
        <v>0</v>
      </c>
      <c r="O483" s="111">
        <v>0</v>
      </c>
      <c r="P483" s="111">
        <v>0</v>
      </c>
      <c r="Q483" s="111">
        <v>0</v>
      </c>
      <c r="R483" s="29"/>
      <c r="S483" s="100"/>
      <c r="T483" s="100"/>
      <c r="U483" s="100"/>
      <c r="V483" s="100"/>
      <c r="W483" s="100"/>
      <c r="X483" s="100"/>
      <c r="Y483" s="100"/>
      <c r="Z483" s="100"/>
      <c r="AA483" s="100"/>
      <c r="AB483" s="227"/>
      <c r="AC483" s="227"/>
      <c r="AD483" s="227"/>
      <c r="AE483" s="227"/>
      <c r="AF483" s="227"/>
      <c r="AG483" s="227"/>
      <c r="AH483" s="227"/>
      <c r="AI483" s="227"/>
      <c r="AJ483" s="227"/>
      <c r="AK483" s="227"/>
      <c r="AL483" s="227"/>
      <c r="AM483" s="227"/>
      <c r="AN483" s="227"/>
      <c r="AO483" s="227"/>
      <c r="AP483" s="227"/>
      <c r="AQ483" s="227"/>
      <c r="AR483" s="227"/>
      <c r="AS483" s="227"/>
      <c r="AT483" s="227"/>
      <c r="AU483" s="227"/>
      <c r="AV483" s="227"/>
      <c r="AW483" s="227"/>
      <c r="AX483" s="227"/>
      <c r="AY483" s="227"/>
      <c r="AZ483" s="227"/>
      <c r="BA483" s="227"/>
      <c r="BB483" s="227"/>
      <c r="BC483" s="227"/>
      <c r="BD483" s="100"/>
      <c r="BE483" s="100"/>
      <c r="BF483" s="100"/>
      <c r="BG483" s="100"/>
      <c r="BH483" s="100"/>
      <c r="BI483" s="100"/>
      <c r="BJ483" s="100"/>
      <c r="BK483" s="12"/>
      <c r="BL483" s="12"/>
    </row>
    <row r="484" spans="1:64" outlineLevel="1">
      <c r="A484" s="9"/>
      <c r="B484" s="9"/>
      <c r="C484" s="46"/>
      <c r="D484" s="129">
        <v>0</v>
      </c>
      <c r="E484" s="9"/>
      <c r="F484" s="9"/>
      <c r="G484" s="609">
        <v>0</v>
      </c>
      <c r="H484" s="111">
        <v>0</v>
      </c>
      <c r="I484" s="111">
        <v>0</v>
      </c>
      <c r="J484" s="111">
        <v>0</v>
      </c>
      <c r="K484" s="111">
        <v>0</v>
      </c>
      <c r="L484" s="111">
        <v>0</v>
      </c>
      <c r="M484" s="111">
        <v>0</v>
      </c>
      <c r="N484" s="111">
        <v>0</v>
      </c>
      <c r="O484" s="111">
        <v>0</v>
      </c>
      <c r="P484" s="111">
        <v>0</v>
      </c>
      <c r="Q484" s="111">
        <v>0</v>
      </c>
      <c r="R484" s="29"/>
      <c r="S484" s="100"/>
      <c r="T484" s="100"/>
      <c r="U484" s="100"/>
      <c r="V484" s="100"/>
      <c r="W484" s="100"/>
      <c r="X484" s="100"/>
      <c r="Y484" s="100"/>
      <c r="Z484" s="100"/>
      <c r="AA484" s="100"/>
      <c r="AB484" s="227"/>
      <c r="AC484" s="227"/>
      <c r="AD484" s="227"/>
      <c r="AE484" s="227"/>
      <c r="AF484" s="227"/>
      <c r="AG484" s="227"/>
      <c r="AH484" s="227"/>
      <c r="AI484" s="227"/>
      <c r="AJ484" s="227"/>
      <c r="AK484" s="227"/>
      <c r="AL484" s="227"/>
      <c r="AM484" s="227"/>
      <c r="AN484" s="227"/>
      <c r="AO484" s="227"/>
      <c r="AP484" s="227"/>
      <c r="AQ484" s="227"/>
      <c r="AR484" s="227"/>
      <c r="AS484" s="227"/>
      <c r="AT484" s="227"/>
      <c r="AU484" s="227"/>
      <c r="AV484" s="227"/>
      <c r="AW484" s="227"/>
      <c r="AX484" s="227"/>
      <c r="AY484" s="227"/>
      <c r="AZ484" s="227"/>
      <c r="BA484" s="227"/>
      <c r="BB484" s="227"/>
      <c r="BC484" s="227"/>
      <c r="BD484" s="100"/>
      <c r="BE484" s="100"/>
      <c r="BF484" s="100"/>
      <c r="BG484" s="100"/>
      <c r="BH484" s="100"/>
      <c r="BI484" s="100"/>
      <c r="BJ484" s="100"/>
      <c r="BK484" s="12"/>
      <c r="BL484" s="12"/>
    </row>
    <row r="485" spans="1:64" outlineLevel="1">
      <c r="A485" s="9"/>
      <c r="B485" s="9"/>
      <c r="C485" s="46"/>
      <c r="D485" s="129">
        <v>0</v>
      </c>
      <c r="E485" s="9"/>
      <c r="F485" s="9"/>
      <c r="G485" s="609">
        <v>0</v>
      </c>
      <c r="H485" s="111">
        <v>0</v>
      </c>
      <c r="I485" s="111">
        <v>0</v>
      </c>
      <c r="J485" s="111">
        <v>0</v>
      </c>
      <c r="K485" s="111">
        <v>0</v>
      </c>
      <c r="L485" s="111">
        <v>0</v>
      </c>
      <c r="M485" s="111">
        <v>0</v>
      </c>
      <c r="N485" s="111">
        <v>0</v>
      </c>
      <c r="O485" s="111">
        <v>0</v>
      </c>
      <c r="P485" s="111">
        <v>0</v>
      </c>
      <c r="Q485" s="111">
        <v>0</v>
      </c>
      <c r="R485" s="29"/>
      <c r="S485" s="100"/>
      <c r="T485" s="100"/>
      <c r="U485" s="100"/>
      <c r="V485" s="100"/>
      <c r="W485" s="100"/>
      <c r="X485" s="100"/>
      <c r="Y485" s="100"/>
      <c r="Z485" s="100"/>
      <c r="AA485" s="100"/>
      <c r="AB485" s="227"/>
      <c r="AC485" s="227"/>
      <c r="AD485" s="227"/>
      <c r="AE485" s="227"/>
      <c r="AF485" s="227"/>
      <c r="AG485" s="227"/>
      <c r="AH485" s="227"/>
      <c r="AI485" s="227"/>
      <c r="AJ485" s="227"/>
      <c r="AK485" s="227"/>
      <c r="AL485" s="227"/>
      <c r="AM485" s="227"/>
      <c r="AN485" s="227"/>
      <c r="AO485" s="227"/>
      <c r="AP485" s="227"/>
      <c r="AQ485" s="227"/>
      <c r="AR485" s="227"/>
      <c r="AS485" s="227"/>
      <c r="AT485" s="227"/>
      <c r="AU485" s="227"/>
      <c r="AV485" s="227"/>
      <c r="AW485" s="227"/>
      <c r="AX485" s="227"/>
      <c r="AY485" s="227"/>
      <c r="AZ485" s="227"/>
      <c r="BA485" s="227"/>
      <c r="BB485" s="227"/>
      <c r="BC485" s="227"/>
      <c r="BD485" s="100"/>
      <c r="BE485" s="100"/>
      <c r="BF485" s="100"/>
      <c r="BG485" s="100"/>
      <c r="BH485" s="100"/>
      <c r="BI485" s="100"/>
      <c r="BJ485" s="100"/>
      <c r="BK485" s="12"/>
      <c r="BL485" s="12"/>
    </row>
    <row r="486" spans="1:64" outlineLevel="1">
      <c r="A486" s="9"/>
      <c r="B486" s="9"/>
      <c r="C486" s="46"/>
      <c r="D486" s="129">
        <v>0</v>
      </c>
      <c r="E486" s="9"/>
      <c r="F486" s="9"/>
      <c r="G486" s="609">
        <v>0</v>
      </c>
      <c r="H486" s="111">
        <v>0</v>
      </c>
      <c r="I486" s="111">
        <v>0</v>
      </c>
      <c r="J486" s="111">
        <v>0</v>
      </c>
      <c r="K486" s="111">
        <v>0</v>
      </c>
      <c r="L486" s="111">
        <v>0</v>
      </c>
      <c r="M486" s="111">
        <v>0</v>
      </c>
      <c r="N486" s="111">
        <v>0</v>
      </c>
      <c r="O486" s="111">
        <v>0</v>
      </c>
      <c r="P486" s="111">
        <v>0</v>
      </c>
      <c r="Q486" s="111">
        <v>0</v>
      </c>
      <c r="R486" s="29"/>
      <c r="S486" s="100"/>
      <c r="T486" s="100"/>
      <c r="U486" s="100"/>
      <c r="V486" s="100"/>
      <c r="W486" s="100"/>
      <c r="X486" s="100"/>
      <c r="Y486" s="100"/>
      <c r="Z486" s="100"/>
      <c r="AA486" s="100"/>
      <c r="AB486" s="227"/>
      <c r="AC486" s="227"/>
      <c r="AD486" s="227"/>
      <c r="AE486" s="227"/>
      <c r="AF486" s="227"/>
      <c r="AG486" s="227"/>
      <c r="AH486" s="227"/>
      <c r="AI486" s="227"/>
      <c r="AJ486" s="227"/>
      <c r="AK486" s="227"/>
      <c r="AL486" s="227"/>
      <c r="AM486" s="227"/>
      <c r="AN486" s="227"/>
      <c r="AO486" s="227"/>
      <c r="AP486" s="227"/>
      <c r="AQ486" s="227"/>
      <c r="AR486" s="227"/>
      <c r="AS486" s="227"/>
      <c r="AT486" s="227"/>
      <c r="AU486" s="227"/>
      <c r="AV486" s="227"/>
      <c r="AW486" s="227"/>
      <c r="AX486" s="227"/>
      <c r="AY486" s="227"/>
      <c r="AZ486" s="227"/>
      <c r="BA486" s="227"/>
      <c r="BB486" s="227"/>
      <c r="BC486" s="227"/>
      <c r="BD486" s="100"/>
      <c r="BE486" s="100"/>
      <c r="BF486" s="100"/>
      <c r="BG486" s="100"/>
      <c r="BH486" s="100"/>
      <c r="BI486" s="100"/>
      <c r="BJ486" s="100"/>
      <c r="BK486" s="12"/>
      <c r="BL486" s="12"/>
    </row>
    <row r="487" spans="1:64" outlineLevel="1">
      <c r="A487" s="9"/>
      <c r="B487" s="9"/>
      <c r="C487" s="46"/>
      <c r="D487" s="129">
        <v>0</v>
      </c>
      <c r="E487" s="9"/>
      <c r="F487" s="9"/>
      <c r="G487" s="609">
        <v>0</v>
      </c>
      <c r="H487" s="111">
        <v>0</v>
      </c>
      <c r="I487" s="111">
        <v>0</v>
      </c>
      <c r="J487" s="111">
        <v>0</v>
      </c>
      <c r="K487" s="111">
        <v>0</v>
      </c>
      <c r="L487" s="111">
        <v>0</v>
      </c>
      <c r="M487" s="111">
        <v>0</v>
      </c>
      <c r="N487" s="111">
        <v>0</v>
      </c>
      <c r="O487" s="111">
        <v>0</v>
      </c>
      <c r="P487" s="111">
        <v>0</v>
      </c>
      <c r="Q487" s="111">
        <v>0</v>
      </c>
      <c r="R487" s="29"/>
      <c r="S487" s="100"/>
      <c r="T487" s="100"/>
      <c r="U487" s="100"/>
      <c r="V487" s="100"/>
      <c r="W487" s="100"/>
      <c r="X487" s="100"/>
      <c r="Y487" s="100"/>
      <c r="Z487" s="100"/>
      <c r="AA487" s="100"/>
      <c r="AB487" s="227"/>
      <c r="AC487" s="227"/>
      <c r="AD487" s="227"/>
      <c r="AE487" s="227"/>
      <c r="AF487" s="227"/>
      <c r="AG487" s="227"/>
      <c r="AH487" s="227"/>
      <c r="AI487" s="227"/>
      <c r="AJ487" s="227"/>
      <c r="AK487" s="227"/>
      <c r="AL487" s="227"/>
      <c r="AM487" s="227"/>
      <c r="AN487" s="227"/>
      <c r="AO487" s="227"/>
      <c r="AP487" s="227"/>
      <c r="AQ487" s="227"/>
      <c r="AR487" s="227"/>
      <c r="AS487" s="227"/>
      <c r="AT487" s="227"/>
      <c r="AU487" s="227"/>
      <c r="AV487" s="227"/>
      <c r="AW487" s="227"/>
      <c r="AX487" s="227"/>
      <c r="AY487" s="227"/>
      <c r="AZ487" s="227"/>
      <c r="BA487" s="227"/>
      <c r="BB487" s="227"/>
      <c r="BC487" s="227"/>
      <c r="BD487" s="100"/>
      <c r="BE487" s="100"/>
      <c r="BF487" s="100"/>
      <c r="BG487" s="100"/>
      <c r="BH487" s="100"/>
      <c r="BI487" s="100"/>
      <c r="BJ487" s="100"/>
      <c r="BK487" s="12"/>
      <c r="BL487" s="12"/>
    </row>
    <row r="488" spans="1:64" outlineLevel="1">
      <c r="A488" s="9"/>
      <c r="B488" s="9"/>
      <c r="C488" s="46"/>
      <c r="D488" s="129">
        <v>0</v>
      </c>
      <c r="E488" s="9"/>
      <c r="F488" s="9"/>
      <c r="G488" s="609">
        <v>0</v>
      </c>
      <c r="H488" s="111">
        <v>0</v>
      </c>
      <c r="I488" s="111">
        <v>0</v>
      </c>
      <c r="J488" s="111">
        <v>0</v>
      </c>
      <c r="K488" s="111">
        <v>0</v>
      </c>
      <c r="L488" s="111">
        <v>0</v>
      </c>
      <c r="M488" s="111">
        <v>0</v>
      </c>
      <c r="N488" s="111">
        <v>0</v>
      </c>
      <c r="O488" s="111">
        <v>0</v>
      </c>
      <c r="P488" s="111">
        <v>0</v>
      </c>
      <c r="Q488" s="111">
        <v>0</v>
      </c>
      <c r="R488" s="29"/>
      <c r="S488" s="100"/>
      <c r="T488" s="100"/>
      <c r="U488" s="100"/>
      <c r="V488" s="100"/>
      <c r="W488" s="100"/>
      <c r="X488" s="100"/>
      <c r="Y488" s="100"/>
      <c r="Z488" s="100"/>
      <c r="AA488" s="100"/>
      <c r="AB488" s="227"/>
      <c r="AC488" s="227"/>
      <c r="AD488" s="227"/>
      <c r="AE488" s="227"/>
      <c r="AF488" s="227"/>
      <c r="AG488" s="227"/>
      <c r="AH488" s="227"/>
      <c r="AI488" s="227"/>
      <c r="AJ488" s="227"/>
      <c r="AK488" s="227"/>
      <c r="AL488" s="227"/>
      <c r="AM488" s="227"/>
      <c r="AN488" s="227"/>
      <c r="AO488" s="227"/>
      <c r="AP488" s="227"/>
      <c r="AQ488" s="227"/>
      <c r="AR488" s="227"/>
      <c r="AS488" s="227"/>
      <c r="AT488" s="227"/>
      <c r="AU488" s="227"/>
      <c r="AV488" s="227"/>
      <c r="AW488" s="227"/>
      <c r="AX488" s="227"/>
      <c r="AY488" s="227"/>
      <c r="AZ488" s="227"/>
      <c r="BA488" s="227"/>
      <c r="BB488" s="227"/>
      <c r="BC488" s="227"/>
      <c r="BD488" s="100"/>
      <c r="BE488" s="100"/>
      <c r="BF488" s="100"/>
      <c r="BG488" s="100"/>
      <c r="BH488" s="100"/>
      <c r="BI488" s="100"/>
      <c r="BJ488" s="100"/>
      <c r="BK488" s="12"/>
      <c r="BL488" s="12"/>
    </row>
    <row r="489" spans="1:64" outlineLevel="1">
      <c r="A489" s="9"/>
      <c r="B489" s="9"/>
      <c r="C489" s="46"/>
      <c r="D489" s="129">
        <v>0</v>
      </c>
      <c r="E489" s="9"/>
      <c r="F489" s="9"/>
      <c r="G489" s="609">
        <v>0</v>
      </c>
      <c r="H489" s="111">
        <v>0</v>
      </c>
      <c r="I489" s="111">
        <v>0</v>
      </c>
      <c r="J489" s="111">
        <v>0</v>
      </c>
      <c r="K489" s="111">
        <v>0</v>
      </c>
      <c r="L489" s="111">
        <v>0</v>
      </c>
      <c r="M489" s="111">
        <v>0</v>
      </c>
      <c r="N489" s="111">
        <v>0</v>
      </c>
      <c r="O489" s="111">
        <v>0</v>
      </c>
      <c r="P489" s="111">
        <v>0</v>
      </c>
      <c r="Q489" s="111">
        <v>0</v>
      </c>
      <c r="R489" s="29"/>
      <c r="S489" s="100"/>
      <c r="T489" s="100"/>
      <c r="U489" s="100"/>
      <c r="V489" s="100"/>
      <c r="W489" s="100"/>
      <c r="X489" s="100"/>
      <c r="Y489" s="100"/>
      <c r="Z489" s="100"/>
      <c r="AA489" s="100"/>
      <c r="AB489" s="227"/>
      <c r="AC489" s="227"/>
      <c r="AD489" s="227"/>
      <c r="AE489" s="227"/>
      <c r="AF489" s="227"/>
      <c r="AG489" s="227"/>
      <c r="AH489" s="227"/>
      <c r="AI489" s="227"/>
      <c r="AJ489" s="227"/>
      <c r="AK489" s="227"/>
      <c r="AL489" s="227"/>
      <c r="AM489" s="227"/>
      <c r="AN489" s="227"/>
      <c r="AO489" s="227"/>
      <c r="AP489" s="227"/>
      <c r="AQ489" s="227"/>
      <c r="AR489" s="227"/>
      <c r="AS489" s="227"/>
      <c r="AT489" s="227"/>
      <c r="AU489" s="227"/>
      <c r="AV489" s="227"/>
      <c r="AW489" s="227"/>
      <c r="AX489" s="227"/>
      <c r="AY489" s="227"/>
      <c r="AZ489" s="227"/>
      <c r="BA489" s="227"/>
      <c r="BB489" s="227"/>
      <c r="BC489" s="227"/>
      <c r="BD489" s="100"/>
      <c r="BE489" s="100"/>
      <c r="BF489" s="100"/>
      <c r="BG489" s="100"/>
      <c r="BH489" s="100"/>
      <c r="BI489" s="100"/>
      <c r="BJ489" s="100"/>
      <c r="BK489" s="12"/>
      <c r="BL489" s="12"/>
    </row>
    <row r="490" spans="1:64" outlineLevel="1">
      <c r="A490" s="9"/>
      <c r="B490" s="9"/>
      <c r="C490" s="46"/>
      <c r="D490" s="129">
        <v>0</v>
      </c>
      <c r="E490" s="9"/>
      <c r="F490" s="9"/>
      <c r="G490" s="609">
        <v>0</v>
      </c>
      <c r="H490" s="111">
        <v>0</v>
      </c>
      <c r="I490" s="111">
        <v>0</v>
      </c>
      <c r="J490" s="111">
        <v>0</v>
      </c>
      <c r="K490" s="111">
        <v>0</v>
      </c>
      <c r="L490" s="111">
        <v>0</v>
      </c>
      <c r="M490" s="111">
        <v>0</v>
      </c>
      <c r="N490" s="111">
        <v>0</v>
      </c>
      <c r="O490" s="111">
        <v>0</v>
      </c>
      <c r="P490" s="111">
        <v>0</v>
      </c>
      <c r="Q490" s="111">
        <v>0</v>
      </c>
      <c r="R490" s="29"/>
      <c r="S490" s="100"/>
      <c r="T490" s="100"/>
      <c r="U490" s="100"/>
      <c r="V490" s="100"/>
      <c r="W490" s="100"/>
      <c r="X490" s="100"/>
      <c r="Y490" s="100"/>
      <c r="Z490" s="100"/>
      <c r="AA490" s="100"/>
      <c r="AB490" s="227"/>
      <c r="AC490" s="227"/>
      <c r="AD490" s="227"/>
      <c r="AE490" s="227"/>
      <c r="AF490" s="227"/>
      <c r="AG490" s="227"/>
      <c r="AH490" s="227"/>
      <c r="AI490" s="227"/>
      <c r="AJ490" s="227"/>
      <c r="AK490" s="227"/>
      <c r="AL490" s="227"/>
      <c r="AM490" s="227"/>
      <c r="AN490" s="227"/>
      <c r="AO490" s="227"/>
      <c r="AP490" s="227"/>
      <c r="AQ490" s="227"/>
      <c r="AR490" s="227"/>
      <c r="AS490" s="227"/>
      <c r="AT490" s="227"/>
      <c r="AU490" s="227"/>
      <c r="AV490" s="227"/>
      <c r="AW490" s="227"/>
      <c r="AX490" s="227"/>
      <c r="AY490" s="227"/>
      <c r="AZ490" s="227"/>
      <c r="BA490" s="227"/>
      <c r="BB490" s="227"/>
      <c r="BC490" s="227"/>
      <c r="BD490" s="100"/>
      <c r="BE490" s="100"/>
      <c r="BF490" s="100"/>
      <c r="BG490" s="100"/>
      <c r="BH490" s="100"/>
      <c r="BI490" s="100"/>
      <c r="BJ490" s="100"/>
      <c r="BK490" s="12"/>
      <c r="BL490" s="12"/>
    </row>
    <row r="491" spans="1:64" outlineLevel="1">
      <c r="A491" s="9"/>
      <c r="B491" s="9"/>
      <c r="C491" s="46"/>
      <c r="D491" s="129">
        <v>0</v>
      </c>
      <c r="E491" s="9"/>
      <c r="F491" s="9"/>
      <c r="G491" s="609">
        <v>0</v>
      </c>
      <c r="H491" s="111">
        <v>0</v>
      </c>
      <c r="I491" s="111">
        <v>0</v>
      </c>
      <c r="J491" s="111">
        <v>0</v>
      </c>
      <c r="K491" s="111">
        <v>0</v>
      </c>
      <c r="L491" s="111">
        <v>0</v>
      </c>
      <c r="M491" s="111">
        <v>0</v>
      </c>
      <c r="N491" s="111">
        <v>0</v>
      </c>
      <c r="O491" s="111">
        <v>0</v>
      </c>
      <c r="P491" s="111">
        <v>0</v>
      </c>
      <c r="Q491" s="111">
        <v>0</v>
      </c>
      <c r="R491" s="29"/>
      <c r="S491" s="100"/>
      <c r="T491" s="100"/>
      <c r="U491" s="100"/>
      <c r="V491" s="100"/>
      <c r="W491" s="100"/>
      <c r="X491" s="100"/>
      <c r="Y491" s="100"/>
      <c r="Z491" s="100"/>
      <c r="AA491" s="100"/>
      <c r="AB491" s="227"/>
      <c r="AC491" s="227"/>
      <c r="AD491" s="227"/>
      <c r="AE491" s="227"/>
      <c r="AF491" s="227"/>
      <c r="AG491" s="227"/>
      <c r="AH491" s="227"/>
      <c r="AI491" s="227"/>
      <c r="AJ491" s="227"/>
      <c r="AK491" s="227"/>
      <c r="AL491" s="227"/>
      <c r="AM491" s="227"/>
      <c r="AN491" s="227"/>
      <c r="AO491" s="227"/>
      <c r="AP491" s="227"/>
      <c r="AQ491" s="227"/>
      <c r="AR491" s="227"/>
      <c r="AS491" s="227"/>
      <c r="AT491" s="227"/>
      <c r="AU491" s="227"/>
      <c r="AV491" s="227"/>
      <c r="AW491" s="227"/>
      <c r="AX491" s="227"/>
      <c r="AY491" s="227"/>
      <c r="AZ491" s="227"/>
      <c r="BA491" s="227"/>
      <c r="BB491" s="227"/>
      <c r="BC491" s="227"/>
      <c r="BD491" s="100"/>
      <c r="BE491" s="100"/>
      <c r="BF491" s="100"/>
      <c r="BG491" s="100"/>
      <c r="BH491" s="100"/>
      <c r="BI491" s="100"/>
      <c r="BJ491" s="100"/>
      <c r="BK491" s="12"/>
      <c r="BL491" s="12"/>
    </row>
    <row r="492" spans="1:64" outlineLevel="1">
      <c r="A492" s="9"/>
      <c r="B492" s="9"/>
      <c r="C492" s="46"/>
      <c r="D492" s="129">
        <v>0</v>
      </c>
      <c r="E492" s="9"/>
      <c r="F492" s="9"/>
      <c r="G492" s="609">
        <v>0</v>
      </c>
      <c r="H492" s="111">
        <v>0</v>
      </c>
      <c r="I492" s="111">
        <v>0</v>
      </c>
      <c r="J492" s="111">
        <v>0</v>
      </c>
      <c r="K492" s="111">
        <v>0</v>
      </c>
      <c r="L492" s="111">
        <v>0</v>
      </c>
      <c r="M492" s="111">
        <v>0</v>
      </c>
      <c r="N492" s="111">
        <v>0</v>
      </c>
      <c r="O492" s="111">
        <v>0</v>
      </c>
      <c r="P492" s="111">
        <v>0</v>
      </c>
      <c r="Q492" s="111">
        <v>0</v>
      </c>
      <c r="R492" s="29"/>
      <c r="S492" s="100"/>
      <c r="T492" s="100"/>
      <c r="U492" s="100"/>
      <c r="V492" s="100"/>
      <c r="W492" s="100"/>
      <c r="X492" s="100"/>
      <c r="Y492" s="100"/>
      <c r="Z492" s="100"/>
      <c r="AA492" s="100"/>
      <c r="AB492" s="227"/>
      <c r="AC492" s="227"/>
      <c r="AD492" s="227"/>
      <c r="AE492" s="227"/>
      <c r="AF492" s="227"/>
      <c r="AG492" s="227"/>
      <c r="AH492" s="227"/>
      <c r="AI492" s="227"/>
      <c r="AJ492" s="227"/>
      <c r="AK492" s="227"/>
      <c r="AL492" s="227"/>
      <c r="AM492" s="227"/>
      <c r="AN492" s="227"/>
      <c r="AO492" s="227"/>
      <c r="AP492" s="227"/>
      <c r="AQ492" s="227"/>
      <c r="AR492" s="227"/>
      <c r="AS492" s="227"/>
      <c r="AT492" s="227"/>
      <c r="AU492" s="227"/>
      <c r="AV492" s="227"/>
      <c r="AW492" s="227"/>
      <c r="AX492" s="227"/>
      <c r="AY492" s="227"/>
      <c r="AZ492" s="227"/>
      <c r="BA492" s="227"/>
      <c r="BB492" s="227"/>
      <c r="BC492" s="227"/>
      <c r="BD492" s="100"/>
      <c r="BE492" s="100"/>
      <c r="BF492" s="100"/>
      <c r="BG492" s="100"/>
      <c r="BH492" s="100"/>
      <c r="BI492" s="100"/>
      <c r="BJ492" s="100"/>
      <c r="BK492" s="12"/>
      <c r="BL492" s="12"/>
    </row>
    <row r="493" spans="1:64" outlineLevel="1">
      <c r="A493" s="9"/>
      <c r="B493" s="9"/>
      <c r="C493" s="46"/>
      <c r="D493" s="129">
        <v>0</v>
      </c>
      <c r="E493" s="9"/>
      <c r="F493" s="9"/>
      <c r="G493" s="609">
        <v>0</v>
      </c>
      <c r="H493" s="111">
        <v>0</v>
      </c>
      <c r="I493" s="111">
        <v>0</v>
      </c>
      <c r="J493" s="111">
        <v>0</v>
      </c>
      <c r="K493" s="111">
        <v>0</v>
      </c>
      <c r="L493" s="111">
        <v>0</v>
      </c>
      <c r="M493" s="111">
        <v>0</v>
      </c>
      <c r="N493" s="111">
        <v>0</v>
      </c>
      <c r="O493" s="111">
        <v>0</v>
      </c>
      <c r="P493" s="111">
        <v>0</v>
      </c>
      <c r="Q493" s="111">
        <v>0</v>
      </c>
      <c r="R493" s="29"/>
      <c r="S493" s="100"/>
      <c r="T493" s="100"/>
      <c r="U493" s="100"/>
      <c r="V493" s="100"/>
      <c r="W493" s="100"/>
      <c r="X493" s="100"/>
      <c r="Y493" s="100"/>
      <c r="Z493" s="100"/>
      <c r="AA493" s="100"/>
      <c r="AB493" s="227"/>
      <c r="AC493" s="227"/>
      <c r="AD493" s="227"/>
      <c r="AE493" s="227"/>
      <c r="AF493" s="227"/>
      <c r="AG493" s="227"/>
      <c r="AH493" s="227"/>
      <c r="AI493" s="227"/>
      <c r="AJ493" s="227"/>
      <c r="AK493" s="227"/>
      <c r="AL493" s="227"/>
      <c r="AM493" s="227"/>
      <c r="AN493" s="227"/>
      <c r="AO493" s="227"/>
      <c r="AP493" s="227"/>
      <c r="AQ493" s="227"/>
      <c r="AR493" s="227"/>
      <c r="AS493" s="227"/>
      <c r="AT493" s="227"/>
      <c r="AU493" s="227"/>
      <c r="AV493" s="227"/>
      <c r="AW493" s="227"/>
      <c r="AX493" s="227"/>
      <c r="AY493" s="227"/>
      <c r="AZ493" s="227"/>
      <c r="BA493" s="227"/>
      <c r="BB493" s="227"/>
      <c r="BC493" s="227"/>
      <c r="BD493" s="100"/>
      <c r="BE493" s="100"/>
      <c r="BF493" s="100"/>
      <c r="BG493" s="100"/>
      <c r="BH493" s="100"/>
      <c r="BI493" s="100"/>
      <c r="BJ493" s="100"/>
      <c r="BK493" s="12"/>
      <c r="BL493" s="12"/>
    </row>
    <row r="494" spans="1:64" outlineLevel="1">
      <c r="A494" s="9"/>
      <c r="B494" s="9"/>
      <c r="C494" s="46"/>
      <c r="D494" s="129">
        <v>0</v>
      </c>
      <c r="E494" s="9"/>
      <c r="F494" s="9"/>
      <c r="G494" s="609">
        <v>0</v>
      </c>
      <c r="H494" s="111">
        <v>0</v>
      </c>
      <c r="I494" s="111">
        <v>0</v>
      </c>
      <c r="J494" s="111">
        <v>0</v>
      </c>
      <c r="K494" s="111">
        <v>0</v>
      </c>
      <c r="L494" s="111">
        <v>0</v>
      </c>
      <c r="M494" s="111">
        <v>0</v>
      </c>
      <c r="N494" s="111">
        <v>0</v>
      </c>
      <c r="O494" s="111">
        <v>0</v>
      </c>
      <c r="P494" s="111">
        <v>0</v>
      </c>
      <c r="Q494" s="111">
        <v>0</v>
      </c>
      <c r="R494" s="29"/>
      <c r="S494" s="100"/>
      <c r="T494" s="100"/>
      <c r="U494" s="100"/>
      <c r="V494" s="100"/>
      <c r="W494" s="100"/>
      <c r="X494" s="100"/>
      <c r="Y494" s="100"/>
      <c r="Z494" s="100"/>
      <c r="AA494" s="100"/>
      <c r="AB494" s="227"/>
      <c r="AC494" s="227"/>
      <c r="AD494" s="227"/>
      <c r="AE494" s="227"/>
      <c r="AF494" s="227"/>
      <c r="AG494" s="227"/>
      <c r="AH494" s="227"/>
      <c r="AI494" s="227"/>
      <c r="AJ494" s="227"/>
      <c r="AK494" s="227"/>
      <c r="AL494" s="227"/>
      <c r="AM494" s="227"/>
      <c r="AN494" s="227"/>
      <c r="AO494" s="227"/>
      <c r="AP494" s="227"/>
      <c r="AQ494" s="227"/>
      <c r="AR494" s="227"/>
      <c r="AS494" s="227"/>
      <c r="AT494" s="227"/>
      <c r="AU494" s="227"/>
      <c r="AV494" s="227"/>
      <c r="AW494" s="227"/>
      <c r="AX494" s="227"/>
      <c r="AY494" s="227"/>
      <c r="AZ494" s="227"/>
      <c r="BA494" s="227"/>
      <c r="BB494" s="227"/>
      <c r="BC494" s="227"/>
      <c r="BD494" s="100"/>
      <c r="BE494" s="100"/>
      <c r="BF494" s="100"/>
      <c r="BG494" s="100"/>
      <c r="BH494" s="100"/>
      <c r="BI494" s="100"/>
      <c r="BJ494" s="100"/>
      <c r="BK494" s="12"/>
      <c r="BL494" s="12"/>
    </row>
    <row r="495" spans="1:64" outlineLevel="1">
      <c r="A495" s="9"/>
      <c r="B495" s="9"/>
      <c r="C495" s="46"/>
      <c r="D495" s="129">
        <v>0</v>
      </c>
      <c r="E495" s="9"/>
      <c r="F495" s="9"/>
      <c r="G495" s="609">
        <v>0</v>
      </c>
      <c r="H495" s="111">
        <v>0</v>
      </c>
      <c r="I495" s="111">
        <v>0</v>
      </c>
      <c r="J495" s="111">
        <v>0</v>
      </c>
      <c r="K495" s="111">
        <v>0</v>
      </c>
      <c r="L495" s="111">
        <v>0</v>
      </c>
      <c r="M495" s="111">
        <v>0</v>
      </c>
      <c r="N495" s="111">
        <v>0</v>
      </c>
      <c r="O495" s="111">
        <v>0</v>
      </c>
      <c r="P495" s="111">
        <v>0</v>
      </c>
      <c r="Q495" s="111">
        <v>0</v>
      </c>
      <c r="R495" s="29"/>
      <c r="S495" s="100"/>
      <c r="T495" s="100"/>
      <c r="U495" s="100"/>
      <c r="V495" s="100"/>
      <c r="W495" s="100"/>
      <c r="X495" s="100"/>
      <c r="Y495" s="100"/>
      <c r="Z495" s="100"/>
      <c r="AA495" s="100"/>
      <c r="AB495" s="227"/>
      <c r="AC495" s="227"/>
      <c r="AD495" s="227"/>
      <c r="AE495" s="227"/>
      <c r="AF495" s="227"/>
      <c r="AG495" s="227"/>
      <c r="AH495" s="227"/>
      <c r="AI495" s="227"/>
      <c r="AJ495" s="227"/>
      <c r="AK495" s="227"/>
      <c r="AL495" s="227"/>
      <c r="AM495" s="227"/>
      <c r="AN495" s="227"/>
      <c r="AO495" s="227"/>
      <c r="AP495" s="227"/>
      <c r="AQ495" s="227"/>
      <c r="AR495" s="227"/>
      <c r="AS495" s="227"/>
      <c r="AT495" s="227"/>
      <c r="AU495" s="227"/>
      <c r="AV495" s="227"/>
      <c r="AW495" s="227"/>
      <c r="AX495" s="227"/>
      <c r="AY495" s="227"/>
      <c r="AZ495" s="227"/>
      <c r="BA495" s="227"/>
      <c r="BB495" s="227"/>
      <c r="BC495" s="227"/>
      <c r="BD495" s="100"/>
      <c r="BE495" s="100"/>
      <c r="BF495" s="100"/>
      <c r="BG495" s="100"/>
      <c r="BH495" s="100"/>
      <c r="BI495" s="100"/>
      <c r="BJ495" s="100"/>
      <c r="BK495" s="12"/>
      <c r="BL495" s="12"/>
    </row>
    <row r="496" spans="1:64" outlineLevel="1">
      <c r="A496" s="9"/>
      <c r="B496" s="9"/>
      <c r="C496" s="46"/>
      <c r="D496" s="129">
        <v>0</v>
      </c>
      <c r="E496" s="9"/>
      <c r="F496" s="9"/>
      <c r="G496" s="609">
        <v>0</v>
      </c>
      <c r="H496" s="111">
        <v>0</v>
      </c>
      <c r="I496" s="111">
        <v>0</v>
      </c>
      <c r="J496" s="111">
        <v>0</v>
      </c>
      <c r="K496" s="111">
        <v>0</v>
      </c>
      <c r="L496" s="111">
        <v>0</v>
      </c>
      <c r="M496" s="111">
        <v>0</v>
      </c>
      <c r="N496" s="111">
        <v>0</v>
      </c>
      <c r="O496" s="111">
        <v>0</v>
      </c>
      <c r="P496" s="111">
        <v>0</v>
      </c>
      <c r="Q496" s="111">
        <v>0</v>
      </c>
      <c r="R496" s="29"/>
      <c r="S496" s="100"/>
      <c r="T496" s="100"/>
      <c r="U496" s="100"/>
      <c r="V496" s="100"/>
      <c r="W496" s="100"/>
      <c r="X496" s="100"/>
      <c r="Y496" s="100"/>
      <c r="Z496" s="100"/>
      <c r="AA496" s="100"/>
      <c r="AB496" s="227"/>
      <c r="AC496" s="227"/>
      <c r="AD496" s="227"/>
      <c r="AE496" s="227"/>
      <c r="AF496" s="227"/>
      <c r="AG496" s="227"/>
      <c r="AH496" s="227"/>
      <c r="AI496" s="227"/>
      <c r="AJ496" s="227"/>
      <c r="AK496" s="227"/>
      <c r="AL496" s="227"/>
      <c r="AM496" s="227"/>
      <c r="AN496" s="227"/>
      <c r="AO496" s="227"/>
      <c r="AP496" s="227"/>
      <c r="AQ496" s="227"/>
      <c r="AR496" s="227"/>
      <c r="AS496" s="227"/>
      <c r="AT496" s="227"/>
      <c r="AU496" s="227"/>
      <c r="AV496" s="227"/>
      <c r="AW496" s="227"/>
      <c r="AX496" s="227"/>
      <c r="AY496" s="227"/>
      <c r="AZ496" s="227"/>
      <c r="BA496" s="227"/>
      <c r="BB496" s="227"/>
      <c r="BC496" s="227"/>
      <c r="BD496" s="100"/>
      <c r="BE496" s="100"/>
      <c r="BF496" s="100"/>
      <c r="BG496" s="100"/>
      <c r="BH496" s="100"/>
      <c r="BI496" s="100"/>
      <c r="BJ496" s="100"/>
      <c r="BK496" s="12"/>
      <c r="BL496" s="12"/>
    </row>
    <row r="497" spans="1:64" outlineLevel="1">
      <c r="A497" s="9"/>
      <c r="B497" s="9"/>
      <c r="C497" s="46"/>
      <c r="D497" s="129">
        <v>0</v>
      </c>
      <c r="E497" s="9"/>
      <c r="F497" s="9"/>
      <c r="G497" s="609">
        <v>0</v>
      </c>
      <c r="H497" s="111">
        <v>0</v>
      </c>
      <c r="I497" s="111">
        <v>0</v>
      </c>
      <c r="J497" s="111">
        <v>0</v>
      </c>
      <c r="K497" s="111">
        <v>0</v>
      </c>
      <c r="L497" s="111">
        <v>0</v>
      </c>
      <c r="M497" s="111">
        <v>0</v>
      </c>
      <c r="N497" s="111">
        <v>0</v>
      </c>
      <c r="O497" s="111">
        <v>0</v>
      </c>
      <c r="P497" s="111">
        <v>0</v>
      </c>
      <c r="Q497" s="111">
        <v>0</v>
      </c>
      <c r="R497" s="29"/>
      <c r="S497" s="100"/>
      <c r="T497" s="100"/>
      <c r="U497" s="100"/>
      <c r="V497" s="100"/>
      <c r="W497" s="100"/>
      <c r="X497" s="100"/>
      <c r="Y497" s="100"/>
      <c r="Z497" s="100"/>
      <c r="AA497" s="100"/>
      <c r="AB497" s="227"/>
      <c r="AC497" s="227"/>
      <c r="AD497" s="227"/>
      <c r="AE497" s="227"/>
      <c r="AF497" s="227"/>
      <c r="AG497" s="227"/>
      <c r="AH497" s="227"/>
      <c r="AI497" s="227"/>
      <c r="AJ497" s="227"/>
      <c r="AK497" s="227"/>
      <c r="AL497" s="227"/>
      <c r="AM497" s="227"/>
      <c r="AN497" s="227"/>
      <c r="AO497" s="227"/>
      <c r="AP497" s="227"/>
      <c r="AQ497" s="227"/>
      <c r="AR497" s="227"/>
      <c r="AS497" s="227"/>
      <c r="AT497" s="227"/>
      <c r="AU497" s="227"/>
      <c r="AV497" s="227"/>
      <c r="AW497" s="227"/>
      <c r="AX497" s="227"/>
      <c r="AY497" s="227"/>
      <c r="AZ497" s="227"/>
      <c r="BA497" s="227"/>
      <c r="BB497" s="227"/>
      <c r="BC497" s="227"/>
      <c r="BD497" s="100"/>
      <c r="BE497" s="100"/>
      <c r="BF497" s="100"/>
      <c r="BG497" s="100"/>
      <c r="BH497" s="100"/>
      <c r="BI497" s="100"/>
      <c r="BJ497" s="100"/>
      <c r="BK497" s="12"/>
      <c r="BL497" s="12"/>
    </row>
    <row r="498" spans="1:64" outlineLevel="1">
      <c r="A498" s="9"/>
      <c r="B498" s="9"/>
      <c r="C498" s="46"/>
      <c r="D498" s="129">
        <v>0</v>
      </c>
      <c r="E498" s="9"/>
      <c r="F498" s="9"/>
      <c r="G498" s="609">
        <v>0</v>
      </c>
      <c r="H498" s="111">
        <v>0</v>
      </c>
      <c r="I498" s="111">
        <v>0</v>
      </c>
      <c r="J498" s="111">
        <v>0</v>
      </c>
      <c r="K498" s="111">
        <v>0</v>
      </c>
      <c r="L498" s="111">
        <v>0</v>
      </c>
      <c r="M498" s="111">
        <v>0</v>
      </c>
      <c r="N498" s="111">
        <v>0</v>
      </c>
      <c r="O498" s="111">
        <v>0</v>
      </c>
      <c r="P498" s="111">
        <v>0</v>
      </c>
      <c r="Q498" s="111">
        <v>0</v>
      </c>
      <c r="R498" s="29"/>
      <c r="S498" s="100"/>
      <c r="T498" s="100"/>
      <c r="U498" s="100"/>
      <c r="V498" s="100"/>
      <c r="W498" s="100"/>
      <c r="X498" s="100"/>
      <c r="Y498" s="100"/>
      <c r="Z498" s="100"/>
      <c r="AA498" s="100"/>
      <c r="AB498" s="227"/>
      <c r="AC498" s="227"/>
      <c r="AD498" s="227"/>
      <c r="AE498" s="227"/>
      <c r="AF498" s="227"/>
      <c r="AG498" s="227"/>
      <c r="AH498" s="227"/>
      <c r="AI498" s="227"/>
      <c r="AJ498" s="227"/>
      <c r="AK498" s="227"/>
      <c r="AL498" s="227"/>
      <c r="AM498" s="227"/>
      <c r="AN498" s="227"/>
      <c r="AO498" s="227"/>
      <c r="AP498" s="227"/>
      <c r="AQ498" s="227"/>
      <c r="AR498" s="227"/>
      <c r="AS498" s="227"/>
      <c r="AT498" s="227"/>
      <c r="AU498" s="227"/>
      <c r="AV498" s="227"/>
      <c r="AW498" s="227"/>
      <c r="AX498" s="227"/>
      <c r="AY498" s="227"/>
      <c r="AZ498" s="227"/>
      <c r="BA498" s="227"/>
      <c r="BB498" s="227"/>
      <c r="BC498" s="227"/>
      <c r="BD498" s="100"/>
      <c r="BE498" s="100"/>
      <c r="BF498" s="100"/>
      <c r="BG498" s="100"/>
      <c r="BH498" s="100"/>
      <c r="BI498" s="100"/>
      <c r="BJ498" s="100"/>
      <c r="BK498" s="12"/>
      <c r="BL498" s="12"/>
    </row>
    <row r="499" spans="1:64" outlineLevel="1">
      <c r="A499" s="9"/>
      <c r="B499" s="9"/>
      <c r="C499" s="46"/>
      <c r="D499" s="129">
        <v>0</v>
      </c>
      <c r="E499" s="9"/>
      <c r="F499" s="9"/>
      <c r="G499" s="609">
        <v>0</v>
      </c>
      <c r="H499" s="111">
        <v>0</v>
      </c>
      <c r="I499" s="111">
        <v>0</v>
      </c>
      <c r="J499" s="111">
        <v>0</v>
      </c>
      <c r="K499" s="111">
        <v>0</v>
      </c>
      <c r="L499" s="111">
        <v>0</v>
      </c>
      <c r="M499" s="111">
        <v>0</v>
      </c>
      <c r="N499" s="111">
        <v>0</v>
      </c>
      <c r="O499" s="111">
        <v>0</v>
      </c>
      <c r="P499" s="111">
        <v>0</v>
      </c>
      <c r="Q499" s="111">
        <v>0</v>
      </c>
      <c r="R499" s="29"/>
      <c r="S499" s="100"/>
      <c r="T499" s="100"/>
      <c r="U499" s="100"/>
      <c r="V499" s="100"/>
      <c r="W499" s="100"/>
      <c r="X499" s="100"/>
      <c r="Y499" s="100"/>
      <c r="Z499" s="100"/>
      <c r="AA499" s="100"/>
      <c r="AB499" s="227"/>
      <c r="AC499" s="227"/>
      <c r="AD499" s="227"/>
      <c r="AE499" s="227"/>
      <c r="AF499" s="227"/>
      <c r="AG499" s="227"/>
      <c r="AH499" s="227"/>
      <c r="AI499" s="227"/>
      <c r="AJ499" s="227"/>
      <c r="AK499" s="227"/>
      <c r="AL499" s="227"/>
      <c r="AM499" s="227"/>
      <c r="AN499" s="227"/>
      <c r="AO499" s="227"/>
      <c r="AP499" s="227"/>
      <c r="AQ499" s="227"/>
      <c r="AR499" s="227"/>
      <c r="AS499" s="227"/>
      <c r="AT499" s="227"/>
      <c r="AU499" s="227"/>
      <c r="AV499" s="227"/>
      <c r="AW499" s="227"/>
      <c r="AX499" s="227"/>
      <c r="AY499" s="227"/>
      <c r="AZ499" s="227"/>
      <c r="BA499" s="227"/>
      <c r="BB499" s="227"/>
      <c r="BC499" s="227"/>
      <c r="BD499" s="100"/>
      <c r="BE499" s="100"/>
      <c r="BF499" s="100"/>
      <c r="BG499" s="100"/>
      <c r="BH499" s="100"/>
      <c r="BI499" s="100"/>
      <c r="BJ499" s="100"/>
      <c r="BK499" s="12"/>
      <c r="BL499" s="12"/>
    </row>
    <row r="500" spans="1:64">
      <c r="A500" s="9"/>
      <c r="B500" s="9"/>
      <c r="C500" s="46"/>
      <c r="D500" s="114"/>
      <c r="E500" s="9"/>
      <c r="F500" s="9"/>
      <c r="G500" s="201"/>
      <c r="H500" s="37"/>
      <c r="I500" s="37"/>
      <c r="J500" s="37"/>
      <c r="K500" s="37"/>
      <c r="L500" s="37"/>
      <c r="M500" s="37"/>
      <c r="N500" s="29"/>
      <c r="O500" s="29"/>
      <c r="P500" s="29"/>
      <c r="Q500" s="29"/>
      <c r="R500" s="29"/>
      <c r="S500" s="100"/>
      <c r="T500" s="100"/>
      <c r="U500" s="100"/>
      <c r="V500" s="100"/>
      <c r="W500" s="100"/>
      <c r="X500" s="100"/>
      <c r="Y500" s="100"/>
      <c r="Z500" s="100"/>
      <c r="AA500" s="100"/>
      <c r="AB500" s="227"/>
      <c r="AC500" s="227"/>
      <c r="AD500" s="227"/>
      <c r="AE500" s="227"/>
      <c r="AF500" s="227"/>
      <c r="AG500" s="227"/>
      <c r="AH500" s="227"/>
      <c r="AI500" s="227"/>
      <c r="AJ500" s="227"/>
      <c r="AK500" s="227"/>
      <c r="AL500" s="227"/>
      <c r="AM500" s="227"/>
      <c r="AN500" s="227"/>
      <c r="AO500" s="227"/>
      <c r="AP500" s="227"/>
      <c r="AQ500" s="227"/>
      <c r="AR500" s="227"/>
      <c r="AS500" s="227"/>
      <c r="AT500" s="227"/>
      <c r="AU500" s="227"/>
      <c r="AV500" s="227"/>
      <c r="AW500" s="227"/>
      <c r="AX500" s="227"/>
      <c r="AY500" s="227"/>
      <c r="AZ500" s="227"/>
      <c r="BA500" s="227"/>
      <c r="BB500" s="227"/>
      <c r="BC500" s="227"/>
      <c r="BD500" s="100"/>
      <c r="BE500" s="100"/>
      <c r="BF500" s="100"/>
      <c r="BG500" s="100"/>
      <c r="BH500" s="100"/>
      <c r="BI500" s="100"/>
      <c r="BJ500" s="100"/>
      <c r="BK500" s="12"/>
      <c r="BL500" s="12"/>
    </row>
    <row r="501" spans="1:64">
      <c r="A501" s="9"/>
      <c r="B501" s="9"/>
      <c r="C501" s="590" t="s">
        <v>72</v>
      </c>
      <c r="D501" s="220"/>
      <c r="E501" s="9"/>
      <c r="F501" s="9"/>
      <c r="G501" s="194">
        <v>-9.4710511953612286</v>
      </c>
      <c r="H501" s="37">
        <v>-17.527949198911536</v>
      </c>
      <c r="I501" s="37">
        <v>-17.948212367315353</v>
      </c>
      <c r="J501" s="37">
        <v>-19.565927475667529</v>
      </c>
      <c r="K501" s="37">
        <v>-32.140060199430586</v>
      </c>
      <c r="L501" s="37">
        <v>-37.655800307709022</v>
      </c>
      <c r="M501" s="37">
        <v>37.69425832304799</v>
      </c>
      <c r="N501" s="37">
        <v>0</v>
      </c>
      <c r="O501" s="37">
        <v>0</v>
      </c>
      <c r="P501" s="37">
        <v>0</v>
      </c>
      <c r="Q501" s="37">
        <v>0</v>
      </c>
      <c r="R501" s="29"/>
      <c r="S501" s="100"/>
      <c r="T501" s="100"/>
      <c r="U501" s="100"/>
      <c r="V501" s="100"/>
      <c r="W501" s="100"/>
      <c r="X501" s="100"/>
      <c r="Y501" s="100"/>
      <c r="Z501" s="100"/>
      <c r="AA501" s="100"/>
      <c r="AB501" s="227"/>
      <c r="AC501" s="227"/>
      <c r="AD501" s="227"/>
      <c r="AE501" s="227"/>
      <c r="AF501" s="227"/>
      <c r="AG501" s="227"/>
      <c r="AH501" s="227"/>
      <c r="AI501" s="227"/>
      <c r="AJ501" s="227"/>
      <c r="AK501" s="227"/>
      <c r="AL501" s="227"/>
      <c r="AM501" s="227"/>
      <c r="AN501" s="227"/>
      <c r="AO501" s="227"/>
      <c r="AP501" s="227"/>
      <c r="AQ501" s="227"/>
      <c r="AR501" s="227"/>
      <c r="AS501" s="227"/>
      <c r="AT501" s="227"/>
      <c r="AU501" s="227"/>
      <c r="AV501" s="227"/>
      <c r="AW501" s="227"/>
      <c r="AX501" s="227"/>
      <c r="AY501" s="227"/>
      <c r="AZ501" s="227"/>
      <c r="BA501" s="227"/>
      <c r="BB501" s="227"/>
      <c r="BC501" s="227"/>
      <c r="BD501" s="100"/>
      <c r="BE501" s="100"/>
      <c r="BF501" s="100"/>
      <c r="BG501" s="100"/>
      <c r="BH501" s="100"/>
      <c r="BI501" s="100"/>
      <c r="BJ501" s="100"/>
      <c r="BK501" s="12"/>
      <c r="BL501" s="12"/>
    </row>
    <row r="502" spans="1:64" outlineLevel="1">
      <c r="A502" s="9"/>
      <c r="B502" s="9"/>
      <c r="C502" s="46"/>
      <c r="D502" s="129" t="s">
        <v>121</v>
      </c>
      <c r="E502" s="9"/>
      <c r="F502" s="9"/>
      <c r="G502" s="196">
        <v>2.8131653578472253</v>
      </c>
      <c r="H502" s="111">
        <v>-4.7649061157487367</v>
      </c>
      <c r="I502" s="111">
        <v>-3.1780885479743084</v>
      </c>
      <c r="J502" s="111">
        <v>-1.139942633841045</v>
      </c>
      <c r="K502" s="111">
        <v>-10.403970093338412</v>
      </c>
      <c r="L502" s="111">
        <v>-13.757092550496054</v>
      </c>
      <c r="M502" s="111">
        <v>34.268398812172883</v>
      </c>
      <c r="N502" s="111">
        <v>0</v>
      </c>
      <c r="O502" s="111">
        <v>0</v>
      </c>
      <c r="P502" s="111">
        <v>0</v>
      </c>
      <c r="Q502" s="111">
        <v>0</v>
      </c>
      <c r="R502" s="29"/>
      <c r="S502" s="100"/>
      <c r="T502" s="100"/>
      <c r="U502" s="100"/>
      <c r="V502" s="100"/>
      <c r="W502" s="100"/>
      <c r="X502" s="100"/>
      <c r="Y502" s="100"/>
      <c r="Z502" s="100"/>
      <c r="AA502" s="100"/>
      <c r="AB502" s="227"/>
      <c r="AC502" s="227"/>
      <c r="AD502" s="227"/>
      <c r="AE502" s="227"/>
      <c r="AF502" s="227"/>
      <c r="AG502" s="227"/>
      <c r="AH502" s="227"/>
      <c r="AI502" s="227"/>
      <c r="AJ502" s="227"/>
      <c r="AK502" s="227"/>
      <c r="AL502" s="227"/>
      <c r="AM502" s="227"/>
      <c r="AN502" s="227"/>
      <c r="AO502" s="227"/>
      <c r="AP502" s="227"/>
      <c r="AQ502" s="227"/>
      <c r="AR502" s="227"/>
      <c r="AS502" s="227"/>
      <c r="AT502" s="227"/>
      <c r="AU502" s="227"/>
      <c r="AV502" s="227"/>
      <c r="AW502" s="227"/>
      <c r="AX502" s="227"/>
      <c r="AY502" s="227"/>
      <c r="AZ502" s="227"/>
      <c r="BA502" s="227"/>
      <c r="BB502" s="227"/>
      <c r="BC502" s="227"/>
      <c r="BD502" s="100"/>
      <c r="BE502" s="100"/>
      <c r="BF502" s="100"/>
      <c r="BG502" s="100"/>
      <c r="BH502" s="100"/>
      <c r="BI502" s="100"/>
      <c r="BJ502" s="100"/>
      <c r="BK502" s="12"/>
      <c r="BL502" s="12"/>
    </row>
    <row r="503" spans="1:64" outlineLevel="1">
      <c r="A503" s="9"/>
      <c r="B503" s="9"/>
      <c r="C503" s="46"/>
      <c r="D503" s="129" t="s">
        <v>122</v>
      </c>
      <c r="E503" s="9"/>
      <c r="F503" s="9"/>
      <c r="G503" s="196">
        <v>-9.5254766700949176</v>
      </c>
      <c r="H503" s="111">
        <v>-10.247628051953608</v>
      </c>
      <c r="I503" s="111">
        <v>-10.965700882797494</v>
      </c>
      <c r="J503" s="111">
        <v>-12.030359729140228</v>
      </c>
      <c r="K503" s="111">
        <v>-13.864547997549989</v>
      </c>
      <c r="L503" s="111">
        <v>-15.51964024266492</v>
      </c>
      <c r="M503" s="111">
        <v>2.2254840812469503</v>
      </c>
      <c r="N503" s="111">
        <v>0</v>
      </c>
      <c r="O503" s="111">
        <v>0</v>
      </c>
      <c r="P503" s="111">
        <v>0</v>
      </c>
      <c r="Q503" s="111">
        <v>0</v>
      </c>
      <c r="R503" s="29"/>
      <c r="S503" s="100"/>
      <c r="T503" s="100"/>
      <c r="U503" s="100"/>
      <c r="V503" s="100"/>
      <c r="W503" s="100"/>
      <c r="X503" s="100"/>
      <c r="Y503" s="100"/>
      <c r="Z503" s="100"/>
      <c r="AA503" s="100"/>
      <c r="AB503" s="227"/>
      <c r="AC503" s="227"/>
      <c r="AD503" s="227"/>
      <c r="AE503" s="227"/>
      <c r="AF503" s="227"/>
      <c r="AG503" s="227"/>
      <c r="AH503" s="227"/>
      <c r="AI503" s="227"/>
      <c r="AJ503" s="227"/>
      <c r="AK503" s="227"/>
      <c r="AL503" s="227"/>
      <c r="AM503" s="227"/>
      <c r="AN503" s="227"/>
      <c r="AO503" s="227"/>
      <c r="AP503" s="227"/>
      <c r="AQ503" s="227"/>
      <c r="AR503" s="227"/>
      <c r="AS503" s="227"/>
      <c r="AT503" s="227"/>
      <c r="AU503" s="227"/>
      <c r="AV503" s="227"/>
      <c r="AW503" s="227"/>
      <c r="AX503" s="227"/>
      <c r="AY503" s="227"/>
      <c r="AZ503" s="227"/>
      <c r="BA503" s="227"/>
      <c r="BB503" s="227"/>
      <c r="BC503" s="227"/>
      <c r="BD503" s="100"/>
      <c r="BE503" s="100"/>
      <c r="BF503" s="100"/>
      <c r="BG503" s="100"/>
      <c r="BH503" s="100"/>
      <c r="BI503" s="100"/>
      <c r="BJ503" s="100"/>
      <c r="BK503" s="12"/>
      <c r="BL503" s="12"/>
    </row>
    <row r="504" spans="1:64" outlineLevel="1">
      <c r="A504" s="9"/>
      <c r="B504" s="9"/>
      <c r="C504" s="46"/>
      <c r="D504" s="129" t="s">
        <v>123</v>
      </c>
      <c r="E504" s="9"/>
      <c r="F504" s="9"/>
      <c r="G504" s="196">
        <v>-0.14261750932535966</v>
      </c>
      <c r="H504" s="111">
        <v>-0.25229710815243855</v>
      </c>
      <c r="I504" s="111">
        <v>-0.27010179323751948</v>
      </c>
      <c r="J504" s="111">
        <v>-0.27501890375469484</v>
      </c>
      <c r="K504" s="111">
        <v>-0.34648118971429576</v>
      </c>
      <c r="L504" s="111">
        <v>-0.37194098853988622</v>
      </c>
      <c r="M504" s="111">
        <v>0.16157618064637372</v>
      </c>
      <c r="N504" s="111">
        <v>0</v>
      </c>
      <c r="O504" s="111">
        <v>0</v>
      </c>
      <c r="P504" s="111">
        <v>0</v>
      </c>
      <c r="Q504" s="111">
        <v>0</v>
      </c>
      <c r="R504" s="29"/>
      <c r="S504" s="100"/>
      <c r="T504" s="100"/>
      <c r="U504" s="100"/>
      <c r="V504" s="100"/>
      <c r="W504" s="100"/>
      <c r="X504" s="100"/>
      <c r="Y504" s="100"/>
      <c r="Z504" s="100"/>
      <c r="AA504" s="100"/>
      <c r="AB504" s="227"/>
      <c r="AC504" s="227"/>
      <c r="AD504" s="227"/>
      <c r="AE504" s="227"/>
      <c r="AF504" s="227"/>
      <c r="AG504" s="227"/>
      <c r="AH504" s="227"/>
      <c r="AI504" s="227"/>
      <c r="AJ504" s="227"/>
      <c r="AK504" s="227"/>
      <c r="AL504" s="227"/>
      <c r="AM504" s="227"/>
      <c r="AN504" s="227"/>
      <c r="AO504" s="227"/>
      <c r="AP504" s="227"/>
      <c r="AQ504" s="227"/>
      <c r="AR504" s="227"/>
      <c r="AS504" s="227"/>
      <c r="AT504" s="227"/>
      <c r="AU504" s="227"/>
      <c r="AV504" s="227"/>
      <c r="AW504" s="227"/>
      <c r="AX504" s="227"/>
      <c r="AY504" s="227"/>
      <c r="AZ504" s="227"/>
      <c r="BA504" s="227"/>
      <c r="BB504" s="227"/>
      <c r="BC504" s="227"/>
      <c r="BD504" s="100"/>
      <c r="BE504" s="100"/>
      <c r="BF504" s="100"/>
      <c r="BG504" s="100"/>
      <c r="BH504" s="100"/>
      <c r="BI504" s="100"/>
      <c r="BJ504" s="100"/>
      <c r="BK504" s="12"/>
      <c r="BL504" s="12"/>
    </row>
    <row r="505" spans="1:64" outlineLevel="1">
      <c r="A505" s="9"/>
      <c r="B505" s="9"/>
      <c r="C505" s="46"/>
      <c r="D505" s="129" t="s">
        <v>124</v>
      </c>
      <c r="E505" s="9"/>
      <c r="F505" s="9"/>
      <c r="G505" s="196">
        <v>-9.3034187677312044E-2</v>
      </c>
      <c r="H505" s="111">
        <v>-0.10211204458324538</v>
      </c>
      <c r="I505" s="111">
        <v>-0.11768634052370183</v>
      </c>
      <c r="J505" s="111">
        <v>-0.13025107992258106</v>
      </c>
      <c r="K505" s="111">
        <v>-0.15684768792317183</v>
      </c>
      <c r="L505" s="111">
        <v>-0.18010769383025677</v>
      </c>
      <c r="M505" s="111">
        <v>4.9654961067498803E-2</v>
      </c>
      <c r="N505" s="111">
        <v>0</v>
      </c>
      <c r="O505" s="111">
        <v>0</v>
      </c>
      <c r="P505" s="111">
        <v>0</v>
      </c>
      <c r="Q505" s="111">
        <v>0</v>
      </c>
      <c r="R505" s="29"/>
      <c r="S505" s="100"/>
      <c r="T505" s="100"/>
      <c r="U505" s="100"/>
      <c r="V505" s="100"/>
      <c r="W505" s="100"/>
      <c r="X505" s="100"/>
      <c r="Y505" s="100"/>
      <c r="Z505" s="100"/>
      <c r="AA505" s="100"/>
      <c r="AB505" s="227"/>
      <c r="AC505" s="227"/>
      <c r="AD505" s="227"/>
      <c r="AE505" s="227"/>
      <c r="AF505" s="227"/>
      <c r="AG505" s="227"/>
      <c r="AH505" s="227"/>
      <c r="AI505" s="227"/>
      <c r="AJ505" s="227"/>
      <c r="AK505" s="227"/>
      <c r="AL505" s="227"/>
      <c r="AM505" s="227"/>
      <c r="AN505" s="227"/>
      <c r="AO505" s="227"/>
      <c r="AP505" s="227"/>
      <c r="AQ505" s="227"/>
      <c r="AR505" s="227"/>
      <c r="AS505" s="227"/>
      <c r="AT505" s="227"/>
      <c r="AU505" s="227"/>
      <c r="AV505" s="227"/>
      <c r="AW505" s="227"/>
      <c r="AX505" s="227"/>
      <c r="AY505" s="227"/>
      <c r="AZ505" s="227"/>
      <c r="BA505" s="227"/>
      <c r="BB505" s="227"/>
      <c r="BC505" s="227"/>
      <c r="BD505" s="100"/>
      <c r="BE505" s="100"/>
      <c r="BF505" s="100"/>
      <c r="BG505" s="100"/>
      <c r="BH505" s="100"/>
      <c r="BI505" s="100"/>
      <c r="BJ505" s="100"/>
      <c r="BK505" s="12"/>
      <c r="BL505" s="12"/>
    </row>
    <row r="506" spans="1:64" outlineLevel="1">
      <c r="A506" s="9"/>
      <c r="B506" s="9"/>
      <c r="C506" s="46"/>
      <c r="D506" s="129" t="s">
        <v>125</v>
      </c>
      <c r="E506" s="9"/>
      <c r="F506" s="9"/>
      <c r="G506" s="196">
        <v>-0.26755195806871002</v>
      </c>
      <c r="H506" s="111">
        <v>-0.2256581688308911</v>
      </c>
      <c r="I506" s="111">
        <v>-1.174941825866179</v>
      </c>
      <c r="J506" s="111">
        <v>-3.1541510471196057</v>
      </c>
      <c r="K506" s="111">
        <v>-3.7671015486587907</v>
      </c>
      <c r="L506" s="111">
        <v>-3.7976737399417826</v>
      </c>
      <c r="M506" s="111">
        <v>0.27540523542982792</v>
      </c>
      <c r="N506" s="111">
        <v>0</v>
      </c>
      <c r="O506" s="111">
        <v>0</v>
      </c>
      <c r="P506" s="111">
        <v>0</v>
      </c>
      <c r="Q506" s="111">
        <v>0</v>
      </c>
      <c r="R506" s="29"/>
      <c r="S506" s="100"/>
      <c r="T506" s="100"/>
      <c r="U506" s="100"/>
      <c r="V506" s="100"/>
      <c r="W506" s="100"/>
      <c r="X506" s="100"/>
      <c r="Y506" s="100"/>
      <c r="Z506" s="100"/>
      <c r="AA506" s="100"/>
      <c r="AB506" s="227"/>
      <c r="AC506" s="227"/>
      <c r="AD506" s="227"/>
      <c r="AE506" s="227"/>
      <c r="AF506" s="227"/>
      <c r="AG506" s="227"/>
      <c r="AH506" s="227"/>
      <c r="AI506" s="227"/>
      <c r="AJ506" s="227"/>
      <c r="AK506" s="227"/>
      <c r="AL506" s="227"/>
      <c r="AM506" s="227"/>
      <c r="AN506" s="227"/>
      <c r="AO506" s="227"/>
      <c r="AP506" s="227"/>
      <c r="AQ506" s="227"/>
      <c r="AR506" s="227"/>
      <c r="AS506" s="227"/>
      <c r="AT506" s="227"/>
      <c r="AU506" s="227"/>
      <c r="AV506" s="227"/>
      <c r="AW506" s="227"/>
      <c r="AX506" s="227"/>
      <c r="AY506" s="227"/>
      <c r="AZ506" s="227"/>
      <c r="BA506" s="227"/>
      <c r="BB506" s="227"/>
      <c r="BC506" s="227"/>
      <c r="BD506" s="100"/>
      <c r="BE506" s="100"/>
      <c r="BF506" s="100"/>
      <c r="BG506" s="100"/>
      <c r="BH506" s="100"/>
      <c r="BI506" s="100"/>
      <c r="BJ506" s="100"/>
      <c r="BK506" s="12"/>
      <c r="BL506" s="12"/>
    </row>
    <row r="507" spans="1:64" outlineLevel="1">
      <c r="A507" s="9"/>
      <c r="B507" s="9"/>
      <c r="C507" s="46"/>
      <c r="D507" s="129" t="s">
        <v>126</v>
      </c>
      <c r="E507" s="9"/>
      <c r="F507" s="9"/>
      <c r="G507" s="196">
        <v>-2.2555362280421538</v>
      </c>
      <c r="H507" s="111">
        <v>-1.9353477096426155</v>
      </c>
      <c r="I507" s="111">
        <v>-2.2416929769161493</v>
      </c>
      <c r="J507" s="111">
        <v>-2.8362040818893726</v>
      </c>
      <c r="K507" s="111">
        <v>-3.6011116822459286</v>
      </c>
      <c r="L507" s="111">
        <v>-4.0293450922361211</v>
      </c>
      <c r="M507" s="111">
        <v>0.7137390524844589</v>
      </c>
      <c r="N507" s="111">
        <v>0</v>
      </c>
      <c r="O507" s="111">
        <v>0</v>
      </c>
      <c r="P507" s="111">
        <v>0</v>
      </c>
      <c r="Q507" s="111">
        <v>0</v>
      </c>
      <c r="R507" s="29"/>
      <c r="S507" s="100"/>
      <c r="T507" s="100"/>
      <c r="U507" s="100"/>
      <c r="V507" s="100"/>
      <c r="W507" s="100"/>
      <c r="X507" s="100"/>
      <c r="Y507" s="100"/>
      <c r="Z507" s="100"/>
      <c r="AA507" s="100"/>
      <c r="AB507" s="227"/>
      <c r="AC507" s="227"/>
      <c r="AD507" s="227"/>
      <c r="AE507" s="227"/>
      <c r="AF507" s="227"/>
      <c r="AG507" s="227"/>
      <c r="AH507" s="227"/>
      <c r="AI507" s="227"/>
      <c r="AJ507" s="227"/>
      <c r="AK507" s="227"/>
      <c r="AL507" s="227"/>
      <c r="AM507" s="227"/>
      <c r="AN507" s="227"/>
      <c r="AO507" s="227"/>
      <c r="AP507" s="227"/>
      <c r="AQ507" s="227"/>
      <c r="AR507" s="227"/>
      <c r="AS507" s="227"/>
      <c r="AT507" s="227"/>
      <c r="AU507" s="227"/>
      <c r="AV507" s="227"/>
      <c r="AW507" s="227"/>
      <c r="AX507" s="227"/>
      <c r="AY507" s="227"/>
      <c r="AZ507" s="227"/>
      <c r="BA507" s="227"/>
      <c r="BB507" s="227"/>
      <c r="BC507" s="227"/>
      <c r="BD507" s="100"/>
      <c r="BE507" s="100"/>
      <c r="BF507" s="100"/>
      <c r="BG507" s="100"/>
      <c r="BH507" s="100"/>
      <c r="BI507" s="100"/>
      <c r="BJ507" s="100"/>
      <c r="BK507" s="12"/>
      <c r="BL507" s="12"/>
    </row>
    <row r="508" spans="1:64" outlineLevel="1">
      <c r="A508" s="9"/>
      <c r="B508" s="9"/>
      <c r="C508" s="46"/>
      <c r="D508" s="129" t="s">
        <v>127</v>
      </c>
      <c r="E508" s="9"/>
      <c r="F508" s="9"/>
      <c r="G508" s="196">
        <v>0</v>
      </c>
      <c r="H508" s="111">
        <v>0</v>
      </c>
      <c r="I508" s="111">
        <v>0</v>
      </c>
      <c r="J508" s="111">
        <v>0</v>
      </c>
      <c r="K508" s="111">
        <v>0</v>
      </c>
      <c r="L508" s="111">
        <v>0</v>
      </c>
      <c r="M508" s="111">
        <v>0</v>
      </c>
      <c r="N508" s="111">
        <v>0</v>
      </c>
      <c r="O508" s="111">
        <v>0</v>
      </c>
      <c r="P508" s="111">
        <v>0</v>
      </c>
      <c r="Q508" s="111">
        <v>0</v>
      </c>
      <c r="R508" s="29"/>
      <c r="S508" s="100"/>
      <c r="T508" s="100"/>
      <c r="U508" s="100"/>
      <c r="V508" s="100"/>
      <c r="W508" s="100"/>
      <c r="X508" s="100"/>
      <c r="Y508" s="100"/>
      <c r="Z508" s="100"/>
      <c r="AA508" s="100"/>
      <c r="AB508" s="227"/>
      <c r="AC508" s="227"/>
      <c r="AD508" s="227"/>
      <c r="AE508" s="227"/>
      <c r="AF508" s="227"/>
      <c r="AG508" s="227"/>
      <c r="AH508" s="227"/>
      <c r="AI508" s="227"/>
      <c r="AJ508" s="227"/>
      <c r="AK508" s="227"/>
      <c r="AL508" s="227"/>
      <c r="AM508" s="227"/>
      <c r="AN508" s="227"/>
      <c r="AO508" s="227"/>
      <c r="AP508" s="227"/>
      <c r="AQ508" s="227"/>
      <c r="AR508" s="227"/>
      <c r="AS508" s="227"/>
      <c r="AT508" s="227"/>
      <c r="AU508" s="227"/>
      <c r="AV508" s="227"/>
      <c r="AW508" s="227"/>
      <c r="AX508" s="227"/>
      <c r="AY508" s="227"/>
      <c r="AZ508" s="227"/>
      <c r="BA508" s="227"/>
      <c r="BB508" s="227"/>
      <c r="BC508" s="227"/>
      <c r="BD508" s="100"/>
      <c r="BE508" s="100"/>
      <c r="BF508" s="100"/>
      <c r="BG508" s="100"/>
      <c r="BH508" s="100"/>
      <c r="BI508" s="100"/>
      <c r="BJ508" s="100"/>
      <c r="BK508" s="12"/>
      <c r="BL508" s="12"/>
    </row>
    <row r="509" spans="1:64" outlineLevel="1">
      <c r="A509" s="9"/>
      <c r="B509" s="9"/>
      <c r="C509" s="46"/>
      <c r="D509" s="129" t="s">
        <v>128</v>
      </c>
      <c r="E509" s="9"/>
      <c r="F509" s="9"/>
      <c r="G509" s="196">
        <v>0</v>
      </c>
      <c r="H509" s="111">
        <v>0</v>
      </c>
      <c r="I509" s="111">
        <v>0</v>
      </c>
      <c r="J509" s="111">
        <v>0</v>
      </c>
      <c r="K509" s="111">
        <v>0</v>
      </c>
      <c r="L509" s="111">
        <v>0</v>
      </c>
      <c r="M509" s="111">
        <v>0</v>
      </c>
      <c r="N509" s="111">
        <v>0</v>
      </c>
      <c r="O509" s="111">
        <v>0</v>
      </c>
      <c r="P509" s="111">
        <v>0</v>
      </c>
      <c r="Q509" s="111">
        <v>0</v>
      </c>
      <c r="R509" s="29"/>
      <c r="S509" s="100"/>
      <c r="T509" s="100"/>
      <c r="U509" s="100"/>
      <c r="V509" s="100"/>
      <c r="W509" s="100"/>
      <c r="X509" s="100"/>
      <c r="Y509" s="100"/>
      <c r="Z509" s="100"/>
      <c r="AA509" s="100"/>
      <c r="AB509" s="227"/>
      <c r="AC509" s="227"/>
      <c r="AD509" s="227"/>
      <c r="AE509" s="227"/>
      <c r="AF509" s="227"/>
      <c r="AG509" s="227"/>
      <c r="AH509" s="227"/>
      <c r="AI509" s="227"/>
      <c r="AJ509" s="227"/>
      <c r="AK509" s="227"/>
      <c r="AL509" s="227"/>
      <c r="AM509" s="227"/>
      <c r="AN509" s="227"/>
      <c r="AO509" s="227"/>
      <c r="AP509" s="227"/>
      <c r="AQ509" s="227"/>
      <c r="AR509" s="227"/>
      <c r="AS509" s="227"/>
      <c r="AT509" s="227"/>
      <c r="AU509" s="227"/>
      <c r="AV509" s="227"/>
      <c r="AW509" s="227"/>
      <c r="AX509" s="227"/>
      <c r="AY509" s="227"/>
      <c r="AZ509" s="227"/>
      <c r="BA509" s="227"/>
      <c r="BB509" s="227"/>
      <c r="BC509" s="227"/>
      <c r="BD509" s="100"/>
      <c r="BE509" s="100"/>
      <c r="BF509" s="100"/>
      <c r="BG509" s="100"/>
      <c r="BH509" s="100"/>
      <c r="BI509" s="100"/>
      <c r="BJ509" s="100"/>
      <c r="BK509" s="12"/>
      <c r="BL509" s="12"/>
    </row>
    <row r="510" spans="1:64" outlineLevel="1">
      <c r="A510" s="9"/>
      <c r="B510" s="9"/>
      <c r="C510" s="46"/>
      <c r="D510" s="129">
        <v>0</v>
      </c>
      <c r="E510" s="9"/>
      <c r="F510" s="9"/>
      <c r="G510" s="196">
        <v>0</v>
      </c>
      <c r="H510" s="111">
        <v>0</v>
      </c>
      <c r="I510" s="111">
        <v>0</v>
      </c>
      <c r="J510" s="111">
        <v>0</v>
      </c>
      <c r="K510" s="111">
        <v>0</v>
      </c>
      <c r="L510" s="111">
        <v>0</v>
      </c>
      <c r="M510" s="111">
        <v>0</v>
      </c>
      <c r="N510" s="111">
        <v>0</v>
      </c>
      <c r="O510" s="111">
        <v>0</v>
      </c>
      <c r="P510" s="111">
        <v>0</v>
      </c>
      <c r="Q510" s="111">
        <v>0</v>
      </c>
      <c r="R510" s="29"/>
      <c r="S510" s="100"/>
      <c r="T510" s="100"/>
      <c r="U510" s="100"/>
      <c r="V510" s="100"/>
      <c r="W510" s="100"/>
      <c r="X510" s="100"/>
      <c r="Y510" s="100"/>
      <c r="Z510" s="100"/>
      <c r="AA510" s="100"/>
      <c r="AB510" s="227"/>
      <c r="AC510" s="227"/>
      <c r="AD510" s="227"/>
      <c r="AE510" s="227"/>
      <c r="AF510" s="227"/>
      <c r="AG510" s="227"/>
      <c r="AH510" s="227"/>
      <c r="AI510" s="227"/>
      <c r="AJ510" s="227"/>
      <c r="AK510" s="227"/>
      <c r="AL510" s="227"/>
      <c r="AM510" s="227"/>
      <c r="AN510" s="227"/>
      <c r="AO510" s="227"/>
      <c r="AP510" s="227"/>
      <c r="AQ510" s="227"/>
      <c r="AR510" s="227"/>
      <c r="AS510" s="227"/>
      <c r="AT510" s="227"/>
      <c r="AU510" s="227"/>
      <c r="AV510" s="227"/>
      <c r="AW510" s="227"/>
      <c r="AX510" s="227"/>
      <c r="AY510" s="227"/>
      <c r="AZ510" s="227"/>
      <c r="BA510" s="227"/>
      <c r="BB510" s="227"/>
      <c r="BC510" s="227"/>
      <c r="BD510" s="100"/>
      <c r="BE510" s="100"/>
      <c r="BF510" s="100"/>
      <c r="BG510" s="100"/>
      <c r="BH510" s="100"/>
      <c r="BI510" s="100"/>
      <c r="BJ510" s="100"/>
      <c r="BK510" s="12"/>
      <c r="BL510" s="12"/>
    </row>
    <row r="511" spans="1:64" outlineLevel="1">
      <c r="A511" s="9"/>
      <c r="B511" s="9"/>
      <c r="C511" s="46"/>
      <c r="D511" s="129">
        <v>0</v>
      </c>
      <c r="E511" s="9"/>
      <c r="F511" s="9"/>
      <c r="G511" s="196">
        <v>0</v>
      </c>
      <c r="H511" s="111">
        <v>0</v>
      </c>
      <c r="I511" s="111">
        <v>0</v>
      </c>
      <c r="J511" s="111">
        <v>0</v>
      </c>
      <c r="K511" s="111">
        <v>0</v>
      </c>
      <c r="L511" s="111">
        <v>0</v>
      </c>
      <c r="M511" s="111">
        <v>0</v>
      </c>
      <c r="N511" s="111">
        <v>0</v>
      </c>
      <c r="O511" s="111">
        <v>0</v>
      </c>
      <c r="P511" s="111">
        <v>0</v>
      </c>
      <c r="Q511" s="111">
        <v>0</v>
      </c>
      <c r="R511" s="29"/>
      <c r="S511" s="100"/>
      <c r="T511" s="100"/>
      <c r="U511" s="100"/>
      <c r="V511" s="100"/>
      <c r="W511" s="100"/>
      <c r="X511" s="100"/>
      <c r="Y511" s="100"/>
      <c r="Z511" s="100"/>
      <c r="AA511" s="100"/>
      <c r="AB511" s="227"/>
      <c r="AC511" s="227"/>
      <c r="AD511" s="227"/>
      <c r="AE511" s="227"/>
      <c r="AF511" s="227"/>
      <c r="AG511" s="227"/>
      <c r="AH511" s="227"/>
      <c r="AI511" s="227"/>
      <c r="AJ511" s="227"/>
      <c r="AK511" s="227"/>
      <c r="AL511" s="227"/>
      <c r="AM511" s="227"/>
      <c r="AN511" s="227"/>
      <c r="AO511" s="227"/>
      <c r="AP511" s="227"/>
      <c r="AQ511" s="227"/>
      <c r="AR511" s="227"/>
      <c r="AS511" s="227"/>
      <c r="AT511" s="227"/>
      <c r="AU511" s="227"/>
      <c r="AV511" s="227"/>
      <c r="AW511" s="227"/>
      <c r="AX511" s="227"/>
      <c r="AY511" s="227"/>
      <c r="AZ511" s="227"/>
      <c r="BA511" s="227"/>
      <c r="BB511" s="227"/>
      <c r="BC511" s="227"/>
      <c r="BD511" s="100"/>
      <c r="BE511" s="100"/>
      <c r="BF511" s="100"/>
      <c r="BG511" s="100"/>
      <c r="BH511" s="100"/>
      <c r="BI511" s="100"/>
      <c r="BJ511" s="100"/>
      <c r="BK511" s="12"/>
      <c r="BL511" s="12"/>
    </row>
    <row r="512" spans="1:64" outlineLevel="1">
      <c r="A512" s="9"/>
      <c r="B512" s="9"/>
      <c r="C512" s="46"/>
      <c r="D512" s="129">
        <v>0</v>
      </c>
      <c r="E512" s="9"/>
      <c r="F512" s="9"/>
      <c r="G512" s="196">
        <v>0</v>
      </c>
      <c r="H512" s="111">
        <v>0</v>
      </c>
      <c r="I512" s="111">
        <v>0</v>
      </c>
      <c r="J512" s="111">
        <v>0</v>
      </c>
      <c r="K512" s="111">
        <v>0</v>
      </c>
      <c r="L512" s="111">
        <v>0</v>
      </c>
      <c r="M512" s="111">
        <v>0</v>
      </c>
      <c r="N512" s="111">
        <v>0</v>
      </c>
      <c r="O512" s="111">
        <v>0</v>
      </c>
      <c r="P512" s="111">
        <v>0</v>
      </c>
      <c r="Q512" s="111">
        <v>0</v>
      </c>
      <c r="R512" s="29"/>
      <c r="S512" s="100"/>
      <c r="T512" s="100"/>
      <c r="U512" s="100"/>
      <c r="V512" s="100"/>
      <c r="W512" s="100"/>
      <c r="X512" s="100"/>
      <c r="Y512" s="100"/>
      <c r="Z512" s="100"/>
      <c r="AA512" s="100"/>
      <c r="AB512" s="227"/>
      <c r="AC512" s="227"/>
      <c r="AD512" s="227"/>
      <c r="AE512" s="227"/>
      <c r="AF512" s="227"/>
      <c r="AG512" s="227"/>
      <c r="AH512" s="227"/>
      <c r="AI512" s="227"/>
      <c r="AJ512" s="227"/>
      <c r="AK512" s="227"/>
      <c r="AL512" s="227"/>
      <c r="AM512" s="227"/>
      <c r="AN512" s="227"/>
      <c r="AO512" s="227"/>
      <c r="AP512" s="227"/>
      <c r="AQ512" s="227"/>
      <c r="AR512" s="227"/>
      <c r="AS512" s="227"/>
      <c r="AT512" s="227"/>
      <c r="AU512" s="227"/>
      <c r="AV512" s="227"/>
      <c r="AW512" s="227"/>
      <c r="AX512" s="227"/>
      <c r="AY512" s="227"/>
      <c r="AZ512" s="227"/>
      <c r="BA512" s="227"/>
      <c r="BB512" s="227"/>
      <c r="BC512" s="227"/>
      <c r="BD512" s="100"/>
      <c r="BE512" s="100"/>
      <c r="BF512" s="100"/>
      <c r="BG512" s="100"/>
      <c r="BH512" s="100"/>
      <c r="BI512" s="100"/>
      <c r="BJ512" s="100"/>
      <c r="BK512" s="12"/>
      <c r="BL512" s="12"/>
    </row>
    <row r="513" spans="1:64" outlineLevel="1">
      <c r="A513" s="9"/>
      <c r="B513" s="9"/>
      <c r="C513" s="46"/>
      <c r="D513" s="129">
        <v>0</v>
      </c>
      <c r="E513" s="9"/>
      <c r="F513" s="9"/>
      <c r="G513" s="196">
        <v>0</v>
      </c>
      <c r="H513" s="111">
        <v>0</v>
      </c>
      <c r="I513" s="111">
        <v>0</v>
      </c>
      <c r="J513" s="111">
        <v>0</v>
      </c>
      <c r="K513" s="111">
        <v>0</v>
      </c>
      <c r="L513" s="111">
        <v>0</v>
      </c>
      <c r="M513" s="111">
        <v>0</v>
      </c>
      <c r="N513" s="111">
        <v>0</v>
      </c>
      <c r="O513" s="111">
        <v>0</v>
      </c>
      <c r="P513" s="111">
        <v>0</v>
      </c>
      <c r="Q513" s="111">
        <v>0</v>
      </c>
      <c r="R513" s="29"/>
      <c r="S513" s="100"/>
      <c r="T513" s="100"/>
      <c r="U513" s="100"/>
      <c r="V513" s="100"/>
      <c r="W513" s="100"/>
      <c r="X513" s="100"/>
      <c r="Y513" s="100"/>
      <c r="Z513" s="100"/>
      <c r="AA513" s="100"/>
      <c r="AB513" s="227"/>
      <c r="AC513" s="227"/>
      <c r="AD513" s="227"/>
      <c r="AE513" s="227"/>
      <c r="AF513" s="227"/>
      <c r="AG513" s="227"/>
      <c r="AH513" s="227"/>
      <c r="AI513" s="227"/>
      <c r="AJ513" s="227"/>
      <c r="AK513" s="227"/>
      <c r="AL513" s="227"/>
      <c r="AM513" s="227"/>
      <c r="AN513" s="227"/>
      <c r="AO513" s="227"/>
      <c r="AP513" s="227"/>
      <c r="AQ513" s="227"/>
      <c r="AR513" s="227"/>
      <c r="AS513" s="227"/>
      <c r="AT513" s="227"/>
      <c r="AU513" s="227"/>
      <c r="AV513" s="227"/>
      <c r="AW513" s="227"/>
      <c r="AX513" s="227"/>
      <c r="AY513" s="227"/>
      <c r="AZ513" s="227"/>
      <c r="BA513" s="227"/>
      <c r="BB513" s="227"/>
      <c r="BC513" s="227"/>
      <c r="BD513" s="100"/>
      <c r="BE513" s="100"/>
      <c r="BF513" s="100"/>
      <c r="BG513" s="100"/>
      <c r="BH513" s="100"/>
      <c r="BI513" s="100"/>
      <c r="BJ513" s="100"/>
      <c r="BK513" s="12"/>
      <c r="BL513" s="12"/>
    </row>
    <row r="514" spans="1:64" outlineLevel="1">
      <c r="A514" s="9"/>
      <c r="B514" s="9"/>
      <c r="C514" s="46"/>
      <c r="D514" s="129">
        <v>0</v>
      </c>
      <c r="E514" s="9"/>
      <c r="F514" s="9"/>
      <c r="G514" s="196">
        <v>0</v>
      </c>
      <c r="H514" s="111">
        <v>0</v>
      </c>
      <c r="I514" s="111">
        <v>0</v>
      </c>
      <c r="J514" s="111">
        <v>0</v>
      </c>
      <c r="K514" s="111">
        <v>0</v>
      </c>
      <c r="L514" s="111">
        <v>0</v>
      </c>
      <c r="M514" s="111">
        <v>0</v>
      </c>
      <c r="N514" s="111">
        <v>0</v>
      </c>
      <c r="O514" s="111">
        <v>0</v>
      </c>
      <c r="P514" s="111">
        <v>0</v>
      </c>
      <c r="Q514" s="111">
        <v>0</v>
      </c>
      <c r="R514" s="29"/>
      <c r="S514" s="100"/>
      <c r="T514" s="100"/>
      <c r="U514" s="100"/>
      <c r="V514" s="100"/>
      <c r="W514" s="100"/>
      <c r="X514" s="100"/>
      <c r="Y514" s="100"/>
      <c r="Z514" s="100"/>
      <c r="AA514" s="100"/>
      <c r="AB514" s="227"/>
      <c r="AC514" s="227"/>
      <c r="AD514" s="227"/>
      <c r="AE514" s="227"/>
      <c r="AF514" s="227"/>
      <c r="AG514" s="227"/>
      <c r="AH514" s="227"/>
      <c r="AI514" s="227"/>
      <c r="AJ514" s="227"/>
      <c r="AK514" s="227"/>
      <c r="AL514" s="227"/>
      <c r="AM514" s="227"/>
      <c r="AN514" s="227"/>
      <c r="AO514" s="227"/>
      <c r="AP514" s="227"/>
      <c r="AQ514" s="227"/>
      <c r="AR514" s="227"/>
      <c r="AS514" s="227"/>
      <c r="AT514" s="227"/>
      <c r="AU514" s="227"/>
      <c r="AV514" s="227"/>
      <c r="AW514" s="227"/>
      <c r="AX514" s="227"/>
      <c r="AY514" s="227"/>
      <c r="AZ514" s="227"/>
      <c r="BA514" s="227"/>
      <c r="BB514" s="227"/>
      <c r="BC514" s="227"/>
      <c r="BD514" s="100"/>
      <c r="BE514" s="100"/>
      <c r="BF514" s="100"/>
      <c r="BG514" s="100"/>
      <c r="BH514" s="100"/>
      <c r="BI514" s="100"/>
      <c r="BJ514" s="100"/>
      <c r="BK514" s="12"/>
      <c r="BL514" s="12"/>
    </row>
    <row r="515" spans="1:64" outlineLevel="1">
      <c r="A515" s="9"/>
      <c r="B515" s="9"/>
      <c r="C515" s="46"/>
      <c r="D515" s="129">
        <v>0</v>
      </c>
      <c r="E515" s="9"/>
      <c r="F515" s="9"/>
      <c r="G515" s="196">
        <v>0</v>
      </c>
      <c r="H515" s="111">
        <v>0</v>
      </c>
      <c r="I515" s="111">
        <v>0</v>
      </c>
      <c r="J515" s="111">
        <v>0</v>
      </c>
      <c r="K515" s="111">
        <v>0</v>
      </c>
      <c r="L515" s="111">
        <v>0</v>
      </c>
      <c r="M515" s="111">
        <v>0</v>
      </c>
      <c r="N515" s="111">
        <v>0</v>
      </c>
      <c r="O515" s="111">
        <v>0</v>
      </c>
      <c r="P515" s="111">
        <v>0</v>
      </c>
      <c r="Q515" s="111">
        <v>0</v>
      </c>
      <c r="R515" s="29"/>
      <c r="S515" s="100"/>
      <c r="T515" s="100"/>
      <c r="U515" s="100"/>
      <c r="V515" s="100"/>
      <c r="W515" s="100"/>
      <c r="X515" s="100"/>
      <c r="Y515" s="100"/>
      <c r="Z515" s="100"/>
      <c r="AA515" s="100"/>
      <c r="AB515" s="227"/>
      <c r="AC515" s="227"/>
      <c r="AD515" s="227"/>
      <c r="AE515" s="227"/>
      <c r="AF515" s="227"/>
      <c r="AG515" s="227"/>
      <c r="AH515" s="227"/>
      <c r="AI515" s="227"/>
      <c r="AJ515" s="227"/>
      <c r="AK515" s="227"/>
      <c r="AL515" s="227"/>
      <c r="AM515" s="227"/>
      <c r="AN515" s="227"/>
      <c r="AO515" s="227"/>
      <c r="AP515" s="227"/>
      <c r="AQ515" s="227"/>
      <c r="AR515" s="227"/>
      <c r="AS515" s="227"/>
      <c r="AT515" s="227"/>
      <c r="AU515" s="227"/>
      <c r="AV515" s="227"/>
      <c r="AW515" s="227"/>
      <c r="AX515" s="227"/>
      <c r="AY515" s="227"/>
      <c r="AZ515" s="227"/>
      <c r="BA515" s="227"/>
      <c r="BB515" s="227"/>
      <c r="BC515" s="227"/>
      <c r="BD515" s="100"/>
      <c r="BE515" s="100"/>
      <c r="BF515" s="100"/>
      <c r="BG515" s="100"/>
      <c r="BH515" s="100"/>
      <c r="BI515" s="100"/>
      <c r="BJ515" s="100"/>
      <c r="BK515" s="12"/>
      <c r="BL515" s="12"/>
    </row>
    <row r="516" spans="1:64" outlineLevel="1">
      <c r="A516" s="9"/>
      <c r="B516" s="9"/>
      <c r="C516" s="46"/>
      <c r="D516" s="129">
        <v>0</v>
      </c>
      <c r="E516" s="9"/>
      <c r="F516" s="9"/>
      <c r="G516" s="196">
        <v>0</v>
      </c>
      <c r="H516" s="111">
        <v>0</v>
      </c>
      <c r="I516" s="111">
        <v>0</v>
      </c>
      <c r="J516" s="111">
        <v>0</v>
      </c>
      <c r="K516" s="111">
        <v>0</v>
      </c>
      <c r="L516" s="111">
        <v>0</v>
      </c>
      <c r="M516" s="111">
        <v>0</v>
      </c>
      <c r="N516" s="111">
        <v>0</v>
      </c>
      <c r="O516" s="111">
        <v>0</v>
      </c>
      <c r="P516" s="111">
        <v>0</v>
      </c>
      <c r="Q516" s="111">
        <v>0</v>
      </c>
      <c r="R516" s="29"/>
      <c r="S516" s="100"/>
      <c r="T516" s="100"/>
      <c r="U516" s="100"/>
      <c r="V516" s="100"/>
      <c r="W516" s="100"/>
      <c r="X516" s="100"/>
      <c r="Y516" s="100"/>
      <c r="Z516" s="100"/>
      <c r="AA516" s="100"/>
      <c r="AB516" s="227"/>
      <c r="AC516" s="227"/>
      <c r="AD516" s="227"/>
      <c r="AE516" s="227"/>
      <c r="AF516" s="227"/>
      <c r="AG516" s="227"/>
      <c r="AH516" s="227"/>
      <c r="AI516" s="227"/>
      <c r="AJ516" s="227"/>
      <c r="AK516" s="227"/>
      <c r="AL516" s="227"/>
      <c r="AM516" s="227"/>
      <c r="AN516" s="227"/>
      <c r="AO516" s="227"/>
      <c r="AP516" s="227"/>
      <c r="AQ516" s="227"/>
      <c r="AR516" s="227"/>
      <c r="AS516" s="227"/>
      <c r="AT516" s="227"/>
      <c r="AU516" s="227"/>
      <c r="AV516" s="227"/>
      <c r="AW516" s="227"/>
      <c r="AX516" s="227"/>
      <c r="AY516" s="227"/>
      <c r="AZ516" s="227"/>
      <c r="BA516" s="227"/>
      <c r="BB516" s="227"/>
      <c r="BC516" s="227"/>
      <c r="BD516" s="100"/>
      <c r="BE516" s="100"/>
      <c r="BF516" s="100"/>
      <c r="BG516" s="100"/>
      <c r="BH516" s="100"/>
      <c r="BI516" s="100"/>
      <c r="BJ516" s="100"/>
      <c r="BK516" s="12"/>
      <c r="BL516" s="12"/>
    </row>
    <row r="517" spans="1:64" outlineLevel="1">
      <c r="A517" s="9"/>
      <c r="B517" s="9"/>
      <c r="C517" s="46"/>
      <c r="D517" s="129">
        <v>0</v>
      </c>
      <c r="E517" s="9"/>
      <c r="F517" s="9"/>
      <c r="G517" s="196">
        <v>0</v>
      </c>
      <c r="H517" s="111">
        <v>0</v>
      </c>
      <c r="I517" s="111">
        <v>0</v>
      </c>
      <c r="J517" s="111">
        <v>0</v>
      </c>
      <c r="K517" s="111">
        <v>0</v>
      </c>
      <c r="L517" s="111">
        <v>0</v>
      </c>
      <c r="M517" s="111">
        <v>0</v>
      </c>
      <c r="N517" s="111">
        <v>0</v>
      </c>
      <c r="O517" s="111">
        <v>0</v>
      </c>
      <c r="P517" s="111">
        <v>0</v>
      </c>
      <c r="Q517" s="111">
        <v>0</v>
      </c>
      <c r="R517" s="29"/>
      <c r="S517" s="100"/>
      <c r="T517" s="100"/>
      <c r="U517" s="100"/>
      <c r="V517" s="100"/>
      <c r="W517" s="100"/>
      <c r="X517" s="100"/>
      <c r="Y517" s="100"/>
      <c r="Z517" s="100"/>
      <c r="AA517" s="100"/>
      <c r="AB517" s="227"/>
      <c r="AC517" s="227"/>
      <c r="AD517" s="227"/>
      <c r="AE517" s="227"/>
      <c r="AF517" s="227"/>
      <c r="AG517" s="227"/>
      <c r="AH517" s="227"/>
      <c r="AI517" s="227"/>
      <c r="AJ517" s="227"/>
      <c r="AK517" s="227"/>
      <c r="AL517" s="227"/>
      <c r="AM517" s="227"/>
      <c r="AN517" s="227"/>
      <c r="AO517" s="227"/>
      <c r="AP517" s="227"/>
      <c r="AQ517" s="227"/>
      <c r="AR517" s="227"/>
      <c r="AS517" s="227"/>
      <c r="AT517" s="227"/>
      <c r="AU517" s="227"/>
      <c r="AV517" s="227"/>
      <c r="AW517" s="227"/>
      <c r="AX517" s="227"/>
      <c r="AY517" s="227"/>
      <c r="AZ517" s="227"/>
      <c r="BA517" s="227"/>
      <c r="BB517" s="227"/>
      <c r="BC517" s="227"/>
      <c r="BD517" s="100"/>
      <c r="BE517" s="100"/>
      <c r="BF517" s="100"/>
      <c r="BG517" s="100"/>
      <c r="BH517" s="100"/>
      <c r="BI517" s="100"/>
      <c r="BJ517" s="100"/>
      <c r="BK517" s="12"/>
      <c r="BL517" s="12"/>
    </row>
    <row r="518" spans="1:64" outlineLevel="1">
      <c r="A518" s="9"/>
      <c r="B518" s="9"/>
      <c r="C518" s="46"/>
      <c r="D518" s="129">
        <v>0</v>
      </c>
      <c r="E518" s="9"/>
      <c r="F518" s="9"/>
      <c r="G518" s="196">
        <v>0</v>
      </c>
      <c r="H518" s="111">
        <v>0</v>
      </c>
      <c r="I518" s="111">
        <v>0</v>
      </c>
      <c r="J518" s="111">
        <v>0</v>
      </c>
      <c r="K518" s="111">
        <v>0</v>
      </c>
      <c r="L518" s="111">
        <v>0</v>
      </c>
      <c r="M518" s="111">
        <v>0</v>
      </c>
      <c r="N518" s="111">
        <v>0</v>
      </c>
      <c r="O518" s="111">
        <v>0</v>
      </c>
      <c r="P518" s="111">
        <v>0</v>
      </c>
      <c r="Q518" s="111">
        <v>0</v>
      </c>
      <c r="R518" s="29"/>
      <c r="S518" s="100"/>
      <c r="T518" s="100"/>
      <c r="U518" s="100"/>
      <c r="V518" s="100"/>
      <c r="W518" s="100"/>
      <c r="X518" s="100"/>
      <c r="Y518" s="100"/>
      <c r="Z518" s="100"/>
      <c r="AA518" s="100"/>
      <c r="AB518" s="227"/>
      <c r="AC518" s="227"/>
      <c r="AD518" s="227"/>
      <c r="AE518" s="227"/>
      <c r="AF518" s="227"/>
      <c r="AG518" s="227"/>
      <c r="AH518" s="227"/>
      <c r="AI518" s="227"/>
      <c r="AJ518" s="227"/>
      <c r="AK518" s="227"/>
      <c r="AL518" s="227"/>
      <c r="AM518" s="227"/>
      <c r="AN518" s="227"/>
      <c r="AO518" s="227"/>
      <c r="AP518" s="227"/>
      <c r="AQ518" s="227"/>
      <c r="AR518" s="227"/>
      <c r="AS518" s="227"/>
      <c r="AT518" s="227"/>
      <c r="AU518" s="227"/>
      <c r="AV518" s="227"/>
      <c r="AW518" s="227"/>
      <c r="AX518" s="227"/>
      <c r="AY518" s="227"/>
      <c r="AZ518" s="227"/>
      <c r="BA518" s="227"/>
      <c r="BB518" s="227"/>
      <c r="BC518" s="227"/>
      <c r="BD518" s="100"/>
      <c r="BE518" s="100"/>
      <c r="BF518" s="100"/>
      <c r="BG518" s="100"/>
      <c r="BH518" s="100"/>
      <c r="BI518" s="100"/>
      <c r="BJ518" s="100"/>
      <c r="BK518" s="12"/>
      <c r="BL518" s="12"/>
    </row>
    <row r="519" spans="1:64" outlineLevel="1">
      <c r="A519" s="9"/>
      <c r="B519" s="9"/>
      <c r="C519" s="46"/>
      <c r="D519" s="129">
        <v>0</v>
      </c>
      <c r="E519" s="9"/>
      <c r="F519" s="9"/>
      <c r="G519" s="196">
        <v>0</v>
      </c>
      <c r="H519" s="111">
        <v>0</v>
      </c>
      <c r="I519" s="111">
        <v>0</v>
      </c>
      <c r="J519" s="111">
        <v>0</v>
      </c>
      <c r="K519" s="111">
        <v>0</v>
      </c>
      <c r="L519" s="111">
        <v>0</v>
      </c>
      <c r="M519" s="111">
        <v>0</v>
      </c>
      <c r="N519" s="111">
        <v>0</v>
      </c>
      <c r="O519" s="111">
        <v>0</v>
      </c>
      <c r="P519" s="111">
        <v>0</v>
      </c>
      <c r="Q519" s="111">
        <v>0</v>
      </c>
      <c r="R519" s="29"/>
      <c r="S519" s="100"/>
      <c r="T519" s="100"/>
      <c r="U519" s="100"/>
      <c r="V519" s="100"/>
      <c r="W519" s="100"/>
      <c r="X519" s="100"/>
      <c r="Y519" s="100"/>
      <c r="Z519" s="100"/>
      <c r="AA519" s="100"/>
      <c r="AB519" s="227"/>
      <c r="AC519" s="227"/>
      <c r="AD519" s="227"/>
      <c r="AE519" s="227"/>
      <c r="AF519" s="227"/>
      <c r="AG519" s="227"/>
      <c r="AH519" s="227"/>
      <c r="AI519" s="227"/>
      <c r="AJ519" s="227"/>
      <c r="AK519" s="227"/>
      <c r="AL519" s="227"/>
      <c r="AM519" s="227"/>
      <c r="AN519" s="227"/>
      <c r="AO519" s="227"/>
      <c r="AP519" s="227"/>
      <c r="AQ519" s="227"/>
      <c r="AR519" s="227"/>
      <c r="AS519" s="227"/>
      <c r="AT519" s="227"/>
      <c r="AU519" s="227"/>
      <c r="AV519" s="227"/>
      <c r="AW519" s="227"/>
      <c r="AX519" s="227"/>
      <c r="AY519" s="227"/>
      <c r="AZ519" s="227"/>
      <c r="BA519" s="227"/>
      <c r="BB519" s="227"/>
      <c r="BC519" s="227"/>
      <c r="BD519" s="100"/>
      <c r="BE519" s="100"/>
      <c r="BF519" s="100"/>
      <c r="BG519" s="100"/>
      <c r="BH519" s="100"/>
      <c r="BI519" s="100"/>
      <c r="BJ519" s="100"/>
      <c r="BK519" s="12"/>
      <c r="BL519" s="12"/>
    </row>
    <row r="520" spans="1:64" outlineLevel="1">
      <c r="A520" s="9"/>
      <c r="B520" s="9"/>
      <c r="C520" s="46"/>
      <c r="D520" s="129">
        <v>0</v>
      </c>
      <c r="E520" s="9"/>
      <c r="F520" s="9"/>
      <c r="G520" s="196">
        <v>0</v>
      </c>
      <c r="H520" s="111">
        <v>0</v>
      </c>
      <c r="I520" s="111">
        <v>0</v>
      </c>
      <c r="J520" s="111">
        <v>0</v>
      </c>
      <c r="K520" s="111">
        <v>0</v>
      </c>
      <c r="L520" s="111">
        <v>0</v>
      </c>
      <c r="M520" s="111">
        <v>0</v>
      </c>
      <c r="N520" s="111">
        <v>0</v>
      </c>
      <c r="O520" s="111">
        <v>0</v>
      </c>
      <c r="P520" s="111">
        <v>0</v>
      </c>
      <c r="Q520" s="111">
        <v>0</v>
      </c>
      <c r="R520" s="29"/>
      <c r="S520" s="100"/>
      <c r="T520" s="100"/>
      <c r="U520" s="100"/>
      <c r="V520" s="100"/>
      <c r="W520" s="100"/>
      <c r="X520" s="100"/>
      <c r="Y520" s="100"/>
      <c r="Z520" s="100"/>
      <c r="AA520" s="100"/>
      <c r="AB520" s="227"/>
      <c r="AC520" s="227"/>
      <c r="AD520" s="227"/>
      <c r="AE520" s="227"/>
      <c r="AF520" s="227"/>
      <c r="AG520" s="227"/>
      <c r="AH520" s="227"/>
      <c r="AI520" s="227"/>
      <c r="AJ520" s="227"/>
      <c r="AK520" s="227"/>
      <c r="AL520" s="227"/>
      <c r="AM520" s="227"/>
      <c r="AN520" s="227"/>
      <c r="AO520" s="227"/>
      <c r="AP520" s="227"/>
      <c r="AQ520" s="227"/>
      <c r="AR520" s="227"/>
      <c r="AS520" s="227"/>
      <c r="AT520" s="227"/>
      <c r="AU520" s="227"/>
      <c r="AV520" s="227"/>
      <c r="AW520" s="227"/>
      <c r="AX520" s="227"/>
      <c r="AY520" s="227"/>
      <c r="AZ520" s="227"/>
      <c r="BA520" s="227"/>
      <c r="BB520" s="227"/>
      <c r="BC520" s="227"/>
      <c r="BD520" s="100"/>
      <c r="BE520" s="100"/>
      <c r="BF520" s="100"/>
      <c r="BG520" s="100"/>
      <c r="BH520" s="100"/>
      <c r="BI520" s="100"/>
      <c r="BJ520" s="100"/>
      <c r="BK520" s="12"/>
      <c r="BL520" s="12"/>
    </row>
    <row r="521" spans="1:64" outlineLevel="1">
      <c r="A521" s="9"/>
      <c r="B521" s="9"/>
      <c r="C521" s="46"/>
      <c r="D521" s="129">
        <v>0</v>
      </c>
      <c r="E521" s="9"/>
      <c r="F521" s="9"/>
      <c r="G521" s="196">
        <v>0</v>
      </c>
      <c r="H521" s="111">
        <v>0</v>
      </c>
      <c r="I521" s="111">
        <v>0</v>
      </c>
      <c r="J521" s="111">
        <v>0</v>
      </c>
      <c r="K521" s="111">
        <v>0</v>
      </c>
      <c r="L521" s="111">
        <v>0</v>
      </c>
      <c r="M521" s="111">
        <v>0</v>
      </c>
      <c r="N521" s="111">
        <v>0</v>
      </c>
      <c r="O521" s="111">
        <v>0</v>
      </c>
      <c r="P521" s="111">
        <v>0</v>
      </c>
      <c r="Q521" s="111">
        <v>0</v>
      </c>
      <c r="R521" s="29"/>
      <c r="S521" s="100"/>
      <c r="T521" s="100"/>
      <c r="U521" s="100"/>
      <c r="V521" s="100"/>
      <c r="W521" s="100"/>
      <c r="X521" s="100"/>
      <c r="Y521" s="100"/>
      <c r="Z521" s="100"/>
      <c r="AA521" s="100"/>
      <c r="AB521" s="227"/>
      <c r="AC521" s="227"/>
      <c r="AD521" s="227"/>
      <c r="AE521" s="227"/>
      <c r="AF521" s="227"/>
      <c r="AG521" s="227"/>
      <c r="AH521" s="227"/>
      <c r="AI521" s="227"/>
      <c r="AJ521" s="227"/>
      <c r="AK521" s="227"/>
      <c r="AL521" s="227"/>
      <c r="AM521" s="227"/>
      <c r="AN521" s="227"/>
      <c r="AO521" s="227"/>
      <c r="AP521" s="227"/>
      <c r="AQ521" s="227"/>
      <c r="AR521" s="227"/>
      <c r="AS521" s="227"/>
      <c r="AT521" s="227"/>
      <c r="AU521" s="227"/>
      <c r="AV521" s="227"/>
      <c r="AW521" s="227"/>
      <c r="AX521" s="227"/>
      <c r="AY521" s="227"/>
      <c r="AZ521" s="227"/>
      <c r="BA521" s="227"/>
      <c r="BB521" s="227"/>
      <c r="BC521" s="227"/>
      <c r="BD521" s="100"/>
      <c r="BE521" s="100"/>
      <c r="BF521" s="100"/>
      <c r="BG521" s="100"/>
      <c r="BH521" s="100"/>
      <c r="BI521" s="100"/>
      <c r="BJ521" s="100"/>
      <c r="BK521" s="12"/>
      <c r="BL521" s="12"/>
    </row>
    <row r="522" spans="1:64" outlineLevel="1">
      <c r="A522" s="9"/>
      <c r="B522" s="9"/>
      <c r="C522" s="46"/>
      <c r="D522" s="129">
        <v>0</v>
      </c>
      <c r="E522" s="9"/>
      <c r="F522" s="9"/>
      <c r="G522" s="196">
        <v>0</v>
      </c>
      <c r="H522" s="111">
        <v>0</v>
      </c>
      <c r="I522" s="111">
        <v>0</v>
      </c>
      <c r="J522" s="111">
        <v>0</v>
      </c>
      <c r="K522" s="111">
        <v>0</v>
      </c>
      <c r="L522" s="111">
        <v>0</v>
      </c>
      <c r="M522" s="111">
        <v>0</v>
      </c>
      <c r="N522" s="111">
        <v>0</v>
      </c>
      <c r="O522" s="111">
        <v>0</v>
      </c>
      <c r="P522" s="111">
        <v>0</v>
      </c>
      <c r="Q522" s="111">
        <v>0</v>
      </c>
      <c r="R522" s="29"/>
      <c r="S522" s="100"/>
      <c r="T522" s="100"/>
      <c r="U522" s="100"/>
      <c r="V522" s="100"/>
      <c r="W522" s="100"/>
      <c r="X522" s="100"/>
      <c r="Y522" s="100"/>
      <c r="Z522" s="100"/>
      <c r="AA522" s="100"/>
      <c r="AB522" s="227"/>
      <c r="AC522" s="227"/>
      <c r="AD522" s="227"/>
      <c r="AE522" s="227"/>
      <c r="AF522" s="227"/>
      <c r="AG522" s="227"/>
      <c r="AH522" s="227"/>
      <c r="AI522" s="227"/>
      <c r="AJ522" s="227"/>
      <c r="AK522" s="227"/>
      <c r="AL522" s="227"/>
      <c r="AM522" s="227"/>
      <c r="AN522" s="227"/>
      <c r="AO522" s="227"/>
      <c r="AP522" s="227"/>
      <c r="AQ522" s="227"/>
      <c r="AR522" s="227"/>
      <c r="AS522" s="227"/>
      <c r="AT522" s="227"/>
      <c r="AU522" s="227"/>
      <c r="AV522" s="227"/>
      <c r="AW522" s="227"/>
      <c r="AX522" s="227"/>
      <c r="AY522" s="227"/>
      <c r="AZ522" s="227"/>
      <c r="BA522" s="227"/>
      <c r="BB522" s="227"/>
      <c r="BC522" s="227"/>
      <c r="BD522" s="100"/>
      <c r="BE522" s="100"/>
      <c r="BF522" s="100"/>
      <c r="BG522" s="100"/>
      <c r="BH522" s="100"/>
      <c r="BI522" s="100"/>
      <c r="BJ522" s="100"/>
      <c r="BK522" s="12"/>
      <c r="BL522" s="12"/>
    </row>
    <row r="523" spans="1:64" outlineLevel="1">
      <c r="A523" s="9"/>
      <c r="B523" s="9"/>
      <c r="C523" s="46"/>
      <c r="D523" s="129">
        <v>0</v>
      </c>
      <c r="E523" s="9"/>
      <c r="F523" s="9"/>
      <c r="G523" s="196">
        <v>0</v>
      </c>
      <c r="H523" s="111">
        <v>0</v>
      </c>
      <c r="I523" s="111">
        <v>0</v>
      </c>
      <c r="J523" s="111">
        <v>0</v>
      </c>
      <c r="K523" s="111">
        <v>0</v>
      </c>
      <c r="L523" s="111">
        <v>0</v>
      </c>
      <c r="M523" s="111">
        <v>0</v>
      </c>
      <c r="N523" s="111">
        <v>0</v>
      </c>
      <c r="O523" s="111">
        <v>0</v>
      </c>
      <c r="P523" s="111">
        <v>0</v>
      </c>
      <c r="Q523" s="111">
        <v>0</v>
      </c>
      <c r="R523" s="29"/>
      <c r="S523" s="100"/>
      <c r="T523" s="100"/>
      <c r="U523" s="100"/>
      <c r="V523" s="100"/>
      <c r="W523" s="100"/>
      <c r="X523" s="100"/>
      <c r="Y523" s="100"/>
      <c r="Z523" s="100"/>
      <c r="AA523" s="100"/>
      <c r="AB523" s="227"/>
      <c r="AC523" s="227"/>
      <c r="AD523" s="227"/>
      <c r="AE523" s="227"/>
      <c r="AF523" s="227"/>
      <c r="AG523" s="227"/>
      <c r="AH523" s="227"/>
      <c r="AI523" s="227"/>
      <c r="AJ523" s="227"/>
      <c r="AK523" s="227"/>
      <c r="AL523" s="227"/>
      <c r="AM523" s="227"/>
      <c r="AN523" s="227"/>
      <c r="AO523" s="227"/>
      <c r="AP523" s="227"/>
      <c r="AQ523" s="227"/>
      <c r="AR523" s="227"/>
      <c r="AS523" s="227"/>
      <c r="AT523" s="227"/>
      <c r="AU523" s="227"/>
      <c r="AV523" s="227"/>
      <c r="AW523" s="227"/>
      <c r="AX523" s="227"/>
      <c r="AY523" s="227"/>
      <c r="AZ523" s="227"/>
      <c r="BA523" s="227"/>
      <c r="BB523" s="227"/>
      <c r="BC523" s="227"/>
      <c r="BD523" s="100"/>
      <c r="BE523" s="100"/>
      <c r="BF523" s="100"/>
      <c r="BG523" s="100"/>
      <c r="BH523" s="100"/>
      <c r="BI523" s="100"/>
      <c r="BJ523" s="100"/>
      <c r="BK523" s="12"/>
      <c r="BL523" s="12"/>
    </row>
    <row r="524" spans="1:64" outlineLevel="1">
      <c r="A524" s="9"/>
      <c r="B524" s="9"/>
      <c r="C524" s="46"/>
      <c r="D524" s="129">
        <v>0</v>
      </c>
      <c r="E524" s="9"/>
      <c r="F524" s="9"/>
      <c r="G524" s="196">
        <v>0</v>
      </c>
      <c r="H524" s="111">
        <v>0</v>
      </c>
      <c r="I524" s="111">
        <v>0</v>
      </c>
      <c r="J524" s="111">
        <v>0</v>
      </c>
      <c r="K524" s="111">
        <v>0</v>
      </c>
      <c r="L524" s="111">
        <v>0</v>
      </c>
      <c r="M524" s="111">
        <v>0</v>
      </c>
      <c r="N524" s="111">
        <v>0</v>
      </c>
      <c r="O524" s="111">
        <v>0</v>
      </c>
      <c r="P524" s="111">
        <v>0</v>
      </c>
      <c r="Q524" s="111">
        <v>0</v>
      </c>
      <c r="R524" s="29"/>
      <c r="S524" s="100"/>
      <c r="T524" s="100"/>
      <c r="U524" s="100"/>
      <c r="V524" s="100"/>
      <c r="W524" s="100"/>
      <c r="X524" s="100"/>
      <c r="Y524" s="100"/>
      <c r="Z524" s="100"/>
      <c r="AA524" s="100"/>
      <c r="AB524" s="227"/>
      <c r="AC524" s="227"/>
      <c r="AD524" s="227"/>
      <c r="AE524" s="227"/>
      <c r="AF524" s="227"/>
      <c r="AG524" s="227"/>
      <c r="AH524" s="227"/>
      <c r="AI524" s="227"/>
      <c r="AJ524" s="227"/>
      <c r="AK524" s="227"/>
      <c r="AL524" s="227"/>
      <c r="AM524" s="227"/>
      <c r="AN524" s="227"/>
      <c r="AO524" s="227"/>
      <c r="AP524" s="227"/>
      <c r="AQ524" s="227"/>
      <c r="AR524" s="227"/>
      <c r="AS524" s="227"/>
      <c r="AT524" s="227"/>
      <c r="AU524" s="227"/>
      <c r="AV524" s="227"/>
      <c r="AW524" s="227"/>
      <c r="AX524" s="227"/>
      <c r="AY524" s="227"/>
      <c r="AZ524" s="227"/>
      <c r="BA524" s="227"/>
      <c r="BB524" s="227"/>
      <c r="BC524" s="227"/>
      <c r="BD524" s="100"/>
      <c r="BE524" s="100"/>
      <c r="BF524" s="100"/>
      <c r="BG524" s="100"/>
      <c r="BH524" s="100"/>
      <c r="BI524" s="100"/>
      <c r="BJ524" s="100"/>
      <c r="BK524" s="12"/>
      <c r="BL524" s="12"/>
    </row>
    <row r="525" spans="1:64" outlineLevel="1">
      <c r="A525" s="9"/>
      <c r="B525" s="9"/>
      <c r="C525" s="46"/>
      <c r="D525" s="129">
        <v>0</v>
      </c>
      <c r="E525" s="9"/>
      <c r="F525" s="9"/>
      <c r="G525" s="196">
        <v>0</v>
      </c>
      <c r="H525" s="111">
        <v>0</v>
      </c>
      <c r="I525" s="111">
        <v>0</v>
      </c>
      <c r="J525" s="111">
        <v>0</v>
      </c>
      <c r="K525" s="111">
        <v>0</v>
      </c>
      <c r="L525" s="111">
        <v>0</v>
      </c>
      <c r="M525" s="111">
        <v>0</v>
      </c>
      <c r="N525" s="111">
        <v>0</v>
      </c>
      <c r="O525" s="111">
        <v>0</v>
      </c>
      <c r="P525" s="111">
        <v>0</v>
      </c>
      <c r="Q525" s="111">
        <v>0</v>
      </c>
      <c r="R525" s="29"/>
      <c r="S525" s="100"/>
      <c r="T525" s="100"/>
      <c r="U525" s="100"/>
      <c r="V525" s="100"/>
      <c r="W525" s="100"/>
      <c r="X525" s="100"/>
      <c r="Y525" s="100"/>
      <c r="Z525" s="100"/>
      <c r="AA525" s="100"/>
      <c r="AB525" s="227"/>
      <c r="AC525" s="227"/>
      <c r="AD525" s="227"/>
      <c r="AE525" s="227"/>
      <c r="AF525" s="227"/>
      <c r="AG525" s="227"/>
      <c r="AH525" s="227"/>
      <c r="AI525" s="227"/>
      <c r="AJ525" s="227"/>
      <c r="AK525" s="227"/>
      <c r="AL525" s="227"/>
      <c r="AM525" s="227"/>
      <c r="AN525" s="227"/>
      <c r="AO525" s="227"/>
      <c r="AP525" s="227"/>
      <c r="AQ525" s="227"/>
      <c r="AR525" s="227"/>
      <c r="AS525" s="227"/>
      <c r="AT525" s="227"/>
      <c r="AU525" s="227"/>
      <c r="AV525" s="227"/>
      <c r="AW525" s="227"/>
      <c r="AX525" s="227"/>
      <c r="AY525" s="227"/>
      <c r="AZ525" s="227"/>
      <c r="BA525" s="227"/>
      <c r="BB525" s="227"/>
      <c r="BC525" s="227"/>
      <c r="BD525" s="100"/>
      <c r="BE525" s="100"/>
      <c r="BF525" s="100"/>
      <c r="BG525" s="100"/>
      <c r="BH525" s="100"/>
      <c r="BI525" s="100"/>
      <c r="BJ525" s="100"/>
      <c r="BK525" s="12"/>
      <c r="BL525" s="12"/>
    </row>
    <row r="526" spans="1:64" outlineLevel="1">
      <c r="A526" s="9"/>
      <c r="B526" s="9"/>
      <c r="C526" s="46"/>
      <c r="D526" s="129">
        <v>0</v>
      </c>
      <c r="E526" s="9"/>
      <c r="F526" s="9"/>
      <c r="G526" s="196">
        <v>0</v>
      </c>
      <c r="H526" s="111">
        <v>0</v>
      </c>
      <c r="I526" s="111">
        <v>0</v>
      </c>
      <c r="J526" s="111">
        <v>0</v>
      </c>
      <c r="K526" s="111">
        <v>0</v>
      </c>
      <c r="L526" s="111">
        <v>0</v>
      </c>
      <c r="M526" s="111">
        <v>0</v>
      </c>
      <c r="N526" s="111">
        <v>0</v>
      </c>
      <c r="O526" s="111">
        <v>0</v>
      </c>
      <c r="P526" s="111">
        <v>0</v>
      </c>
      <c r="Q526" s="111">
        <v>0</v>
      </c>
      <c r="R526" s="29"/>
      <c r="S526" s="100"/>
      <c r="T526" s="100"/>
      <c r="U526" s="100"/>
      <c r="V526" s="100"/>
      <c r="W526" s="100"/>
      <c r="X526" s="100"/>
      <c r="Y526" s="100"/>
      <c r="Z526" s="100"/>
      <c r="AA526" s="100"/>
      <c r="AB526" s="227"/>
      <c r="AC526" s="227"/>
      <c r="AD526" s="227"/>
      <c r="AE526" s="227"/>
      <c r="AF526" s="227"/>
      <c r="AG526" s="227"/>
      <c r="AH526" s="227"/>
      <c r="AI526" s="227"/>
      <c r="AJ526" s="227"/>
      <c r="AK526" s="227"/>
      <c r="AL526" s="227"/>
      <c r="AM526" s="227"/>
      <c r="AN526" s="227"/>
      <c r="AO526" s="227"/>
      <c r="AP526" s="227"/>
      <c r="AQ526" s="227"/>
      <c r="AR526" s="227"/>
      <c r="AS526" s="227"/>
      <c r="AT526" s="227"/>
      <c r="AU526" s="227"/>
      <c r="AV526" s="227"/>
      <c r="AW526" s="227"/>
      <c r="AX526" s="227"/>
      <c r="AY526" s="227"/>
      <c r="AZ526" s="227"/>
      <c r="BA526" s="227"/>
      <c r="BB526" s="227"/>
      <c r="BC526" s="227"/>
      <c r="BD526" s="100"/>
      <c r="BE526" s="100"/>
      <c r="BF526" s="100"/>
      <c r="BG526" s="100"/>
      <c r="BH526" s="100"/>
      <c r="BI526" s="100"/>
      <c r="BJ526" s="100"/>
      <c r="BK526" s="12"/>
      <c r="BL526" s="12"/>
    </row>
    <row r="527" spans="1:64" outlineLevel="1">
      <c r="A527" s="9"/>
      <c r="B527" s="9"/>
      <c r="C527" s="46"/>
      <c r="D527" s="129">
        <v>0</v>
      </c>
      <c r="E527" s="9"/>
      <c r="F527" s="9"/>
      <c r="G527" s="196">
        <v>0</v>
      </c>
      <c r="H527" s="111">
        <v>0</v>
      </c>
      <c r="I527" s="111">
        <v>0</v>
      </c>
      <c r="J527" s="111">
        <v>0</v>
      </c>
      <c r="K527" s="111">
        <v>0</v>
      </c>
      <c r="L527" s="111">
        <v>0</v>
      </c>
      <c r="M527" s="111">
        <v>0</v>
      </c>
      <c r="N527" s="111">
        <v>0</v>
      </c>
      <c r="O527" s="111">
        <v>0</v>
      </c>
      <c r="P527" s="111">
        <v>0</v>
      </c>
      <c r="Q527" s="111">
        <v>0</v>
      </c>
      <c r="R527" s="29"/>
      <c r="S527" s="100"/>
      <c r="T527" s="100"/>
      <c r="U527" s="100"/>
      <c r="V527" s="100"/>
      <c r="W527" s="100"/>
      <c r="X527" s="100"/>
      <c r="Y527" s="100"/>
      <c r="Z527" s="100"/>
      <c r="AA527" s="100"/>
      <c r="AB527" s="227"/>
      <c r="AC527" s="227"/>
      <c r="AD527" s="227"/>
      <c r="AE527" s="227"/>
      <c r="AF527" s="227"/>
      <c r="AG527" s="227"/>
      <c r="AH527" s="227"/>
      <c r="AI527" s="227"/>
      <c r="AJ527" s="227"/>
      <c r="AK527" s="227"/>
      <c r="AL527" s="227"/>
      <c r="AM527" s="227"/>
      <c r="AN527" s="227"/>
      <c r="AO527" s="227"/>
      <c r="AP527" s="227"/>
      <c r="AQ527" s="227"/>
      <c r="AR527" s="227"/>
      <c r="AS527" s="227"/>
      <c r="AT527" s="227"/>
      <c r="AU527" s="227"/>
      <c r="AV527" s="227"/>
      <c r="AW527" s="227"/>
      <c r="AX527" s="227"/>
      <c r="AY527" s="227"/>
      <c r="AZ527" s="227"/>
      <c r="BA527" s="227"/>
      <c r="BB527" s="227"/>
      <c r="BC527" s="227"/>
      <c r="BD527" s="100"/>
      <c r="BE527" s="100"/>
      <c r="BF527" s="100"/>
      <c r="BG527" s="100"/>
      <c r="BH527" s="100"/>
      <c r="BI527" s="100"/>
      <c r="BJ527" s="100"/>
      <c r="BK527" s="12"/>
      <c r="BL527" s="12"/>
    </row>
    <row r="528" spans="1:64" outlineLevel="1">
      <c r="A528" s="9"/>
      <c r="B528" s="9"/>
      <c r="C528" s="46"/>
      <c r="D528" s="129">
        <v>0</v>
      </c>
      <c r="E528" s="9"/>
      <c r="F528" s="9"/>
      <c r="G528" s="196">
        <v>0</v>
      </c>
      <c r="H528" s="111">
        <v>0</v>
      </c>
      <c r="I528" s="111">
        <v>0</v>
      </c>
      <c r="J528" s="111">
        <v>0</v>
      </c>
      <c r="K528" s="111">
        <v>0</v>
      </c>
      <c r="L528" s="111">
        <v>0</v>
      </c>
      <c r="M528" s="111">
        <v>0</v>
      </c>
      <c r="N528" s="111">
        <v>0</v>
      </c>
      <c r="O528" s="111">
        <v>0</v>
      </c>
      <c r="P528" s="111">
        <v>0</v>
      </c>
      <c r="Q528" s="111">
        <v>0</v>
      </c>
      <c r="R528" s="29"/>
      <c r="S528" s="100"/>
      <c r="T528" s="100"/>
      <c r="U528" s="100"/>
      <c r="V528" s="100"/>
      <c r="W528" s="100"/>
      <c r="X528" s="100"/>
      <c r="Y528" s="100"/>
      <c r="Z528" s="100"/>
      <c r="AA528" s="100"/>
      <c r="AB528" s="227"/>
      <c r="AC528" s="227"/>
      <c r="AD528" s="227"/>
      <c r="AE528" s="227"/>
      <c r="AF528" s="227"/>
      <c r="AG528" s="227"/>
      <c r="AH528" s="227"/>
      <c r="AI528" s="227"/>
      <c r="AJ528" s="227"/>
      <c r="AK528" s="227"/>
      <c r="AL528" s="227"/>
      <c r="AM528" s="227"/>
      <c r="AN528" s="227"/>
      <c r="AO528" s="227"/>
      <c r="AP528" s="227"/>
      <c r="AQ528" s="227"/>
      <c r="AR528" s="227"/>
      <c r="AS528" s="227"/>
      <c r="AT528" s="227"/>
      <c r="AU528" s="227"/>
      <c r="AV528" s="227"/>
      <c r="AW528" s="227"/>
      <c r="AX528" s="227"/>
      <c r="AY528" s="227"/>
      <c r="AZ528" s="227"/>
      <c r="BA528" s="227"/>
      <c r="BB528" s="227"/>
      <c r="BC528" s="227"/>
      <c r="BD528" s="100"/>
      <c r="BE528" s="100"/>
      <c r="BF528" s="100"/>
      <c r="BG528" s="100"/>
      <c r="BH528" s="100"/>
      <c r="BI528" s="100"/>
      <c r="BJ528" s="100"/>
      <c r="BK528" s="12"/>
      <c r="BL528" s="12"/>
    </row>
    <row r="529" spans="1:64" outlineLevel="1">
      <c r="A529" s="9"/>
      <c r="B529" s="9"/>
      <c r="C529" s="46"/>
      <c r="D529" s="129">
        <v>0</v>
      </c>
      <c r="E529" s="9"/>
      <c r="F529" s="9"/>
      <c r="G529" s="196">
        <v>0</v>
      </c>
      <c r="H529" s="111">
        <v>0</v>
      </c>
      <c r="I529" s="111">
        <v>0</v>
      </c>
      <c r="J529" s="111">
        <v>0</v>
      </c>
      <c r="K529" s="111">
        <v>0</v>
      </c>
      <c r="L529" s="111">
        <v>0</v>
      </c>
      <c r="M529" s="111">
        <v>0</v>
      </c>
      <c r="N529" s="111">
        <v>0</v>
      </c>
      <c r="O529" s="111">
        <v>0</v>
      </c>
      <c r="P529" s="111">
        <v>0</v>
      </c>
      <c r="Q529" s="111">
        <v>0</v>
      </c>
      <c r="R529" s="29"/>
      <c r="S529" s="100"/>
      <c r="T529" s="100"/>
      <c r="U529" s="100"/>
      <c r="V529" s="100"/>
      <c r="W529" s="100"/>
      <c r="X529" s="100"/>
      <c r="Y529" s="100"/>
      <c r="Z529" s="100"/>
      <c r="AA529" s="100"/>
      <c r="AB529" s="227"/>
      <c r="AC529" s="227"/>
      <c r="AD529" s="227"/>
      <c r="AE529" s="227"/>
      <c r="AF529" s="227"/>
      <c r="AG529" s="227"/>
      <c r="AH529" s="227"/>
      <c r="AI529" s="227"/>
      <c r="AJ529" s="227"/>
      <c r="AK529" s="227"/>
      <c r="AL529" s="227"/>
      <c r="AM529" s="227"/>
      <c r="AN529" s="227"/>
      <c r="AO529" s="227"/>
      <c r="AP529" s="227"/>
      <c r="AQ529" s="227"/>
      <c r="AR529" s="227"/>
      <c r="AS529" s="227"/>
      <c r="AT529" s="227"/>
      <c r="AU529" s="227"/>
      <c r="AV529" s="227"/>
      <c r="AW529" s="227"/>
      <c r="AX529" s="227"/>
      <c r="AY529" s="227"/>
      <c r="AZ529" s="227"/>
      <c r="BA529" s="227"/>
      <c r="BB529" s="227"/>
      <c r="BC529" s="227"/>
      <c r="BD529" s="100"/>
      <c r="BE529" s="100"/>
      <c r="BF529" s="100"/>
      <c r="BG529" s="100"/>
      <c r="BH529" s="100"/>
      <c r="BI529" s="100"/>
      <c r="BJ529" s="100"/>
      <c r="BK529" s="12"/>
      <c r="BL529" s="12"/>
    </row>
    <row r="530" spans="1:64" outlineLevel="1">
      <c r="A530" s="9"/>
      <c r="B530" s="9"/>
      <c r="C530" s="46"/>
      <c r="D530" s="129">
        <v>0</v>
      </c>
      <c r="E530" s="9"/>
      <c r="F530" s="9"/>
      <c r="G530" s="196">
        <v>0</v>
      </c>
      <c r="H530" s="111">
        <v>0</v>
      </c>
      <c r="I530" s="111">
        <v>0</v>
      </c>
      <c r="J530" s="111">
        <v>0</v>
      </c>
      <c r="K530" s="111">
        <v>0</v>
      </c>
      <c r="L530" s="111">
        <v>0</v>
      </c>
      <c r="M530" s="111">
        <v>0</v>
      </c>
      <c r="N530" s="111">
        <v>0</v>
      </c>
      <c r="O530" s="111">
        <v>0</v>
      </c>
      <c r="P530" s="111">
        <v>0</v>
      </c>
      <c r="Q530" s="111">
        <v>0</v>
      </c>
      <c r="R530" s="29"/>
      <c r="S530" s="100"/>
      <c r="T530" s="100"/>
      <c r="U530" s="100"/>
      <c r="V530" s="100"/>
      <c r="W530" s="100"/>
      <c r="X530" s="100"/>
      <c r="Y530" s="100"/>
      <c r="Z530" s="100"/>
      <c r="AA530" s="100"/>
      <c r="AB530" s="227"/>
      <c r="AC530" s="227"/>
      <c r="AD530" s="227"/>
      <c r="AE530" s="227"/>
      <c r="AF530" s="227"/>
      <c r="AG530" s="227"/>
      <c r="AH530" s="227"/>
      <c r="AI530" s="227"/>
      <c r="AJ530" s="227"/>
      <c r="AK530" s="227"/>
      <c r="AL530" s="227"/>
      <c r="AM530" s="227"/>
      <c r="AN530" s="227"/>
      <c r="AO530" s="227"/>
      <c r="AP530" s="227"/>
      <c r="AQ530" s="227"/>
      <c r="AR530" s="227"/>
      <c r="AS530" s="227"/>
      <c r="AT530" s="227"/>
      <c r="AU530" s="227"/>
      <c r="AV530" s="227"/>
      <c r="AW530" s="227"/>
      <c r="AX530" s="227"/>
      <c r="AY530" s="227"/>
      <c r="AZ530" s="227"/>
      <c r="BA530" s="227"/>
      <c r="BB530" s="227"/>
      <c r="BC530" s="227"/>
      <c r="BD530" s="100"/>
      <c r="BE530" s="100"/>
      <c r="BF530" s="100"/>
      <c r="BG530" s="100"/>
      <c r="BH530" s="100"/>
      <c r="BI530" s="100"/>
      <c r="BJ530" s="100"/>
      <c r="BK530" s="12"/>
      <c r="BL530" s="12"/>
    </row>
    <row r="531" spans="1:64" outlineLevel="1">
      <c r="A531" s="9"/>
      <c r="B531" s="9"/>
      <c r="C531" s="46"/>
      <c r="D531" s="129">
        <v>0</v>
      </c>
      <c r="E531" s="9"/>
      <c r="F531" s="9"/>
      <c r="G531" s="196">
        <v>0</v>
      </c>
      <c r="H531" s="111">
        <v>0</v>
      </c>
      <c r="I531" s="111">
        <v>0</v>
      </c>
      <c r="J531" s="111">
        <v>0</v>
      </c>
      <c r="K531" s="111">
        <v>0</v>
      </c>
      <c r="L531" s="111">
        <v>0</v>
      </c>
      <c r="M531" s="111">
        <v>0</v>
      </c>
      <c r="N531" s="111">
        <v>0</v>
      </c>
      <c r="O531" s="111">
        <v>0</v>
      </c>
      <c r="P531" s="111">
        <v>0</v>
      </c>
      <c r="Q531" s="111">
        <v>0</v>
      </c>
      <c r="R531" s="29"/>
      <c r="S531" s="100"/>
      <c r="T531" s="100"/>
      <c r="U531" s="100"/>
      <c r="V531" s="100"/>
      <c r="W531" s="100"/>
      <c r="X531" s="100"/>
      <c r="Y531" s="100"/>
      <c r="Z531" s="100"/>
      <c r="AA531" s="100"/>
      <c r="AB531" s="227"/>
      <c r="AC531" s="227"/>
      <c r="AD531" s="227"/>
      <c r="AE531" s="227"/>
      <c r="AF531" s="227"/>
      <c r="AG531" s="227"/>
      <c r="AH531" s="227"/>
      <c r="AI531" s="227"/>
      <c r="AJ531" s="227"/>
      <c r="AK531" s="227"/>
      <c r="AL531" s="227"/>
      <c r="AM531" s="227"/>
      <c r="AN531" s="227"/>
      <c r="AO531" s="227"/>
      <c r="AP531" s="227"/>
      <c r="AQ531" s="227"/>
      <c r="AR531" s="227"/>
      <c r="AS531" s="227"/>
      <c r="AT531" s="227"/>
      <c r="AU531" s="227"/>
      <c r="AV531" s="227"/>
      <c r="AW531" s="227"/>
      <c r="AX531" s="227"/>
      <c r="AY531" s="227"/>
      <c r="AZ531" s="227"/>
      <c r="BA531" s="227"/>
      <c r="BB531" s="227"/>
      <c r="BC531" s="227"/>
      <c r="BD531" s="100"/>
      <c r="BE531" s="100"/>
      <c r="BF531" s="100"/>
      <c r="BG531" s="100"/>
      <c r="BH531" s="100"/>
      <c r="BI531" s="100"/>
      <c r="BJ531" s="100"/>
      <c r="BK531" s="12"/>
      <c r="BL531" s="12"/>
    </row>
    <row r="532" spans="1:64">
      <c r="A532" s="9"/>
      <c r="B532" s="9"/>
      <c r="C532" s="46"/>
      <c r="D532" s="129"/>
      <c r="E532" s="9"/>
      <c r="F532" s="9"/>
      <c r="G532" s="201"/>
      <c r="H532" s="111"/>
      <c r="I532" s="111"/>
      <c r="J532" s="111"/>
      <c r="K532" s="111"/>
      <c r="L532" s="111"/>
      <c r="M532" s="111"/>
      <c r="N532" s="29"/>
      <c r="O532" s="29"/>
      <c r="P532" s="29"/>
      <c r="Q532" s="29"/>
      <c r="R532" s="29"/>
      <c r="S532" s="100"/>
      <c r="T532" s="100"/>
      <c r="U532" s="100"/>
      <c r="V532" s="100"/>
      <c r="W532" s="100"/>
      <c r="X532" s="100"/>
      <c r="Y532" s="100"/>
      <c r="Z532" s="100"/>
      <c r="AA532" s="100"/>
      <c r="AB532" s="227"/>
      <c r="AC532" s="227"/>
      <c r="AD532" s="227"/>
      <c r="AE532" s="227"/>
      <c r="AF532" s="227"/>
      <c r="AG532" s="227"/>
      <c r="AH532" s="227"/>
      <c r="AI532" s="227"/>
      <c r="AJ532" s="227"/>
      <c r="AK532" s="227"/>
      <c r="AL532" s="227"/>
      <c r="AM532" s="227"/>
      <c r="AN532" s="227"/>
      <c r="AO532" s="227"/>
      <c r="AP532" s="227"/>
      <c r="AQ532" s="227"/>
      <c r="AR532" s="227"/>
      <c r="AS532" s="227"/>
      <c r="AT532" s="227"/>
      <c r="AU532" s="227"/>
      <c r="AV532" s="227"/>
      <c r="AW532" s="227"/>
      <c r="AX532" s="227"/>
      <c r="AY532" s="227"/>
      <c r="AZ532" s="227"/>
      <c r="BA532" s="227"/>
      <c r="BB532" s="227"/>
      <c r="BC532" s="227"/>
      <c r="BD532" s="100"/>
      <c r="BE532" s="100"/>
      <c r="BF532" s="100"/>
      <c r="BG532" s="100"/>
      <c r="BH532" s="100"/>
      <c r="BI532" s="100"/>
      <c r="BJ532" s="100"/>
      <c r="BK532" s="12"/>
      <c r="BL532" s="12"/>
    </row>
    <row r="533" spans="1:64">
      <c r="A533" s="9"/>
      <c r="B533" s="9"/>
      <c r="C533" s="46" t="s">
        <v>51</v>
      </c>
      <c r="D533" s="114"/>
      <c r="E533" s="9"/>
      <c r="F533" s="9"/>
      <c r="G533" s="200">
        <v>0</v>
      </c>
      <c r="H533" s="37"/>
      <c r="I533" s="37"/>
      <c r="J533" s="37"/>
      <c r="K533" s="37"/>
      <c r="L533" s="37"/>
      <c r="M533" s="37"/>
      <c r="N533" s="29"/>
      <c r="O533" s="29"/>
      <c r="P533" s="29"/>
      <c r="Q533" s="29"/>
      <c r="R533" s="29"/>
      <c r="S533" s="100"/>
      <c r="T533" s="100"/>
      <c r="U533" s="100"/>
      <c r="V533" s="100"/>
      <c r="W533" s="100"/>
      <c r="X533" s="100"/>
      <c r="Y533" s="100"/>
      <c r="Z533" s="100"/>
      <c r="AA533" s="100"/>
      <c r="AB533" s="227"/>
      <c r="AC533" s="227"/>
      <c r="AD533" s="227"/>
      <c r="AE533" s="227"/>
      <c r="AF533" s="227"/>
      <c r="AG533" s="227"/>
      <c r="AH533" s="227"/>
      <c r="AI533" s="227"/>
      <c r="AJ533" s="227"/>
      <c r="AK533" s="227"/>
      <c r="AL533" s="227"/>
      <c r="AM533" s="227"/>
      <c r="AN533" s="227"/>
      <c r="AO533" s="227"/>
      <c r="AP533" s="227"/>
      <c r="AQ533" s="227"/>
      <c r="AR533" s="227"/>
      <c r="AS533" s="227"/>
      <c r="AT533" s="227"/>
      <c r="AU533" s="227"/>
      <c r="AV533" s="227"/>
      <c r="AW533" s="227"/>
      <c r="AX533" s="227"/>
      <c r="AY533" s="227"/>
      <c r="AZ533" s="227"/>
      <c r="BA533" s="227"/>
      <c r="BB533" s="227"/>
      <c r="BC533" s="227"/>
      <c r="BD533" s="100"/>
      <c r="BE533" s="100"/>
      <c r="BF533" s="100"/>
      <c r="BG533" s="100"/>
      <c r="BH533" s="100"/>
      <c r="BI533" s="100"/>
      <c r="BJ533" s="100"/>
      <c r="BK533" s="12"/>
      <c r="BL533" s="12"/>
    </row>
    <row r="534" spans="1:64" hidden="1" outlineLevel="1">
      <c r="A534" s="9"/>
      <c r="B534" s="9"/>
      <c r="C534" s="9"/>
      <c r="D534" s="129" t="s">
        <v>121</v>
      </c>
      <c r="E534" s="9"/>
      <c r="F534" s="9"/>
      <c r="G534" s="196">
        <v>0</v>
      </c>
      <c r="H534" s="37"/>
      <c r="I534" s="37"/>
      <c r="J534" s="37"/>
      <c r="K534" s="37"/>
      <c r="L534" s="37"/>
      <c r="M534" s="37"/>
      <c r="N534" s="29"/>
      <c r="O534" s="29"/>
      <c r="P534" s="29"/>
      <c r="Q534" s="29"/>
      <c r="R534" s="29"/>
      <c r="S534" s="100"/>
      <c r="T534" s="100"/>
      <c r="U534" s="100"/>
      <c r="V534" s="100"/>
      <c r="W534" s="100"/>
      <c r="X534" s="100"/>
      <c r="Y534" s="100"/>
      <c r="Z534" s="100"/>
      <c r="AA534" s="100"/>
      <c r="AB534" s="227"/>
      <c r="AC534" s="227"/>
      <c r="AD534" s="227"/>
      <c r="AE534" s="227"/>
      <c r="AF534" s="227"/>
      <c r="AG534" s="227"/>
      <c r="AH534" s="227"/>
      <c r="AI534" s="227"/>
      <c r="AJ534" s="227"/>
      <c r="AK534" s="227"/>
      <c r="AL534" s="227"/>
      <c r="AM534" s="227"/>
      <c r="AN534" s="227"/>
      <c r="AO534" s="227"/>
      <c r="AP534" s="227"/>
      <c r="AQ534" s="227"/>
      <c r="AR534" s="227"/>
      <c r="AS534" s="227"/>
      <c r="AT534" s="227"/>
      <c r="AU534" s="227"/>
      <c r="AV534" s="227"/>
      <c r="AW534" s="227"/>
      <c r="AX534" s="227"/>
      <c r="AY534" s="227"/>
      <c r="AZ534" s="227"/>
      <c r="BA534" s="227"/>
      <c r="BB534" s="227"/>
      <c r="BC534" s="227"/>
      <c r="BD534" s="100"/>
      <c r="BE534" s="100"/>
      <c r="BF534" s="100"/>
      <c r="BG534" s="100"/>
      <c r="BH534" s="100"/>
      <c r="BI534" s="100"/>
      <c r="BJ534" s="100"/>
      <c r="BK534" s="12"/>
      <c r="BL534" s="12"/>
    </row>
    <row r="535" spans="1:64" hidden="1" outlineLevel="1">
      <c r="A535" s="9"/>
      <c r="B535" s="9"/>
      <c r="C535" s="46"/>
      <c r="D535" s="129" t="s">
        <v>122</v>
      </c>
      <c r="E535" s="9"/>
      <c r="F535" s="9"/>
      <c r="G535" s="196">
        <v>0</v>
      </c>
      <c r="H535" s="37"/>
      <c r="I535" s="37"/>
      <c r="J535" s="37"/>
      <c r="K535" s="37"/>
      <c r="L535" s="37"/>
      <c r="M535" s="37"/>
      <c r="N535" s="29"/>
      <c r="O535" s="29"/>
      <c r="P535" s="29"/>
      <c r="Q535" s="29"/>
      <c r="R535" s="29"/>
      <c r="S535" s="100"/>
      <c r="T535" s="100"/>
      <c r="U535" s="100"/>
      <c r="V535" s="100"/>
      <c r="W535" s="100"/>
      <c r="X535" s="100"/>
      <c r="Y535" s="100"/>
      <c r="Z535" s="100"/>
      <c r="AA535" s="100"/>
      <c r="AB535" s="227"/>
      <c r="AC535" s="227"/>
      <c r="AD535" s="227"/>
      <c r="AE535" s="227"/>
      <c r="AF535" s="227"/>
      <c r="AG535" s="227"/>
      <c r="AH535" s="227"/>
      <c r="AI535" s="227"/>
      <c r="AJ535" s="227"/>
      <c r="AK535" s="227"/>
      <c r="AL535" s="227"/>
      <c r="AM535" s="227"/>
      <c r="AN535" s="227"/>
      <c r="AO535" s="227"/>
      <c r="AP535" s="227"/>
      <c r="AQ535" s="227"/>
      <c r="AR535" s="227"/>
      <c r="AS535" s="227"/>
      <c r="AT535" s="227"/>
      <c r="AU535" s="227"/>
      <c r="AV535" s="227"/>
      <c r="AW535" s="227"/>
      <c r="AX535" s="227"/>
      <c r="AY535" s="227"/>
      <c r="AZ535" s="227"/>
      <c r="BA535" s="227"/>
      <c r="BB535" s="227"/>
      <c r="BC535" s="227"/>
      <c r="BD535" s="100"/>
      <c r="BE535" s="100"/>
      <c r="BF535" s="100"/>
      <c r="BG535" s="100"/>
      <c r="BH535" s="100"/>
      <c r="BI535" s="100"/>
      <c r="BJ535" s="100"/>
      <c r="BK535" s="12"/>
      <c r="BL535" s="12"/>
    </row>
    <row r="536" spans="1:64" hidden="1" outlineLevel="1">
      <c r="A536" s="9"/>
      <c r="B536" s="9"/>
      <c r="C536" s="46"/>
      <c r="D536" s="129" t="s">
        <v>123</v>
      </c>
      <c r="E536" s="9"/>
      <c r="F536" s="9"/>
      <c r="G536" s="196">
        <v>0</v>
      </c>
      <c r="H536" s="37"/>
      <c r="I536" s="37"/>
      <c r="J536" s="37"/>
      <c r="K536" s="37"/>
      <c r="L536" s="37"/>
      <c r="M536" s="37"/>
      <c r="N536" s="29"/>
      <c r="O536" s="29"/>
      <c r="P536" s="29"/>
      <c r="Q536" s="29"/>
      <c r="R536" s="29"/>
      <c r="S536" s="100"/>
      <c r="T536" s="100"/>
      <c r="U536" s="100"/>
      <c r="V536" s="100"/>
      <c r="W536" s="100"/>
      <c r="X536" s="100"/>
      <c r="Y536" s="100"/>
      <c r="Z536" s="100"/>
      <c r="AA536" s="100"/>
      <c r="AB536" s="227"/>
      <c r="AC536" s="227"/>
      <c r="AD536" s="227"/>
      <c r="AE536" s="227"/>
      <c r="AF536" s="227"/>
      <c r="AG536" s="227"/>
      <c r="AH536" s="227"/>
      <c r="AI536" s="227"/>
      <c r="AJ536" s="227"/>
      <c r="AK536" s="227"/>
      <c r="AL536" s="227"/>
      <c r="AM536" s="227"/>
      <c r="AN536" s="227"/>
      <c r="AO536" s="227"/>
      <c r="AP536" s="227"/>
      <c r="AQ536" s="227"/>
      <c r="AR536" s="227"/>
      <c r="AS536" s="227"/>
      <c r="AT536" s="227"/>
      <c r="AU536" s="227"/>
      <c r="AV536" s="227"/>
      <c r="AW536" s="227"/>
      <c r="AX536" s="227"/>
      <c r="AY536" s="227"/>
      <c r="AZ536" s="227"/>
      <c r="BA536" s="227"/>
      <c r="BB536" s="227"/>
      <c r="BC536" s="227"/>
      <c r="BD536" s="100"/>
      <c r="BE536" s="100"/>
      <c r="BF536" s="100"/>
      <c r="BG536" s="100"/>
      <c r="BH536" s="100"/>
      <c r="BI536" s="100"/>
      <c r="BJ536" s="100"/>
      <c r="BK536" s="12"/>
      <c r="BL536" s="12"/>
    </row>
    <row r="537" spans="1:64" hidden="1" outlineLevel="1">
      <c r="A537" s="9"/>
      <c r="B537" s="9"/>
      <c r="C537" s="46"/>
      <c r="D537" s="129" t="s">
        <v>124</v>
      </c>
      <c r="E537" s="9"/>
      <c r="F537" s="9"/>
      <c r="G537" s="196">
        <v>0</v>
      </c>
      <c r="H537" s="37"/>
      <c r="I537" s="37"/>
      <c r="J537" s="37"/>
      <c r="K537" s="37"/>
      <c r="L537" s="37"/>
      <c r="M537" s="37"/>
      <c r="N537" s="29"/>
      <c r="O537" s="29"/>
      <c r="P537" s="29"/>
      <c r="Q537" s="29"/>
      <c r="R537" s="29"/>
      <c r="S537" s="100"/>
      <c r="T537" s="100"/>
      <c r="U537" s="100"/>
      <c r="V537" s="100"/>
      <c r="W537" s="100"/>
      <c r="X537" s="100"/>
      <c r="Y537" s="100"/>
      <c r="Z537" s="100"/>
      <c r="AA537" s="100"/>
      <c r="AB537" s="227"/>
      <c r="AC537" s="227"/>
      <c r="AD537" s="227"/>
      <c r="AE537" s="227"/>
      <c r="AF537" s="227"/>
      <c r="AG537" s="227"/>
      <c r="AH537" s="227"/>
      <c r="AI537" s="227"/>
      <c r="AJ537" s="227"/>
      <c r="AK537" s="227"/>
      <c r="AL537" s="227"/>
      <c r="AM537" s="227"/>
      <c r="AN537" s="227"/>
      <c r="AO537" s="227"/>
      <c r="AP537" s="227"/>
      <c r="AQ537" s="227"/>
      <c r="AR537" s="227"/>
      <c r="AS537" s="227"/>
      <c r="AT537" s="227"/>
      <c r="AU537" s="227"/>
      <c r="AV537" s="227"/>
      <c r="AW537" s="227"/>
      <c r="AX537" s="227"/>
      <c r="AY537" s="227"/>
      <c r="AZ537" s="227"/>
      <c r="BA537" s="227"/>
      <c r="BB537" s="227"/>
      <c r="BC537" s="227"/>
      <c r="BD537" s="100"/>
      <c r="BE537" s="100"/>
      <c r="BF537" s="100"/>
      <c r="BG537" s="100"/>
      <c r="BH537" s="100"/>
      <c r="BI537" s="100"/>
      <c r="BJ537" s="100"/>
      <c r="BK537" s="12"/>
      <c r="BL537" s="12"/>
    </row>
    <row r="538" spans="1:64" hidden="1" outlineLevel="1">
      <c r="A538" s="9"/>
      <c r="B538" s="9"/>
      <c r="C538" s="46"/>
      <c r="D538" s="129" t="s">
        <v>125</v>
      </c>
      <c r="E538" s="9"/>
      <c r="F538" s="9"/>
      <c r="G538" s="196">
        <v>0</v>
      </c>
      <c r="H538" s="37"/>
      <c r="I538" s="37"/>
      <c r="J538" s="37"/>
      <c r="K538" s="37"/>
      <c r="L538" s="37"/>
      <c r="M538" s="37"/>
      <c r="N538" s="29"/>
      <c r="O538" s="29"/>
      <c r="P538" s="29"/>
      <c r="Q538" s="29"/>
      <c r="R538" s="29"/>
      <c r="S538" s="100"/>
      <c r="T538" s="100"/>
      <c r="U538" s="100"/>
      <c r="V538" s="100"/>
      <c r="W538" s="100"/>
      <c r="X538" s="100"/>
      <c r="Y538" s="100"/>
      <c r="Z538" s="100"/>
      <c r="AA538" s="100"/>
      <c r="AB538" s="227"/>
      <c r="AC538" s="227"/>
      <c r="AD538" s="227"/>
      <c r="AE538" s="227"/>
      <c r="AF538" s="227"/>
      <c r="AG538" s="227"/>
      <c r="AH538" s="227"/>
      <c r="AI538" s="227"/>
      <c r="AJ538" s="227"/>
      <c r="AK538" s="227"/>
      <c r="AL538" s="227"/>
      <c r="AM538" s="227"/>
      <c r="AN538" s="227"/>
      <c r="AO538" s="227"/>
      <c r="AP538" s="227"/>
      <c r="AQ538" s="227"/>
      <c r="AR538" s="227"/>
      <c r="AS538" s="227"/>
      <c r="AT538" s="227"/>
      <c r="AU538" s="227"/>
      <c r="AV538" s="227"/>
      <c r="AW538" s="227"/>
      <c r="AX538" s="227"/>
      <c r="AY538" s="227"/>
      <c r="AZ538" s="227"/>
      <c r="BA538" s="227"/>
      <c r="BB538" s="227"/>
      <c r="BC538" s="227"/>
      <c r="BD538" s="100"/>
      <c r="BE538" s="100"/>
      <c r="BF538" s="100"/>
      <c r="BG538" s="100"/>
      <c r="BH538" s="100"/>
      <c r="BI538" s="100"/>
      <c r="BJ538" s="100"/>
      <c r="BK538" s="12"/>
      <c r="BL538" s="12"/>
    </row>
    <row r="539" spans="1:64" hidden="1" outlineLevel="1">
      <c r="A539" s="9"/>
      <c r="B539" s="9"/>
      <c r="C539" s="46"/>
      <c r="D539" s="129" t="s">
        <v>126</v>
      </c>
      <c r="E539" s="9"/>
      <c r="F539" s="9"/>
      <c r="G539" s="196">
        <v>0</v>
      </c>
      <c r="H539" s="37"/>
      <c r="I539" s="37"/>
      <c r="J539" s="37"/>
      <c r="K539" s="37"/>
      <c r="L539" s="37"/>
      <c r="M539" s="37"/>
      <c r="N539" s="29"/>
      <c r="O539" s="29"/>
      <c r="P539" s="29"/>
      <c r="Q539" s="29"/>
      <c r="R539" s="29"/>
      <c r="S539" s="100"/>
      <c r="T539" s="100"/>
      <c r="U539" s="100"/>
      <c r="V539" s="100"/>
      <c r="W539" s="100"/>
      <c r="X539" s="100"/>
      <c r="Y539" s="100"/>
      <c r="Z539" s="100"/>
      <c r="AA539" s="100"/>
      <c r="AB539" s="227"/>
      <c r="AC539" s="227"/>
      <c r="AD539" s="227"/>
      <c r="AE539" s="227"/>
      <c r="AF539" s="227"/>
      <c r="AG539" s="227"/>
      <c r="AH539" s="227"/>
      <c r="AI539" s="227"/>
      <c r="AJ539" s="227"/>
      <c r="AK539" s="227"/>
      <c r="AL539" s="227"/>
      <c r="AM539" s="227"/>
      <c r="AN539" s="227"/>
      <c r="AO539" s="227"/>
      <c r="AP539" s="227"/>
      <c r="AQ539" s="227"/>
      <c r="AR539" s="227"/>
      <c r="AS539" s="227"/>
      <c r="AT539" s="227"/>
      <c r="AU539" s="227"/>
      <c r="AV539" s="227"/>
      <c r="AW539" s="227"/>
      <c r="AX539" s="227"/>
      <c r="AY539" s="227"/>
      <c r="AZ539" s="227"/>
      <c r="BA539" s="227"/>
      <c r="BB539" s="227"/>
      <c r="BC539" s="227"/>
      <c r="BD539" s="100"/>
      <c r="BE539" s="100"/>
      <c r="BF539" s="100"/>
      <c r="BG539" s="100"/>
      <c r="BH539" s="100"/>
      <c r="BI539" s="100"/>
      <c r="BJ539" s="100"/>
      <c r="BK539" s="12"/>
      <c r="BL539" s="12"/>
    </row>
    <row r="540" spans="1:64" hidden="1" outlineLevel="1">
      <c r="A540" s="9"/>
      <c r="B540" s="9"/>
      <c r="C540" s="46"/>
      <c r="D540" s="129" t="s">
        <v>127</v>
      </c>
      <c r="E540" s="9"/>
      <c r="F540" s="9"/>
      <c r="G540" s="196">
        <v>0</v>
      </c>
      <c r="H540" s="37"/>
      <c r="I540" s="37"/>
      <c r="J540" s="37"/>
      <c r="K540" s="37"/>
      <c r="L540" s="37"/>
      <c r="M540" s="37"/>
      <c r="N540" s="29"/>
      <c r="O540" s="29"/>
      <c r="P540" s="29"/>
      <c r="Q540" s="29"/>
      <c r="R540" s="29"/>
      <c r="S540" s="100"/>
      <c r="T540" s="100"/>
      <c r="U540" s="100"/>
      <c r="V540" s="100"/>
      <c r="W540" s="100"/>
      <c r="X540" s="100"/>
      <c r="Y540" s="100"/>
      <c r="Z540" s="100"/>
      <c r="AA540" s="100"/>
      <c r="AB540" s="227"/>
      <c r="AC540" s="227"/>
      <c r="AD540" s="227"/>
      <c r="AE540" s="227"/>
      <c r="AF540" s="227"/>
      <c r="AG540" s="227"/>
      <c r="AH540" s="227"/>
      <c r="AI540" s="227"/>
      <c r="AJ540" s="227"/>
      <c r="AK540" s="227"/>
      <c r="AL540" s="227"/>
      <c r="AM540" s="227"/>
      <c r="AN540" s="227"/>
      <c r="AO540" s="227"/>
      <c r="AP540" s="227"/>
      <c r="AQ540" s="227"/>
      <c r="AR540" s="227"/>
      <c r="AS540" s="227"/>
      <c r="AT540" s="227"/>
      <c r="AU540" s="227"/>
      <c r="AV540" s="227"/>
      <c r="AW540" s="227"/>
      <c r="AX540" s="227"/>
      <c r="AY540" s="227"/>
      <c r="AZ540" s="227"/>
      <c r="BA540" s="227"/>
      <c r="BB540" s="227"/>
      <c r="BC540" s="227"/>
      <c r="BD540" s="100"/>
      <c r="BE540" s="100"/>
      <c r="BF540" s="100"/>
      <c r="BG540" s="100"/>
      <c r="BH540" s="100"/>
      <c r="BI540" s="100"/>
      <c r="BJ540" s="100"/>
      <c r="BK540" s="12"/>
      <c r="BL540" s="12"/>
    </row>
    <row r="541" spans="1:64" hidden="1" outlineLevel="1">
      <c r="A541" s="9"/>
      <c r="B541" s="9"/>
      <c r="C541" s="46"/>
      <c r="D541" s="129" t="s">
        <v>128</v>
      </c>
      <c r="E541" s="9"/>
      <c r="F541" s="9"/>
      <c r="G541" s="196">
        <v>0</v>
      </c>
      <c r="H541" s="37"/>
      <c r="I541" s="37"/>
      <c r="J541" s="37"/>
      <c r="K541" s="37"/>
      <c r="L541" s="37"/>
      <c r="M541" s="37"/>
      <c r="N541" s="29"/>
      <c r="O541" s="29"/>
      <c r="P541" s="29"/>
      <c r="Q541" s="29"/>
      <c r="R541" s="29"/>
      <c r="S541" s="100"/>
      <c r="T541" s="100"/>
      <c r="U541" s="100"/>
      <c r="V541" s="100"/>
      <c r="W541" s="100"/>
      <c r="X541" s="100"/>
      <c r="Y541" s="100"/>
      <c r="Z541" s="100"/>
      <c r="AA541" s="100"/>
      <c r="AB541" s="227"/>
      <c r="AC541" s="227"/>
      <c r="AD541" s="227"/>
      <c r="AE541" s="227"/>
      <c r="AF541" s="227"/>
      <c r="AG541" s="227"/>
      <c r="AH541" s="227"/>
      <c r="AI541" s="227"/>
      <c r="AJ541" s="227"/>
      <c r="AK541" s="227"/>
      <c r="AL541" s="227"/>
      <c r="AM541" s="227"/>
      <c r="AN541" s="227"/>
      <c r="AO541" s="227"/>
      <c r="AP541" s="227"/>
      <c r="AQ541" s="227"/>
      <c r="AR541" s="227"/>
      <c r="AS541" s="227"/>
      <c r="AT541" s="227"/>
      <c r="AU541" s="227"/>
      <c r="AV541" s="227"/>
      <c r="AW541" s="227"/>
      <c r="AX541" s="227"/>
      <c r="AY541" s="227"/>
      <c r="AZ541" s="227"/>
      <c r="BA541" s="227"/>
      <c r="BB541" s="227"/>
      <c r="BC541" s="227"/>
      <c r="BD541" s="100"/>
      <c r="BE541" s="100"/>
      <c r="BF541" s="100"/>
      <c r="BG541" s="100"/>
      <c r="BH541" s="100"/>
      <c r="BI541" s="100"/>
      <c r="BJ541" s="100"/>
      <c r="BK541" s="12"/>
      <c r="BL541" s="12"/>
    </row>
    <row r="542" spans="1:64" hidden="1" outlineLevel="1">
      <c r="A542" s="9"/>
      <c r="B542" s="9"/>
      <c r="C542" s="46"/>
      <c r="D542" s="129">
        <v>0</v>
      </c>
      <c r="E542" s="9"/>
      <c r="F542" s="9"/>
      <c r="G542" s="196">
        <v>0</v>
      </c>
      <c r="H542" s="37"/>
      <c r="I542" s="37"/>
      <c r="J542" s="37"/>
      <c r="K542" s="37"/>
      <c r="L542" s="37"/>
      <c r="M542" s="37"/>
      <c r="N542" s="29"/>
      <c r="O542" s="29"/>
      <c r="P542" s="29"/>
      <c r="Q542" s="29"/>
      <c r="R542" s="29"/>
      <c r="S542" s="100"/>
      <c r="T542" s="100"/>
      <c r="U542" s="100"/>
      <c r="V542" s="100"/>
      <c r="W542" s="100"/>
      <c r="X542" s="100"/>
      <c r="Y542" s="100"/>
      <c r="Z542" s="100"/>
      <c r="AA542" s="100"/>
      <c r="AB542" s="227"/>
      <c r="AC542" s="227"/>
      <c r="AD542" s="227"/>
      <c r="AE542" s="227"/>
      <c r="AF542" s="227"/>
      <c r="AG542" s="227"/>
      <c r="AH542" s="227"/>
      <c r="AI542" s="227"/>
      <c r="AJ542" s="227"/>
      <c r="AK542" s="227"/>
      <c r="AL542" s="227"/>
      <c r="AM542" s="227"/>
      <c r="AN542" s="227"/>
      <c r="AO542" s="227"/>
      <c r="AP542" s="227"/>
      <c r="AQ542" s="227"/>
      <c r="AR542" s="227"/>
      <c r="AS542" s="227"/>
      <c r="AT542" s="227"/>
      <c r="AU542" s="227"/>
      <c r="AV542" s="227"/>
      <c r="AW542" s="227"/>
      <c r="AX542" s="227"/>
      <c r="AY542" s="227"/>
      <c r="AZ542" s="227"/>
      <c r="BA542" s="227"/>
      <c r="BB542" s="227"/>
      <c r="BC542" s="227"/>
      <c r="BD542" s="100"/>
      <c r="BE542" s="100"/>
      <c r="BF542" s="100"/>
      <c r="BG542" s="100"/>
      <c r="BH542" s="100"/>
      <c r="BI542" s="100"/>
      <c r="BJ542" s="100"/>
      <c r="BK542" s="12"/>
      <c r="BL542" s="12"/>
    </row>
    <row r="543" spans="1:64" hidden="1" outlineLevel="1">
      <c r="A543" s="9"/>
      <c r="B543" s="9"/>
      <c r="C543" s="46"/>
      <c r="D543" s="129">
        <v>0</v>
      </c>
      <c r="E543" s="9"/>
      <c r="F543" s="9"/>
      <c r="G543" s="196">
        <v>0</v>
      </c>
      <c r="H543" s="37"/>
      <c r="I543" s="37"/>
      <c r="J543" s="37"/>
      <c r="K543" s="37"/>
      <c r="L543" s="37"/>
      <c r="M543" s="37"/>
      <c r="N543" s="29"/>
      <c r="O543" s="29"/>
      <c r="P543" s="29"/>
      <c r="Q543" s="29"/>
      <c r="R543" s="29"/>
      <c r="S543" s="100"/>
      <c r="T543" s="100"/>
      <c r="U543" s="100"/>
      <c r="V543" s="100"/>
      <c r="W543" s="100"/>
      <c r="X543" s="100"/>
      <c r="Y543" s="100"/>
      <c r="Z543" s="100"/>
      <c r="AA543" s="100"/>
      <c r="AB543" s="227"/>
      <c r="AC543" s="227"/>
      <c r="AD543" s="227"/>
      <c r="AE543" s="227"/>
      <c r="AF543" s="227"/>
      <c r="AG543" s="227"/>
      <c r="AH543" s="227"/>
      <c r="AI543" s="227"/>
      <c r="AJ543" s="227"/>
      <c r="AK543" s="227"/>
      <c r="AL543" s="227"/>
      <c r="AM543" s="227"/>
      <c r="AN543" s="227"/>
      <c r="AO543" s="227"/>
      <c r="AP543" s="227"/>
      <c r="AQ543" s="227"/>
      <c r="AR543" s="227"/>
      <c r="AS543" s="227"/>
      <c r="AT543" s="227"/>
      <c r="AU543" s="227"/>
      <c r="AV543" s="227"/>
      <c r="AW543" s="227"/>
      <c r="AX543" s="227"/>
      <c r="AY543" s="227"/>
      <c r="AZ543" s="227"/>
      <c r="BA543" s="227"/>
      <c r="BB543" s="227"/>
      <c r="BC543" s="227"/>
      <c r="BD543" s="100"/>
      <c r="BE543" s="100"/>
      <c r="BF543" s="100"/>
      <c r="BG543" s="100"/>
      <c r="BH543" s="100"/>
      <c r="BI543" s="100"/>
      <c r="BJ543" s="100"/>
      <c r="BK543" s="12"/>
      <c r="BL543" s="12"/>
    </row>
    <row r="544" spans="1:64" hidden="1" outlineLevel="1">
      <c r="A544" s="9"/>
      <c r="B544" s="9"/>
      <c r="C544" s="46"/>
      <c r="D544" s="129">
        <v>0</v>
      </c>
      <c r="E544" s="9"/>
      <c r="F544" s="9"/>
      <c r="G544" s="196">
        <v>0</v>
      </c>
      <c r="H544" s="37"/>
      <c r="I544" s="37"/>
      <c r="J544" s="37"/>
      <c r="K544" s="37"/>
      <c r="L544" s="37"/>
      <c r="M544" s="37"/>
      <c r="N544" s="29"/>
      <c r="O544" s="29"/>
      <c r="P544" s="29"/>
      <c r="Q544" s="29"/>
      <c r="R544" s="29"/>
      <c r="S544" s="100"/>
      <c r="T544" s="100"/>
      <c r="U544" s="100"/>
      <c r="V544" s="100"/>
      <c r="W544" s="100"/>
      <c r="X544" s="100"/>
      <c r="Y544" s="100"/>
      <c r="Z544" s="100"/>
      <c r="AA544" s="100"/>
      <c r="AB544" s="227"/>
      <c r="AC544" s="227"/>
      <c r="AD544" s="227"/>
      <c r="AE544" s="227"/>
      <c r="AF544" s="227"/>
      <c r="AG544" s="227"/>
      <c r="AH544" s="227"/>
      <c r="AI544" s="227"/>
      <c r="AJ544" s="227"/>
      <c r="AK544" s="227"/>
      <c r="AL544" s="227"/>
      <c r="AM544" s="227"/>
      <c r="AN544" s="227"/>
      <c r="AO544" s="227"/>
      <c r="AP544" s="227"/>
      <c r="AQ544" s="227"/>
      <c r="AR544" s="227"/>
      <c r="AS544" s="227"/>
      <c r="AT544" s="227"/>
      <c r="AU544" s="227"/>
      <c r="AV544" s="227"/>
      <c r="AW544" s="227"/>
      <c r="AX544" s="227"/>
      <c r="AY544" s="227"/>
      <c r="AZ544" s="227"/>
      <c r="BA544" s="227"/>
      <c r="BB544" s="227"/>
      <c r="BC544" s="227"/>
      <c r="BD544" s="100"/>
      <c r="BE544" s="100"/>
      <c r="BF544" s="100"/>
      <c r="BG544" s="100"/>
      <c r="BH544" s="100"/>
      <c r="BI544" s="100"/>
      <c r="BJ544" s="100"/>
      <c r="BK544" s="12"/>
      <c r="BL544" s="12"/>
    </row>
    <row r="545" spans="1:64" hidden="1" outlineLevel="1">
      <c r="A545" s="9"/>
      <c r="B545" s="9"/>
      <c r="C545" s="46"/>
      <c r="D545" s="129">
        <v>0</v>
      </c>
      <c r="E545" s="9"/>
      <c r="F545" s="9"/>
      <c r="G545" s="196">
        <v>0</v>
      </c>
      <c r="H545" s="37"/>
      <c r="I545" s="37"/>
      <c r="J545" s="37"/>
      <c r="K545" s="37"/>
      <c r="L545" s="37"/>
      <c r="M545" s="37"/>
      <c r="N545" s="29"/>
      <c r="O545" s="29"/>
      <c r="P545" s="29"/>
      <c r="Q545" s="29"/>
      <c r="R545" s="29"/>
      <c r="S545" s="100"/>
      <c r="T545" s="100"/>
      <c r="U545" s="100"/>
      <c r="V545" s="100"/>
      <c r="W545" s="100"/>
      <c r="X545" s="100"/>
      <c r="Y545" s="100"/>
      <c r="Z545" s="100"/>
      <c r="AA545" s="100"/>
      <c r="AB545" s="227"/>
      <c r="AC545" s="227"/>
      <c r="AD545" s="227"/>
      <c r="AE545" s="227"/>
      <c r="AF545" s="227"/>
      <c r="AG545" s="227"/>
      <c r="AH545" s="227"/>
      <c r="AI545" s="227"/>
      <c r="AJ545" s="227"/>
      <c r="AK545" s="227"/>
      <c r="AL545" s="227"/>
      <c r="AM545" s="227"/>
      <c r="AN545" s="227"/>
      <c r="AO545" s="227"/>
      <c r="AP545" s="227"/>
      <c r="AQ545" s="227"/>
      <c r="AR545" s="227"/>
      <c r="AS545" s="227"/>
      <c r="AT545" s="227"/>
      <c r="AU545" s="227"/>
      <c r="AV545" s="227"/>
      <c r="AW545" s="227"/>
      <c r="AX545" s="227"/>
      <c r="AY545" s="227"/>
      <c r="AZ545" s="227"/>
      <c r="BA545" s="227"/>
      <c r="BB545" s="227"/>
      <c r="BC545" s="227"/>
      <c r="BD545" s="100"/>
      <c r="BE545" s="100"/>
      <c r="BF545" s="100"/>
      <c r="BG545" s="100"/>
      <c r="BH545" s="100"/>
      <c r="BI545" s="100"/>
      <c r="BJ545" s="100"/>
      <c r="BK545" s="12"/>
      <c r="BL545" s="12"/>
    </row>
    <row r="546" spans="1:64" hidden="1" outlineLevel="1">
      <c r="A546" s="9"/>
      <c r="B546" s="9"/>
      <c r="C546" s="46"/>
      <c r="D546" s="129">
        <v>0</v>
      </c>
      <c r="E546" s="9"/>
      <c r="F546" s="9"/>
      <c r="G546" s="196">
        <v>0</v>
      </c>
      <c r="H546" s="37"/>
      <c r="I546" s="37"/>
      <c r="J546" s="37"/>
      <c r="K546" s="37"/>
      <c r="L546" s="37"/>
      <c r="M546" s="37"/>
      <c r="N546" s="29"/>
      <c r="O546" s="29"/>
      <c r="P546" s="29"/>
      <c r="Q546" s="29"/>
      <c r="R546" s="29"/>
      <c r="S546" s="100"/>
      <c r="T546" s="100"/>
      <c r="U546" s="100"/>
      <c r="V546" s="100"/>
      <c r="W546" s="100"/>
      <c r="X546" s="100"/>
      <c r="Y546" s="100"/>
      <c r="Z546" s="100"/>
      <c r="AA546" s="100"/>
      <c r="AB546" s="227"/>
      <c r="AC546" s="227"/>
      <c r="AD546" s="227"/>
      <c r="AE546" s="227"/>
      <c r="AF546" s="227"/>
      <c r="AG546" s="227"/>
      <c r="AH546" s="227"/>
      <c r="AI546" s="227"/>
      <c r="AJ546" s="227"/>
      <c r="AK546" s="227"/>
      <c r="AL546" s="227"/>
      <c r="AM546" s="227"/>
      <c r="AN546" s="227"/>
      <c r="AO546" s="227"/>
      <c r="AP546" s="227"/>
      <c r="AQ546" s="227"/>
      <c r="AR546" s="227"/>
      <c r="AS546" s="227"/>
      <c r="AT546" s="227"/>
      <c r="AU546" s="227"/>
      <c r="AV546" s="227"/>
      <c r="AW546" s="227"/>
      <c r="AX546" s="227"/>
      <c r="AY546" s="227"/>
      <c r="AZ546" s="227"/>
      <c r="BA546" s="227"/>
      <c r="BB546" s="227"/>
      <c r="BC546" s="227"/>
      <c r="BD546" s="100"/>
      <c r="BE546" s="100"/>
      <c r="BF546" s="100"/>
      <c r="BG546" s="100"/>
      <c r="BH546" s="100"/>
      <c r="BI546" s="100"/>
      <c r="BJ546" s="100"/>
      <c r="BK546" s="12"/>
      <c r="BL546" s="12"/>
    </row>
    <row r="547" spans="1:64" hidden="1" outlineLevel="1">
      <c r="A547" s="9"/>
      <c r="B547" s="9"/>
      <c r="C547" s="46"/>
      <c r="D547" s="129">
        <v>0</v>
      </c>
      <c r="E547" s="9"/>
      <c r="F547" s="9"/>
      <c r="G547" s="196">
        <v>0</v>
      </c>
      <c r="H547" s="37"/>
      <c r="I547" s="37"/>
      <c r="J547" s="37"/>
      <c r="K547" s="37"/>
      <c r="L547" s="37"/>
      <c r="M547" s="37"/>
      <c r="N547" s="29"/>
      <c r="O547" s="29"/>
      <c r="P547" s="29"/>
      <c r="Q547" s="29"/>
      <c r="R547" s="29"/>
      <c r="S547" s="100"/>
      <c r="T547" s="100"/>
      <c r="U547" s="100"/>
      <c r="V547" s="100"/>
      <c r="W547" s="100"/>
      <c r="X547" s="100"/>
      <c r="Y547" s="100"/>
      <c r="Z547" s="100"/>
      <c r="AA547" s="100"/>
      <c r="AB547" s="227"/>
      <c r="AC547" s="227"/>
      <c r="AD547" s="227"/>
      <c r="AE547" s="227"/>
      <c r="AF547" s="227"/>
      <c r="AG547" s="227"/>
      <c r="AH547" s="227"/>
      <c r="AI547" s="227"/>
      <c r="AJ547" s="227"/>
      <c r="AK547" s="227"/>
      <c r="AL547" s="227"/>
      <c r="AM547" s="227"/>
      <c r="AN547" s="227"/>
      <c r="AO547" s="227"/>
      <c r="AP547" s="227"/>
      <c r="AQ547" s="227"/>
      <c r="AR547" s="227"/>
      <c r="AS547" s="227"/>
      <c r="AT547" s="227"/>
      <c r="AU547" s="227"/>
      <c r="AV547" s="227"/>
      <c r="AW547" s="227"/>
      <c r="AX547" s="227"/>
      <c r="AY547" s="227"/>
      <c r="AZ547" s="227"/>
      <c r="BA547" s="227"/>
      <c r="BB547" s="227"/>
      <c r="BC547" s="227"/>
      <c r="BD547" s="100"/>
      <c r="BE547" s="100"/>
      <c r="BF547" s="100"/>
      <c r="BG547" s="100"/>
      <c r="BH547" s="100"/>
      <c r="BI547" s="100"/>
      <c r="BJ547" s="100"/>
      <c r="BK547" s="12"/>
      <c r="BL547" s="12"/>
    </row>
    <row r="548" spans="1:64" hidden="1" outlineLevel="1">
      <c r="A548" s="9"/>
      <c r="B548" s="9"/>
      <c r="C548" s="46"/>
      <c r="D548" s="129">
        <v>0</v>
      </c>
      <c r="E548" s="9"/>
      <c r="F548" s="9"/>
      <c r="G548" s="196">
        <v>0</v>
      </c>
      <c r="H548" s="37"/>
      <c r="I548" s="37"/>
      <c r="J548" s="37"/>
      <c r="K548" s="37"/>
      <c r="L548" s="37"/>
      <c r="M548" s="37"/>
      <c r="N548" s="29"/>
      <c r="O548" s="29"/>
      <c r="P548" s="29"/>
      <c r="Q548" s="29"/>
      <c r="R548" s="29"/>
      <c r="S548" s="100"/>
      <c r="T548" s="100"/>
      <c r="U548" s="100"/>
      <c r="V548" s="100"/>
      <c r="W548" s="100"/>
      <c r="X548" s="100"/>
      <c r="Y548" s="100"/>
      <c r="Z548" s="100"/>
      <c r="AA548" s="100"/>
      <c r="AB548" s="227"/>
      <c r="AC548" s="227"/>
      <c r="AD548" s="227"/>
      <c r="AE548" s="227"/>
      <c r="AF548" s="227"/>
      <c r="AG548" s="227"/>
      <c r="AH548" s="227"/>
      <c r="AI548" s="227"/>
      <c r="AJ548" s="227"/>
      <c r="AK548" s="227"/>
      <c r="AL548" s="227"/>
      <c r="AM548" s="227"/>
      <c r="AN548" s="227"/>
      <c r="AO548" s="227"/>
      <c r="AP548" s="227"/>
      <c r="AQ548" s="227"/>
      <c r="AR548" s="227"/>
      <c r="AS548" s="227"/>
      <c r="AT548" s="227"/>
      <c r="AU548" s="227"/>
      <c r="AV548" s="227"/>
      <c r="AW548" s="227"/>
      <c r="AX548" s="227"/>
      <c r="AY548" s="227"/>
      <c r="AZ548" s="227"/>
      <c r="BA548" s="227"/>
      <c r="BB548" s="227"/>
      <c r="BC548" s="227"/>
      <c r="BD548" s="100"/>
      <c r="BE548" s="100"/>
      <c r="BF548" s="100"/>
      <c r="BG548" s="100"/>
      <c r="BH548" s="100"/>
      <c r="BI548" s="100"/>
      <c r="BJ548" s="100"/>
      <c r="BK548" s="12"/>
      <c r="BL548" s="12"/>
    </row>
    <row r="549" spans="1:64" hidden="1" outlineLevel="1">
      <c r="A549" s="9"/>
      <c r="B549" s="9"/>
      <c r="C549" s="46"/>
      <c r="D549" s="129">
        <v>0</v>
      </c>
      <c r="E549" s="9"/>
      <c r="F549" s="9"/>
      <c r="G549" s="196">
        <v>0</v>
      </c>
      <c r="H549" s="37"/>
      <c r="I549" s="37"/>
      <c r="J549" s="37"/>
      <c r="K549" s="37"/>
      <c r="L549" s="37"/>
      <c r="M549" s="37"/>
      <c r="N549" s="29"/>
      <c r="O549" s="29"/>
      <c r="P549" s="29"/>
      <c r="Q549" s="29"/>
      <c r="R549" s="29"/>
      <c r="S549" s="100"/>
      <c r="T549" s="100"/>
      <c r="U549" s="100"/>
      <c r="V549" s="100"/>
      <c r="W549" s="100"/>
      <c r="X549" s="100"/>
      <c r="Y549" s="100"/>
      <c r="Z549" s="100"/>
      <c r="AA549" s="100"/>
      <c r="AB549" s="227"/>
      <c r="AC549" s="227"/>
      <c r="AD549" s="227"/>
      <c r="AE549" s="227"/>
      <c r="AF549" s="227"/>
      <c r="AG549" s="227"/>
      <c r="AH549" s="227"/>
      <c r="AI549" s="227"/>
      <c r="AJ549" s="227"/>
      <c r="AK549" s="227"/>
      <c r="AL549" s="227"/>
      <c r="AM549" s="227"/>
      <c r="AN549" s="227"/>
      <c r="AO549" s="227"/>
      <c r="AP549" s="227"/>
      <c r="AQ549" s="227"/>
      <c r="AR549" s="227"/>
      <c r="AS549" s="227"/>
      <c r="AT549" s="227"/>
      <c r="AU549" s="227"/>
      <c r="AV549" s="227"/>
      <c r="AW549" s="227"/>
      <c r="AX549" s="227"/>
      <c r="AY549" s="227"/>
      <c r="AZ549" s="227"/>
      <c r="BA549" s="227"/>
      <c r="BB549" s="227"/>
      <c r="BC549" s="227"/>
      <c r="BD549" s="100"/>
      <c r="BE549" s="100"/>
      <c r="BF549" s="100"/>
      <c r="BG549" s="100"/>
      <c r="BH549" s="100"/>
      <c r="BI549" s="100"/>
      <c r="BJ549" s="100"/>
      <c r="BK549" s="12"/>
      <c r="BL549" s="12"/>
    </row>
    <row r="550" spans="1:64" hidden="1" outlineLevel="1">
      <c r="A550" s="9"/>
      <c r="B550" s="9"/>
      <c r="C550" s="46"/>
      <c r="D550" s="129">
        <v>0</v>
      </c>
      <c r="E550" s="9"/>
      <c r="F550" s="9"/>
      <c r="G550" s="196">
        <v>0</v>
      </c>
      <c r="H550" s="37"/>
      <c r="I550" s="37"/>
      <c r="J550" s="37"/>
      <c r="K550" s="37"/>
      <c r="L550" s="37"/>
      <c r="M550" s="37"/>
      <c r="N550" s="29"/>
      <c r="O550" s="29"/>
      <c r="P550" s="29"/>
      <c r="Q550" s="29"/>
      <c r="R550" s="29"/>
      <c r="S550" s="100"/>
      <c r="T550" s="100"/>
      <c r="U550" s="100"/>
      <c r="V550" s="100"/>
      <c r="W550" s="100"/>
      <c r="X550" s="100"/>
      <c r="Y550" s="100"/>
      <c r="Z550" s="100"/>
      <c r="AA550" s="100"/>
      <c r="AB550" s="227"/>
      <c r="AC550" s="227"/>
      <c r="AD550" s="227"/>
      <c r="AE550" s="227"/>
      <c r="AF550" s="227"/>
      <c r="AG550" s="227"/>
      <c r="AH550" s="227"/>
      <c r="AI550" s="227"/>
      <c r="AJ550" s="227"/>
      <c r="AK550" s="227"/>
      <c r="AL550" s="227"/>
      <c r="AM550" s="227"/>
      <c r="AN550" s="227"/>
      <c r="AO550" s="227"/>
      <c r="AP550" s="227"/>
      <c r="AQ550" s="227"/>
      <c r="AR550" s="227"/>
      <c r="AS550" s="227"/>
      <c r="AT550" s="227"/>
      <c r="AU550" s="227"/>
      <c r="AV550" s="227"/>
      <c r="AW550" s="227"/>
      <c r="AX550" s="227"/>
      <c r="AY550" s="227"/>
      <c r="AZ550" s="227"/>
      <c r="BA550" s="227"/>
      <c r="BB550" s="227"/>
      <c r="BC550" s="227"/>
      <c r="BD550" s="100"/>
      <c r="BE550" s="100"/>
      <c r="BF550" s="100"/>
      <c r="BG550" s="100"/>
      <c r="BH550" s="100"/>
      <c r="BI550" s="100"/>
      <c r="BJ550" s="100"/>
      <c r="BK550" s="12"/>
      <c r="BL550" s="12"/>
    </row>
    <row r="551" spans="1:64" hidden="1" outlineLevel="1">
      <c r="A551" s="9"/>
      <c r="B551" s="9"/>
      <c r="C551" s="46"/>
      <c r="D551" s="129">
        <v>0</v>
      </c>
      <c r="E551" s="9"/>
      <c r="F551" s="9"/>
      <c r="G551" s="196">
        <v>0</v>
      </c>
      <c r="H551" s="37"/>
      <c r="I551" s="37"/>
      <c r="J551" s="37"/>
      <c r="K551" s="37"/>
      <c r="L551" s="37"/>
      <c r="M551" s="37"/>
      <c r="N551" s="29"/>
      <c r="O551" s="29"/>
      <c r="P551" s="29"/>
      <c r="Q551" s="29"/>
      <c r="R551" s="29"/>
      <c r="S551" s="100"/>
      <c r="T551" s="100"/>
      <c r="U551" s="100"/>
      <c r="V551" s="100"/>
      <c r="W551" s="100"/>
      <c r="X551" s="100"/>
      <c r="Y551" s="100"/>
      <c r="Z551" s="100"/>
      <c r="AA551" s="100"/>
      <c r="AB551" s="227"/>
      <c r="AC551" s="227"/>
      <c r="AD551" s="227"/>
      <c r="AE551" s="227"/>
      <c r="AF551" s="227"/>
      <c r="AG551" s="227"/>
      <c r="AH551" s="227"/>
      <c r="AI551" s="227"/>
      <c r="AJ551" s="227"/>
      <c r="AK551" s="227"/>
      <c r="AL551" s="227"/>
      <c r="AM551" s="227"/>
      <c r="AN551" s="227"/>
      <c r="AO551" s="227"/>
      <c r="AP551" s="227"/>
      <c r="AQ551" s="227"/>
      <c r="AR551" s="227"/>
      <c r="AS551" s="227"/>
      <c r="AT551" s="227"/>
      <c r="AU551" s="227"/>
      <c r="AV551" s="227"/>
      <c r="AW551" s="227"/>
      <c r="AX551" s="227"/>
      <c r="AY551" s="227"/>
      <c r="AZ551" s="227"/>
      <c r="BA551" s="227"/>
      <c r="BB551" s="227"/>
      <c r="BC551" s="227"/>
      <c r="BD551" s="100"/>
      <c r="BE551" s="100"/>
      <c r="BF551" s="100"/>
      <c r="BG551" s="100"/>
      <c r="BH551" s="100"/>
      <c r="BI551" s="100"/>
      <c r="BJ551" s="100"/>
      <c r="BK551" s="12"/>
      <c r="BL551" s="12"/>
    </row>
    <row r="552" spans="1:64" hidden="1" outlineLevel="1">
      <c r="A552" s="9"/>
      <c r="B552" s="9"/>
      <c r="C552" s="46"/>
      <c r="D552" s="129">
        <v>0</v>
      </c>
      <c r="E552" s="9"/>
      <c r="F552" s="9"/>
      <c r="G552" s="196">
        <v>0</v>
      </c>
      <c r="H552" s="37"/>
      <c r="I552" s="37"/>
      <c r="J552" s="37"/>
      <c r="K552" s="37"/>
      <c r="L552" s="37"/>
      <c r="M552" s="37"/>
      <c r="N552" s="29"/>
      <c r="O552" s="29"/>
      <c r="P552" s="29"/>
      <c r="Q552" s="29"/>
      <c r="R552" s="29"/>
      <c r="S552" s="100"/>
      <c r="T552" s="100"/>
      <c r="U552" s="100"/>
      <c r="V552" s="100"/>
      <c r="W552" s="100"/>
      <c r="X552" s="100"/>
      <c r="Y552" s="100"/>
      <c r="Z552" s="100"/>
      <c r="AA552" s="100"/>
      <c r="AB552" s="227"/>
      <c r="AC552" s="227"/>
      <c r="AD552" s="227"/>
      <c r="AE552" s="227"/>
      <c r="AF552" s="227"/>
      <c r="AG552" s="227"/>
      <c r="AH552" s="227"/>
      <c r="AI552" s="227"/>
      <c r="AJ552" s="227"/>
      <c r="AK552" s="227"/>
      <c r="AL552" s="227"/>
      <c r="AM552" s="227"/>
      <c r="AN552" s="227"/>
      <c r="AO552" s="227"/>
      <c r="AP552" s="227"/>
      <c r="AQ552" s="227"/>
      <c r="AR552" s="227"/>
      <c r="AS552" s="227"/>
      <c r="AT552" s="227"/>
      <c r="AU552" s="227"/>
      <c r="AV552" s="227"/>
      <c r="AW552" s="227"/>
      <c r="AX552" s="227"/>
      <c r="AY552" s="227"/>
      <c r="AZ552" s="227"/>
      <c r="BA552" s="227"/>
      <c r="BB552" s="227"/>
      <c r="BC552" s="227"/>
      <c r="BD552" s="100"/>
      <c r="BE552" s="100"/>
      <c r="BF552" s="100"/>
      <c r="BG552" s="100"/>
      <c r="BH552" s="100"/>
      <c r="BI552" s="100"/>
      <c r="BJ552" s="100"/>
      <c r="BK552" s="12"/>
      <c r="BL552" s="12"/>
    </row>
    <row r="553" spans="1:64" hidden="1" outlineLevel="1">
      <c r="A553" s="9"/>
      <c r="B553" s="9"/>
      <c r="C553" s="46"/>
      <c r="D553" s="129">
        <v>0</v>
      </c>
      <c r="E553" s="9"/>
      <c r="F553" s="9"/>
      <c r="G553" s="196">
        <v>0</v>
      </c>
      <c r="H553" s="37"/>
      <c r="I553" s="37"/>
      <c r="J553" s="37"/>
      <c r="K553" s="37"/>
      <c r="L553" s="37"/>
      <c r="M553" s="37"/>
      <c r="N553" s="29"/>
      <c r="O553" s="29"/>
      <c r="P553" s="29"/>
      <c r="Q553" s="29"/>
      <c r="R553" s="29"/>
      <c r="S553" s="100"/>
      <c r="T553" s="100"/>
      <c r="U553" s="100"/>
      <c r="V553" s="100"/>
      <c r="W553" s="100"/>
      <c r="X553" s="100"/>
      <c r="Y553" s="100"/>
      <c r="Z553" s="100"/>
      <c r="AA553" s="100"/>
      <c r="AB553" s="227"/>
      <c r="AC553" s="227"/>
      <c r="AD553" s="227"/>
      <c r="AE553" s="227"/>
      <c r="AF553" s="227"/>
      <c r="AG553" s="227"/>
      <c r="AH553" s="227"/>
      <c r="AI553" s="227"/>
      <c r="AJ553" s="227"/>
      <c r="AK553" s="227"/>
      <c r="AL553" s="227"/>
      <c r="AM553" s="227"/>
      <c r="AN553" s="227"/>
      <c r="AO553" s="227"/>
      <c r="AP553" s="227"/>
      <c r="AQ553" s="227"/>
      <c r="AR553" s="227"/>
      <c r="AS553" s="227"/>
      <c r="AT553" s="227"/>
      <c r="AU553" s="227"/>
      <c r="AV553" s="227"/>
      <c r="AW553" s="227"/>
      <c r="AX553" s="227"/>
      <c r="AY553" s="227"/>
      <c r="AZ553" s="227"/>
      <c r="BA553" s="227"/>
      <c r="BB553" s="227"/>
      <c r="BC553" s="227"/>
      <c r="BD553" s="100"/>
      <c r="BE553" s="100"/>
      <c r="BF553" s="100"/>
      <c r="BG553" s="100"/>
      <c r="BH553" s="100"/>
      <c r="BI553" s="100"/>
      <c r="BJ553" s="100"/>
      <c r="BK553" s="12"/>
      <c r="BL553" s="12"/>
    </row>
    <row r="554" spans="1:64" hidden="1" outlineLevel="1">
      <c r="A554" s="9"/>
      <c r="B554" s="9"/>
      <c r="C554" s="46"/>
      <c r="D554" s="129">
        <v>0</v>
      </c>
      <c r="E554" s="9"/>
      <c r="F554" s="9"/>
      <c r="G554" s="196">
        <v>0</v>
      </c>
      <c r="H554" s="37"/>
      <c r="I554" s="37"/>
      <c r="J554" s="37"/>
      <c r="K554" s="37"/>
      <c r="L554" s="37"/>
      <c r="M554" s="37"/>
      <c r="N554" s="29"/>
      <c r="O554" s="29"/>
      <c r="P554" s="29"/>
      <c r="Q554" s="29"/>
      <c r="R554" s="29"/>
      <c r="S554" s="100"/>
      <c r="T554" s="100"/>
      <c r="U554" s="100"/>
      <c r="V554" s="100"/>
      <c r="W554" s="100"/>
      <c r="X554" s="100"/>
      <c r="Y554" s="100"/>
      <c r="Z554" s="100"/>
      <c r="AA554" s="100"/>
      <c r="AB554" s="227"/>
      <c r="AC554" s="227"/>
      <c r="AD554" s="227"/>
      <c r="AE554" s="227"/>
      <c r="AF554" s="227"/>
      <c r="AG554" s="227"/>
      <c r="AH554" s="227"/>
      <c r="AI554" s="227"/>
      <c r="AJ554" s="227"/>
      <c r="AK554" s="227"/>
      <c r="AL554" s="227"/>
      <c r="AM554" s="227"/>
      <c r="AN554" s="227"/>
      <c r="AO554" s="227"/>
      <c r="AP554" s="227"/>
      <c r="AQ554" s="227"/>
      <c r="AR554" s="227"/>
      <c r="AS554" s="227"/>
      <c r="AT554" s="227"/>
      <c r="AU554" s="227"/>
      <c r="AV554" s="227"/>
      <c r="AW554" s="227"/>
      <c r="AX554" s="227"/>
      <c r="AY554" s="227"/>
      <c r="AZ554" s="227"/>
      <c r="BA554" s="227"/>
      <c r="BB554" s="227"/>
      <c r="BC554" s="227"/>
      <c r="BD554" s="100"/>
      <c r="BE554" s="100"/>
      <c r="BF554" s="100"/>
      <c r="BG554" s="100"/>
      <c r="BH554" s="100"/>
      <c r="BI554" s="100"/>
      <c r="BJ554" s="100"/>
      <c r="BK554" s="12"/>
      <c r="BL554" s="12"/>
    </row>
    <row r="555" spans="1:64" hidden="1" outlineLevel="1">
      <c r="A555" s="9"/>
      <c r="B555" s="9"/>
      <c r="C555" s="46"/>
      <c r="D555" s="129">
        <v>0</v>
      </c>
      <c r="E555" s="9"/>
      <c r="F555" s="9"/>
      <c r="G555" s="196">
        <v>0</v>
      </c>
      <c r="H555" s="37"/>
      <c r="I555" s="37"/>
      <c r="J555" s="37"/>
      <c r="K555" s="37"/>
      <c r="L555" s="37"/>
      <c r="M555" s="37"/>
      <c r="N555" s="29"/>
      <c r="O555" s="29"/>
      <c r="P555" s="29"/>
      <c r="Q555" s="29"/>
      <c r="R555" s="29"/>
      <c r="S555" s="100"/>
      <c r="T555" s="100"/>
      <c r="U555" s="100"/>
      <c r="V555" s="100"/>
      <c r="W555" s="100"/>
      <c r="X555" s="100"/>
      <c r="Y555" s="100"/>
      <c r="Z555" s="100"/>
      <c r="AA555" s="100"/>
      <c r="AB555" s="227"/>
      <c r="AC555" s="227"/>
      <c r="AD555" s="227"/>
      <c r="AE555" s="227"/>
      <c r="AF555" s="227"/>
      <c r="AG555" s="227"/>
      <c r="AH555" s="227"/>
      <c r="AI555" s="227"/>
      <c r="AJ555" s="227"/>
      <c r="AK555" s="227"/>
      <c r="AL555" s="227"/>
      <c r="AM555" s="227"/>
      <c r="AN555" s="227"/>
      <c r="AO555" s="227"/>
      <c r="AP555" s="227"/>
      <c r="AQ555" s="227"/>
      <c r="AR555" s="227"/>
      <c r="AS555" s="227"/>
      <c r="AT555" s="227"/>
      <c r="AU555" s="227"/>
      <c r="AV555" s="227"/>
      <c r="AW555" s="227"/>
      <c r="AX555" s="227"/>
      <c r="AY555" s="227"/>
      <c r="AZ555" s="227"/>
      <c r="BA555" s="227"/>
      <c r="BB555" s="227"/>
      <c r="BC555" s="227"/>
      <c r="BD555" s="100"/>
      <c r="BE555" s="100"/>
      <c r="BF555" s="100"/>
      <c r="BG555" s="100"/>
      <c r="BH555" s="100"/>
      <c r="BI555" s="100"/>
      <c r="BJ555" s="100"/>
      <c r="BK555" s="12"/>
      <c r="BL555" s="12"/>
    </row>
    <row r="556" spans="1:64" hidden="1" outlineLevel="1">
      <c r="A556" s="9"/>
      <c r="B556" s="9"/>
      <c r="C556" s="46"/>
      <c r="D556" s="129">
        <v>0</v>
      </c>
      <c r="E556" s="9"/>
      <c r="F556" s="9"/>
      <c r="G556" s="196">
        <v>0</v>
      </c>
      <c r="H556" s="37"/>
      <c r="I556" s="37"/>
      <c r="J556" s="37"/>
      <c r="K556" s="37"/>
      <c r="L556" s="37"/>
      <c r="M556" s="37"/>
      <c r="N556" s="29"/>
      <c r="O556" s="29"/>
      <c r="P556" s="29"/>
      <c r="Q556" s="29"/>
      <c r="R556" s="29"/>
      <c r="S556" s="100"/>
      <c r="T556" s="100"/>
      <c r="U556" s="100"/>
      <c r="V556" s="100"/>
      <c r="W556" s="100"/>
      <c r="X556" s="100"/>
      <c r="Y556" s="100"/>
      <c r="Z556" s="100"/>
      <c r="AA556" s="100"/>
      <c r="AB556" s="227"/>
      <c r="AC556" s="227"/>
      <c r="AD556" s="227"/>
      <c r="AE556" s="227"/>
      <c r="AF556" s="227"/>
      <c r="AG556" s="227"/>
      <c r="AH556" s="227"/>
      <c r="AI556" s="227"/>
      <c r="AJ556" s="227"/>
      <c r="AK556" s="227"/>
      <c r="AL556" s="227"/>
      <c r="AM556" s="227"/>
      <c r="AN556" s="227"/>
      <c r="AO556" s="227"/>
      <c r="AP556" s="227"/>
      <c r="AQ556" s="227"/>
      <c r="AR556" s="227"/>
      <c r="AS556" s="227"/>
      <c r="AT556" s="227"/>
      <c r="AU556" s="227"/>
      <c r="AV556" s="227"/>
      <c r="AW556" s="227"/>
      <c r="AX556" s="227"/>
      <c r="AY556" s="227"/>
      <c r="AZ556" s="227"/>
      <c r="BA556" s="227"/>
      <c r="BB556" s="227"/>
      <c r="BC556" s="227"/>
      <c r="BD556" s="100"/>
      <c r="BE556" s="100"/>
      <c r="BF556" s="100"/>
      <c r="BG556" s="100"/>
      <c r="BH556" s="100"/>
      <c r="BI556" s="100"/>
      <c r="BJ556" s="100"/>
      <c r="BK556" s="12"/>
      <c r="BL556" s="12"/>
    </row>
    <row r="557" spans="1:64" hidden="1" outlineLevel="1">
      <c r="A557" s="9"/>
      <c r="B557" s="9"/>
      <c r="C557" s="46"/>
      <c r="D557" s="129">
        <v>0</v>
      </c>
      <c r="E557" s="9"/>
      <c r="F557" s="9"/>
      <c r="G557" s="196">
        <v>0</v>
      </c>
      <c r="H557" s="37"/>
      <c r="I557" s="37"/>
      <c r="J557" s="37"/>
      <c r="K557" s="37"/>
      <c r="L557" s="37"/>
      <c r="M557" s="37"/>
      <c r="N557" s="29"/>
      <c r="O557" s="29"/>
      <c r="P557" s="29"/>
      <c r="Q557" s="29"/>
      <c r="R557" s="29"/>
      <c r="S557" s="100"/>
      <c r="T557" s="100"/>
      <c r="U557" s="100"/>
      <c r="V557" s="100"/>
      <c r="W557" s="100"/>
      <c r="X557" s="100"/>
      <c r="Y557" s="100"/>
      <c r="Z557" s="100"/>
      <c r="AA557" s="100"/>
      <c r="AB557" s="227"/>
      <c r="AC557" s="227"/>
      <c r="AD557" s="227"/>
      <c r="AE557" s="227"/>
      <c r="AF557" s="227"/>
      <c r="AG557" s="227"/>
      <c r="AH557" s="227"/>
      <c r="AI557" s="227"/>
      <c r="AJ557" s="227"/>
      <c r="AK557" s="227"/>
      <c r="AL557" s="227"/>
      <c r="AM557" s="227"/>
      <c r="AN557" s="227"/>
      <c r="AO557" s="227"/>
      <c r="AP557" s="227"/>
      <c r="AQ557" s="227"/>
      <c r="AR557" s="227"/>
      <c r="AS557" s="227"/>
      <c r="AT557" s="227"/>
      <c r="AU557" s="227"/>
      <c r="AV557" s="227"/>
      <c r="AW557" s="227"/>
      <c r="AX557" s="227"/>
      <c r="AY557" s="227"/>
      <c r="AZ557" s="227"/>
      <c r="BA557" s="227"/>
      <c r="BB557" s="227"/>
      <c r="BC557" s="227"/>
      <c r="BD557" s="100"/>
      <c r="BE557" s="100"/>
      <c r="BF557" s="100"/>
      <c r="BG557" s="100"/>
      <c r="BH557" s="100"/>
      <c r="BI557" s="100"/>
      <c r="BJ557" s="100"/>
      <c r="BK557" s="12"/>
      <c r="BL557" s="12"/>
    </row>
    <row r="558" spans="1:64" hidden="1" outlineLevel="1">
      <c r="A558" s="9"/>
      <c r="B558" s="9"/>
      <c r="C558" s="46"/>
      <c r="D558" s="129">
        <v>0</v>
      </c>
      <c r="E558" s="9"/>
      <c r="F558" s="9"/>
      <c r="G558" s="196">
        <v>0</v>
      </c>
      <c r="H558" s="37"/>
      <c r="I558" s="37"/>
      <c r="J558" s="37"/>
      <c r="K558" s="37"/>
      <c r="L558" s="37"/>
      <c r="M558" s="37"/>
      <c r="N558" s="29"/>
      <c r="O558" s="29"/>
      <c r="P558" s="29"/>
      <c r="Q558" s="29"/>
      <c r="R558" s="29"/>
      <c r="S558" s="100"/>
      <c r="T558" s="100"/>
      <c r="U558" s="100"/>
      <c r="V558" s="100"/>
      <c r="W558" s="100"/>
      <c r="X558" s="100"/>
      <c r="Y558" s="100"/>
      <c r="Z558" s="100"/>
      <c r="AA558" s="100"/>
      <c r="AB558" s="227"/>
      <c r="AC558" s="227"/>
      <c r="AD558" s="227"/>
      <c r="AE558" s="227"/>
      <c r="AF558" s="227"/>
      <c r="AG558" s="227"/>
      <c r="AH558" s="227"/>
      <c r="AI558" s="227"/>
      <c r="AJ558" s="227"/>
      <c r="AK558" s="227"/>
      <c r="AL558" s="227"/>
      <c r="AM558" s="227"/>
      <c r="AN558" s="227"/>
      <c r="AO558" s="227"/>
      <c r="AP558" s="227"/>
      <c r="AQ558" s="227"/>
      <c r="AR558" s="227"/>
      <c r="AS558" s="227"/>
      <c r="AT558" s="227"/>
      <c r="AU558" s="227"/>
      <c r="AV558" s="227"/>
      <c r="AW558" s="227"/>
      <c r="AX558" s="227"/>
      <c r="AY558" s="227"/>
      <c r="AZ558" s="227"/>
      <c r="BA558" s="227"/>
      <c r="BB558" s="227"/>
      <c r="BC558" s="227"/>
      <c r="BD558" s="100"/>
      <c r="BE558" s="100"/>
      <c r="BF558" s="100"/>
      <c r="BG558" s="100"/>
      <c r="BH558" s="100"/>
      <c r="BI558" s="100"/>
      <c r="BJ558" s="100"/>
      <c r="BK558" s="12"/>
      <c r="BL558" s="12"/>
    </row>
    <row r="559" spans="1:64" hidden="1" outlineLevel="1">
      <c r="A559" s="9"/>
      <c r="B559" s="9"/>
      <c r="C559" s="46"/>
      <c r="D559" s="129">
        <v>0</v>
      </c>
      <c r="E559" s="9"/>
      <c r="F559" s="9"/>
      <c r="G559" s="196">
        <v>0</v>
      </c>
      <c r="H559" s="37"/>
      <c r="I559" s="37"/>
      <c r="J559" s="37"/>
      <c r="K559" s="37"/>
      <c r="L559" s="37"/>
      <c r="M559" s="37"/>
      <c r="N559" s="29"/>
      <c r="O559" s="29"/>
      <c r="P559" s="29"/>
      <c r="Q559" s="29"/>
      <c r="R559" s="29"/>
      <c r="S559" s="100"/>
      <c r="T559" s="100"/>
      <c r="U559" s="100"/>
      <c r="V559" s="100"/>
      <c r="W559" s="100"/>
      <c r="X559" s="100"/>
      <c r="Y559" s="100"/>
      <c r="Z559" s="100"/>
      <c r="AA559" s="100"/>
      <c r="AB559" s="227"/>
      <c r="AC559" s="227"/>
      <c r="AD559" s="227"/>
      <c r="AE559" s="227"/>
      <c r="AF559" s="227"/>
      <c r="AG559" s="227"/>
      <c r="AH559" s="227"/>
      <c r="AI559" s="227"/>
      <c r="AJ559" s="227"/>
      <c r="AK559" s="227"/>
      <c r="AL559" s="227"/>
      <c r="AM559" s="227"/>
      <c r="AN559" s="227"/>
      <c r="AO559" s="227"/>
      <c r="AP559" s="227"/>
      <c r="AQ559" s="227"/>
      <c r="AR559" s="227"/>
      <c r="AS559" s="227"/>
      <c r="AT559" s="227"/>
      <c r="AU559" s="227"/>
      <c r="AV559" s="227"/>
      <c r="AW559" s="227"/>
      <c r="AX559" s="227"/>
      <c r="AY559" s="227"/>
      <c r="AZ559" s="227"/>
      <c r="BA559" s="227"/>
      <c r="BB559" s="227"/>
      <c r="BC559" s="227"/>
      <c r="BD559" s="100"/>
      <c r="BE559" s="100"/>
      <c r="BF559" s="100"/>
      <c r="BG559" s="100"/>
      <c r="BH559" s="100"/>
      <c r="BI559" s="100"/>
      <c r="BJ559" s="100"/>
      <c r="BK559" s="12"/>
      <c r="BL559" s="12"/>
    </row>
    <row r="560" spans="1:64" hidden="1" outlineLevel="1">
      <c r="A560" s="9"/>
      <c r="B560" s="9"/>
      <c r="C560" s="46"/>
      <c r="D560" s="129">
        <v>0</v>
      </c>
      <c r="E560" s="9"/>
      <c r="F560" s="9"/>
      <c r="G560" s="196">
        <v>0</v>
      </c>
      <c r="H560" s="37"/>
      <c r="I560" s="37"/>
      <c r="J560" s="37"/>
      <c r="K560" s="37"/>
      <c r="L560" s="37"/>
      <c r="M560" s="37"/>
      <c r="N560" s="29"/>
      <c r="O560" s="29"/>
      <c r="P560" s="29"/>
      <c r="Q560" s="29"/>
      <c r="R560" s="29"/>
      <c r="S560" s="100"/>
      <c r="T560" s="100"/>
      <c r="U560" s="100"/>
      <c r="V560" s="100"/>
      <c r="W560" s="100"/>
      <c r="X560" s="100"/>
      <c r="Y560" s="100"/>
      <c r="Z560" s="100"/>
      <c r="AA560" s="100"/>
      <c r="AB560" s="227"/>
      <c r="AC560" s="227"/>
      <c r="AD560" s="227"/>
      <c r="AE560" s="227"/>
      <c r="AF560" s="227"/>
      <c r="AG560" s="227"/>
      <c r="AH560" s="227"/>
      <c r="AI560" s="227"/>
      <c r="AJ560" s="227"/>
      <c r="AK560" s="227"/>
      <c r="AL560" s="227"/>
      <c r="AM560" s="227"/>
      <c r="AN560" s="227"/>
      <c r="AO560" s="227"/>
      <c r="AP560" s="227"/>
      <c r="AQ560" s="227"/>
      <c r="AR560" s="227"/>
      <c r="AS560" s="227"/>
      <c r="AT560" s="227"/>
      <c r="AU560" s="227"/>
      <c r="AV560" s="227"/>
      <c r="AW560" s="227"/>
      <c r="AX560" s="227"/>
      <c r="AY560" s="227"/>
      <c r="AZ560" s="227"/>
      <c r="BA560" s="227"/>
      <c r="BB560" s="227"/>
      <c r="BC560" s="227"/>
      <c r="BD560" s="100"/>
      <c r="BE560" s="100"/>
      <c r="BF560" s="100"/>
      <c r="BG560" s="100"/>
      <c r="BH560" s="100"/>
      <c r="BI560" s="100"/>
      <c r="BJ560" s="100"/>
      <c r="BK560" s="12"/>
      <c r="BL560" s="12"/>
    </row>
    <row r="561" spans="1:64" hidden="1" outlineLevel="1">
      <c r="A561" s="9"/>
      <c r="B561" s="9"/>
      <c r="C561" s="46"/>
      <c r="D561" s="129">
        <v>0</v>
      </c>
      <c r="E561" s="9"/>
      <c r="F561" s="9"/>
      <c r="G561" s="196">
        <v>0</v>
      </c>
      <c r="H561" s="37"/>
      <c r="I561" s="37"/>
      <c r="J561" s="37"/>
      <c r="K561" s="37"/>
      <c r="L561" s="37"/>
      <c r="M561" s="37"/>
      <c r="N561" s="29"/>
      <c r="O561" s="29"/>
      <c r="P561" s="29"/>
      <c r="Q561" s="29"/>
      <c r="R561" s="29"/>
      <c r="S561" s="100"/>
      <c r="T561" s="100"/>
      <c r="U561" s="100"/>
      <c r="V561" s="100"/>
      <c r="W561" s="100"/>
      <c r="X561" s="100"/>
      <c r="Y561" s="100"/>
      <c r="Z561" s="100"/>
      <c r="AA561" s="100"/>
      <c r="AB561" s="227"/>
      <c r="AC561" s="227"/>
      <c r="AD561" s="227"/>
      <c r="AE561" s="227"/>
      <c r="AF561" s="227"/>
      <c r="AG561" s="227"/>
      <c r="AH561" s="227"/>
      <c r="AI561" s="227"/>
      <c r="AJ561" s="227"/>
      <c r="AK561" s="227"/>
      <c r="AL561" s="227"/>
      <c r="AM561" s="227"/>
      <c r="AN561" s="227"/>
      <c r="AO561" s="227"/>
      <c r="AP561" s="227"/>
      <c r="AQ561" s="227"/>
      <c r="AR561" s="227"/>
      <c r="AS561" s="227"/>
      <c r="AT561" s="227"/>
      <c r="AU561" s="227"/>
      <c r="AV561" s="227"/>
      <c r="AW561" s="227"/>
      <c r="AX561" s="227"/>
      <c r="AY561" s="227"/>
      <c r="AZ561" s="227"/>
      <c r="BA561" s="227"/>
      <c r="BB561" s="227"/>
      <c r="BC561" s="227"/>
      <c r="BD561" s="100"/>
      <c r="BE561" s="100"/>
      <c r="BF561" s="100"/>
      <c r="BG561" s="100"/>
      <c r="BH561" s="100"/>
      <c r="BI561" s="100"/>
      <c r="BJ561" s="100"/>
      <c r="BK561" s="12"/>
      <c r="BL561" s="12"/>
    </row>
    <row r="562" spans="1:64" hidden="1" outlineLevel="1">
      <c r="A562" s="9"/>
      <c r="B562" s="9"/>
      <c r="C562" s="46"/>
      <c r="D562" s="129">
        <v>0</v>
      </c>
      <c r="E562" s="9"/>
      <c r="F562" s="9"/>
      <c r="G562" s="196">
        <v>0</v>
      </c>
      <c r="H562" s="37"/>
      <c r="I562" s="37"/>
      <c r="J562" s="37"/>
      <c r="K562" s="37"/>
      <c r="L562" s="37"/>
      <c r="M562" s="37"/>
      <c r="N562" s="29"/>
      <c r="O562" s="29"/>
      <c r="P562" s="29"/>
      <c r="Q562" s="29"/>
      <c r="R562" s="29"/>
      <c r="S562" s="100"/>
      <c r="T562" s="100"/>
      <c r="U562" s="100"/>
      <c r="V562" s="100"/>
      <c r="W562" s="100"/>
      <c r="X562" s="100"/>
      <c r="Y562" s="100"/>
      <c r="Z562" s="100"/>
      <c r="AA562" s="100"/>
      <c r="AB562" s="227"/>
      <c r="AC562" s="227"/>
      <c r="AD562" s="227"/>
      <c r="AE562" s="227"/>
      <c r="AF562" s="227"/>
      <c r="AG562" s="227"/>
      <c r="AH562" s="227"/>
      <c r="AI562" s="227"/>
      <c r="AJ562" s="227"/>
      <c r="AK562" s="227"/>
      <c r="AL562" s="227"/>
      <c r="AM562" s="227"/>
      <c r="AN562" s="227"/>
      <c r="AO562" s="227"/>
      <c r="AP562" s="227"/>
      <c r="AQ562" s="227"/>
      <c r="AR562" s="227"/>
      <c r="AS562" s="227"/>
      <c r="AT562" s="227"/>
      <c r="AU562" s="227"/>
      <c r="AV562" s="227"/>
      <c r="AW562" s="227"/>
      <c r="AX562" s="227"/>
      <c r="AY562" s="227"/>
      <c r="AZ562" s="227"/>
      <c r="BA562" s="227"/>
      <c r="BB562" s="227"/>
      <c r="BC562" s="227"/>
      <c r="BD562" s="100"/>
      <c r="BE562" s="100"/>
      <c r="BF562" s="100"/>
      <c r="BG562" s="100"/>
      <c r="BH562" s="100"/>
      <c r="BI562" s="100"/>
      <c r="BJ562" s="100"/>
      <c r="BK562" s="12"/>
      <c r="BL562" s="12"/>
    </row>
    <row r="563" spans="1:64" hidden="1" outlineLevel="1">
      <c r="A563" s="9"/>
      <c r="B563" s="9"/>
      <c r="C563" s="46"/>
      <c r="D563" s="129">
        <v>0</v>
      </c>
      <c r="E563" s="9"/>
      <c r="F563" s="9"/>
      <c r="G563" s="196">
        <v>0</v>
      </c>
      <c r="H563" s="37"/>
      <c r="I563" s="37"/>
      <c r="J563" s="37"/>
      <c r="K563" s="37"/>
      <c r="L563" s="37"/>
      <c r="M563" s="37"/>
      <c r="N563" s="29"/>
      <c r="O563" s="29"/>
      <c r="P563" s="29"/>
      <c r="Q563" s="29"/>
      <c r="R563" s="29"/>
      <c r="S563" s="100"/>
      <c r="T563" s="100"/>
      <c r="U563" s="100"/>
      <c r="V563" s="100"/>
      <c r="W563" s="100"/>
      <c r="X563" s="100"/>
      <c r="Y563" s="100"/>
      <c r="Z563" s="100"/>
      <c r="AA563" s="100"/>
      <c r="AB563" s="227"/>
      <c r="AC563" s="227"/>
      <c r="AD563" s="227"/>
      <c r="AE563" s="227"/>
      <c r="AF563" s="227"/>
      <c r="AG563" s="227"/>
      <c r="AH563" s="227"/>
      <c r="AI563" s="227"/>
      <c r="AJ563" s="227"/>
      <c r="AK563" s="227"/>
      <c r="AL563" s="227"/>
      <c r="AM563" s="227"/>
      <c r="AN563" s="227"/>
      <c r="AO563" s="227"/>
      <c r="AP563" s="227"/>
      <c r="AQ563" s="227"/>
      <c r="AR563" s="227"/>
      <c r="AS563" s="227"/>
      <c r="AT563" s="227"/>
      <c r="AU563" s="227"/>
      <c r="AV563" s="227"/>
      <c r="AW563" s="227"/>
      <c r="AX563" s="227"/>
      <c r="AY563" s="227"/>
      <c r="AZ563" s="227"/>
      <c r="BA563" s="227"/>
      <c r="BB563" s="227"/>
      <c r="BC563" s="227"/>
      <c r="BD563" s="100"/>
      <c r="BE563" s="100"/>
      <c r="BF563" s="100"/>
      <c r="BG563" s="100"/>
      <c r="BH563" s="100"/>
      <c r="BI563" s="100"/>
      <c r="BJ563" s="100"/>
      <c r="BK563" s="12"/>
      <c r="BL563" s="12"/>
    </row>
    <row r="564" spans="1:64" collapsed="1">
      <c r="A564" s="9"/>
      <c r="B564" s="9"/>
      <c r="C564" s="46"/>
      <c r="D564" s="114"/>
      <c r="E564" s="9"/>
      <c r="F564" s="9"/>
      <c r="G564" s="201"/>
      <c r="H564" s="37"/>
      <c r="I564" s="37"/>
      <c r="J564" s="37"/>
      <c r="K564" s="37"/>
      <c r="L564" s="37"/>
      <c r="M564" s="37"/>
      <c r="N564" s="29"/>
      <c r="O564" s="29"/>
      <c r="P564" s="29"/>
      <c r="Q564" s="29"/>
      <c r="R564" s="29"/>
      <c r="S564" s="100"/>
      <c r="T564" s="100"/>
      <c r="U564" s="100"/>
      <c r="V564" s="100"/>
      <c r="W564" s="100"/>
      <c r="X564" s="100"/>
      <c r="Y564" s="100"/>
      <c r="Z564" s="100"/>
      <c r="AA564" s="100"/>
      <c r="AB564" s="227"/>
      <c r="AC564" s="227"/>
      <c r="AD564" s="227"/>
      <c r="AE564" s="227"/>
      <c r="AF564" s="227"/>
      <c r="AG564" s="227"/>
      <c r="AH564" s="227"/>
      <c r="AI564" s="227"/>
      <c r="AJ564" s="227"/>
      <c r="AK564" s="227"/>
      <c r="AL564" s="227"/>
      <c r="AM564" s="227"/>
      <c r="AN564" s="227"/>
      <c r="AO564" s="227"/>
      <c r="AP564" s="227"/>
      <c r="AQ564" s="227"/>
      <c r="AR564" s="227"/>
      <c r="AS564" s="227"/>
      <c r="AT564" s="227"/>
      <c r="AU564" s="227"/>
      <c r="AV564" s="227"/>
      <c r="AW564" s="227"/>
      <c r="AX564" s="227"/>
      <c r="AY564" s="227"/>
      <c r="AZ564" s="227"/>
      <c r="BA564" s="227"/>
      <c r="BB564" s="227"/>
      <c r="BC564" s="227"/>
      <c r="BD564" s="100"/>
      <c r="BE564" s="100"/>
      <c r="BF564" s="100"/>
      <c r="BG564" s="100"/>
      <c r="BH564" s="100"/>
      <c r="BI564" s="100"/>
      <c r="BJ564" s="100"/>
      <c r="BK564" s="12"/>
      <c r="BL564" s="12"/>
    </row>
    <row r="565" spans="1:64">
      <c r="A565" s="9"/>
      <c r="B565" s="9"/>
      <c r="C565" s="46" t="s">
        <v>63</v>
      </c>
      <c r="D565" s="114"/>
      <c r="E565" s="9"/>
      <c r="F565" s="9"/>
      <c r="G565" s="200">
        <v>0</v>
      </c>
      <c r="H565" s="37"/>
      <c r="I565" s="37"/>
      <c r="J565" s="37"/>
      <c r="K565" s="37"/>
      <c r="L565" s="37"/>
      <c r="M565" s="37"/>
      <c r="N565" s="29"/>
      <c r="O565" s="29"/>
      <c r="P565" s="29"/>
      <c r="Q565" s="29"/>
      <c r="R565" s="29"/>
      <c r="S565" s="100"/>
      <c r="T565" s="100"/>
      <c r="U565" s="100"/>
      <c r="V565" s="100"/>
      <c r="W565" s="100"/>
      <c r="X565" s="100"/>
      <c r="Y565" s="100"/>
      <c r="Z565" s="100"/>
      <c r="AA565" s="100"/>
      <c r="AB565" s="227"/>
      <c r="AC565" s="227"/>
      <c r="AD565" s="227"/>
      <c r="AE565" s="227"/>
      <c r="AF565" s="227"/>
      <c r="AG565" s="227"/>
      <c r="AH565" s="227"/>
      <c r="AI565" s="227"/>
      <c r="AJ565" s="227"/>
      <c r="AK565" s="227"/>
      <c r="AL565" s="227"/>
      <c r="AM565" s="227"/>
      <c r="AN565" s="227"/>
      <c r="AO565" s="227"/>
      <c r="AP565" s="227"/>
      <c r="AQ565" s="227"/>
      <c r="AR565" s="227"/>
      <c r="AS565" s="227"/>
      <c r="AT565" s="227"/>
      <c r="AU565" s="227"/>
      <c r="AV565" s="227"/>
      <c r="AW565" s="227"/>
      <c r="AX565" s="227"/>
      <c r="AY565" s="227"/>
      <c r="AZ565" s="227"/>
      <c r="BA565" s="227"/>
      <c r="BB565" s="227"/>
      <c r="BC565" s="227"/>
      <c r="BD565" s="100"/>
      <c r="BE565" s="100"/>
      <c r="BF565" s="100"/>
      <c r="BG565" s="100"/>
      <c r="BH565" s="100"/>
      <c r="BI565" s="100"/>
      <c r="BJ565" s="100"/>
      <c r="BK565" s="12"/>
      <c r="BL565" s="12"/>
    </row>
    <row r="566" spans="1:64" hidden="1" outlineLevel="1">
      <c r="A566" s="9"/>
      <c r="B566" s="9"/>
      <c r="C566" s="9"/>
      <c r="D566" s="129" t="s">
        <v>121</v>
      </c>
      <c r="E566" s="9"/>
      <c r="F566" s="9"/>
      <c r="G566" s="196">
        <v>0</v>
      </c>
      <c r="H566" s="37"/>
      <c r="I566" s="37"/>
      <c r="J566" s="37"/>
      <c r="K566" s="37"/>
      <c r="L566" s="37"/>
      <c r="M566" s="37"/>
      <c r="N566" s="29"/>
      <c r="O566" s="29"/>
      <c r="P566" s="29"/>
      <c r="Q566" s="29"/>
      <c r="R566" s="29"/>
      <c r="S566" s="100"/>
      <c r="T566" s="100"/>
      <c r="U566" s="100"/>
      <c r="V566" s="100"/>
      <c r="W566" s="100"/>
      <c r="X566" s="100"/>
      <c r="Y566" s="100"/>
      <c r="Z566" s="100"/>
      <c r="AA566" s="100"/>
      <c r="AB566" s="227"/>
      <c r="AC566" s="227"/>
      <c r="AD566" s="227"/>
      <c r="AE566" s="227"/>
      <c r="AF566" s="227"/>
      <c r="AG566" s="227"/>
      <c r="AH566" s="227"/>
      <c r="AI566" s="227"/>
      <c r="AJ566" s="227"/>
      <c r="AK566" s="227"/>
      <c r="AL566" s="227"/>
      <c r="AM566" s="227"/>
      <c r="AN566" s="227"/>
      <c r="AO566" s="227"/>
      <c r="AP566" s="227"/>
      <c r="AQ566" s="227"/>
      <c r="AR566" s="227"/>
      <c r="AS566" s="227"/>
      <c r="AT566" s="227"/>
      <c r="AU566" s="227"/>
      <c r="AV566" s="227"/>
      <c r="AW566" s="227"/>
      <c r="AX566" s="227"/>
      <c r="AY566" s="227"/>
      <c r="AZ566" s="227"/>
      <c r="BA566" s="227"/>
      <c r="BB566" s="227"/>
      <c r="BC566" s="227"/>
      <c r="BD566" s="100"/>
      <c r="BE566" s="100"/>
      <c r="BF566" s="100"/>
      <c r="BG566" s="100"/>
      <c r="BH566" s="100"/>
      <c r="BI566" s="100"/>
      <c r="BJ566" s="100"/>
      <c r="BK566" s="12"/>
      <c r="BL566" s="12"/>
    </row>
    <row r="567" spans="1:64" hidden="1" outlineLevel="1">
      <c r="A567" s="9"/>
      <c r="B567" s="9"/>
      <c r="C567" s="46"/>
      <c r="D567" s="129" t="s">
        <v>122</v>
      </c>
      <c r="E567" s="9"/>
      <c r="F567" s="9"/>
      <c r="G567" s="196">
        <v>0</v>
      </c>
      <c r="H567" s="37"/>
      <c r="I567" s="37"/>
      <c r="J567" s="37"/>
      <c r="K567" s="37"/>
      <c r="L567" s="37"/>
      <c r="M567" s="37"/>
      <c r="N567" s="29"/>
      <c r="O567" s="29"/>
      <c r="P567" s="29"/>
      <c r="Q567" s="29"/>
      <c r="R567" s="29"/>
      <c r="S567" s="100"/>
      <c r="T567" s="100"/>
      <c r="U567" s="100"/>
      <c r="V567" s="100"/>
      <c r="W567" s="100"/>
      <c r="X567" s="100"/>
      <c r="Y567" s="100"/>
      <c r="Z567" s="100"/>
      <c r="AA567" s="100"/>
      <c r="AB567" s="227"/>
      <c r="AC567" s="227"/>
      <c r="AD567" s="227"/>
      <c r="AE567" s="227"/>
      <c r="AF567" s="227"/>
      <c r="AG567" s="227"/>
      <c r="AH567" s="227"/>
      <c r="AI567" s="227"/>
      <c r="AJ567" s="227"/>
      <c r="AK567" s="227"/>
      <c r="AL567" s="227"/>
      <c r="AM567" s="227"/>
      <c r="AN567" s="227"/>
      <c r="AO567" s="227"/>
      <c r="AP567" s="227"/>
      <c r="AQ567" s="227"/>
      <c r="AR567" s="227"/>
      <c r="AS567" s="227"/>
      <c r="AT567" s="227"/>
      <c r="AU567" s="227"/>
      <c r="AV567" s="227"/>
      <c r="AW567" s="227"/>
      <c r="AX567" s="227"/>
      <c r="AY567" s="227"/>
      <c r="AZ567" s="227"/>
      <c r="BA567" s="227"/>
      <c r="BB567" s="227"/>
      <c r="BC567" s="227"/>
      <c r="BD567" s="100"/>
      <c r="BE567" s="100"/>
      <c r="BF567" s="100"/>
      <c r="BG567" s="100"/>
      <c r="BH567" s="100"/>
      <c r="BI567" s="100"/>
      <c r="BJ567" s="100"/>
      <c r="BK567" s="12"/>
      <c r="BL567" s="12"/>
    </row>
    <row r="568" spans="1:64" hidden="1" outlineLevel="1">
      <c r="A568" s="9"/>
      <c r="B568" s="9"/>
      <c r="C568" s="46"/>
      <c r="D568" s="129" t="s">
        <v>123</v>
      </c>
      <c r="E568" s="9"/>
      <c r="F568" s="9"/>
      <c r="G568" s="196">
        <v>0</v>
      </c>
      <c r="H568" s="37"/>
      <c r="I568" s="37"/>
      <c r="J568" s="37"/>
      <c r="K568" s="37"/>
      <c r="L568" s="37"/>
      <c r="M568" s="37"/>
      <c r="N568" s="29"/>
      <c r="O568" s="29"/>
      <c r="P568" s="29"/>
      <c r="Q568" s="29"/>
      <c r="R568" s="29"/>
      <c r="S568" s="100"/>
      <c r="T568" s="100"/>
      <c r="U568" s="100"/>
      <c r="V568" s="100"/>
      <c r="W568" s="100"/>
      <c r="X568" s="100"/>
      <c r="Y568" s="100"/>
      <c r="Z568" s="100"/>
      <c r="AA568" s="100"/>
      <c r="AB568" s="227"/>
      <c r="AC568" s="227"/>
      <c r="AD568" s="227"/>
      <c r="AE568" s="227"/>
      <c r="AF568" s="227"/>
      <c r="AG568" s="227"/>
      <c r="AH568" s="227"/>
      <c r="AI568" s="227"/>
      <c r="AJ568" s="227"/>
      <c r="AK568" s="227"/>
      <c r="AL568" s="227"/>
      <c r="AM568" s="227"/>
      <c r="AN568" s="227"/>
      <c r="AO568" s="227"/>
      <c r="AP568" s="227"/>
      <c r="AQ568" s="227"/>
      <c r="AR568" s="227"/>
      <c r="AS568" s="227"/>
      <c r="AT568" s="227"/>
      <c r="AU568" s="227"/>
      <c r="AV568" s="227"/>
      <c r="AW568" s="227"/>
      <c r="AX568" s="227"/>
      <c r="AY568" s="227"/>
      <c r="AZ568" s="227"/>
      <c r="BA568" s="227"/>
      <c r="BB568" s="227"/>
      <c r="BC568" s="227"/>
      <c r="BD568" s="100"/>
      <c r="BE568" s="100"/>
      <c r="BF568" s="100"/>
      <c r="BG568" s="100"/>
      <c r="BH568" s="100"/>
      <c r="BI568" s="100"/>
      <c r="BJ568" s="100"/>
      <c r="BK568" s="12"/>
      <c r="BL568" s="12"/>
    </row>
    <row r="569" spans="1:64" hidden="1" outlineLevel="1">
      <c r="A569" s="9"/>
      <c r="B569" s="9"/>
      <c r="C569" s="46"/>
      <c r="D569" s="129" t="s">
        <v>124</v>
      </c>
      <c r="E569" s="9"/>
      <c r="F569" s="9"/>
      <c r="G569" s="196">
        <v>0</v>
      </c>
      <c r="H569" s="37"/>
      <c r="I569" s="37"/>
      <c r="J569" s="37"/>
      <c r="K569" s="37"/>
      <c r="L569" s="37"/>
      <c r="M569" s="37"/>
      <c r="N569" s="29"/>
      <c r="O569" s="29"/>
      <c r="P569" s="29"/>
      <c r="Q569" s="29"/>
      <c r="R569" s="29"/>
      <c r="S569" s="100"/>
      <c r="T569" s="100"/>
      <c r="U569" s="100"/>
      <c r="V569" s="100"/>
      <c r="W569" s="100"/>
      <c r="X569" s="100"/>
      <c r="Y569" s="100"/>
      <c r="Z569" s="100"/>
      <c r="AA569" s="100"/>
      <c r="AB569" s="227"/>
      <c r="AC569" s="227"/>
      <c r="AD569" s="227"/>
      <c r="AE569" s="227"/>
      <c r="AF569" s="227"/>
      <c r="AG569" s="227"/>
      <c r="AH569" s="227"/>
      <c r="AI569" s="227"/>
      <c r="AJ569" s="227"/>
      <c r="AK569" s="227"/>
      <c r="AL569" s="227"/>
      <c r="AM569" s="227"/>
      <c r="AN569" s="227"/>
      <c r="AO569" s="227"/>
      <c r="AP569" s="227"/>
      <c r="AQ569" s="227"/>
      <c r="AR569" s="227"/>
      <c r="AS569" s="227"/>
      <c r="AT569" s="227"/>
      <c r="AU569" s="227"/>
      <c r="AV569" s="227"/>
      <c r="AW569" s="227"/>
      <c r="AX569" s="227"/>
      <c r="AY569" s="227"/>
      <c r="AZ569" s="227"/>
      <c r="BA569" s="227"/>
      <c r="BB569" s="227"/>
      <c r="BC569" s="227"/>
      <c r="BD569" s="100"/>
      <c r="BE569" s="100"/>
      <c r="BF569" s="100"/>
      <c r="BG569" s="100"/>
      <c r="BH569" s="100"/>
      <c r="BI569" s="100"/>
      <c r="BJ569" s="100"/>
      <c r="BK569" s="12"/>
      <c r="BL569" s="12"/>
    </row>
    <row r="570" spans="1:64" hidden="1" outlineLevel="1">
      <c r="A570" s="9"/>
      <c r="B570" s="9"/>
      <c r="C570" s="46"/>
      <c r="D570" s="129" t="s">
        <v>125</v>
      </c>
      <c r="E570" s="9"/>
      <c r="F570" s="9"/>
      <c r="G570" s="196">
        <v>0</v>
      </c>
      <c r="H570" s="37"/>
      <c r="I570" s="37"/>
      <c r="J570" s="37"/>
      <c r="K570" s="37"/>
      <c r="L570" s="37"/>
      <c r="M570" s="37"/>
      <c r="N570" s="29"/>
      <c r="O570" s="29"/>
      <c r="P570" s="29"/>
      <c r="Q570" s="29"/>
      <c r="R570" s="29"/>
      <c r="S570" s="100"/>
      <c r="T570" s="100"/>
      <c r="U570" s="100"/>
      <c r="V570" s="100"/>
      <c r="W570" s="100"/>
      <c r="X570" s="100"/>
      <c r="Y570" s="100"/>
      <c r="Z570" s="100"/>
      <c r="AA570" s="100"/>
      <c r="AB570" s="227"/>
      <c r="AC570" s="227"/>
      <c r="AD570" s="227"/>
      <c r="AE570" s="227"/>
      <c r="AF570" s="227"/>
      <c r="AG570" s="227"/>
      <c r="AH570" s="227"/>
      <c r="AI570" s="227"/>
      <c r="AJ570" s="227"/>
      <c r="AK570" s="227"/>
      <c r="AL570" s="227"/>
      <c r="AM570" s="227"/>
      <c r="AN570" s="227"/>
      <c r="AO570" s="227"/>
      <c r="AP570" s="227"/>
      <c r="AQ570" s="227"/>
      <c r="AR570" s="227"/>
      <c r="AS570" s="227"/>
      <c r="AT570" s="227"/>
      <c r="AU570" s="227"/>
      <c r="AV570" s="227"/>
      <c r="AW570" s="227"/>
      <c r="AX570" s="227"/>
      <c r="AY570" s="227"/>
      <c r="AZ570" s="227"/>
      <c r="BA570" s="227"/>
      <c r="BB570" s="227"/>
      <c r="BC570" s="227"/>
      <c r="BD570" s="100"/>
      <c r="BE570" s="100"/>
      <c r="BF570" s="100"/>
      <c r="BG570" s="100"/>
      <c r="BH570" s="100"/>
      <c r="BI570" s="100"/>
      <c r="BJ570" s="100"/>
      <c r="BK570" s="12"/>
      <c r="BL570" s="12"/>
    </row>
    <row r="571" spans="1:64" hidden="1" outlineLevel="1">
      <c r="A571" s="9"/>
      <c r="B571" s="9"/>
      <c r="C571" s="46"/>
      <c r="D571" s="129" t="s">
        <v>126</v>
      </c>
      <c r="E571" s="9"/>
      <c r="F571" s="9"/>
      <c r="G571" s="196">
        <v>0</v>
      </c>
      <c r="H571" s="37"/>
      <c r="I571" s="37"/>
      <c r="J571" s="37"/>
      <c r="K571" s="37"/>
      <c r="L571" s="37"/>
      <c r="M571" s="37"/>
      <c r="N571" s="29"/>
      <c r="O571" s="29"/>
      <c r="P571" s="29"/>
      <c r="Q571" s="29"/>
      <c r="R571" s="29"/>
      <c r="S571" s="100"/>
      <c r="T571" s="100"/>
      <c r="U571" s="100"/>
      <c r="V571" s="100"/>
      <c r="W571" s="100"/>
      <c r="X571" s="100"/>
      <c r="Y571" s="100"/>
      <c r="Z571" s="100"/>
      <c r="AA571" s="100"/>
      <c r="AB571" s="227"/>
      <c r="AC571" s="227"/>
      <c r="AD571" s="227"/>
      <c r="AE571" s="227"/>
      <c r="AF571" s="227"/>
      <c r="AG571" s="227"/>
      <c r="AH571" s="227"/>
      <c r="AI571" s="227"/>
      <c r="AJ571" s="227"/>
      <c r="AK571" s="227"/>
      <c r="AL571" s="227"/>
      <c r="AM571" s="227"/>
      <c r="AN571" s="227"/>
      <c r="AO571" s="227"/>
      <c r="AP571" s="227"/>
      <c r="AQ571" s="227"/>
      <c r="AR571" s="227"/>
      <c r="AS571" s="227"/>
      <c r="AT571" s="227"/>
      <c r="AU571" s="227"/>
      <c r="AV571" s="227"/>
      <c r="AW571" s="227"/>
      <c r="AX571" s="227"/>
      <c r="AY571" s="227"/>
      <c r="AZ571" s="227"/>
      <c r="BA571" s="227"/>
      <c r="BB571" s="227"/>
      <c r="BC571" s="227"/>
      <c r="BD571" s="100"/>
      <c r="BE571" s="100"/>
      <c r="BF571" s="100"/>
      <c r="BG571" s="100"/>
      <c r="BH571" s="100"/>
      <c r="BI571" s="100"/>
      <c r="BJ571" s="100"/>
      <c r="BK571" s="12"/>
      <c r="BL571" s="12"/>
    </row>
    <row r="572" spans="1:64" hidden="1" outlineLevel="1">
      <c r="A572" s="9"/>
      <c r="B572" s="9"/>
      <c r="C572" s="46"/>
      <c r="D572" s="129" t="s">
        <v>127</v>
      </c>
      <c r="E572" s="9"/>
      <c r="F572" s="9"/>
      <c r="G572" s="196">
        <v>0</v>
      </c>
      <c r="H572" s="37"/>
      <c r="I572" s="37"/>
      <c r="J572" s="37"/>
      <c r="K572" s="37"/>
      <c r="L572" s="37"/>
      <c r="M572" s="37"/>
      <c r="N572" s="29"/>
      <c r="O572" s="29"/>
      <c r="P572" s="29"/>
      <c r="Q572" s="29"/>
      <c r="R572" s="29"/>
      <c r="S572" s="100"/>
      <c r="T572" s="100"/>
      <c r="U572" s="100"/>
      <c r="V572" s="100"/>
      <c r="W572" s="100"/>
      <c r="X572" s="100"/>
      <c r="Y572" s="100"/>
      <c r="Z572" s="100"/>
      <c r="AA572" s="100"/>
      <c r="AB572" s="227"/>
      <c r="AC572" s="227"/>
      <c r="AD572" s="227"/>
      <c r="AE572" s="227"/>
      <c r="AF572" s="227"/>
      <c r="AG572" s="227"/>
      <c r="AH572" s="227"/>
      <c r="AI572" s="227"/>
      <c r="AJ572" s="227"/>
      <c r="AK572" s="227"/>
      <c r="AL572" s="227"/>
      <c r="AM572" s="227"/>
      <c r="AN572" s="227"/>
      <c r="AO572" s="227"/>
      <c r="AP572" s="227"/>
      <c r="AQ572" s="227"/>
      <c r="AR572" s="227"/>
      <c r="AS572" s="227"/>
      <c r="AT572" s="227"/>
      <c r="AU572" s="227"/>
      <c r="AV572" s="227"/>
      <c r="AW572" s="227"/>
      <c r="AX572" s="227"/>
      <c r="AY572" s="227"/>
      <c r="AZ572" s="227"/>
      <c r="BA572" s="227"/>
      <c r="BB572" s="227"/>
      <c r="BC572" s="227"/>
      <c r="BD572" s="100"/>
      <c r="BE572" s="100"/>
      <c r="BF572" s="100"/>
      <c r="BG572" s="100"/>
      <c r="BH572" s="100"/>
      <c r="BI572" s="100"/>
      <c r="BJ572" s="100"/>
      <c r="BK572" s="12"/>
      <c r="BL572" s="12"/>
    </row>
    <row r="573" spans="1:64" hidden="1" outlineLevel="1">
      <c r="A573" s="9"/>
      <c r="B573" s="9"/>
      <c r="C573" s="46"/>
      <c r="D573" s="129" t="s">
        <v>128</v>
      </c>
      <c r="E573" s="9"/>
      <c r="F573" s="9"/>
      <c r="G573" s="196">
        <v>0</v>
      </c>
      <c r="H573" s="37"/>
      <c r="I573" s="37"/>
      <c r="J573" s="37"/>
      <c r="K573" s="37"/>
      <c r="L573" s="37"/>
      <c r="M573" s="37"/>
      <c r="N573" s="29"/>
      <c r="O573" s="29"/>
      <c r="P573" s="29"/>
      <c r="Q573" s="29"/>
      <c r="R573" s="29"/>
      <c r="S573" s="100"/>
      <c r="T573" s="100"/>
      <c r="U573" s="100"/>
      <c r="V573" s="100"/>
      <c r="W573" s="100"/>
      <c r="X573" s="100"/>
      <c r="Y573" s="100"/>
      <c r="Z573" s="100"/>
      <c r="AA573" s="100"/>
      <c r="AB573" s="227"/>
      <c r="AC573" s="227"/>
      <c r="AD573" s="227"/>
      <c r="AE573" s="227"/>
      <c r="AF573" s="227"/>
      <c r="AG573" s="227"/>
      <c r="AH573" s="227"/>
      <c r="AI573" s="227"/>
      <c r="AJ573" s="227"/>
      <c r="AK573" s="227"/>
      <c r="AL573" s="227"/>
      <c r="AM573" s="227"/>
      <c r="AN573" s="227"/>
      <c r="AO573" s="227"/>
      <c r="AP573" s="227"/>
      <c r="AQ573" s="227"/>
      <c r="AR573" s="227"/>
      <c r="AS573" s="227"/>
      <c r="AT573" s="227"/>
      <c r="AU573" s="227"/>
      <c r="AV573" s="227"/>
      <c r="AW573" s="227"/>
      <c r="AX573" s="227"/>
      <c r="AY573" s="227"/>
      <c r="AZ573" s="227"/>
      <c r="BA573" s="227"/>
      <c r="BB573" s="227"/>
      <c r="BC573" s="227"/>
      <c r="BD573" s="100"/>
      <c r="BE573" s="100"/>
      <c r="BF573" s="100"/>
      <c r="BG573" s="100"/>
      <c r="BH573" s="100"/>
      <c r="BI573" s="100"/>
      <c r="BJ573" s="100"/>
      <c r="BK573" s="12"/>
      <c r="BL573" s="12"/>
    </row>
    <row r="574" spans="1:64" hidden="1" outlineLevel="1">
      <c r="A574" s="9"/>
      <c r="B574" s="9"/>
      <c r="C574" s="46"/>
      <c r="D574" s="129">
        <v>0</v>
      </c>
      <c r="E574" s="9"/>
      <c r="F574" s="9"/>
      <c r="G574" s="196">
        <v>0</v>
      </c>
      <c r="H574" s="37"/>
      <c r="I574" s="37"/>
      <c r="J574" s="37"/>
      <c r="K574" s="37"/>
      <c r="L574" s="37"/>
      <c r="M574" s="37"/>
      <c r="N574" s="29"/>
      <c r="O574" s="29"/>
      <c r="P574" s="29"/>
      <c r="Q574" s="29"/>
      <c r="R574" s="29"/>
      <c r="S574" s="100"/>
      <c r="T574" s="100"/>
      <c r="U574" s="100"/>
      <c r="V574" s="100"/>
      <c r="W574" s="100"/>
      <c r="X574" s="100"/>
      <c r="Y574" s="100"/>
      <c r="Z574" s="100"/>
      <c r="AA574" s="100"/>
      <c r="AB574" s="227"/>
      <c r="AC574" s="227"/>
      <c r="AD574" s="227"/>
      <c r="AE574" s="227"/>
      <c r="AF574" s="227"/>
      <c r="AG574" s="227"/>
      <c r="AH574" s="227"/>
      <c r="AI574" s="227"/>
      <c r="AJ574" s="227"/>
      <c r="AK574" s="227"/>
      <c r="AL574" s="227"/>
      <c r="AM574" s="227"/>
      <c r="AN574" s="227"/>
      <c r="AO574" s="227"/>
      <c r="AP574" s="227"/>
      <c r="AQ574" s="227"/>
      <c r="AR574" s="227"/>
      <c r="AS574" s="227"/>
      <c r="AT574" s="227"/>
      <c r="AU574" s="227"/>
      <c r="AV574" s="227"/>
      <c r="AW574" s="227"/>
      <c r="AX574" s="227"/>
      <c r="AY574" s="227"/>
      <c r="AZ574" s="227"/>
      <c r="BA574" s="227"/>
      <c r="BB574" s="227"/>
      <c r="BC574" s="227"/>
      <c r="BD574" s="100"/>
      <c r="BE574" s="100"/>
      <c r="BF574" s="100"/>
      <c r="BG574" s="100"/>
      <c r="BH574" s="100"/>
      <c r="BI574" s="100"/>
      <c r="BJ574" s="100"/>
      <c r="BK574" s="12"/>
      <c r="BL574" s="12"/>
    </row>
    <row r="575" spans="1:64" hidden="1" outlineLevel="1">
      <c r="A575" s="9"/>
      <c r="B575" s="9"/>
      <c r="C575" s="46"/>
      <c r="D575" s="129">
        <v>0</v>
      </c>
      <c r="E575" s="9"/>
      <c r="F575" s="9"/>
      <c r="G575" s="196">
        <v>0</v>
      </c>
      <c r="H575" s="37"/>
      <c r="I575" s="37"/>
      <c r="J575" s="37"/>
      <c r="K575" s="37"/>
      <c r="L575" s="37"/>
      <c r="M575" s="37"/>
      <c r="N575" s="29"/>
      <c r="O575" s="29"/>
      <c r="P575" s="29"/>
      <c r="Q575" s="29"/>
      <c r="R575" s="29"/>
      <c r="S575" s="100"/>
      <c r="T575" s="100"/>
      <c r="U575" s="100"/>
      <c r="V575" s="100"/>
      <c r="W575" s="100"/>
      <c r="X575" s="100"/>
      <c r="Y575" s="100"/>
      <c r="Z575" s="100"/>
      <c r="AA575" s="100"/>
      <c r="AB575" s="227"/>
      <c r="AC575" s="227"/>
      <c r="AD575" s="227"/>
      <c r="AE575" s="227"/>
      <c r="AF575" s="227"/>
      <c r="AG575" s="227"/>
      <c r="AH575" s="227"/>
      <c r="AI575" s="227"/>
      <c r="AJ575" s="227"/>
      <c r="AK575" s="227"/>
      <c r="AL575" s="227"/>
      <c r="AM575" s="227"/>
      <c r="AN575" s="227"/>
      <c r="AO575" s="227"/>
      <c r="AP575" s="227"/>
      <c r="AQ575" s="227"/>
      <c r="AR575" s="227"/>
      <c r="AS575" s="227"/>
      <c r="AT575" s="227"/>
      <c r="AU575" s="227"/>
      <c r="AV575" s="227"/>
      <c r="AW575" s="227"/>
      <c r="AX575" s="227"/>
      <c r="AY575" s="227"/>
      <c r="AZ575" s="227"/>
      <c r="BA575" s="227"/>
      <c r="BB575" s="227"/>
      <c r="BC575" s="227"/>
      <c r="BD575" s="100"/>
      <c r="BE575" s="100"/>
      <c r="BF575" s="100"/>
      <c r="BG575" s="100"/>
      <c r="BH575" s="100"/>
      <c r="BI575" s="100"/>
      <c r="BJ575" s="100"/>
      <c r="BK575" s="12"/>
      <c r="BL575" s="12"/>
    </row>
    <row r="576" spans="1:64" hidden="1" outlineLevel="1">
      <c r="A576" s="9"/>
      <c r="B576" s="9"/>
      <c r="C576" s="46"/>
      <c r="D576" s="129">
        <v>0</v>
      </c>
      <c r="E576" s="9"/>
      <c r="F576" s="9"/>
      <c r="G576" s="196">
        <v>0</v>
      </c>
      <c r="H576" s="37"/>
      <c r="I576" s="37"/>
      <c r="J576" s="37"/>
      <c r="K576" s="37"/>
      <c r="L576" s="37"/>
      <c r="M576" s="37"/>
      <c r="N576" s="29"/>
      <c r="O576" s="29"/>
      <c r="P576" s="29"/>
      <c r="Q576" s="29"/>
      <c r="R576" s="29"/>
      <c r="S576" s="100"/>
      <c r="T576" s="100"/>
      <c r="U576" s="100"/>
      <c r="V576" s="100"/>
      <c r="W576" s="100"/>
      <c r="X576" s="100"/>
      <c r="Y576" s="100"/>
      <c r="Z576" s="100"/>
      <c r="AA576" s="100"/>
      <c r="AB576" s="227"/>
      <c r="AC576" s="227"/>
      <c r="AD576" s="227"/>
      <c r="AE576" s="227"/>
      <c r="AF576" s="227"/>
      <c r="AG576" s="227"/>
      <c r="AH576" s="227"/>
      <c r="AI576" s="227"/>
      <c r="AJ576" s="227"/>
      <c r="AK576" s="227"/>
      <c r="AL576" s="227"/>
      <c r="AM576" s="227"/>
      <c r="AN576" s="227"/>
      <c r="AO576" s="227"/>
      <c r="AP576" s="227"/>
      <c r="AQ576" s="227"/>
      <c r="AR576" s="227"/>
      <c r="AS576" s="227"/>
      <c r="AT576" s="227"/>
      <c r="AU576" s="227"/>
      <c r="AV576" s="227"/>
      <c r="AW576" s="227"/>
      <c r="AX576" s="227"/>
      <c r="AY576" s="227"/>
      <c r="AZ576" s="227"/>
      <c r="BA576" s="227"/>
      <c r="BB576" s="227"/>
      <c r="BC576" s="227"/>
      <c r="BD576" s="100"/>
      <c r="BE576" s="100"/>
      <c r="BF576" s="100"/>
      <c r="BG576" s="100"/>
      <c r="BH576" s="100"/>
      <c r="BI576" s="100"/>
      <c r="BJ576" s="100"/>
      <c r="BK576" s="12"/>
      <c r="BL576" s="12"/>
    </row>
    <row r="577" spans="1:64" hidden="1" outlineLevel="1">
      <c r="A577" s="9"/>
      <c r="B577" s="9"/>
      <c r="C577" s="46"/>
      <c r="D577" s="129">
        <v>0</v>
      </c>
      <c r="E577" s="9"/>
      <c r="F577" s="9"/>
      <c r="G577" s="196">
        <v>0</v>
      </c>
      <c r="H577" s="37"/>
      <c r="I577" s="37"/>
      <c r="J577" s="37"/>
      <c r="K577" s="37"/>
      <c r="L577" s="37"/>
      <c r="M577" s="37"/>
      <c r="N577" s="29"/>
      <c r="O577" s="29"/>
      <c r="P577" s="29"/>
      <c r="Q577" s="29"/>
      <c r="R577" s="29"/>
      <c r="S577" s="100"/>
      <c r="T577" s="100"/>
      <c r="U577" s="100"/>
      <c r="V577" s="100"/>
      <c r="W577" s="100"/>
      <c r="X577" s="100"/>
      <c r="Y577" s="100"/>
      <c r="Z577" s="100"/>
      <c r="AA577" s="100"/>
      <c r="AB577" s="227"/>
      <c r="AC577" s="227"/>
      <c r="AD577" s="227"/>
      <c r="AE577" s="227"/>
      <c r="AF577" s="227"/>
      <c r="AG577" s="227"/>
      <c r="AH577" s="227"/>
      <c r="AI577" s="227"/>
      <c r="AJ577" s="227"/>
      <c r="AK577" s="227"/>
      <c r="AL577" s="227"/>
      <c r="AM577" s="227"/>
      <c r="AN577" s="227"/>
      <c r="AO577" s="227"/>
      <c r="AP577" s="227"/>
      <c r="AQ577" s="227"/>
      <c r="AR577" s="227"/>
      <c r="AS577" s="227"/>
      <c r="AT577" s="227"/>
      <c r="AU577" s="227"/>
      <c r="AV577" s="227"/>
      <c r="AW577" s="227"/>
      <c r="AX577" s="227"/>
      <c r="AY577" s="227"/>
      <c r="AZ577" s="227"/>
      <c r="BA577" s="227"/>
      <c r="BB577" s="227"/>
      <c r="BC577" s="227"/>
      <c r="BD577" s="100"/>
      <c r="BE577" s="100"/>
      <c r="BF577" s="100"/>
      <c r="BG577" s="100"/>
      <c r="BH577" s="100"/>
      <c r="BI577" s="100"/>
      <c r="BJ577" s="100"/>
      <c r="BK577" s="12"/>
      <c r="BL577" s="12"/>
    </row>
    <row r="578" spans="1:64" hidden="1" outlineLevel="1">
      <c r="A578" s="9"/>
      <c r="B578" s="9"/>
      <c r="C578" s="46"/>
      <c r="D578" s="129">
        <v>0</v>
      </c>
      <c r="E578" s="9"/>
      <c r="F578" s="9"/>
      <c r="G578" s="196">
        <v>0</v>
      </c>
      <c r="H578" s="37"/>
      <c r="I578" s="37"/>
      <c r="J578" s="37"/>
      <c r="K578" s="37"/>
      <c r="L578" s="37"/>
      <c r="M578" s="37"/>
      <c r="N578" s="29"/>
      <c r="O578" s="29"/>
      <c r="P578" s="29"/>
      <c r="Q578" s="29"/>
      <c r="R578" s="29"/>
      <c r="S578" s="100"/>
      <c r="T578" s="100"/>
      <c r="U578" s="100"/>
      <c r="V578" s="100"/>
      <c r="W578" s="100"/>
      <c r="X578" s="100"/>
      <c r="Y578" s="100"/>
      <c r="Z578" s="100"/>
      <c r="AA578" s="100"/>
      <c r="AB578" s="227"/>
      <c r="AC578" s="227"/>
      <c r="AD578" s="227"/>
      <c r="AE578" s="227"/>
      <c r="AF578" s="227"/>
      <c r="AG578" s="227"/>
      <c r="AH578" s="227"/>
      <c r="AI578" s="227"/>
      <c r="AJ578" s="227"/>
      <c r="AK578" s="227"/>
      <c r="AL578" s="227"/>
      <c r="AM578" s="227"/>
      <c r="AN578" s="227"/>
      <c r="AO578" s="227"/>
      <c r="AP578" s="227"/>
      <c r="AQ578" s="227"/>
      <c r="AR578" s="227"/>
      <c r="AS578" s="227"/>
      <c r="AT578" s="227"/>
      <c r="AU578" s="227"/>
      <c r="AV578" s="227"/>
      <c r="AW578" s="227"/>
      <c r="AX578" s="227"/>
      <c r="AY578" s="227"/>
      <c r="AZ578" s="227"/>
      <c r="BA578" s="227"/>
      <c r="BB578" s="227"/>
      <c r="BC578" s="227"/>
      <c r="BD578" s="100"/>
      <c r="BE578" s="100"/>
      <c r="BF578" s="100"/>
      <c r="BG578" s="100"/>
      <c r="BH578" s="100"/>
      <c r="BI578" s="100"/>
      <c r="BJ578" s="100"/>
      <c r="BK578" s="12"/>
      <c r="BL578" s="12"/>
    </row>
    <row r="579" spans="1:64" hidden="1" outlineLevel="1">
      <c r="A579" s="9"/>
      <c r="B579" s="9"/>
      <c r="C579" s="46"/>
      <c r="D579" s="129">
        <v>0</v>
      </c>
      <c r="E579" s="9"/>
      <c r="F579" s="9"/>
      <c r="G579" s="196">
        <v>0</v>
      </c>
      <c r="H579" s="37"/>
      <c r="I579" s="37"/>
      <c r="J579" s="37"/>
      <c r="K579" s="37"/>
      <c r="L579" s="37"/>
      <c r="M579" s="37"/>
      <c r="N579" s="29"/>
      <c r="O579" s="29"/>
      <c r="P579" s="29"/>
      <c r="Q579" s="29"/>
      <c r="R579" s="29"/>
      <c r="S579" s="100"/>
      <c r="T579" s="100"/>
      <c r="U579" s="100"/>
      <c r="V579" s="100"/>
      <c r="W579" s="100"/>
      <c r="X579" s="100"/>
      <c r="Y579" s="100"/>
      <c r="Z579" s="100"/>
      <c r="AA579" s="100"/>
      <c r="AB579" s="227"/>
      <c r="AC579" s="227"/>
      <c r="AD579" s="227"/>
      <c r="AE579" s="227"/>
      <c r="AF579" s="227"/>
      <c r="AG579" s="227"/>
      <c r="AH579" s="227"/>
      <c r="AI579" s="227"/>
      <c r="AJ579" s="227"/>
      <c r="AK579" s="227"/>
      <c r="AL579" s="227"/>
      <c r="AM579" s="227"/>
      <c r="AN579" s="227"/>
      <c r="AO579" s="227"/>
      <c r="AP579" s="227"/>
      <c r="AQ579" s="227"/>
      <c r="AR579" s="227"/>
      <c r="AS579" s="227"/>
      <c r="AT579" s="227"/>
      <c r="AU579" s="227"/>
      <c r="AV579" s="227"/>
      <c r="AW579" s="227"/>
      <c r="AX579" s="227"/>
      <c r="AY579" s="227"/>
      <c r="AZ579" s="227"/>
      <c r="BA579" s="227"/>
      <c r="BB579" s="227"/>
      <c r="BC579" s="227"/>
      <c r="BD579" s="100"/>
      <c r="BE579" s="100"/>
      <c r="BF579" s="100"/>
      <c r="BG579" s="100"/>
      <c r="BH579" s="100"/>
      <c r="BI579" s="100"/>
      <c r="BJ579" s="100"/>
      <c r="BK579" s="12"/>
      <c r="BL579" s="12"/>
    </row>
    <row r="580" spans="1:64" hidden="1" outlineLevel="1">
      <c r="A580" s="9"/>
      <c r="B580" s="9"/>
      <c r="C580" s="46"/>
      <c r="D580" s="129">
        <v>0</v>
      </c>
      <c r="E580" s="9"/>
      <c r="F580" s="9"/>
      <c r="G580" s="196">
        <v>0</v>
      </c>
      <c r="H580" s="37"/>
      <c r="I580" s="37"/>
      <c r="J580" s="37"/>
      <c r="K580" s="37"/>
      <c r="L580" s="37"/>
      <c r="M580" s="37"/>
      <c r="N580" s="29"/>
      <c r="O580" s="29"/>
      <c r="P580" s="29"/>
      <c r="Q580" s="29"/>
      <c r="R580" s="29"/>
      <c r="S580" s="100"/>
      <c r="T580" s="100"/>
      <c r="U580" s="100"/>
      <c r="V580" s="100"/>
      <c r="W580" s="100"/>
      <c r="X580" s="100"/>
      <c r="Y580" s="100"/>
      <c r="Z580" s="100"/>
      <c r="AA580" s="100"/>
      <c r="AB580" s="227"/>
      <c r="AC580" s="227"/>
      <c r="AD580" s="227"/>
      <c r="AE580" s="227"/>
      <c r="AF580" s="227"/>
      <c r="AG580" s="227"/>
      <c r="AH580" s="227"/>
      <c r="AI580" s="227"/>
      <c r="AJ580" s="227"/>
      <c r="AK580" s="227"/>
      <c r="AL580" s="227"/>
      <c r="AM580" s="227"/>
      <c r="AN580" s="227"/>
      <c r="AO580" s="227"/>
      <c r="AP580" s="227"/>
      <c r="AQ580" s="227"/>
      <c r="AR580" s="227"/>
      <c r="AS580" s="227"/>
      <c r="AT580" s="227"/>
      <c r="AU580" s="227"/>
      <c r="AV580" s="227"/>
      <c r="AW580" s="227"/>
      <c r="AX580" s="227"/>
      <c r="AY580" s="227"/>
      <c r="AZ580" s="227"/>
      <c r="BA580" s="227"/>
      <c r="BB580" s="227"/>
      <c r="BC580" s="227"/>
      <c r="BD580" s="100"/>
      <c r="BE580" s="100"/>
      <c r="BF580" s="100"/>
      <c r="BG580" s="100"/>
      <c r="BH580" s="100"/>
      <c r="BI580" s="100"/>
      <c r="BJ580" s="100"/>
      <c r="BK580" s="12"/>
      <c r="BL580" s="12"/>
    </row>
    <row r="581" spans="1:64" hidden="1" outlineLevel="1">
      <c r="A581" s="9"/>
      <c r="B581" s="9"/>
      <c r="C581" s="46"/>
      <c r="D581" s="129">
        <v>0</v>
      </c>
      <c r="E581" s="9"/>
      <c r="F581" s="9"/>
      <c r="G581" s="196">
        <v>0</v>
      </c>
      <c r="H581" s="37"/>
      <c r="I581" s="37"/>
      <c r="J581" s="37"/>
      <c r="K581" s="37"/>
      <c r="L581" s="37"/>
      <c r="M581" s="37"/>
      <c r="N581" s="29"/>
      <c r="O581" s="29"/>
      <c r="P581" s="29"/>
      <c r="Q581" s="29"/>
      <c r="R581" s="29"/>
      <c r="S581" s="100"/>
      <c r="T581" s="100"/>
      <c r="U581" s="100"/>
      <c r="V581" s="100"/>
      <c r="W581" s="100"/>
      <c r="X581" s="100"/>
      <c r="Y581" s="100"/>
      <c r="Z581" s="100"/>
      <c r="AA581" s="100"/>
      <c r="AB581" s="227"/>
      <c r="AC581" s="227"/>
      <c r="AD581" s="227"/>
      <c r="AE581" s="227"/>
      <c r="AF581" s="227"/>
      <c r="AG581" s="227"/>
      <c r="AH581" s="227"/>
      <c r="AI581" s="227"/>
      <c r="AJ581" s="227"/>
      <c r="AK581" s="227"/>
      <c r="AL581" s="227"/>
      <c r="AM581" s="227"/>
      <c r="AN581" s="227"/>
      <c r="AO581" s="227"/>
      <c r="AP581" s="227"/>
      <c r="AQ581" s="227"/>
      <c r="AR581" s="227"/>
      <c r="AS581" s="227"/>
      <c r="AT581" s="227"/>
      <c r="AU581" s="227"/>
      <c r="AV581" s="227"/>
      <c r="AW581" s="227"/>
      <c r="AX581" s="227"/>
      <c r="AY581" s="227"/>
      <c r="AZ581" s="227"/>
      <c r="BA581" s="227"/>
      <c r="BB581" s="227"/>
      <c r="BC581" s="227"/>
      <c r="BD581" s="100"/>
      <c r="BE581" s="100"/>
      <c r="BF581" s="100"/>
      <c r="BG581" s="100"/>
      <c r="BH581" s="100"/>
      <c r="BI581" s="100"/>
      <c r="BJ581" s="100"/>
      <c r="BK581" s="12"/>
      <c r="BL581" s="12"/>
    </row>
    <row r="582" spans="1:64" hidden="1" outlineLevel="1">
      <c r="A582" s="9"/>
      <c r="B582" s="9"/>
      <c r="C582" s="46"/>
      <c r="D582" s="129">
        <v>0</v>
      </c>
      <c r="E582" s="9"/>
      <c r="F582" s="9"/>
      <c r="G582" s="196">
        <v>0</v>
      </c>
      <c r="H582" s="37"/>
      <c r="I582" s="37"/>
      <c r="J582" s="37"/>
      <c r="K582" s="37"/>
      <c r="L582" s="37"/>
      <c r="M582" s="37"/>
      <c r="N582" s="29"/>
      <c r="O582" s="29"/>
      <c r="P582" s="29"/>
      <c r="Q582" s="29"/>
      <c r="R582" s="29"/>
      <c r="S582" s="100"/>
      <c r="T582" s="100"/>
      <c r="U582" s="100"/>
      <c r="V582" s="100"/>
      <c r="W582" s="100"/>
      <c r="X582" s="100"/>
      <c r="Y582" s="100"/>
      <c r="Z582" s="100"/>
      <c r="AA582" s="100"/>
      <c r="AB582" s="227"/>
      <c r="AC582" s="227"/>
      <c r="AD582" s="227"/>
      <c r="AE582" s="227"/>
      <c r="AF582" s="227"/>
      <c r="AG582" s="227"/>
      <c r="AH582" s="227"/>
      <c r="AI582" s="227"/>
      <c r="AJ582" s="227"/>
      <c r="AK582" s="227"/>
      <c r="AL582" s="227"/>
      <c r="AM582" s="227"/>
      <c r="AN582" s="227"/>
      <c r="AO582" s="227"/>
      <c r="AP582" s="227"/>
      <c r="AQ582" s="227"/>
      <c r="AR582" s="227"/>
      <c r="AS582" s="227"/>
      <c r="AT582" s="227"/>
      <c r="AU582" s="227"/>
      <c r="AV582" s="227"/>
      <c r="AW582" s="227"/>
      <c r="AX582" s="227"/>
      <c r="AY582" s="227"/>
      <c r="AZ582" s="227"/>
      <c r="BA582" s="227"/>
      <c r="BB582" s="227"/>
      <c r="BC582" s="227"/>
      <c r="BD582" s="100"/>
      <c r="BE582" s="100"/>
      <c r="BF582" s="100"/>
      <c r="BG582" s="100"/>
      <c r="BH582" s="100"/>
      <c r="BI582" s="100"/>
      <c r="BJ582" s="100"/>
      <c r="BK582" s="12"/>
      <c r="BL582" s="12"/>
    </row>
    <row r="583" spans="1:64" hidden="1" outlineLevel="1">
      <c r="A583" s="9"/>
      <c r="B583" s="9"/>
      <c r="C583" s="46"/>
      <c r="D583" s="129">
        <v>0</v>
      </c>
      <c r="E583" s="9"/>
      <c r="F583" s="9"/>
      <c r="G583" s="196">
        <v>0</v>
      </c>
      <c r="H583" s="37"/>
      <c r="I583" s="37"/>
      <c r="J583" s="37"/>
      <c r="K583" s="37"/>
      <c r="L583" s="37"/>
      <c r="M583" s="37"/>
      <c r="N583" s="29"/>
      <c r="O583" s="29"/>
      <c r="P583" s="29"/>
      <c r="Q583" s="29"/>
      <c r="R583" s="29"/>
      <c r="S583" s="100"/>
      <c r="T583" s="100"/>
      <c r="U583" s="100"/>
      <c r="V583" s="100"/>
      <c r="W583" s="100"/>
      <c r="X583" s="100"/>
      <c r="Y583" s="100"/>
      <c r="Z583" s="100"/>
      <c r="AA583" s="100"/>
      <c r="AB583" s="227"/>
      <c r="AC583" s="227"/>
      <c r="AD583" s="227"/>
      <c r="AE583" s="227"/>
      <c r="AF583" s="227"/>
      <c r="AG583" s="227"/>
      <c r="AH583" s="227"/>
      <c r="AI583" s="227"/>
      <c r="AJ583" s="227"/>
      <c r="AK583" s="227"/>
      <c r="AL583" s="227"/>
      <c r="AM583" s="227"/>
      <c r="AN583" s="227"/>
      <c r="AO583" s="227"/>
      <c r="AP583" s="227"/>
      <c r="AQ583" s="227"/>
      <c r="AR583" s="227"/>
      <c r="AS583" s="227"/>
      <c r="AT583" s="227"/>
      <c r="AU583" s="227"/>
      <c r="AV583" s="227"/>
      <c r="AW583" s="227"/>
      <c r="AX583" s="227"/>
      <c r="AY583" s="227"/>
      <c r="AZ583" s="227"/>
      <c r="BA583" s="227"/>
      <c r="BB583" s="227"/>
      <c r="BC583" s="227"/>
      <c r="BD583" s="100"/>
      <c r="BE583" s="100"/>
      <c r="BF583" s="100"/>
      <c r="BG583" s="100"/>
      <c r="BH583" s="100"/>
      <c r="BI583" s="100"/>
      <c r="BJ583" s="100"/>
      <c r="BK583" s="12"/>
      <c r="BL583" s="12"/>
    </row>
    <row r="584" spans="1:64" hidden="1" outlineLevel="1">
      <c r="A584" s="9"/>
      <c r="B584" s="9"/>
      <c r="C584" s="46"/>
      <c r="D584" s="129">
        <v>0</v>
      </c>
      <c r="E584" s="9"/>
      <c r="F584" s="9"/>
      <c r="G584" s="196">
        <v>0</v>
      </c>
      <c r="H584" s="37"/>
      <c r="I584" s="37"/>
      <c r="J584" s="37"/>
      <c r="K584" s="37"/>
      <c r="L584" s="37"/>
      <c r="M584" s="37"/>
      <c r="N584" s="29"/>
      <c r="O584" s="29"/>
      <c r="P584" s="29"/>
      <c r="Q584" s="29"/>
      <c r="R584" s="29"/>
      <c r="S584" s="100"/>
      <c r="T584" s="100"/>
      <c r="U584" s="100"/>
      <c r="V584" s="100"/>
      <c r="W584" s="100"/>
      <c r="X584" s="100"/>
      <c r="Y584" s="100"/>
      <c r="Z584" s="100"/>
      <c r="AA584" s="100"/>
      <c r="AB584" s="227"/>
      <c r="AC584" s="227"/>
      <c r="AD584" s="227"/>
      <c r="AE584" s="227"/>
      <c r="AF584" s="227"/>
      <c r="AG584" s="227"/>
      <c r="AH584" s="227"/>
      <c r="AI584" s="227"/>
      <c r="AJ584" s="227"/>
      <c r="AK584" s="227"/>
      <c r="AL584" s="227"/>
      <c r="AM584" s="227"/>
      <c r="AN584" s="227"/>
      <c r="AO584" s="227"/>
      <c r="AP584" s="227"/>
      <c r="AQ584" s="227"/>
      <c r="AR584" s="227"/>
      <c r="AS584" s="227"/>
      <c r="AT584" s="227"/>
      <c r="AU584" s="227"/>
      <c r="AV584" s="227"/>
      <c r="AW584" s="227"/>
      <c r="AX584" s="227"/>
      <c r="AY584" s="227"/>
      <c r="AZ584" s="227"/>
      <c r="BA584" s="227"/>
      <c r="BB584" s="227"/>
      <c r="BC584" s="227"/>
      <c r="BD584" s="100"/>
      <c r="BE584" s="100"/>
      <c r="BF584" s="100"/>
      <c r="BG584" s="100"/>
      <c r="BH584" s="100"/>
      <c r="BI584" s="100"/>
      <c r="BJ584" s="100"/>
      <c r="BK584" s="12"/>
      <c r="BL584" s="12"/>
    </row>
    <row r="585" spans="1:64" hidden="1" outlineLevel="1">
      <c r="A585" s="9"/>
      <c r="B585" s="9"/>
      <c r="C585" s="46"/>
      <c r="D585" s="129">
        <v>0</v>
      </c>
      <c r="E585" s="9"/>
      <c r="F585" s="9"/>
      <c r="G585" s="196">
        <v>0</v>
      </c>
      <c r="H585" s="37"/>
      <c r="I585" s="37"/>
      <c r="J585" s="37"/>
      <c r="K585" s="37"/>
      <c r="L585" s="37"/>
      <c r="M585" s="37"/>
      <c r="N585" s="29"/>
      <c r="O585" s="29"/>
      <c r="P585" s="29"/>
      <c r="Q585" s="29"/>
      <c r="R585" s="29"/>
      <c r="S585" s="100"/>
      <c r="T585" s="100"/>
      <c r="U585" s="100"/>
      <c r="V585" s="100"/>
      <c r="W585" s="100"/>
      <c r="X585" s="100"/>
      <c r="Y585" s="100"/>
      <c r="Z585" s="100"/>
      <c r="AA585" s="100"/>
      <c r="AB585" s="227"/>
      <c r="AC585" s="227"/>
      <c r="AD585" s="227"/>
      <c r="AE585" s="227"/>
      <c r="AF585" s="227"/>
      <c r="AG585" s="227"/>
      <c r="AH585" s="227"/>
      <c r="AI585" s="227"/>
      <c r="AJ585" s="227"/>
      <c r="AK585" s="227"/>
      <c r="AL585" s="227"/>
      <c r="AM585" s="227"/>
      <c r="AN585" s="227"/>
      <c r="AO585" s="227"/>
      <c r="AP585" s="227"/>
      <c r="AQ585" s="227"/>
      <c r="AR585" s="227"/>
      <c r="AS585" s="227"/>
      <c r="AT585" s="227"/>
      <c r="AU585" s="227"/>
      <c r="AV585" s="227"/>
      <c r="AW585" s="227"/>
      <c r="AX585" s="227"/>
      <c r="AY585" s="227"/>
      <c r="AZ585" s="227"/>
      <c r="BA585" s="227"/>
      <c r="BB585" s="227"/>
      <c r="BC585" s="227"/>
      <c r="BD585" s="100"/>
      <c r="BE585" s="100"/>
      <c r="BF585" s="100"/>
      <c r="BG585" s="100"/>
      <c r="BH585" s="100"/>
      <c r="BI585" s="100"/>
      <c r="BJ585" s="100"/>
      <c r="BK585" s="12"/>
      <c r="BL585" s="12"/>
    </row>
    <row r="586" spans="1:64" hidden="1" outlineLevel="1">
      <c r="A586" s="9"/>
      <c r="B586" s="9"/>
      <c r="C586" s="46"/>
      <c r="D586" s="129">
        <v>0</v>
      </c>
      <c r="E586" s="9"/>
      <c r="F586" s="9"/>
      <c r="G586" s="196">
        <v>0</v>
      </c>
      <c r="H586" s="37"/>
      <c r="I586" s="37"/>
      <c r="J586" s="37"/>
      <c r="K586" s="37"/>
      <c r="L586" s="37"/>
      <c r="M586" s="37"/>
      <c r="N586" s="29"/>
      <c r="O586" s="29"/>
      <c r="P586" s="29"/>
      <c r="Q586" s="29"/>
      <c r="R586" s="29"/>
      <c r="S586" s="100"/>
      <c r="T586" s="100"/>
      <c r="U586" s="100"/>
      <c r="V586" s="100"/>
      <c r="W586" s="100"/>
      <c r="X586" s="100"/>
      <c r="Y586" s="100"/>
      <c r="Z586" s="100"/>
      <c r="AA586" s="100"/>
      <c r="AB586" s="227"/>
      <c r="AC586" s="227"/>
      <c r="AD586" s="227"/>
      <c r="AE586" s="227"/>
      <c r="AF586" s="227"/>
      <c r="AG586" s="227"/>
      <c r="AH586" s="227"/>
      <c r="AI586" s="227"/>
      <c r="AJ586" s="227"/>
      <c r="AK586" s="227"/>
      <c r="AL586" s="227"/>
      <c r="AM586" s="227"/>
      <c r="AN586" s="227"/>
      <c r="AO586" s="227"/>
      <c r="AP586" s="227"/>
      <c r="AQ586" s="227"/>
      <c r="AR586" s="227"/>
      <c r="AS586" s="227"/>
      <c r="AT586" s="227"/>
      <c r="AU586" s="227"/>
      <c r="AV586" s="227"/>
      <c r="AW586" s="227"/>
      <c r="AX586" s="227"/>
      <c r="AY586" s="227"/>
      <c r="AZ586" s="227"/>
      <c r="BA586" s="227"/>
      <c r="BB586" s="227"/>
      <c r="BC586" s="227"/>
      <c r="BD586" s="100"/>
      <c r="BE586" s="100"/>
      <c r="BF586" s="100"/>
      <c r="BG586" s="100"/>
      <c r="BH586" s="100"/>
      <c r="BI586" s="100"/>
      <c r="BJ586" s="100"/>
      <c r="BK586" s="12"/>
      <c r="BL586" s="12"/>
    </row>
    <row r="587" spans="1:64" hidden="1" outlineLevel="1">
      <c r="A587" s="9"/>
      <c r="B587" s="9"/>
      <c r="C587" s="46"/>
      <c r="D587" s="129">
        <v>0</v>
      </c>
      <c r="E587" s="9"/>
      <c r="F587" s="9"/>
      <c r="G587" s="196">
        <v>0</v>
      </c>
      <c r="H587" s="37"/>
      <c r="I587" s="37"/>
      <c r="J587" s="37"/>
      <c r="K587" s="37"/>
      <c r="L587" s="37"/>
      <c r="M587" s="37"/>
      <c r="N587" s="29"/>
      <c r="O587" s="29"/>
      <c r="P587" s="29"/>
      <c r="Q587" s="29"/>
      <c r="R587" s="29"/>
      <c r="S587" s="100"/>
      <c r="T587" s="100"/>
      <c r="U587" s="100"/>
      <c r="V587" s="100"/>
      <c r="W587" s="100"/>
      <c r="X587" s="100"/>
      <c r="Y587" s="100"/>
      <c r="Z587" s="100"/>
      <c r="AA587" s="100"/>
      <c r="AB587" s="227"/>
      <c r="AC587" s="227"/>
      <c r="AD587" s="227"/>
      <c r="AE587" s="227"/>
      <c r="AF587" s="227"/>
      <c r="AG587" s="227"/>
      <c r="AH587" s="227"/>
      <c r="AI587" s="227"/>
      <c r="AJ587" s="227"/>
      <c r="AK587" s="227"/>
      <c r="AL587" s="227"/>
      <c r="AM587" s="227"/>
      <c r="AN587" s="227"/>
      <c r="AO587" s="227"/>
      <c r="AP587" s="227"/>
      <c r="AQ587" s="227"/>
      <c r="AR587" s="227"/>
      <c r="AS587" s="227"/>
      <c r="AT587" s="227"/>
      <c r="AU587" s="227"/>
      <c r="AV587" s="227"/>
      <c r="AW587" s="227"/>
      <c r="AX587" s="227"/>
      <c r="AY587" s="227"/>
      <c r="AZ587" s="227"/>
      <c r="BA587" s="227"/>
      <c r="BB587" s="227"/>
      <c r="BC587" s="227"/>
      <c r="BD587" s="100"/>
      <c r="BE587" s="100"/>
      <c r="BF587" s="100"/>
      <c r="BG587" s="100"/>
      <c r="BH587" s="100"/>
      <c r="BI587" s="100"/>
      <c r="BJ587" s="100"/>
      <c r="BK587" s="12"/>
      <c r="BL587" s="12"/>
    </row>
    <row r="588" spans="1:64" hidden="1" outlineLevel="1">
      <c r="A588" s="9"/>
      <c r="B588" s="9"/>
      <c r="C588" s="46"/>
      <c r="D588" s="129">
        <v>0</v>
      </c>
      <c r="E588" s="9"/>
      <c r="F588" s="9"/>
      <c r="G588" s="196">
        <v>0</v>
      </c>
      <c r="H588" s="37"/>
      <c r="I588" s="37"/>
      <c r="J588" s="37"/>
      <c r="K588" s="37"/>
      <c r="L588" s="37"/>
      <c r="M588" s="37"/>
      <c r="N588" s="29"/>
      <c r="O588" s="29"/>
      <c r="P588" s="29"/>
      <c r="Q588" s="29"/>
      <c r="R588" s="29"/>
      <c r="S588" s="100"/>
      <c r="T588" s="100"/>
      <c r="U588" s="100"/>
      <c r="V588" s="100"/>
      <c r="W588" s="100"/>
      <c r="X588" s="100"/>
      <c r="Y588" s="100"/>
      <c r="Z588" s="100"/>
      <c r="AA588" s="100"/>
      <c r="AB588" s="227"/>
      <c r="AC588" s="227"/>
      <c r="AD588" s="227"/>
      <c r="AE588" s="227"/>
      <c r="AF588" s="227"/>
      <c r="AG588" s="227"/>
      <c r="AH588" s="227"/>
      <c r="AI588" s="227"/>
      <c r="AJ588" s="227"/>
      <c r="AK588" s="227"/>
      <c r="AL588" s="227"/>
      <c r="AM588" s="227"/>
      <c r="AN588" s="227"/>
      <c r="AO588" s="227"/>
      <c r="AP588" s="227"/>
      <c r="AQ588" s="227"/>
      <c r="AR588" s="227"/>
      <c r="AS588" s="227"/>
      <c r="AT588" s="227"/>
      <c r="AU588" s="227"/>
      <c r="AV588" s="227"/>
      <c r="AW588" s="227"/>
      <c r="AX588" s="227"/>
      <c r="AY588" s="227"/>
      <c r="AZ588" s="227"/>
      <c r="BA588" s="227"/>
      <c r="BB588" s="227"/>
      <c r="BC588" s="227"/>
      <c r="BD588" s="100"/>
      <c r="BE588" s="100"/>
      <c r="BF588" s="100"/>
      <c r="BG588" s="100"/>
      <c r="BH588" s="100"/>
      <c r="BI588" s="100"/>
      <c r="BJ588" s="100"/>
      <c r="BK588" s="12"/>
      <c r="BL588" s="12"/>
    </row>
    <row r="589" spans="1:64" hidden="1" outlineLevel="1">
      <c r="A589" s="9"/>
      <c r="B589" s="9"/>
      <c r="C589" s="46"/>
      <c r="D589" s="129">
        <v>0</v>
      </c>
      <c r="E589" s="9"/>
      <c r="F589" s="9"/>
      <c r="G589" s="196">
        <v>0</v>
      </c>
      <c r="H589" s="37"/>
      <c r="I589" s="37"/>
      <c r="J589" s="37"/>
      <c r="K589" s="37"/>
      <c r="L589" s="37"/>
      <c r="M589" s="37"/>
      <c r="N589" s="29"/>
      <c r="O589" s="29"/>
      <c r="P589" s="29"/>
      <c r="Q589" s="29"/>
      <c r="R589" s="29"/>
      <c r="S589" s="100"/>
      <c r="T589" s="100"/>
      <c r="U589" s="100"/>
      <c r="V589" s="100"/>
      <c r="W589" s="100"/>
      <c r="X589" s="100"/>
      <c r="Y589" s="100"/>
      <c r="Z589" s="100"/>
      <c r="AA589" s="100"/>
      <c r="AB589" s="227"/>
      <c r="AC589" s="227"/>
      <c r="AD589" s="227"/>
      <c r="AE589" s="227"/>
      <c r="AF589" s="227"/>
      <c r="AG589" s="227"/>
      <c r="AH589" s="227"/>
      <c r="AI589" s="227"/>
      <c r="AJ589" s="227"/>
      <c r="AK589" s="227"/>
      <c r="AL589" s="227"/>
      <c r="AM589" s="227"/>
      <c r="AN589" s="227"/>
      <c r="AO589" s="227"/>
      <c r="AP589" s="227"/>
      <c r="AQ589" s="227"/>
      <c r="AR589" s="227"/>
      <c r="AS589" s="227"/>
      <c r="AT589" s="227"/>
      <c r="AU589" s="227"/>
      <c r="AV589" s="227"/>
      <c r="AW589" s="227"/>
      <c r="AX589" s="227"/>
      <c r="AY589" s="227"/>
      <c r="AZ589" s="227"/>
      <c r="BA589" s="227"/>
      <c r="BB589" s="227"/>
      <c r="BC589" s="227"/>
      <c r="BD589" s="100"/>
      <c r="BE589" s="100"/>
      <c r="BF589" s="100"/>
      <c r="BG589" s="100"/>
      <c r="BH589" s="100"/>
      <c r="BI589" s="100"/>
      <c r="BJ589" s="100"/>
      <c r="BK589" s="12"/>
      <c r="BL589" s="12"/>
    </row>
    <row r="590" spans="1:64" hidden="1" outlineLevel="1">
      <c r="A590" s="9"/>
      <c r="B590" s="9"/>
      <c r="C590" s="46"/>
      <c r="D590" s="129">
        <v>0</v>
      </c>
      <c r="E590" s="9"/>
      <c r="F590" s="9"/>
      <c r="G590" s="196">
        <v>0</v>
      </c>
      <c r="H590" s="37"/>
      <c r="I590" s="37"/>
      <c r="J590" s="37"/>
      <c r="K590" s="37"/>
      <c r="L590" s="37"/>
      <c r="M590" s="37"/>
      <c r="N590" s="29"/>
      <c r="O590" s="29"/>
      <c r="P590" s="29"/>
      <c r="Q590" s="29"/>
      <c r="R590" s="29"/>
      <c r="S590" s="100"/>
      <c r="T590" s="100"/>
      <c r="U590" s="100"/>
      <c r="V590" s="100"/>
      <c r="W590" s="100"/>
      <c r="X590" s="100"/>
      <c r="Y590" s="100"/>
      <c r="Z590" s="100"/>
      <c r="AA590" s="100"/>
      <c r="AB590" s="227"/>
      <c r="AC590" s="227"/>
      <c r="AD590" s="227"/>
      <c r="AE590" s="227"/>
      <c r="AF590" s="227"/>
      <c r="AG590" s="227"/>
      <c r="AH590" s="227"/>
      <c r="AI590" s="227"/>
      <c r="AJ590" s="227"/>
      <c r="AK590" s="227"/>
      <c r="AL590" s="227"/>
      <c r="AM590" s="227"/>
      <c r="AN590" s="227"/>
      <c r="AO590" s="227"/>
      <c r="AP590" s="227"/>
      <c r="AQ590" s="227"/>
      <c r="AR590" s="227"/>
      <c r="AS590" s="227"/>
      <c r="AT590" s="227"/>
      <c r="AU590" s="227"/>
      <c r="AV590" s="227"/>
      <c r="AW590" s="227"/>
      <c r="AX590" s="227"/>
      <c r="AY590" s="227"/>
      <c r="AZ590" s="227"/>
      <c r="BA590" s="227"/>
      <c r="BB590" s="227"/>
      <c r="BC590" s="227"/>
      <c r="BD590" s="100"/>
      <c r="BE590" s="100"/>
      <c r="BF590" s="100"/>
      <c r="BG590" s="100"/>
      <c r="BH590" s="100"/>
      <c r="BI590" s="100"/>
      <c r="BJ590" s="100"/>
      <c r="BK590" s="12"/>
      <c r="BL590" s="12"/>
    </row>
    <row r="591" spans="1:64" hidden="1" outlineLevel="1">
      <c r="A591" s="9"/>
      <c r="B591" s="9"/>
      <c r="C591" s="46"/>
      <c r="D591" s="129">
        <v>0</v>
      </c>
      <c r="E591" s="9"/>
      <c r="F591" s="9"/>
      <c r="G591" s="196">
        <v>0</v>
      </c>
      <c r="H591" s="37"/>
      <c r="I591" s="37"/>
      <c r="J591" s="37"/>
      <c r="K591" s="37"/>
      <c r="L591" s="37"/>
      <c r="M591" s="37"/>
      <c r="N591" s="29"/>
      <c r="O591" s="29"/>
      <c r="P591" s="29"/>
      <c r="Q591" s="29"/>
      <c r="R591" s="29"/>
      <c r="S591" s="100"/>
      <c r="T591" s="100"/>
      <c r="U591" s="100"/>
      <c r="V591" s="100"/>
      <c r="W591" s="100"/>
      <c r="X591" s="100"/>
      <c r="Y591" s="100"/>
      <c r="Z591" s="100"/>
      <c r="AA591" s="100"/>
      <c r="AB591" s="227"/>
      <c r="AC591" s="227"/>
      <c r="AD591" s="227"/>
      <c r="AE591" s="227"/>
      <c r="AF591" s="227"/>
      <c r="AG591" s="227"/>
      <c r="AH591" s="227"/>
      <c r="AI591" s="227"/>
      <c r="AJ591" s="227"/>
      <c r="AK591" s="227"/>
      <c r="AL591" s="227"/>
      <c r="AM591" s="227"/>
      <c r="AN591" s="227"/>
      <c r="AO591" s="227"/>
      <c r="AP591" s="227"/>
      <c r="AQ591" s="227"/>
      <c r="AR591" s="227"/>
      <c r="AS591" s="227"/>
      <c r="AT591" s="227"/>
      <c r="AU591" s="227"/>
      <c r="AV591" s="227"/>
      <c r="AW591" s="227"/>
      <c r="AX591" s="227"/>
      <c r="AY591" s="227"/>
      <c r="AZ591" s="227"/>
      <c r="BA591" s="227"/>
      <c r="BB591" s="227"/>
      <c r="BC591" s="227"/>
      <c r="BD591" s="100"/>
      <c r="BE591" s="100"/>
      <c r="BF591" s="100"/>
      <c r="BG591" s="100"/>
      <c r="BH591" s="100"/>
      <c r="BI591" s="100"/>
      <c r="BJ591" s="100"/>
      <c r="BK591" s="12"/>
      <c r="BL591" s="12"/>
    </row>
    <row r="592" spans="1:64" hidden="1" outlineLevel="1">
      <c r="A592" s="9"/>
      <c r="B592" s="9"/>
      <c r="C592" s="46"/>
      <c r="D592" s="129">
        <v>0</v>
      </c>
      <c r="E592" s="9"/>
      <c r="F592" s="9"/>
      <c r="G592" s="196">
        <v>0</v>
      </c>
      <c r="H592" s="37"/>
      <c r="I592" s="37"/>
      <c r="J592" s="37"/>
      <c r="K592" s="37"/>
      <c r="L592" s="37"/>
      <c r="M592" s="37"/>
      <c r="N592" s="29"/>
      <c r="O592" s="29"/>
      <c r="P592" s="29"/>
      <c r="Q592" s="29"/>
      <c r="R592" s="29"/>
      <c r="S592" s="100"/>
      <c r="T592" s="100"/>
      <c r="U592" s="100"/>
      <c r="V592" s="100"/>
      <c r="W592" s="100"/>
      <c r="X592" s="100"/>
      <c r="Y592" s="100"/>
      <c r="Z592" s="100"/>
      <c r="AA592" s="100"/>
      <c r="AB592" s="227"/>
      <c r="AC592" s="227"/>
      <c r="AD592" s="227"/>
      <c r="AE592" s="227"/>
      <c r="AF592" s="227"/>
      <c r="AG592" s="227"/>
      <c r="AH592" s="227"/>
      <c r="AI592" s="227"/>
      <c r="AJ592" s="227"/>
      <c r="AK592" s="227"/>
      <c r="AL592" s="227"/>
      <c r="AM592" s="227"/>
      <c r="AN592" s="227"/>
      <c r="AO592" s="227"/>
      <c r="AP592" s="227"/>
      <c r="AQ592" s="227"/>
      <c r="AR592" s="227"/>
      <c r="AS592" s="227"/>
      <c r="AT592" s="227"/>
      <c r="AU592" s="227"/>
      <c r="AV592" s="227"/>
      <c r="AW592" s="227"/>
      <c r="AX592" s="227"/>
      <c r="AY592" s="227"/>
      <c r="AZ592" s="227"/>
      <c r="BA592" s="227"/>
      <c r="BB592" s="227"/>
      <c r="BC592" s="227"/>
      <c r="BD592" s="100"/>
      <c r="BE592" s="100"/>
      <c r="BF592" s="100"/>
      <c r="BG592" s="100"/>
      <c r="BH592" s="100"/>
      <c r="BI592" s="100"/>
      <c r="BJ592" s="100"/>
      <c r="BK592" s="12"/>
      <c r="BL592" s="12"/>
    </row>
    <row r="593" spans="1:64" hidden="1" outlineLevel="1">
      <c r="A593" s="9"/>
      <c r="B593" s="9"/>
      <c r="C593" s="46"/>
      <c r="D593" s="129">
        <v>0</v>
      </c>
      <c r="E593" s="9"/>
      <c r="F593" s="9"/>
      <c r="G593" s="196">
        <v>0</v>
      </c>
      <c r="H593" s="37"/>
      <c r="I593" s="37"/>
      <c r="J593" s="37"/>
      <c r="K593" s="37"/>
      <c r="L593" s="37"/>
      <c r="M593" s="37"/>
      <c r="N593" s="29"/>
      <c r="O593" s="29"/>
      <c r="P593" s="29"/>
      <c r="Q593" s="29"/>
      <c r="R593" s="29"/>
      <c r="S593" s="100"/>
      <c r="T593" s="100"/>
      <c r="U593" s="100"/>
      <c r="V593" s="100"/>
      <c r="W593" s="100"/>
      <c r="X593" s="100"/>
      <c r="Y593" s="100"/>
      <c r="Z593" s="100"/>
      <c r="AA593" s="100"/>
      <c r="AB593" s="227"/>
      <c r="AC593" s="227"/>
      <c r="AD593" s="227"/>
      <c r="AE593" s="227"/>
      <c r="AF593" s="227"/>
      <c r="AG593" s="227"/>
      <c r="AH593" s="227"/>
      <c r="AI593" s="227"/>
      <c r="AJ593" s="227"/>
      <c r="AK593" s="227"/>
      <c r="AL593" s="227"/>
      <c r="AM593" s="227"/>
      <c r="AN593" s="227"/>
      <c r="AO593" s="227"/>
      <c r="AP593" s="227"/>
      <c r="AQ593" s="227"/>
      <c r="AR593" s="227"/>
      <c r="AS593" s="227"/>
      <c r="AT593" s="227"/>
      <c r="AU593" s="227"/>
      <c r="AV593" s="227"/>
      <c r="AW593" s="227"/>
      <c r="AX593" s="227"/>
      <c r="AY593" s="227"/>
      <c r="AZ593" s="227"/>
      <c r="BA593" s="227"/>
      <c r="BB593" s="227"/>
      <c r="BC593" s="227"/>
      <c r="BD593" s="100"/>
      <c r="BE593" s="100"/>
      <c r="BF593" s="100"/>
      <c r="BG593" s="100"/>
      <c r="BH593" s="100"/>
      <c r="BI593" s="100"/>
      <c r="BJ593" s="100"/>
      <c r="BK593" s="12"/>
      <c r="BL593" s="12"/>
    </row>
    <row r="594" spans="1:64" hidden="1" outlineLevel="1">
      <c r="A594" s="9"/>
      <c r="B594" s="9"/>
      <c r="C594" s="46"/>
      <c r="D594" s="129">
        <v>0</v>
      </c>
      <c r="E594" s="9"/>
      <c r="F594" s="9"/>
      <c r="G594" s="196">
        <v>0</v>
      </c>
      <c r="H594" s="37"/>
      <c r="I594" s="37"/>
      <c r="J594" s="37"/>
      <c r="K594" s="37"/>
      <c r="L594" s="37"/>
      <c r="M594" s="37"/>
      <c r="N594" s="29"/>
      <c r="O594" s="29"/>
      <c r="P594" s="29"/>
      <c r="Q594" s="29"/>
      <c r="R594" s="29"/>
      <c r="S594" s="100"/>
      <c r="T594" s="100"/>
      <c r="U594" s="100"/>
      <c r="V594" s="100"/>
      <c r="W594" s="100"/>
      <c r="X594" s="100"/>
      <c r="Y594" s="100"/>
      <c r="Z594" s="100"/>
      <c r="AA594" s="100"/>
      <c r="AB594" s="227"/>
      <c r="AC594" s="227"/>
      <c r="AD594" s="227"/>
      <c r="AE594" s="227"/>
      <c r="AF594" s="227"/>
      <c r="AG594" s="227"/>
      <c r="AH594" s="227"/>
      <c r="AI594" s="227"/>
      <c r="AJ594" s="227"/>
      <c r="AK594" s="227"/>
      <c r="AL594" s="227"/>
      <c r="AM594" s="227"/>
      <c r="AN594" s="227"/>
      <c r="AO594" s="227"/>
      <c r="AP594" s="227"/>
      <c r="AQ594" s="227"/>
      <c r="AR594" s="227"/>
      <c r="AS594" s="227"/>
      <c r="AT594" s="227"/>
      <c r="AU594" s="227"/>
      <c r="AV594" s="227"/>
      <c r="AW594" s="227"/>
      <c r="AX594" s="227"/>
      <c r="AY594" s="227"/>
      <c r="AZ594" s="227"/>
      <c r="BA594" s="227"/>
      <c r="BB594" s="227"/>
      <c r="BC594" s="227"/>
      <c r="BD594" s="100"/>
      <c r="BE594" s="100"/>
      <c r="BF594" s="100"/>
      <c r="BG594" s="100"/>
      <c r="BH594" s="100"/>
      <c r="BI594" s="100"/>
      <c r="BJ594" s="100"/>
      <c r="BK594" s="12"/>
      <c r="BL594" s="12"/>
    </row>
    <row r="595" spans="1:64" hidden="1" outlineLevel="1">
      <c r="A595" s="9"/>
      <c r="B595" s="9"/>
      <c r="C595" s="46"/>
      <c r="D595" s="129">
        <v>0</v>
      </c>
      <c r="E595" s="9"/>
      <c r="F595" s="9"/>
      <c r="G595" s="196">
        <v>0</v>
      </c>
      <c r="H595" s="37"/>
      <c r="I595" s="37"/>
      <c r="J595" s="37"/>
      <c r="K595" s="37"/>
      <c r="L595" s="37"/>
      <c r="M595" s="37"/>
      <c r="N595" s="29"/>
      <c r="O595" s="29"/>
      <c r="P595" s="29"/>
      <c r="Q595" s="29"/>
      <c r="R595" s="29"/>
      <c r="S595" s="100"/>
      <c r="T595" s="100"/>
      <c r="U595" s="100"/>
      <c r="V595" s="100"/>
      <c r="W595" s="100"/>
      <c r="X595" s="100"/>
      <c r="Y595" s="100"/>
      <c r="Z595" s="100"/>
      <c r="AA595" s="100"/>
      <c r="AB595" s="227"/>
      <c r="AC595" s="227"/>
      <c r="AD595" s="227"/>
      <c r="AE595" s="227"/>
      <c r="AF595" s="227"/>
      <c r="AG595" s="227"/>
      <c r="AH595" s="227"/>
      <c r="AI595" s="227"/>
      <c r="AJ595" s="227"/>
      <c r="AK595" s="227"/>
      <c r="AL595" s="227"/>
      <c r="AM595" s="227"/>
      <c r="AN595" s="227"/>
      <c r="AO595" s="227"/>
      <c r="AP595" s="227"/>
      <c r="AQ595" s="227"/>
      <c r="AR595" s="227"/>
      <c r="AS595" s="227"/>
      <c r="AT595" s="227"/>
      <c r="AU595" s="227"/>
      <c r="AV595" s="227"/>
      <c r="AW595" s="227"/>
      <c r="AX595" s="227"/>
      <c r="AY595" s="227"/>
      <c r="AZ595" s="227"/>
      <c r="BA595" s="227"/>
      <c r="BB595" s="227"/>
      <c r="BC595" s="227"/>
      <c r="BD595" s="100"/>
      <c r="BE595" s="100"/>
      <c r="BF595" s="100"/>
      <c r="BG595" s="100"/>
      <c r="BH595" s="100"/>
      <c r="BI595" s="100"/>
      <c r="BJ595" s="100"/>
      <c r="BK595" s="12"/>
      <c r="BL595" s="12"/>
    </row>
    <row r="596" spans="1:64" collapsed="1">
      <c r="A596" s="9"/>
      <c r="B596" s="9"/>
      <c r="C596" s="46"/>
      <c r="D596" s="114"/>
      <c r="E596" s="9"/>
      <c r="F596" s="9"/>
      <c r="G596" s="201"/>
      <c r="H596" s="37"/>
      <c r="I596" s="37"/>
      <c r="J596" s="37"/>
      <c r="K596" s="37"/>
      <c r="L596" s="37"/>
      <c r="M596" s="37"/>
      <c r="N596" s="29"/>
      <c r="O596" s="29"/>
      <c r="P596" s="29"/>
      <c r="Q596" s="29"/>
      <c r="R596" s="29"/>
      <c r="S596" s="100"/>
      <c r="T596" s="100"/>
      <c r="U596" s="100"/>
      <c r="V596" s="100"/>
      <c r="W596" s="100"/>
      <c r="X596" s="100"/>
      <c r="Y596" s="100"/>
      <c r="Z596" s="100"/>
      <c r="AA596" s="100"/>
      <c r="AB596" s="227"/>
      <c r="AC596" s="227"/>
      <c r="AD596" s="227"/>
      <c r="AE596" s="227"/>
      <c r="AF596" s="227"/>
      <c r="AG596" s="227"/>
      <c r="AH596" s="227"/>
      <c r="AI596" s="227"/>
      <c r="AJ596" s="227"/>
      <c r="AK596" s="227"/>
      <c r="AL596" s="227"/>
      <c r="AM596" s="227"/>
      <c r="AN596" s="227"/>
      <c r="AO596" s="227"/>
      <c r="AP596" s="227"/>
      <c r="AQ596" s="227"/>
      <c r="AR596" s="227"/>
      <c r="AS596" s="227"/>
      <c r="AT596" s="227"/>
      <c r="AU596" s="227"/>
      <c r="AV596" s="227"/>
      <c r="AW596" s="227"/>
      <c r="AX596" s="227"/>
      <c r="AY596" s="227"/>
      <c r="AZ596" s="227"/>
      <c r="BA596" s="227"/>
      <c r="BB596" s="227"/>
      <c r="BC596" s="227"/>
      <c r="BD596" s="100"/>
      <c r="BE596" s="100"/>
      <c r="BF596" s="100"/>
      <c r="BG596" s="100"/>
      <c r="BH596" s="100"/>
      <c r="BI596" s="100"/>
      <c r="BJ596" s="100"/>
      <c r="BK596" s="12"/>
      <c r="BL596" s="12"/>
    </row>
    <row r="597" spans="1:64">
      <c r="A597" s="9"/>
      <c r="B597" s="9"/>
      <c r="C597" s="46" t="s">
        <v>60</v>
      </c>
      <c r="D597" s="129"/>
      <c r="E597" s="9"/>
      <c r="F597" s="9"/>
      <c r="G597" s="200">
        <v>0</v>
      </c>
      <c r="H597" s="111"/>
      <c r="I597" s="111"/>
      <c r="J597" s="111"/>
      <c r="K597" s="111"/>
      <c r="L597" s="111"/>
      <c r="M597" s="111"/>
      <c r="N597" s="29"/>
      <c r="O597" s="29"/>
      <c r="P597" s="29"/>
      <c r="Q597" s="29"/>
      <c r="R597" s="29"/>
      <c r="S597" s="100"/>
      <c r="T597" s="100"/>
      <c r="U597" s="100"/>
      <c r="V597" s="100"/>
      <c r="W597" s="100"/>
      <c r="X597" s="100"/>
      <c r="Y597" s="100"/>
      <c r="Z597" s="100"/>
      <c r="AA597" s="100"/>
      <c r="AB597" s="227"/>
      <c r="AC597" s="227"/>
      <c r="AD597" s="227"/>
      <c r="AE597" s="227"/>
      <c r="AF597" s="227"/>
      <c r="AG597" s="227"/>
      <c r="AH597" s="227"/>
      <c r="AI597" s="227"/>
      <c r="AJ597" s="227"/>
      <c r="AK597" s="227"/>
      <c r="AL597" s="227"/>
      <c r="AM597" s="227"/>
      <c r="AN597" s="227"/>
      <c r="AO597" s="227"/>
      <c r="AP597" s="227"/>
      <c r="AQ597" s="227"/>
      <c r="AR597" s="227"/>
      <c r="AS597" s="227"/>
      <c r="AT597" s="227"/>
      <c r="AU597" s="227"/>
      <c r="AV597" s="227"/>
      <c r="AW597" s="227"/>
      <c r="AX597" s="227"/>
      <c r="AY597" s="227"/>
      <c r="AZ597" s="227"/>
      <c r="BA597" s="227"/>
      <c r="BB597" s="227"/>
      <c r="BC597" s="227"/>
      <c r="BD597" s="100"/>
      <c r="BE597" s="100"/>
      <c r="BF597" s="100"/>
      <c r="BG597" s="100"/>
      <c r="BH597" s="100"/>
      <c r="BI597" s="100"/>
      <c r="BJ597" s="100"/>
      <c r="BK597" s="12"/>
      <c r="BL597" s="12"/>
    </row>
    <row r="598" spans="1:64" hidden="1" outlineLevel="1">
      <c r="A598" s="9"/>
      <c r="B598" s="9"/>
      <c r="C598" s="46"/>
      <c r="D598" s="129" t="s">
        <v>121</v>
      </c>
      <c r="E598" s="9"/>
      <c r="F598" s="9"/>
      <c r="G598" s="196">
        <v>0</v>
      </c>
      <c r="H598" s="111"/>
      <c r="I598" s="111"/>
      <c r="J598" s="111"/>
      <c r="K598" s="111"/>
      <c r="L598" s="111"/>
      <c r="M598" s="111"/>
      <c r="N598" s="29"/>
      <c r="O598" s="29"/>
      <c r="P598" s="29"/>
      <c r="Q598" s="29"/>
      <c r="R598" s="29"/>
      <c r="S598" s="100"/>
      <c r="T598" s="100"/>
      <c r="U598" s="100"/>
      <c r="V598" s="100"/>
      <c r="W598" s="100"/>
      <c r="X598" s="100"/>
      <c r="Y598" s="100"/>
      <c r="Z598" s="100"/>
      <c r="AA598" s="100"/>
      <c r="AB598" s="227"/>
      <c r="AC598" s="227"/>
      <c r="AD598" s="227"/>
      <c r="AE598" s="227"/>
      <c r="AF598" s="227"/>
      <c r="AG598" s="227"/>
      <c r="AH598" s="227"/>
      <c r="AI598" s="227"/>
      <c r="AJ598" s="227"/>
      <c r="AK598" s="227"/>
      <c r="AL598" s="227"/>
      <c r="AM598" s="227"/>
      <c r="AN598" s="227"/>
      <c r="AO598" s="227"/>
      <c r="AP598" s="227"/>
      <c r="AQ598" s="227"/>
      <c r="AR598" s="227"/>
      <c r="AS598" s="227"/>
      <c r="AT598" s="227"/>
      <c r="AU598" s="227"/>
      <c r="AV598" s="227"/>
      <c r="AW598" s="227"/>
      <c r="AX598" s="227"/>
      <c r="AY598" s="227"/>
      <c r="AZ598" s="227"/>
      <c r="BA598" s="227"/>
      <c r="BB598" s="227"/>
      <c r="BC598" s="227"/>
      <c r="BD598" s="100"/>
      <c r="BE598" s="100"/>
      <c r="BF598" s="100"/>
      <c r="BG598" s="100"/>
      <c r="BH598" s="100"/>
      <c r="BI598" s="100"/>
      <c r="BJ598" s="100"/>
      <c r="BK598" s="12"/>
      <c r="BL598" s="12"/>
    </row>
    <row r="599" spans="1:64" hidden="1" outlineLevel="1">
      <c r="A599" s="9"/>
      <c r="B599" s="9"/>
      <c r="C599" s="46"/>
      <c r="D599" s="129" t="s">
        <v>122</v>
      </c>
      <c r="E599" s="9"/>
      <c r="F599" s="9"/>
      <c r="G599" s="196">
        <v>0</v>
      </c>
      <c r="H599" s="111"/>
      <c r="I599" s="111"/>
      <c r="J599" s="111"/>
      <c r="K599" s="111"/>
      <c r="L599" s="111"/>
      <c r="M599" s="111"/>
      <c r="N599" s="29"/>
      <c r="O599" s="29"/>
      <c r="P599" s="29"/>
      <c r="Q599" s="29"/>
      <c r="R599" s="29"/>
      <c r="S599" s="100"/>
      <c r="T599" s="100"/>
      <c r="U599" s="100"/>
      <c r="V599" s="100"/>
      <c r="W599" s="100"/>
      <c r="X599" s="100"/>
      <c r="Y599" s="100"/>
      <c r="Z599" s="100"/>
      <c r="AA599" s="100"/>
      <c r="AB599" s="227"/>
      <c r="AC599" s="227"/>
      <c r="AD599" s="227"/>
      <c r="AE599" s="227"/>
      <c r="AF599" s="227"/>
      <c r="AG599" s="227"/>
      <c r="AH599" s="227"/>
      <c r="AI599" s="227"/>
      <c r="AJ599" s="227"/>
      <c r="AK599" s="227"/>
      <c r="AL599" s="227"/>
      <c r="AM599" s="227"/>
      <c r="AN599" s="227"/>
      <c r="AO599" s="227"/>
      <c r="AP599" s="227"/>
      <c r="AQ599" s="227"/>
      <c r="AR599" s="227"/>
      <c r="AS599" s="227"/>
      <c r="AT599" s="227"/>
      <c r="AU599" s="227"/>
      <c r="AV599" s="227"/>
      <c r="AW599" s="227"/>
      <c r="AX599" s="227"/>
      <c r="AY599" s="227"/>
      <c r="AZ599" s="227"/>
      <c r="BA599" s="227"/>
      <c r="BB599" s="227"/>
      <c r="BC599" s="227"/>
      <c r="BD599" s="100"/>
      <c r="BE599" s="100"/>
      <c r="BF599" s="100"/>
      <c r="BG599" s="100"/>
      <c r="BH599" s="100"/>
      <c r="BI599" s="100"/>
      <c r="BJ599" s="100"/>
      <c r="BK599" s="12"/>
      <c r="BL599" s="12"/>
    </row>
    <row r="600" spans="1:64" hidden="1" outlineLevel="1">
      <c r="A600" s="9"/>
      <c r="B600" s="9"/>
      <c r="C600" s="46"/>
      <c r="D600" s="129" t="s">
        <v>123</v>
      </c>
      <c r="E600" s="9"/>
      <c r="F600" s="9"/>
      <c r="G600" s="196">
        <v>0</v>
      </c>
      <c r="H600" s="111"/>
      <c r="I600" s="111"/>
      <c r="J600" s="111"/>
      <c r="K600" s="111"/>
      <c r="L600" s="111"/>
      <c r="M600" s="111"/>
      <c r="N600" s="29"/>
      <c r="O600" s="29"/>
      <c r="P600" s="29"/>
      <c r="Q600" s="29"/>
      <c r="R600" s="29"/>
      <c r="S600" s="100"/>
      <c r="T600" s="100"/>
      <c r="U600" s="100"/>
      <c r="V600" s="100"/>
      <c r="W600" s="100"/>
      <c r="X600" s="100"/>
      <c r="Y600" s="100"/>
      <c r="Z600" s="100"/>
      <c r="AA600" s="100"/>
      <c r="AB600" s="227"/>
      <c r="AC600" s="227"/>
      <c r="AD600" s="227"/>
      <c r="AE600" s="227"/>
      <c r="AF600" s="227"/>
      <c r="AG600" s="227"/>
      <c r="AH600" s="227"/>
      <c r="AI600" s="227"/>
      <c r="AJ600" s="227"/>
      <c r="AK600" s="227"/>
      <c r="AL600" s="227"/>
      <c r="AM600" s="227"/>
      <c r="AN600" s="227"/>
      <c r="AO600" s="227"/>
      <c r="AP600" s="227"/>
      <c r="AQ600" s="227"/>
      <c r="AR600" s="227"/>
      <c r="AS600" s="227"/>
      <c r="AT600" s="227"/>
      <c r="AU600" s="227"/>
      <c r="AV600" s="227"/>
      <c r="AW600" s="227"/>
      <c r="AX600" s="227"/>
      <c r="AY600" s="227"/>
      <c r="AZ600" s="227"/>
      <c r="BA600" s="227"/>
      <c r="BB600" s="227"/>
      <c r="BC600" s="227"/>
      <c r="BD600" s="100"/>
      <c r="BE600" s="100"/>
      <c r="BF600" s="100"/>
      <c r="BG600" s="100"/>
      <c r="BH600" s="100"/>
      <c r="BI600" s="100"/>
      <c r="BJ600" s="100"/>
      <c r="BK600" s="12"/>
      <c r="BL600" s="12"/>
    </row>
    <row r="601" spans="1:64" hidden="1" outlineLevel="1">
      <c r="A601" s="9"/>
      <c r="B601" s="9"/>
      <c r="C601" s="46"/>
      <c r="D601" s="129" t="s">
        <v>124</v>
      </c>
      <c r="E601" s="9"/>
      <c r="F601" s="9"/>
      <c r="G601" s="196">
        <v>0</v>
      </c>
      <c r="H601" s="111"/>
      <c r="I601" s="111"/>
      <c r="J601" s="111"/>
      <c r="K601" s="111"/>
      <c r="L601" s="111"/>
      <c r="M601" s="111"/>
      <c r="N601" s="29"/>
      <c r="O601" s="29"/>
      <c r="P601" s="29"/>
      <c r="Q601" s="29"/>
      <c r="R601" s="29"/>
      <c r="S601" s="100"/>
      <c r="T601" s="100"/>
      <c r="U601" s="100"/>
      <c r="V601" s="100"/>
      <c r="W601" s="100"/>
      <c r="X601" s="100"/>
      <c r="Y601" s="100"/>
      <c r="Z601" s="100"/>
      <c r="AA601" s="100"/>
      <c r="AB601" s="227"/>
      <c r="AC601" s="227"/>
      <c r="AD601" s="227"/>
      <c r="AE601" s="227"/>
      <c r="AF601" s="227"/>
      <c r="AG601" s="227"/>
      <c r="AH601" s="227"/>
      <c r="AI601" s="227"/>
      <c r="AJ601" s="227"/>
      <c r="AK601" s="227"/>
      <c r="AL601" s="227"/>
      <c r="AM601" s="227"/>
      <c r="AN601" s="227"/>
      <c r="AO601" s="227"/>
      <c r="AP601" s="227"/>
      <c r="AQ601" s="227"/>
      <c r="AR601" s="227"/>
      <c r="AS601" s="227"/>
      <c r="AT601" s="227"/>
      <c r="AU601" s="227"/>
      <c r="AV601" s="227"/>
      <c r="AW601" s="227"/>
      <c r="AX601" s="227"/>
      <c r="AY601" s="227"/>
      <c r="AZ601" s="227"/>
      <c r="BA601" s="227"/>
      <c r="BB601" s="227"/>
      <c r="BC601" s="227"/>
      <c r="BD601" s="100"/>
      <c r="BE601" s="100"/>
      <c r="BF601" s="100"/>
      <c r="BG601" s="100"/>
      <c r="BH601" s="100"/>
      <c r="BI601" s="100"/>
      <c r="BJ601" s="100"/>
      <c r="BK601" s="12"/>
      <c r="BL601" s="12"/>
    </row>
    <row r="602" spans="1:64" hidden="1" outlineLevel="1">
      <c r="A602" s="9"/>
      <c r="B602" s="9"/>
      <c r="C602" s="46"/>
      <c r="D602" s="129" t="s">
        <v>125</v>
      </c>
      <c r="E602" s="9"/>
      <c r="F602" s="9"/>
      <c r="G602" s="196">
        <v>0</v>
      </c>
      <c r="H602" s="111"/>
      <c r="I602" s="111"/>
      <c r="J602" s="111"/>
      <c r="K602" s="111"/>
      <c r="L602" s="111"/>
      <c r="M602" s="111"/>
      <c r="N602" s="29"/>
      <c r="O602" s="29"/>
      <c r="P602" s="29"/>
      <c r="Q602" s="29"/>
      <c r="R602" s="29"/>
      <c r="S602" s="100"/>
      <c r="T602" s="100"/>
      <c r="U602" s="100"/>
      <c r="V602" s="100"/>
      <c r="W602" s="100"/>
      <c r="X602" s="100"/>
      <c r="Y602" s="100"/>
      <c r="Z602" s="100"/>
      <c r="AA602" s="100"/>
      <c r="AB602" s="227"/>
      <c r="AC602" s="227"/>
      <c r="AD602" s="227"/>
      <c r="AE602" s="227"/>
      <c r="AF602" s="227"/>
      <c r="AG602" s="227"/>
      <c r="AH602" s="227"/>
      <c r="AI602" s="227"/>
      <c r="AJ602" s="227"/>
      <c r="AK602" s="227"/>
      <c r="AL602" s="227"/>
      <c r="AM602" s="227"/>
      <c r="AN602" s="227"/>
      <c r="AO602" s="227"/>
      <c r="AP602" s="227"/>
      <c r="AQ602" s="227"/>
      <c r="AR602" s="227"/>
      <c r="AS602" s="227"/>
      <c r="AT602" s="227"/>
      <c r="AU602" s="227"/>
      <c r="AV602" s="227"/>
      <c r="AW602" s="227"/>
      <c r="AX602" s="227"/>
      <c r="AY602" s="227"/>
      <c r="AZ602" s="227"/>
      <c r="BA602" s="227"/>
      <c r="BB602" s="227"/>
      <c r="BC602" s="227"/>
      <c r="BD602" s="100"/>
      <c r="BE602" s="100"/>
      <c r="BF602" s="100"/>
      <c r="BG602" s="100"/>
      <c r="BH602" s="100"/>
      <c r="BI602" s="100"/>
      <c r="BJ602" s="100"/>
      <c r="BK602" s="12"/>
      <c r="BL602" s="12"/>
    </row>
    <row r="603" spans="1:64" hidden="1" outlineLevel="1">
      <c r="A603" s="9"/>
      <c r="B603" s="9"/>
      <c r="C603" s="46"/>
      <c r="D603" s="129" t="s">
        <v>126</v>
      </c>
      <c r="E603" s="9"/>
      <c r="F603" s="9"/>
      <c r="G603" s="196">
        <v>0</v>
      </c>
      <c r="H603" s="111"/>
      <c r="I603" s="111"/>
      <c r="J603" s="111"/>
      <c r="K603" s="111"/>
      <c r="L603" s="111"/>
      <c r="M603" s="111"/>
      <c r="N603" s="29"/>
      <c r="O603" s="29"/>
      <c r="P603" s="29"/>
      <c r="Q603" s="29"/>
      <c r="R603" s="29"/>
      <c r="S603" s="100"/>
      <c r="T603" s="100"/>
      <c r="U603" s="100"/>
      <c r="V603" s="100"/>
      <c r="W603" s="100"/>
      <c r="X603" s="100"/>
      <c r="Y603" s="100"/>
      <c r="Z603" s="100"/>
      <c r="AA603" s="100"/>
      <c r="AB603" s="227"/>
      <c r="AC603" s="227"/>
      <c r="AD603" s="227"/>
      <c r="AE603" s="227"/>
      <c r="AF603" s="227"/>
      <c r="AG603" s="227"/>
      <c r="AH603" s="227"/>
      <c r="AI603" s="227"/>
      <c r="AJ603" s="227"/>
      <c r="AK603" s="227"/>
      <c r="AL603" s="227"/>
      <c r="AM603" s="227"/>
      <c r="AN603" s="227"/>
      <c r="AO603" s="227"/>
      <c r="AP603" s="227"/>
      <c r="AQ603" s="227"/>
      <c r="AR603" s="227"/>
      <c r="AS603" s="227"/>
      <c r="AT603" s="227"/>
      <c r="AU603" s="227"/>
      <c r="AV603" s="227"/>
      <c r="AW603" s="227"/>
      <c r="AX603" s="227"/>
      <c r="AY603" s="227"/>
      <c r="AZ603" s="227"/>
      <c r="BA603" s="227"/>
      <c r="BB603" s="227"/>
      <c r="BC603" s="227"/>
      <c r="BD603" s="100"/>
      <c r="BE603" s="100"/>
      <c r="BF603" s="100"/>
      <c r="BG603" s="100"/>
      <c r="BH603" s="100"/>
      <c r="BI603" s="100"/>
      <c r="BJ603" s="100"/>
      <c r="BK603" s="12"/>
      <c r="BL603" s="12"/>
    </row>
    <row r="604" spans="1:64" hidden="1" outlineLevel="1">
      <c r="A604" s="9"/>
      <c r="B604" s="9"/>
      <c r="C604" s="46"/>
      <c r="D604" s="129" t="s">
        <v>127</v>
      </c>
      <c r="E604" s="9"/>
      <c r="F604" s="9"/>
      <c r="G604" s="196">
        <v>0</v>
      </c>
      <c r="H604" s="111"/>
      <c r="I604" s="111"/>
      <c r="J604" s="111"/>
      <c r="K604" s="111"/>
      <c r="L604" s="111"/>
      <c r="M604" s="111"/>
      <c r="N604" s="29"/>
      <c r="O604" s="29"/>
      <c r="P604" s="29"/>
      <c r="Q604" s="29"/>
      <c r="R604" s="29"/>
      <c r="S604" s="100"/>
      <c r="T604" s="100"/>
      <c r="U604" s="100"/>
      <c r="V604" s="100"/>
      <c r="W604" s="100"/>
      <c r="X604" s="100"/>
      <c r="Y604" s="100"/>
      <c r="Z604" s="100"/>
      <c r="AA604" s="100"/>
      <c r="AB604" s="227"/>
      <c r="AC604" s="227"/>
      <c r="AD604" s="227"/>
      <c r="AE604" s="227"/>
      <c r="AF604" s="227"/>
      <c r="AG604" s="227"/>
      <c r="AH604" s="227"/>
      <c r="AI604" s="227"/>
      <c r="AJ604" s="227"/>
      <c r="AK604" s="227"/>
      <c r="AL604" s="227"/>
      <c r="AM604" s="227"/>
      <c r="AN604" s="227"/>
      <c r="AO604" s="227"/>
      <c r="AP604" s="227"/>
      <c r="AQ604" s="227"/>
      <c r="AR604" s="227"/>
      <c r="AS604" s="227"/>
      <c r="AT604" s="227"/>
      <c r="AU604" s="227"/>
      <c r="AV604" s="227"/>
      <c r="AW604" s="227"/>
      <c r="AX604" s="227"/>
      <c r="AY604" s="227"/>
      <c r="AZ604" s="227"/>
      <c r="BA604" s="227"/>
      <c r="BB604" s="227"/>
      <c r="BC604" s="227"/>
      <c r="BD604" s="100"/>
      <c r="BE604" s="100"/>
      <c r="BF604" s="100"/>
      <c r="BG604" s="100"/>
      <c r="BH604" s="100"/>
      <c r="BI604" s="100"/>
      <c r="BJ604" s="100"/>
      <c r="BK604" s="12"/>
      <c r="BL604" s="12"/>
    </row>
    <row r="605" spans="1:64" hidden="1" outlineLevel="1">
      <c r="A605" s="9"/>
      <c r="B605" s="9"/>
      <c r="C605" s="46"/>
      <c r="D605" s="129" t="s">
        <v>128</v>
      </c>
      <c r="E605" s="9"/>
      <c r="F605" s="9"/>
      <c r="G605" s="196">
        <v>0</v>
      </c>
      <c r="H605" s="111"/>
      <c r="I605" s="111"/>
      <c r="J605" s="111"/>
      <c r="K605" s="111"/>
      <c r="L605" s="111"/>
      <c r="M605" s="111"/>
      <c r="N605" s="29"/>
      <c r="O605" s="29"/>
      <c r="P605" s="29"/>
      <c r="Q605" s="29"/>
      <c r="R605" s="29"/>
      <c r="S605" s="100"/>
      <c r="T605" s="100"/>
      <c r="U605" s="100"/>
      <c r="V605" s="100"/>
      <c r="W605" s="100"/>
      <c r="X605" s="100"/>
      <c r="Y605" s="100"/>
      <c r="Z605" s="100"/>
      <c r="AA605" s="100"/>
      <c r="AB605" s="227"/>
      <c r="AC605" s="227"/>
      <c r="AD605" s="227"/>
      <c r="AE605" s="227"/>
      <c r="AF605" s="227"/>
      <c r="AG605" s="227"/>
      <c r="AH605" s="227"/>
      <c r="AI605" s="227"/>
      <c r="AJ605" s="227"/>
      <c r="AK605" s="227"/>
      <c r="AL605" s="227"/>
      <c r="AM605" s="227"/>
      <c r="AN605" s="227"/>
      <c r="AO605" s="227"/>
      <c r="AP605" s="227"/>
      <c r="AQ605" s="227"/>
      <c r="AR605" s="227"/>
      <c r="AS605" s="227"/>
      <c r="AT605" s="227"/>
      <c r="AU605" s="227"/>
      <c r="AV605" s="227"/>
      <c r="AW605" s="227"/>
      <c r="AX605" s="227"/>
      <c r="AY605" s="227"/>
      <c r="AZ605" s="227"/>
      <c r="BA605" s="227"/>
      <c r="BB605" s="227"/>
      <c r="BC605" s="227"/>
      <c r="BD605" s="100"/>
      <c r="BE605" s="100"/>
      <c r="BF605" s="100"/>
      <c r="BG605" s="100"/>
      <c r="BH605" s="100"/>
      <c r="BI605" s="100"/>
      <c r="BJ605" s="100"/>
      <c r="BK605" s="12"/>
      <c r="BL605" s="12"/>
    </row>
    <row r="606" spans="1:64" hidden="1" outlineLevel="1">
      <c r="A606" s="9"/>
      <c r="B606" s="9"/>
      <c r="C606" s="46"/>
      <c r="D606" s="129">
        <v>0</v>
      </c>
      <c r="E606" s="9"/>
      <c r="F606" s="9"/>
      <c r="G606" s="196">
        <v>0</v>
      </c>
      <c r="H606" s="111"/>
      <c r="I606" s="111"/>
      <c r="J606" s="111"/>
      <c r="K606" s="111"/>
      <c r="L606" s="111"/>
      <c r="M606" s="111"/>
      <c r="N606" s="29"/>
      <c r="O606" s="29"/>
      <c r="P606" s="29"/>
      <c r="Q606" s="29"/>
      <c r="R606" s="29"/>
      <c r="S606" s="100"/>
      <c r="T606" s="100"/>
      <c r="U606" s="100"/>
      <c r="V606" s="100"/>
      <c r="W606" s="100"/>
      <c r="X606" s="100"/>
      <c r="Y606" s="100"/>
      <c r="Z606" s="100"/>
      <c r="AA606" s="100"/>
      <c r="AB606" s="227"/>
      <c r="AC606" s="227"/>
      <c r="AD606" s="227"/>
      <c r="AE606" s="227"/>
      <c r="AF606" s="227"/>
      <c r="AG606" s="227"/>
      <c r="AH606" s="227"/>
      <c r="AI606" s="227"/>
      <c r="AJ606" s="227"/>
      <c r="AK606" s="227"/>
      <c r="AL606" s="227"/>
      <c r="AM606" s="227"/>
      <c r="AN606" s="227"/>
      <c r="AO606" s="227"/>
      <c r="AP606" s="227"/>
      <c r="AQ606" s="227"/>
      <c r="AR606" s="227"/>
      <c r="AS606" s="227"/>
      <c r="AT606" s="227"/>
      <c r="AU606" s="227"/>
      <c r="AV606" s="227"/>
      <c r="AW606" s="227"/>
      <c r="AX606" s="227"/>
      <c r="AY606" s="227"/>
      <c r="AZ606" s="227"/>
      <c r="BA606" s="227"/>
      <c r="BB606" s="227"/>
      <c r="BC606" s="227"/>
      <c r="BD606" s="100"/>
      <c r="BE606" s="100"/>
      <c r="BF606" s="100"/>
      <c r="BG606" s="100"/>
      <c r="BH606" s="100"/>
      <c r="BI606" s="100"/>
      <c r="BJ606" s="100"/>
      <c r="BK606" s="12"/>
      <c r="BL606" s="12"/>
    </row>
    <row r="607" spans="1:64" hidden="1" outlineLevel="1">
      <c r="A607" s="9"/>
      <c r="B607" s="9"/>
      <c r="C607" s="46"/>
      <c r="D607" s="129">
        <v>0</v>
      </c>
      <c r="E607" s="9"/>
      <c r="F607" s="9"/>
      <c r="G607" s="196">
        <v>0</v>
      </c>
      <c r="H607" s="111"/>
      <c r="I607" s="111"/>
      <c r="J607" s="111"/>
      <c r="K607" s="111"/>
      <c r="L607" s="111"/>
      <c r="M607" s="111"/>
      <c r="N607" s="29"/>
      <c r="O607" s="29"/>
      <c r="P607" s="29"/>
      <c r="Q607" s="29"/>
      <c r="R607" s="29"/>
      <c r="S607" s="100"/>
      <c r="T607" s="100"/>
      <c r="U607" s="100"/>
      <c r="V607" s="100"/>
      <c r="W607" s="100"/>
      <c r="X607" s="100"/>
      <c r="Y607" s="100"/>
      <c r="Z607" s="100"/>
      <c r="AA607" s="100"/>
      <c r="AB607" s="227"/>
      <c r="AC607" s="227"/>
      <c r="AD607" s="227"/>
      <c r="AE607" s="227"/>
      <c r="AF607" s="227"/>
      <c r="AG607" s="227"/>
      <c r="AH607" s="227"/>
      <c r="AI607" s="227"/>
      <c r="AJ607" s="227"/>
      <c r="AK607" s="227"/>
      <c r="AL607" s="227"/>
      <c r="AM607" s="227"/>
      <c r="AN607" s="227"/>
      <c r="AO607" s="227"/>
      <c r="AP607" s="227"/>
      <c r="AQ607" s="227"/>
      <c r="AR607" s="227"/>
      <c r="AS607" s="227"/>
      <c r="AT607" s="227"/>
      <c r="AU607" s="227"/>
      <c r="AV607" s="227"/>
      <c r="AW607" s="227"/>
      <c r="AX607" s="227"/>
      <c r="AY607" s="227"/>
      <c r="AZ607" s="227"/>
      <c r="BA607" s="227"/>
      <c r="BB607" s="227"/>
      <c r="BC607" s="227"/>
      <c r="BD607" s="100"/>
      <c r="BE607" s="100"/>
      <c r="BF607" s="100"/>
      <c r="BG607" s="100"/>
      <c r="BH607" s="100"/>
      <c r="BI607" s="100"/>
      <c r="BJ607" s="100"/>
      <c r="BK607" s="12"/>
      <c r="BL607" s="12"/>
    </row>
    <row r="608" spans="1:64" hidden="1" outlineLevel="1">
      <c r="A608" s="9"/>
      <c r="B608" s="9"/>
      <c r="C608" s="46"/>
      <c r="D608" s="129">
        <v>0</v>
      </c>
      <c r="E608" s="9"/>
      <c r="F608" s="9"/>
      <c r="G608" s="196">
        <v>0</v>
      </c>
      <c r="H608" s="111"/>
      <c r="I608" s="111"/>
      <c r="J608" s="111"/>
      <c r="K608" s="111"/>
      <c r="L608" s="111"/>
      <c r="M608" s="111"/>
      <c r="N608" s="29"/>
      <c r="O608" s="29"/>
      <c r="P608" s="29"/>
      <c r="Q608" s="29"/>
      <c r="R608" s="29"/>
      <c r="S608" s="100"/>
      <c r="T608" s="100"/>
      <c r="U608" s="100"/>
      <c r="V608" s="100"/>
      <c r="W608" s="100"/>
      <c r="X608" s="100"/>
      <c r="Y608" s="100"/>
      <c r="Z608" s="100"/>
      <c r="AA608" s="100"/>
      <c r="AB608" s="227"/>
      <c r="AC608" s="227"/>
      <c r="AD608" s="227"/>
      <c r="AE608" s="227"/>
      <c r="AF608" s="227"/>
      <c r="AG608" s="227"/>
      <c r="AH608" s="227"/>
      <c r="AI608" s="227"/>
      <c r="AJ608" s="227"/>
      <c r="AK608" s="227"/>
      <c r="AL608" s="227"/>
      <c r="AM608" s="227"/>
      <c r="AN608" s="227"/>
      <c r="AO608" s="227"/>
      <c r="AP608" s="227"/>
      <c r="AQ608" s="227"/>
      <c r="AR608" s="227"/>
      <c r="AS608" s="227"/>
      <c r="AT608" s="227"/>
      <c r="AU608" s="227"/>
      <c r="AV608" s="227"/>
      <c r="AW608" s="227"/>
      <c r="AX608" s="227"/>
      <c r="AY608" s="227"/>
      <c r="AZ608" s="227"/>
      <c r="BA608" s="227"/>
      <c r="BB608" s="227"/>
      <c r="BC608" s="227"/>
      <c r="BD608" s="100"/>
      <c r="BE608" s="100"/>
      <c r="BF608" s="100"/>
      <c r="BG608" s="100"/>
      <c r="BH608" s="100"/>
      <c r="BI608" s="100"/>
      <c r="BJ608" s="100"/>
      <c r="BK608" s="12"/>
      <c r="BL608" s="12"/>
    </row>
    <row r="609" spans="1:64" hidden="1" outlineLevel="1">
      <c r="A609" s="9"/>
      <c r="B609" s="9"/>
      <c r="C609" s="46"/>
      <c r="D609" s="129">
        <v>0</v>
      </c>
      <c r="E609" s="9"/>
      <c r="F609" s="9"/>
      <c r="G609" s="196">
        <v>0</v>
      </c>
      <c r="H609" s="111"/>
      <c r="I609" s="111"/>
      <c r="J609" s="111"/>
      <c r="K609" s="111"/>
      <c r="L609" s="111"/>
      <c r="M609" s="111"/>
      <c r="N609" s="29"/>
      <c r="O609" s="29"/>
      <c r="P609" s="29"/>
      <c r="Q609" s="29"/>
      <c r="R609" s="29"/>
      <c r="S609" s="100"/>
      <c r="T609" s="100"/>
      <c r="U609" s="100"/>
      <c r="V609" s="100"/>
      <c r="W609" s="100"/>
      <c r="X609" s="100"/>
      <c r="Y609" s="100"/>
      <c r="Z609" s="100"/>
      <c r="AA609" s="100"/>
      <c r="AB609" s="227"/>
      <c r="AC609" s="227"/>
      <c r="AD609" s="227"/>
      <c r="AE609" s="227"/>
      <c r="AF609" s="227"/>
      <c r="AG609" s="227"/>
      <c r="AH609" s="227"/>
      <c r="AI609" s="227"/>
      <c r="AJ609" s="227"/>
      <c r="AK609" s="227"/>
      <c r="AL609" s="227"/>
      <c r="AM609" s="227"/>
      <c r="AN609" s="227"/>
      <c r="AO609" s="227"/>
      <c r="AP609" s="227"/>
      <c r="AQ609" s="227"/>
      <c r="AR609" s="227"/>
      <c r="AS609" s="227"/>
      <c r="AT609" s="227"/>
      <c r="AU609" s="227"/>
      <c r="AV609" s="227"/>
      <c r="AW609" s="227"/>
      <c r="AX609" s="227"/>
      <c r="AY609" s="227"/>
      <c r="AZ609" s="227"/>
      <c r="BA609" s="227"/>
      <c r="BB609" s="227"/>
      <c r="BC609" s="227"/>
      <c r="BD609" s="100"/>
      <c r="BE609" s="100"/>
      <c r="BF609" s="100"/>
      <c r="BG609" s="100"/>
      <c r="BH609" s="100"/>
      <c r="BI609" s="100"/>
      <c r="BJ609" s="100"/>
      <c r="BK609" s="12"/>
      <c r="BL609" s="12"/>
    </row>
    <row r="610" spans="1:64" hidden="1" outlineLevel="1">
      <c r="A610" s="9"/>
      <c r="B610" s="9"/>
      <c r="C610" s="46"/>
      <c r="D610" s="129">
        <v>0</v>
      </c>
      <c r="E610" s="9"/>
      <c r="F610" s="9"/>
      <c r="G610" s="196">
        <v>0</v>
      </c>
      <c r="H610" s="111"/>
      <c r="I610" s="111"/>
      <c r="J610" s="111"/>
      <c r="K610" s="111"/>
      <c r="L610" s="111"/>
      <c r="M610" s="111"/>
      <c r="N610" s="29"/>
      <c r="O610" s="29"/>
      <c r="P610" s="29"/>
      <c r="Q610" s="29"/>
      <c r="R610" s="29"/>
      <c r="S610" s="100"/>
      <c r="T610" s="100"/>
      <c r="U610" s="100"/>
      <c r="V610" s="100"/>
      <c r="W610" s="100"/>
      <c r="X610" s="100"/>
      <c r="Y610" s="100"/>
      <c r="Z610" s="100"/>
      <c r="AA610" s="100"/>
      <c r="AB610" s="227"/>
      <c r="AC610" s="227"/>
      <c r="AD610" s="227"/>
      <c r="AE610" s="227"/>
      <c r="AF610" s="227"/>
      <c r="AG610" s="227"/>
      <c r="AH610" s="227"/>
      <c r="AI610" s="227"/>
      <c r="AJ610" s="227"/>
      <c r="AK610" s="227"/>
      <c r="AL610" s="227"/>
      <c r="AM610" s="227"/>
      <c r="AN610" s="227"/>
      <c r="AO610" s="227"/>
      <c r="AP610" s="227"/>
      <c r="AQ610" s="227"/>
      <c r="AR610" s="227"/>
      <c r="AS610" s="227"/>
      <c r="AT610" s="227"/>
      <c r="AU610" s="227"/>
      <c r="AV610" s="227"/>
      <c r="AW610" s="227"/>
      <c r="AX610" s="227"/>
      <c r="AY610" s="227"/>
      <c r="AZ610" s="227"/>
      <c r="BA610" s="227"/>
      <c r="BB610" s="227"/>
      <c r="BC610" s="227"/>
      <c r="BD610" s="100"/>
      <c r="BE610" s="100"/>
      <c r="BF610" s="100"/>
      <c r="BG610" s="100"/>
      <c r="BH610" s="100"/>
      <c r="BI610" s="100"/>
      <c r="BJ610" s="100"/>
      <c r="BK610" s="12"/>
      <c r="BL610" s="12"/>
    </row>
    <row r="611" spans="1:64" hidden="1" outlineLevel="1">
      <c r="A611" s="9"/>
      <c r="B611" s="9"/>
      <c r="C611" s="46"/>
      <c r="D611" s="129">
        <v>0</v>
      </c>
      <c r="E611" s="9"/>
      <c r="F611" s="9"/>
      <c r="G611" s="196">
        <v>0</v>
      </c>
      <c r="H611" s="111"/>
      <c r="I611" s="111"/>
      <c r="J611" s="111"/>
      <c r="K611" s="111"/>
      <c r="L611" s="111"/>
      <c r="M611" s="111"/>
      <c r="N611" s="29"/>
      <c r="O611" s="29"/>
      <c r="P611" s="29"/>
      <c r="Q611" s="29"/>
      <c r="R611" s="29"/>
      <c r="S611" s="100"/>
      <c r="T611" s="100"/>
      <c r="U611" s="100"/>
      <c r="V611" s="100"/>
      <c r="W611" s="100"/>
      <c r="X611" s="100"/>
      <c r="Y611" s="100"/>
      <c r="Z611" s="100"/>
      <c r="AA611" s="100"/>
      <c r="AB611" s="227"/>
      <c r="AC611" s="227"/>
      <c r="AD611" s="227"/>
      <c r="AE611" s="227"/>
      <c r="AF611" s="227"/>
      <c r="AG611" s="227"/>
      <c r="AH611" s="227"/>
      <c r="AI611" s="227"/>
      <c r="AJ611" s="227"/>
      <c r="AK611" s="227"/>
      <c r="AL611" s="227"/>
      <c r="AM611" s="227"/>
      <c r="AN611" s="227"/>
      <c r="AO611" s="227"/>
      <c r="AP611" s="227"/>
      <c r="AQ611" s="227"/>
      <c r="AR611" s="227"/>
      <c r="AS611" s="227"/>
      <c r="AT611" s="227"/>
      <c r="AU611" s="227"/>
      <c r="AV611" s="227"/>
      <c r="AW611" s="227"/>
      <c r="AX611" s="227"/>
      <c r="AY611" s="227"/>
      <c r="AZ611" s="227"/>
      <c r="BA611" s="227"/>
      <c r="BB611" s="227"/>
      <c r="BC611" s="227"/>
      <c r="BD611" s="100"/>
      <c r="BE611" s="100"/>
      <c r="BF611" s="100"/>
      <c r="BG611" s="100"/>
      <c r="BH611" s="100"/>
      <c r="BI611" s="100"/>
      <c r="BJ611" s="100"/>
      <c r="BK611" s="12"/>
      <c r="BL611" s="12"/>
    </row>
    <row r="612" spans="1:64" hidden="1" outlineLevel="1">
      <c r="A612" s="9"/>
      <c r="B612" s="9"/>
      <c r="C612" s="46"/>
      <c r="D612" s="129">
        <v>0</v>
      </c>
      <c r="E612" s="9"/>
      <c r="F612" s="9"/>
      <c r="G612" s="196">
        <v>0</v>
      </c>
      <c r="H612" s="111"/>
      <c r="I612" s="111"/>
      <c r="J612" s="111"/>
      <c r="K612" s="111"/>
      <c r="L612" s="111"/>
      <c r="M612" s="111"/>
      <c r="N612" s="29"/>
      <c r="O612" s="29"/>
      <c r="P612" s="29"/>
      <c r="Q612" s="29"/>
      <c r="R612" s="29"/>
      <c r="S612" s="100"/>
      <c r="T612" s="100"/>
      <c r="U612" s="100"/>
      <c r="V612" s="100"/>
      <c r="W612" s="100"/>
      <c r="X612" s="100"/>
      <c r="Y612" s="100"/>
      <c r="Z612" s="100"/>
      <c r="AA612" s="100"/>
      <c r="AB612" s="227"/>
      <c r="AC612" s="227"/>
      <c r="AD612" s="227"/>
      <c r="AE612" s="227"/>
      <c r="AF612" s="227"/>
      <c r="AG612" s="227"/>
      <c r="AH612" s="227"/>
      <c r="AI612" s="227"/>
      <c r="AJ612" s="227"/>
      <c r="AK612" s="227"/>
      <c r="AL612" s="227"/>
      <c r="AM612" s="227"/>
      <c r="AN612" s="227"/>
      <c r="AO612" s="227"/>
      <c r="AP612" s="227"/>
      <c r="AQ612" s="227"/>
      <c r="AR612" s="227"/>
      <c r="AS612" s="227"/>
      <c r="AT612" s="227"/>
      <c r="AU612" s="227"/>
      <c r="AV612" s="227"/>
      <c r="AW612" s="227"/>
      <c r="AX612" s="227"/>
      <c r="AY612" s="227"/>
      <c r="AZ612" s="227"/>
      <c r="BA612" s="227"/>
      <c r="BB612" s="227"/>
      <c r="BC612" s="227"/>
      <c r="BD612" s="100"/>
      <c r="BE612" s="100"/>
      <c r="BF612" s="100"/>
      <c r="BG612" s="100"/>
      <c r="BH612" s="100"/>
      <c r="BI612" s="100"/>
      <c r="BJ612" s="100"/>
      <c r="BK612" s="12"/>
      <c r="BL612" s="12"/>
    </row>
    <row r="613" spans="1:64" hidden="1" outlineLevel="1">
      <c r="A613" s="9"/>
      <c r="B613" s="9"/>
      <c r="C613" s="46"/>
      <c r="D613" s="129">
        <v>0</v>
      </c>
      <c r="E613" s="9"/>
      <c r="F613" s="9"/>
      <c r="G613" s="196">
        <v>0</v>
      </c>
      <c r="H613" s="111"/>
      <c r="I613" s="111"/>
      <c r="J613" s="111"/>
      <c r="K613" s="111"/>
      <c r="L613" s="111"/>
      <c r="M613" s="111"/>
      <c r="N613" s="29"/>
      <c r="O613" s="29"/>
      <c r="P613" s="29"/>
      <c r="Q613" s="29"/>
      <c r="R613" s="29"/>
      <c r="S613" s="100"/>
      <c r="T613" s="100"/>
      <c r="U613" s="100"/>
      <c r="V613" s="100"/>
      <c r="W613" s="100"/>
      <c r="X613" s="100"/>
      <c r="Y613" s="100"/>
      <c r="Z613" s="100"/>
      <c r="AA613" s="100"/>
      <c r="AB613" s="227"/>
      <c r="AC613" s="227"/>
      <c r="AD613" s="227"/>
      <c r="AE613" s="227"/>
      <c r="AF613" s="227"/>
      <c r="AG613" s="227"/>
      <c r="AH613" s="227"/>
      <c r="AI613" s="227"/>
      <c r="AJ613" s="227"/>
      <c r="AK613" s="227"/>
      <c r="AL613" s="227"/>
      <c r="AM613" s="227"/>
      <c r="AN613" s="227"/>
      <c r="AO613" s="227"/>
      <c r="AP613" s="227"/>
      <c r="AQ613" s="227"/>
      <c r="AR613" s="227"/>
      <c r="AS613" s="227"/>
      <c r="AT613" s="227"/>
      <c r="AU613" s="227"/>
      <c r="AV613" s="227"/>
      <c r="AW613" s="227"/>
      <c r="AX613" s="227"/>
      <c r="AY613" s="227"/>
      <c r="AZ613" s="227"/>
      <c r="BA613" s="227"/>
      <c r="BB613" s="227"/>
      <c r="BC613" s="227"/>
      <c r="BD613" s="100"/>
      <c r="BE613" s="100"/>
      <c r="BF613" s="100"/>
      <c r="BG613" s="100"/>
      <c r="BH613" s="100"/>
      <c r="BI613" s="100"/>
      <c r="BJ613" s="100"/>
      <c r="BK613" s="12"/>
      <c r="BL613" s="12"/>
    </row>
    <row r="614" spans="1:64" hidden="1" outlineLevel="1">
      <c r="A614" s="9"/>
      <c r="B614" s="9"/>
      <c r="C614" s="46"/>
      <c r="D614" s="129">
        <v>0</v>
      </c>
      <c r="E614" s="9"/>
      <c r="F614" s="9"/>
      <c r="G614" s="196">
        <v>0</v>
      </c>
      <c r="H614" s="111"/>
      <c r="I614" s="111"/>
      <c r="J614" s="111"/>
      <c r="K614" s="111"/>
      <c r="L614" s="111"/>
      <c r="M614" s="111"/>
      <c r="N614" s="29"/>
      <c r="O614" s="29"/>
      <c r="P614" s="29"/>
      <c r="Q614" s="29"/>
      <c r="R614" s="29"/>
      <c r="S614" s="100"/>
      <c r="T614" s="100"/>
      <c r="U614" s="100"/>
      <c r="V614" s="100"/>
      <c r="W614" s="100"/>
      <c r="X614" s="100"/>
      <c r="Y614" s="100"/>
      <c r="Z614" s="100"/>
      <c r="AA614" s="100"/>
      <c r="AB614" s="227"/>
      <c r="AC614" s="227"/>
      <c r="AD614" s="227"/>
      <c r="AE614" s="227"/>
      <c r="AF614" s="227"/>
      <c r="AG614" s="227"/>
      <c r="AH614" s="227"/>
      <c r="AI614" s="227"/>
      <c r="AJ614" s="227"/>
      <c r="AK614" s="227"/>
      <c r="AL614" s="227"/>
      <c r="AM614" s="227"/>
      <c r="AN614" s="227"/>
      <c r="AO614" s="227"/>
      <c r="AP614" s="227"/>
      <c r="AQ614" s="227"/>
      <c r="AR614" s="227"/>
      <c r="AS614" s="227"/>
      <c r="AT614" s="227"/>
      <c r="AU614" s="227"/>
      <c r="AV614" s="227"/>
      <c r="AW614" s="227"/>
      <c r="AX614" s="227"/>
      <c r="AY614" s="227"/>
      <c r="AZ614" s="227"/>
      <c r="BA614" s="227"/>
      <c r="BB614" s="227"/>
      <c r="BC614" s="227"/>
      <c r="BD614" s="100"/>
      <c r="BE614" s="100"/>
      <c r="BF614" s="100"/>
      <c r="BG614" s="100"/>
      <c r="BH614" s="100"/>
      <c r="BI614" s="100"/>
      <c r="BJ614" s="100"/>
      <c r="BK614" s="12"/>
      <c r="BL614" s="12"/>
    </row>
    <row r="615" spans="1:64" hidden="1" outlineLevel="1">
      <c r="A615" s="9"/>
      <c r="B615" s="9"/>
      <c r="C615" s="46"/>
      <c r="D615" s="129">
        <v>0</v>
      </c>
      <c r="E615" s="9"/>
      <c r="F615" s="9"/>
      <c r="G615" s="196">
        <v>0</v>
      </c>
      <c r="H615" s="111"/>
      <c r="I615" s="111"/>
      <c r="J615" s="111"/>
      <c r="K615" s="111"/>
      <c r="L615" s="111"/>
      <c r="M615" s="111"/>
      <c r="N615" s="29"/>
      <c r="O615" s="29"/>
      <c r="P615" s="29"/>
      <c r="Q615" s="29"/>
      <c r="R615" s="29"/>
      <c r="S615" s="100"/>
      <c r="T615" s="100"/>
      <c r="U615" s="100"/>
      <c r="V615" s="100"/>
      <c r="W615" s="100"/>
      <c r="X615" s="100"/>
      <c r="Y615" s="100"/>
      <c r="Z615" s="100"/>
      <c r="AA615" s="100"/>
      <c r="AB615" s="227"/>
      <c r="AC615" s="227"/>
      <c r="AD615" s="227"/>
      <c r="AE615" s="227"/>
      <c r="AF615" s="227"/>
      <c r="AG615" s="227"/>
      <c r="AH615" s="227"/>
      <c r="AI615" s="227"/>
      <c r="AJ615" s="227"/>
      <c r="AK615" s="227"/>
      <c r="AL615" s="227"/>
      <c r="AM615" s="227"/>
      <c r="AN615" s="227"/>
      <c r="AO615" s="227"/>
      <c r="AP615" s="227"/>
      <c r="AQ615" s="227"/>
      <c r="AR615" s="227"/>
      <c r="AS615" s="227"/>
      <c r="AT615" s="227"/>
      <c r="AU615" s="227"/>
      <c r="AV615" s="227"/>
      <c r="AW615" s="227"/>
      <c r="AX615" s="227"/>
      <c r="AY615" s="227"/>
      <c r="AZ615" s="227"/>
      <c r="BA615" s="227"/>
      <c r="BB615" s="227"/>
      <c r="BC615" s="227"/>
      <c r="BD615" s="100"/>
      <c r="BE615" s="100"/>
      <c r="BF615" s="100"/>
      <c r="BG615" s="100"/>
      <c r="BH615" s="100"/>
      <c r="BI615" s="100"/>
      <c r="BJ615" s="100"/>
      <c r="BK615" s="12"/>
      <c r="BL615" s="12"/>
    </row>
    <row r="616" spans="1:64" hidden="1" outlineLevel="1">
      <c r="A616" s="9"/>
      <c r="B616" s="9"/>
      <c r="C616" s="46"/>
      <c r="D616" s="129">
        <v>0</v>
      </c>
      <c r="E616" s="9"/>
      <c r="F616" s="9"/>
      <c r="G616" s="196">
        <v>0</v>
      </c>
      <c r="H616" s="111"/>
      <c r="I616" s="111"/>
      <c r="J616" s="111"/>
      <c r="K616" s="111"/>
      <c r="L616" s="111"/>
      <c r="M616" s="111"/>
      <c r="N616" s="29"/>
      <c r="O616" s="29"/>
      <c r="P616" s="29"/>
      <c r="Q616" s="29"/>
      <c r="R616" s="29"/>
      <c r="S616" s="100"/>
      <c r="T616" s="100"/>
      <c r="U616" s="100"/>
      <c r="V616" s="100"/>
      <c r="W616" s="100"/>
      <c r="X616" s="100"/>
      <c r="Y616" s="100"/>
      <c r="Z616" s="100"/>
      <c r="AA616" s="100"/>
      <c r="AB616" s="227"/>
      <c r="AC616" s="227"/>
      <c r="AD616" s="227"/>
      <c r="AE616" s="227"/>
      <c r="AF616" s="227"/>
      <c r="AG616" s="227"/>
      <c r="AH616" s="227"/>
      <c r="AI616" s="227"/>
      <c r="AJ616" s="227"/>
      <c r="AK616" s="227"/>
      <c r="AL616" s="227"/>
      <c r="AM616" s="227"/>
      <c r="AN616" s="227"/>
      <c r="AO616" s="227"/>
      <c r="AP616" s="227"/>
      <c r="AQ616" s="227"/>
      <c r="AR616" s="227"/>
      <c r="AS616" s="227"/>
      <c r="AT616" s="227"/>
      <c r="AU616" s="227"/>
      <c r="AV616" s="227"/>
      <c r="AW616" s="227"/>
      <c r="AX616" s="227"/>
      <c r="AY616" s="227"/>
      <c r="AZ616" s="227"/>
      <c r="BA616" s="227"/>
      <c r="BB616" s="227"/>
      <c r="BC616" s="227"/>
      <c r="BD616" s="100"/>
      <c r="BE616" s="100"/>
      <c r="BF616" s="100"/>
      <c r="BG616" s="100"/>
      <c r="BH616" s="100"/>
      <c r="BI616" s="100"/>
      <c r="BJ616" s="100"/>
      <c r="BK616" s="12"/>
      <c r="BL616" s="12"/>
    </row>
    <row r="617" spans="1:64" hidden="1" outlineLevel="1">
      <c r="A617" s="9"/>
      <c r="B617" s="9"/>
      <c r="C617" s="46"/>
      <c r="D617" s="129">
        <v>0</v>
      </c>
      <c r="E617" s="9"/>
      <c r="F617" s="9"/>
      <c r="G617" s="196">
        <v>0</v>
      </c>
      <c r="H617" s="111"/>
      <c r="I617" s="111"/>
      <c r="J617" s="111"/>
      <c r="K617" s="111"/>
      <c r="L617" s="111"/>
      <c r="M617" s="111"/>
      <c r="N617" s="29"/>
      <c r="O617" s="29"/>
      <c r="P617" s="29"/>
      <c r="Q617" s="29"/>
      <c r="R617" s="29"/>
      <c r="S617" s="100"/>
      <c r="T617" s="100"/>
      <c r="U617" s="100"/>
      <c r="V617" s="100"/>
      <c r="W617" s="100"/>
      <c r="X617" s="100"/>
      <c r="Y617" s="100"/>
      <c r="Z617" s="100"/>
      <c r="AA617" s="100"/>
      <c r="AB617" s="227"/>
      <c r="AC617" s="227"/>
      <c r="AD617" s="227"/>
      <c r="AE617" s="227"/>
      <c r="AF617" s="227"/>
      <c r="AG617" s="227"/>
      <c r="AH617" s="227"/>
      <c r="AI617" s="227"/>
      <c r="AJ617" s="227"/>
      <c r="AK617" s="227"/>
      <c r="AL617" s="227"/>
      <c r="AM617" s="227"/>
      <c r="AN617" s="227"/>
      <c r="AO617" s="227"/>
      <c r="AP617" s="227"/>
      <c r="AQ617" s="227"/>
      <c r="AR617" s="227"/>
      <c r="AS617" s="227"/>
      <c r="AT617" s="227"/>
      <c r="AU617" s="227"/>
      <c r="AV617" s="227"/>
      <c r="AW617" s="227"/>
      <c r="AX617" s="227"/>
      <c r="AY617" s="227"/>
      <c r="AZ617" s="227"/>
      <c r="BA617" s="227"/>
      <c r="BB617" s="227"/>
      <c r="BC617" s="227"/>
      <c r="BD617" s="100"/>
      <c r="BE617" s="100"/>
      <c r="BF617" s="100"/>
      <c r="BG617" s="100"/>
      <c r="BH617" s="100"/>
      <c r="BI617" s="100"/>
      <c r="BJ617" s="100"/>
      <c r="BK617" s="12"/>
      <c r="BL617" s="12"/>
    </row>
    <row r="618" spans="1:64" hidden="1" outlineLevel="1">
      <c r="A618" s="9"/>
      <c r="B618" s="9"/>
      <c r="C618" s="46"/>
      <c r="D618" s="129">
        <v>0</v>
      </c>
      <c r="E618" s="9"/>
      <c r="F618" s="9"/>
      <c r="G618" s="196">
        <v>0</v>
      </c>
      <c r="H618" s="111"/>
      <c r="I618" s="111"/>
      <c r="J618" s="111"/>
      <c r="K618" s="111"/>
      <c r="L618" s="111"/>
      <c r="M618" s="111"/>
      <c r="N618" s="29"/>
      <c r="O618" s="29"/>
      <c r="P618" s="29"/>
      <c r="Q618" s="29"/>
      <c r="R618" s="29"/>
      <c r="S618" s="100"/>
      <c r="T618" s="100"/>
      <c r="U618" s="100"/>
      <c r="V618" s="100"/>
      <c r="W618" s="100"/>
      <c r="X618" s="100"/>
      <c r="Y618" s="100"/>
      <c r="Z618" s="100"/>
      <c r="AA618" s="100"/>
      <c r="AB618" s="227"/>
      <c r="AC618" s="227"/>
      <c r="AD618" s="227"/>
      <c r="AE618" s="227"/>
      <c r="AF618" s="227"/>
      <c r="AG618" s="227"/>
      <c r="AH618" s="227"/>
      <c r="AI618" s="227"/>
      <c r="AJ618" s="227"/>
      <c r="AK618" s="227"/>
      <c r="AL618" s="227"/>
      <c r="AM618" s="227"/>
      <c r="AN618" s="227"/>
      <c r="AO618" s="227"/>
      <c r="AP618" s="227"/>
      <c r="AQ618" s="227"/>
      <c r="AR618" s="227"/>
      <c r="AS618" s="227"/>
      <c r="AT618" s="227"/>
      <c r="AU618" s="227"/>
      <c r="AV618" s="227"/>
      <c r="AW618" s="227"/>
      <c r="AX618" s="227"/>
      <c r="AY618" s="227"/>
      <c r="AZ618" s="227"/>
      <c r="BA618" s="227"/>
      <c r="BB618" s="227"/>
      <c r="BC618" s="227"/>
      <c r="BD618" s="100"/>
      <c r="BE618" s="100"/>
      <c r="BF618" s="100"/>
      <c r="BG618" s="100"/>
      <c r="BH618" s="100"/>
      <c r="BI618" s="100"/>
      <c r="BJ618" s="100"/>
      <c r="BK618" s="12"/>
      <c r="BL618" s="12"/>
    </row>
    <row r="619" spans="1:64" hidden="1" outlineLevel="1">
      <c r="A619" s="9"/>
      <c r="B619" s="9"/>
      <c r="C619" s="46"/>
      <c r="D619" s="129">
        <v>0</v>
      </c>
      <c r="E619" s="9"/>
      <c r="F619" s="9"/>
      <c r="G619" s="196">
        <v>0</v>
      </c>
      <c r="H619" s="111"/>
      <c r="I619" s="111"/>
      <c r="J619" s="111"/>
      <c r="K619" s="111"/>
      <c r="L619" s="111"/>
      <c r="M619" s="111"/>
      <c r="N619" s="29"/>
      <c r="O619" s="29"/>
      <c r="P619" s="29"/>
      <c r="Q619" s="29"/>
      <c r="R619" s="29"/>
      <c r="S619" s="100"/>
      <c r="T619" s="100"/>
      <c r="U619" s="100"/>
      <c r="V619" s="100"/>
      <c r="W619" s="100"/>
      <c r="X619" s="100"/>
      <c r="Y619" s="100"/>
      <c r="Z619" s="100"/>
      <c r="AA619" s="100"/>
      <c r="AB619" s="227"/>
      <c r="AC619" s="227"/>
      <c r="AD619" s="227"/>
      <c r="AE619" s="227"/>
      <c r="AF619" s="227"/>
      <c r="AG619" s="227"/>
      <c r="AH619" s="227"/>
      <c r="AI619" s="227"/>
      <c r="AJ619" s="227"/>
      <c r="AK619" s="227"/>
      <c r="AL619" s="227"/>
      <c r="AM619" s="227"/>
      <c r="AN619" s="227"/>
      <c r="AO619" s="227"/>
      <c r="AP619" s="227"/>
      <c r="AQ619" s="227"/>
      <c r="AR619" s="227"/>
      <c r="AS619" s="227"/>
      <c r="AT619" s="227"/>
      <c r="AU619" s="227"/>
      <c r="AV619" s="227"/>
      <c r="AW619" s="227"/>
      <c r="AX619" s="227"/>
      <c r="AY619" s="227"/>
      <c r="AZ619" s="227"/>
      <c r="BA619" s="227"/>
      <c r="BB619" s="227"/>
      <c r="BC619" s="227"/>
      <c r="BD619" s="100"/>
      <c r="BE619" s="100"/>
      <c r="BF619" s="100"/>
      <c r="BG619" s="100"/>
      <c r="BH619" s="100"/>
      <c r="BI619" s="100"/>
      <c r="BJ619" s="100"/>
      <c r="BK619" s="12"/>
      <c r="BL619" s="12"/>
    </row>
    <row r="620" spans="1:64" hidden="1" outlineLevel="1">
      <c r="A620" s="9"/>
      <c r="B620" s="9"/>
      <c r="C620" s="46"/>
      <c r="D620" s="129">
        <v>0</v>
      </c>
      <c r="E620" s="9"/>
      <c r="F620" s="9"/>
      <c r="G620" s="196">
        <v>0</v>
      </c>
      <c r="H620" s="111"/>
      <c r="I620" s="111"/>
      <c r="J620" s="111"/>
      <c r="K620" s="111"/>
      <c r="L620" s="111"/>
      <c r="M620" s="111"/>
      <c r="N620" s="29"/>
      <c r="O620" s="29"/>
      <c r="P620" s="29"/>
      <c r="Q620" s="29"/>
      <c r="R620" s="29"/>
      <c r="S620" s="100"/>
      <c r="T620" s="100"/>
      <c r="U620" s="100"/>
      <c r="V620" s="100"/>
      <c r="W620" s="100"/>
      <c r="X620" s="100"/>
      <c r="Y620" s="100"/>
      <c r="Z620" s="100"/>
      <c r="AA620" s="100"/>
      <c r="AB620" s="227"/>
      <c r="AC620" s="227"/>
      <c r="AD620" s="227"/>
      <c r="AE620" s="227"/>
      <c r="AF620" s="227"/>
      <c r="AG620" s="227"/>
      <c r="AH620" s="227"/>
      <c r="AI620" s="227"/>
      <c r="AJ620" s="227"/>
      <c r="AK620" s="227"/>
      <c r="AL620" s="227"/>
      <c r="AM620" s="227"/>
      <c r="AN620" s="227"/>
      <c r="AO620" s="227"/>
      <c r="AP620" s="227"/>
      <c r="AQ620" s="227"/>
      <c r="AR620" s="227"/>
      <c r="AS620" s="227"/>
      <c r="AT620" s="227"/>
      <c r="AU620" s="227"/>
      <c r="AV620" s="227"/>
      <c r="AW620" s="227"/>
      <c r="AX620" s="227"/>
      <c r="AY620" s="227"/>
      <c r="AZ620" s="227"/>
      <c r="BA620" s="227"/>
      <c r="BB620" s="227"/>
      <c r="BC620" s="227"/>
      <c r="BD620" s="100"/>
      <c r="BE620" s="100"/>
      <c r="BF620" s="100"/>
      <c r="BG620" s="100"/>
      <c r="BH620" s="100"/>
      <c r="BI620" s="100"/>
      <c r="BJ620" s="100"/>
      <c r="BK620" s="12"/>
      <c r="BL620" s="12"/>
    </row>
    <row r="621" spans="1:64" hidden="1" outlineLevel="1">
      <c r="A621" s="9"/>
      <c r="B621" s="9"/>
      <c r="C621" s="46"/>
      <c r="D621" s="129">
        <v>0</v>
      </c>
      <c r="E621" s="9"/>
      <c r="F621" s="9"/>
      <c r="G621" s="196">
        <v>0</v>
      </c>
      <c r="H621" s="111"/>
      <c r="I621" s="111"/>
      <c r="J621" s="111"/>
      <c r="K621" s="111"/>
      <c r="L621" s="111"/>
      <c r="M621" s="111"/>
      <c r="N621" s="29"/>
      <c r="O621" s="29"/>
      <c r="P621" s="29"/>
      <c r="Q621" s="29"/>
      <c r="R621" s="29"/>
      <c r="S621" s="100"/>
      <c r="T621" s="100"/>
      <c r="U621" s="100"/>
      <c r="V621" s="100"/>
      <c r="W621" s="100"/>
      <c r="X621" s="100"/>
      <c r="Y621" s="100"/>
      <c r="Z621" s="100"/>
      <c r="AA621" s="100"/>
      <c r="AB621" s="227"/>
      <c r="AC621" s="227"/>
      <c r="AD621" s="227"/>
      <c r="AE621" s="227"/>
      <c r="AF621" s="227"/>
      <c r="AG621" s="227"/>
      <c r="AH621" s="227"/>
      <c r="AI621" s="227"/>
      <c r="AJ621" s="227"/>
      <c r="AK621" s="227"/>
      <c r="AL621" s="227"/>
      <c r="AM621" s="227"/>
      <c r="AN621" s="227"/>
      <c r="AO621" s="227"/>
      <c r="AP621" s="227"/>
      <c r="AQ621" s="227"/>
      <c r="AR621" s="227"/>
      <c r="AS621" s="227"/>
      <c r="AT621" s="227"/>
      <c r="AU621" s="227"/>
      <c r="AV621" s="227"/>
      <c r="AW621" s="227"/>
      <c r="AX621" s="227"/>
      <c r="AY621" s="227"/>
      <c r="AZ621" s="227"/>
      <c r="BA621" s="227"/>
      <c r="BB621" s="227"/>
      <c r="BC621" s="227"/>
      <c r="BD621" s="100"/>
      <c r="BE621" s="100"/>
      <c r="BF621" s="100"/>
      <c r="BG621" s="100"/>
      <c r="BH621" s="100"/>
      <c r="BI621" s="100"/>
      <c r="BJ621" s="100"/>
      <c r="BK621" s="12"/>
      <c r="BL621" s="12"/>
    </row>
    <row r="622" spans="1:64" hidden="1" outlineLevel="1">
      <c r="A622" s="9"/>
      <c r="B622" s="9"/>
      <c r="C622" s="46"/>
      <c r="D622" s="129">
        <v>0</v>
      </c>
      <c r="E622" s="9"/>
      <c r="F622" s="9"/>
      <c r="G622" s="196">
        <v>0</v>
      </c>
      <c r="H622" s="111"/>
      <c r="I622" s="111"/>
      <c r="J622" s="111"/>
      <c r="K622" s="111"/>
      <c r="L622" s="111"/>
      <c r="M622" s="111"/>
      <c r="N622" s="29"/>
      <c r="O622" s="29"/>
      <c r="P622" s="29"/>
      <c r="Q622" s="29"/>
      <c r="R622" s="29"/>
      <c r="S622" s="100"/>
      <c r="T622" s="100"/>
      <c r="U622" s="100"/>
      <c r="V622" s="100"/>
      <c r="W622" s="100"/>
      <c r="X622" s="100"/>
      <c r="Y622" s="100"/>
      <c r="Z622" s="100"/>
      <c r="AA622" s="100"/>
      <c r="AB622" s="227"/>
      <c r="AC622" s="227"/>
      <c r="AD622" s="227"/>
      <c r="AE622" s="227"/>
      <c r="AF622" s="227"/>
      <c r="AG622" s="227"/>
      <c r="AH622" s="227"/>
      <c r="AI622" s="227"/>
      <c r="AJ622" s="227"/>
      <c r="AK622" s="227"/>
      <c r="AL622" s="227"/>
      <c r="AM622" s="227"/>
      <c r="AN622" s="227"/>
      <c r="AO622" s="227"/>
      <c r="AP622" s="227"/>
      <c r="AQ622" s="227"/>
      <c r="AR622" s="227"/>
      <c r="AS622" s="227"/>
      <c r="AT622" s="227"/>
      <c r="AU622" s="227"/>
      <c r="AV622" s="227"/>
      <c r="AW622" s="227"/>
      <c r="AX622" s="227"/>
      <c r="AY622" s="227"/>
      <c r="AZ622" s="227"/>
      <c r="BA622" s="227"/>
      <c r="BB622" s="227"/>
      <c r="BC622" s="227"/>
      <c r="BD622" s="100"/>
      <c r="BE622" s="100"/>
      <c r="BF622" s="100"/>
      <c r="BG622" s="100"/>
      <c r="BH622" s="100"/>
      <c r="BI622" s="100"/>
      <c r="BJ622" s="100"/>
      <c r="BK622" s="12"/>
      <c r="BL622" s="12"/>
    </row>
    <row r="623" spans="1:64" hidden="1" outlineLevel="1">
      <c r="A623" s="9"/>
      <c r="B623" s="9"/>
      <c r="C623" s="46"/>
      <c r="D623" s="129">
        <v>0</v>
      </c>
      <c r="E623" s="9"/>
      <c r="F623" s="9"/>
      <c r="G623" s="196">
        <v>0</v>
      </c>
      <c r="H623" s="111"/>
      <c r="I623" s="111"/>
      <c r="J623" s="111"/>
      <c r="K623" s="111"/>
      <c r="L623" s="111"/>
      <c r="M623" s="111"/>
      <c r="N623" s="29"/>
      <c r="O623" s="29"/>
      <c r="P623" s="29"/>
      <c r="Q623" s="29"/>
      <c r="R623" s="29"/>
      <c r="S623" s="100"/>
      <c r="T623" s="100"/>
      <c r="U623" s="100"/>
      <c r="V623" s="100"/>
      <c r="W623" s="100"/>
      <c r="X623" s="100"/>
      <c r="Y623" s="100"/>
      <c r="Z623" s="100"/>
      <c r="AA623" s="100"/>
      <c r="AB623" s="227"/>
      <c r="AC623" s="227"/>
      <c r="AD623" s="227"/>
      <c r="AE623" s="227"/>
      <c r="AF623" s="227"/>
      <c r="AG623" s="227"/>
      <c r="AH623" s="227"/>
      <c r="AI623" s="227"/>
      <c r="AJ623" s="227"/>
      <c r="AK623" s="227"/>
      <c r="AL623" s="227"/>
      <c r="AM623" s="227"/>
      <c r="AN623" s="227"/>
      <c r="AO623" s="227"/>
      <c r="AP623" s="227"/>
      <c r="AQ623" s="227"/>
      <c r="AR623" s="227"/>
      <c r="AS623" s="227"/>
      <c r="AT623" s="227"/>
      <c r="AU623" s="227"/>
      <c r="AV623" s="227"/>
      <c r="AW623" s="227"/>
      <c r="AX623" s="227"/>
      <c r="AY623" s="227"/>
      <c r="AZ623" s="227"/>
      <c r="BA623" s="227"/>
      <c r="BB623" s="227"/>
      <c r="BC623" s="227"/>
      <c r="BD623" s="100"/>
      <c r="BE623" s="100"/>
      <c r="BF623" s="100"/>
      <c r="BG623" s="100"/>
      <c r="BH623" s="100"/>
      <c r="BI623" s="100"/>
      <c r="BJ623" s="100"/>
      <c r="BK623" s="12"/>
      <c r="BL623" s="12"/>
    </row>
    <row r="624" spans="1:64" hidden="1" outlineLevel="1">
      <c r="A624" s="9"/>
      <c r="B624" s="9"/>
      <c r="C624" s="46"/>
      <c r="D624" s="129">
        <v>0</v>
      </c>
      <c r="E624" s="9"/>
      <c r="F624" s="9"/>
      <c r="G624" s="196">
        <v>0</v>
      </c>
      <c r="H624" s="111"/>
      <c r="I624" s="111"/>
      <c r="J624" s="111"/>
      <c r="K624" s="111"/>
      <c r="L624" s="111"/>
      <c r="M624" s="111"/>
      <c r="N624" s="29"/>
      <c r="O624" s="29"/>
      <c r="P624" s="29"/>
      <c r="Q624" s="29"/>
      <c r="R624" s="29"/>
      <c r="S624" s="100"/>
      <c r="T624" s="100"/>
      <c r="U624" s="100"/>
      <c r="V624" s="100"/>
      <c r="W624" s="100"/>
      <c r="X624" s="100"/>
      <c r="Y624" s="100"/>
      <c r="Z624" s="100"/>
      <c r="AA624" s="100"/>
      <c r="AB624" s="227"/>
      <c r="AC624" s="227"/>
      <c r="AD624" s="227"/>
      <c r="AE624" s="227"/>
      <c r="AF624" s="227"/>
      <c r="AG624" s="227"/>
      <c r="AH624" s="227"/>
      <c r="AI624" s="227"/>
      <c r="AJ624" s="227"/>
      <c r="AK624" s="227"/>
      <c r="AL624" s="227"/>
      <c r="AM624" s="227"/>
      <c r="AN624" s="227"/>
      <c r="AO624" s="227"/>
      <c r="AP624" s="227"/>
      <c r="AQ624" s="227"/>
      <c r="AR624" s="227"/>
      <c r="AS624" s="227"/>
      <c r="AT624" s="227"/>
      <c r="AU624" s="227"/>
      <c r="AV624" s="227"/>
      <c r="AW624" s="227"/>
      <c r="AX624" s="227"/>
      <c r="AY624" s="227"/>
      <c r="AZ624" s="227"/>
      <c r="BA624" s="227"/>
      <c r="BB624" s="227"/>
      <c r="BC624" s="227"/>
      <c r="BD624" s="100"/>
      <c r="BE624" s="100"/>
      <c r="BF624" s="100"/>
      <c r="BG624" s="100"/>
      <c r="BH624" s="100"/>
      <c r="BI624" s="100"/>
      <c r="BJ624" s="100"/>
      <c r="BK624" s="12"/>
      <c r="BL624" s="12"/>
    </row>
    <row r="625" spans="1:64" hidden="1" outlineLevel="1">
      <c r="A625" s="9"/>
      <c r="B625" s="9"/>
      <c r="C625" s="46"/>
      <c r="D625" s="129">
        <v>0</v>
      </c>
      <c r="E625" s="9"/>
      <c r="F625" s="9"/>
      <c r="G625" s="196">
        <v>0</v>
      </c>
      <c r="H625" s="111"/>
      <c r="I625" s="111"/>
      <c r="J625" s="111"/>
      <c r="K625" s="111"/>
      <c r="L625" s="111"/>
      <c r="M625" s="111"/>
      <c r="N625" s="29"/>
      <c r="O625" s="29"/>
      <c r="P625" s="29"/>
      <c r="Q625" s="29"/>
      <c r="R625" s="29"/>
      <c r="S625" s="100"/>
      <c r="T625" s="100"/>
      <c r="U625" s="100"/>
      <c r="V625" s="100"/>
      <c r="W625" s="100"/>
      <c r="X625" s="100"/>
      <c r="Y625" s="100"/>
      <c r="Z625" s="100"/>
      <c r="AA625" s="100"/>
      <c r="AB625" s="227"/>
      <c r="AC625" s="227"/>
      <c r="AD625" s="227"/>
      <c r="AE625" s="227"/>
      <c r="AF625" s="227"/>
      <c r="AG625" s="227"/>
      <c r="AH625" s="227"/>
      <c r="AI625" s="227"/>
      <c r="AJ625" s="227"/>
      <c r="AK625" s="227"/>
      <c r="AL625" s="227"/>
      <c r="AM625" s="227"/>
      <c r="AN625" s="227"/>
      <c r="AO625" s="227"/>
      <c r="AP625" s="227"/>
      <c r="AQ625" s="227"/>
      <c r="AR625" s="227"/>
      <c r="AS625" s="227"/>
      <c r="AT625" s="227"/>
      <c r="AU625" s="227"/>
      <c r="AV625" s="227"/>
      <c r="AW625" s="227"/>
      <c r="AX625" s="227"/>
      <c r="AY625" s="227"/>
      <c r="AZ625" s="227"/>
      <c r="BA625" s="227"/>
      <c r="BB625" s="227"/>
      <c r="BC625" s="227"/>
      <c r="BD625" s="100"/>
      <c r="BE625" s="100"/>
      <c r="BF625" s="100"/>
      <c r="BG625" s="100"/>
      <c r="BH625" s="100"/>
      <c r="BI625" s="100"/>
      <c r="BJ625" s="100"/>
      <c r="BK625" s="12"/>
      <c r="BL625" s="12"/>
    </row>
    <row r="626" spans="1:64" hidden="1" outlineLevel="1">
      <c r="A626" s="9"/>
      <c r="B626" s="9"/>
      <c r="C626" s="46"/>
      <c r="D626" s="129">
        <v>0</v>
      </c>
      <c r="E626" s="9"/>
      <c r="F626" s="9"/>
      <c r="G626" s="196">
        <v>0</v>
      </c>
      <c r="H626" s="111"/>
      <c r="I626" s="111"/>
      <c r="J626" s="111"/>
      <c r="K626" s="111"/>
      <c r="L626" s="111"/>
      <c r="M626" s="111"/>
      <c r="N626" s="29"/>
      <c r="O626" s="29"/>
      <c r="P626" s="29"/>
      <c r="Q626" s="29"/>
      <c r="R626" s="29"/>
      <c r="S626" s="100"/>
      <c r="T626" s="100"/>
      <c r="U626" s="100"/>
      <c r="V626" s="100"/>
      <c r="W626" s="100"/>
      <c r="X626" s="100"/>
      <c r="Y626" s="100"/>
      <c r="Z626" s="100"/>
      <c r="AA626" s="100"/>
      <c r="AB626" s="227"/>
      <c r="AC626" s="227"/>
      <c r="AD626" s="227"/>
      <c r="AE626" s="227"/>
      <c r="AF626" s="227"/>
      <c r="AG626" s="227"/>
      <c r="AH626" s="227"/>
      <c r="AI626" s="227"/>
      <c r="AJ626" s="227"/>
      <c r="AK626" s="227"/>
      <c r="AL626" s="227"/>
      <c r="AM626" s="227"/>
      <c r="AN626" s="227"/>
      <c r="AO626" s="227"/>
      <c r="AP626" s="227"/>
      <c r="AQ626" s="227"/>
      <c r="AR626" s="227"/>
      <c r="AS626" s="227"/>
      <c r="AT626" s="227"/>
      <c r="AU626" s="227"/>
      <c r="AV626" s="227"/>
      <c r="AW626" s="227"/>
      <c r="AX626" s="227"/>
      <c r="AY626" s="227"/>
      <c r="AZ626" s="227"/>
      <c r="BA626" s="227"/>
      <c r="BB626" s="227"/>
      <c r="BC626" s="227"/>
      <c r="BD626" s="100"/>
      <c r="BE626" s="100"/>
      <c r="BF626" s="100"/>
      <c r="BG626" s="100"/>
      <c r="BH626" s="100"/>
      <c r="BI626" s="100"/>
      <c r="BJ626" s="100"/>
      <c r="BK626" s="12"/>
      <c r="BL626" s="12"/>
    </row>
    <row r="627" spans="1:64" hidden="1" outlineLevel="1">
      <c r="A627" s="9"/>
      <c r="B627" s="9"/>
      <c r="C627" s="46"/>
      <c r="D627" s="129">
        <v>0</v>
      </c>
      <c r="E627" s="9"/>
      <c r="F627" s="9"/>
      <c r="G627" s="196">
        <v>0</v>
      </c>
      <c r="H627" s="111"/>
      <c r="I627" s="111"/>
      <c r="J627" s="111"/>
      <c r="K627" s="111"/>
      <c r="L627" s="111"/>
      <c r="M627" s="111"/>
      <c r="N627" s="29"/>
      <c r="O627" s="29"/>
      <c r="P627" s="29"/>
      <c r="Q627" s="29"/>
      <c r="R627" s="29"/>
      <c r="S627" s="100"/>
      <c r="T627" s="100"/>
      <c r="U627" s="100"/>
      <c r="V627" s="100"/>
      <c r="W627" s="100"/>
      <c r="X627" s="100"/>
      <c r="Y627" s="100"/>
      <c r="Z627" s="100"/>
      <c r="AA627" s="100"/>
      <c r="AB627" s="227"/>
      <c r="AC627" s="227"/>
      <c r="AD627" s="227"/>
      <c r="AE627" s="227"/>
      <c r="AF627" s="227"/>
      <c r="AG627" s="227"/>
      <c r="AH627" s="227"/>
      <c r="AI627" s="227"/>
      <c r="AJ627" s="227"/>
      <c r="AK627" s="227"/>
      <c r="AL627" s="227"/>
      <c r="AM627" s="227"/>
      <c r="AN627" s="227"/>
      <c r="AO627" s="227"/>
      <c r="AP627" s="227"/>
      <c r="AQ627" s="227"/>
      <c r="AR627" s="227"/>
      <c r="AS627" s="227"/>
      <c r="AT627" s="227"/>
      <c r="AU627" s="227"/>
      <c r="AV627" s="227"/>
      <c r="AW627" s="227"/>
      <c r="AX627" s="227"/>
      <c r="AY627" s="227"/>
      <c r="AZ627" s="227"/>
      <c r="BA627" s="227"/>
      <c r="BB627" s="227"/>
      <c r="BC627" s="227"/>
      <c r="BD627" s="100"/>
      <c r="BE627" s="100"/>
      <c r="BF627" s="100"/>
      <c r="BG627" s="100"/>
      <c r="BH627" s="100"/>
      <c r="BI627" s="100"/>
      <c r="BJ627" s="100"/>
      <c r="BK627" s="12"/>
      <c r="BL627" s="12"/>
    </row>
    <row r="628" spans="1:64" collapsed="1">
      <c r="A628" s="9"/>
      <c r="B628" s="9"/>
      <c r="C628" s="46"/>
      <c r="D628" s="129"/>
      <c r="E628" s="9"/>
      <c r="F628" s="9"/>
      <c r="G628" s="28"/>
      <c r="H628" s="111"/>
      <c r="I628" s="111"/>
      <c r="J628" s="111"/>
      <c r="K628" s="111"/>
      <c r="L628" s="111"/>
      <c r="M628" s="111"/>
      <c r="N628" s="29"/>
      <c r="O628" s="29"/>
      <c r="P628" s="29"/>
      <c r="Q628" s="29"/>
      <c r="R628" s="29"/>
      <c r="S628" s="100"/>
      <c r="T628" s="100"/>
      <c r="U628" s="100"/>
      <c r="V628" s="100"/>
      <c r="W628" s="100"/>
      <c r="X628" s="100"/>
      <c r="Y628" s="100"/>
      <c r="Z628" s="100"/>
      <c r="AA628" s="100"/>
      <c r="AB628" s="227"/>
      <c r="AC628" s="227"/>
      <c r="AD628" s="227"/>
      <c r="AE628" s="227"/>
      <c r="AF628" s="227"/>
      <c r="AG628" s="227"/>
      <c r="AH628" s="227"/>
      <c r="AI628" s="227"/>
      <c r="AJ628" s="227"/>
      <c r="AK628" s="227"/>
      <c r="AL628" s="227"/>
      <c r="AM628" s="227"/>
      <c r="AN628" s="227"/>
      <c r="AO628" s="227"/>
      <c r="AP628" s="227"/>
      <c r="AQ628" s="227"/>
      <c r="AR628" s="227"/>
      <c r="AS628" s="227"/>
      <c r="AT628" s="227"/>
      <c r="AU628" s="227"/>
      <c r="AV628" s="227"/>
      <c r="AW628" s="227"/>
      <c r="AX628" s="227"/>
      <c r="AY628" s="227"/>
      <c r="AZ628" s="227"/>
      <c r="BA628" s="227"/>
      <c r="BB628" s="227"/>
      <c r="BC628" s="227"/>
      <c r="BD628" s="100"/>
      <c r="BE628" s="100"/>
      <c r="BF628" s="100"/>
      <c r="BG628" s="100"/>
      <c r="BH628" s="100"/>
      <c r="BI628" s="100"/>
      <c r="BJ628" s="100"/>
      <c r="BK628" s="12"/>
      <c r="BL628" s="12"/>
    </row>
    <row r="629" spans="1:64">
      <c r="A629" s="124"/>
      <c r="B629" s="124"/>
      <c r="C629" s="124"/>
      <c r="D629" s="125"/>
      <c r="E629" s="108"/>
      <c r="F629" s="108"/>
      <c r="G629" s="126"/>
      <c r="H629" s="127"/>
      <c r="I629" s="127"/>
      <c r="J629" s="127"/>
      <c r="K629" s="127"/>
      <c r="L629" s="127"/>
      <c r="M629" s="127"/>
      <c r="N629" s="128"/>
      <c r="O629" s="128"/>
      <c r="P629" s="128"/>
      <c r="Q629" s="128"/>
      <c r="R629" s="128"/>
      <c r="S629" s="128"/>
      <c r="T629" s="100"/>
      <c r="U629" s="100"/>
      <c r="V629" s="100"/>
      <c r="W629" s="100"/>
      <c r="X629" s="100"/>
      <c r="Y629" s="100"/>
      <c r="Z629" s="100"/>
      <c r="AA629" s="100"/>
      <c r="AB629" s="227"/>
      <c r="AC629" s="227"/>
      <c r="AD629" s="227"/>
      <c r="AE629" s="227"/>
      <c r="AF629" s="227"/>
      <c r="AG629" s="227"/>
      <c r="AH629" s="227"/>
      <c r="AI629" s="227"/>
      <c r="AJ629" s="227"/>
      <c r="AK629" s="227"/>
      <c r="AL629" s="227"/>
      <c r="AM629" s="227"/>
      <c r="AN629" s="227"/>
      <c r="AO629" s="227"/>
      <c r="AP629" s="227"/>
      <c r="AQ629" s="227"/>
      <c r="AR629" s="227"/>
      <c r="AS629" s="227"/>
      <c r="AT629" s="227"/>
      <c r="AU629" s="227"/>
      <c r="AV629" s="227"/>
      <c r="AW629" s="227"/>
      <c r="AX629" s="227"/>
      <c r="AY629" s="227"/>
      <c r="AZ629" s="227"/>
      <c r="BA629" s="227"/>
      <c r="BB629" s="227"/>
      <c r="BC629" s="227"/>
      <c r="BD629" s="100"/>
      <c r="BE629" s="100"/>
      <c r="BF629" s="100"/>
      <c r="BG629" s="100"/>
      <c r="BH629" s="100"/>
      <c r="BI629" s="100"/>
      <c r="BJ629" s="100"/>
      <c r="BK629" s="12"/>
      <c r="BL629" s="12"/>
    </row>
    <row r="630" spans="1:64">
      <c r="A630" s="9"/>
      <c r="B630" s="12"/>
      <c r="C630" s="89"/>
      <c r="D630" s="114"/>
      <c r="E630" s="12"/>
      <c r="F630" s="12"/>
      <c r="G630" s="142"/>
      <c r="H630" s="143"/>
      <c r="I630" s="143"/>
      <c r="J630" s="143"/>
      <c r="K630" s="143"/>
      <c r="L630" s="143"/>
      <c r="M630" s="143"/>
      <c r="N630" s="100"/>
      <c r="O630" s="100"/>
      <c r="P630" s="100"/>
      <c r="Q630" s="100"/>
      <c r="R630" s="100"/>
      <c r="S630" s="100"/>
      <c r="T630" s="100"/>
      <c r="U630" s="100"/>
      <c r="V630" s="100"/>
      <c r="W630" s="100"/>
      <c r="X630" s="100"/>
      <c r="Y630" s="100"/>
      <c r="Z630" s="100"/>
      <c r="AA630" s="100"/>
      <c r="AB630" s="227"/>
      <c r="AC630" s="227"/>
      <c r="AD630" s="227"/>
      <c r="AE630" s="227"/>
      <c r="AF630" s="227"/>
      <c r="AG630" s="227"/>
      <c r="AH630" s="227"/>
      <c r="AI630" s="227"/>
      <c r="AJ630" s="227"/>
      <c r="AK630" s="227"/>
      <c r="AL630" s="227"/>
      <c r="AM630" s="227"/>
      <c r="AN630" s="227"/>
      <c r="AO630" s="227"/>
      <c r="AP630" s="227"/>
      <c r="AQ630" s="227"/>
      <c r="AR630" s="227"/>
      <c r="AS630" s="227"/>
      <c r="AT630" s="227"/>
      <c r="AU630" s="227"/>
      <c r="AV630" s="227"/>
      <c r="AW630" s="227"/>
      <c r="AX630" s="227"/>
      <c r="AY630" s="227"/>
      <c r="AZ630" s="227"/>
      <c r="BA630" s="227"/>
      <c r="BB630" s="227"/>
      <c r="BC630" s="227"/>
      <c r="BD630" s="100"/>
      <c r="BE630" s="100"/>
      <c r="BF630" s="100"/>
      <c r="BG630" s="100"/>
      <c r="BH630" s="100"/>
      <c r="BI630" s="100"/>
      <c r="BJ630" s="100"/>
      <c r="BK630" s="12"/>
      <c r="BL630" s="12"/>
    </row>
    <row r="631" spans="1:64" s="9" customFormat="1">
      <c r="B631" s="12"/>
      <c r="C631" s="590" t="s">
        <v>223</v>
      </c>
      <c r="D631" s="12"/>
      <c r="E631" s="12"/>
      <c r="F631" s="12"/>
      <c r="G631" s="195">
        <v>-45.770942247219779</v>
      </c>
      <c r="H631" s="117">
        <v>-39.920728211212328</v>
      </c>
      <c r="I631" s="117">
        <v>-43.91652411152748</v>
      </c>
      <c r="J631" s="117">
        <v>-49.465556040894434</v>
      </c>
      <c r="K631" s="117">
        <v>-53.242655394776463</v>
      </c>
      <c r="L631" s="117">
        <v>-56.589197019838956</v>
      </c>
      <c r="M631" s="117">
        <v>0</v>
      </c>
      <c r="N631" s="117">
        <v>0</v>
      </c>
      <c r="O631" s="117">
        <v>0</v>
      </c>
      <c r="P631" s="117">
        <v>0</v>
      </c>
      <c r="Q631" s="117">
        <v>0</v>
      </c>
      <c r="R631" s="106"/>
      <c r="S631" s="106"/>
      <c r="T631" s="106">
        <v>-243.13466077824964</v>
      </c>
      <c r="U631" s="106">
        <v>-216.09368678571389</v>
      </c>
      <c r="V631" s="106"/>
      <c r="W631" s="106"/>
      <c r="X631" s="106"/>
      <c r="Y631" s="106"/>
      <c r="Z631" s="106"/>
      <c r="AA631" s="106"/>
      <c r="AB631" s="214"/>
      <c r="AC631" s="214"/>
      <c r="AD631" s="214"/>
      <c r="AE631" s="214"/>
      <c r="AF631" s="214"/>
      <c r="AG631" s="214"/>
      <c r="AH631" s="214"/>
      <c r="AI631" s="214"/>
      <c r="AJ631" s="214"/>
      <c r="AK631" s="214"/>
      <c r="AL631" s="214"/>
      <c r="AM631" s="214"/>
      <c r="AN631" s="214"/>
      <c r="AO631" s="214"/>
      <c r="AP631" s="214"/>
      <c r="AQ631" s="214"/>
      <c r="AR631" s="214"/>
      <c r="AS631" s="214"/>
      <c r="AT631" s="214"/>
      <c r="AU631" s="214"/>
      <c r="AV631" s="214"/>
      <c r="AW631" s="214"/>
      <c r="AX631" s="214"/>
      <c r="AY631" s="214"/>
      <c r="AZ631" s="214"/>
      <c r="BA631" s="214"/>
      <c r="BB631" s="214"/>
      <c r="BC631" s="214"/>
      <c r="BD631" s="106"/>
      <c r="BE631" s="106"/>
      <c r="BF631" s="106"/>
      <c r="BG631" s="106"/>
      <c r="BH631" s="106"/>
      <c r="BI631" s="106"/>
      <c r="BJ631" s="106"/>
      <c r="BK631" s="12"/>
      <c r="BL631" s="12"/>
    </row>
    <row r="632" spans="1:64" ht="12" customHeight="1" outlineLevel="1">
      <c r="A632" s="9"/>
      <c r="B632" s="9"/>
      <c r="C632" s="9"/>
      <c r="D632" s="129" t="s">
        <v>121</v>
      </c>
      <c r="E632" s="9"/>
      <c r="F632" s="9"/>
      <c r="G632" s="193">
        <v>-28.883603852068852</v>
      </c>
      <c r="H632" s="111">
        <v>-24.496955317833169</v>
      </c>
      <c r="I632" s="111">
        <v>-26.263530386139784</v>
      </c>
      <c r="J632" s="111">
        <v>-27.939188314331403</v>
      </c>
      <c r="K632" s="111">
        <v>-29.397645346656553</v>
      </c>
      <c r="L632" s="111">
        <v>-30.964542576184503</v>
      </c>
      <c r="M632" s="111">
        <v>0</v>
      </c>
      <c r="N632" s="111">
        <v>0</v>
      </c>
      <c r="O632" s="111">
        <v>0</v>
      </c>
      <c r="P632" s="111">
        <v>0</v>
      </c>
      <c r="Q632" s="111">
        <v>0</v>
      </c>
      <c r="R632" s="9"/>
      <c r="S632" s="12"/>
      <c r="T632" s="106">
        <v>-139.06186194114542</v>
      </c>
      <c r="U632" s="12"/>
      <c r="V632" s="12"/>
      <c r="W632" s="12"/>
      <c r="X632" s="12"/>
      <c r="Y632" s="12"/>
      <c r="Z632" s="12"/>
      <c r="AA632" s="12"/>
      <c r="AB632" s="220"/>
      <c r="AC632" s="220"/>
      <c r="AD632" s="220"/>
      <c r="AE632" s="220"/>
      <c r="AF632" s="220"/>
      <c r="AG632" s="220"/>
      <c r="AH632" s="220"/>
      <c r="AI632" s="220"/>
      <c r="AJ632" s="220"/>
      <c r="AK632" s="220"/>
      <c r="AL632" s="220"/>
      <c r="AM632" s="220"/>
      <c r="AN632" s="220"/>
      <c r="AO632" s="220"/>
      <c r="AP632" s="220"/>
      <c r="AQ632" s="220"/>
      <c r="AR632" s="220"/>
      <c r="AS632" s="220"/>
      <c r="AT632" s="220"/>
      <c r="AU632" s="220"/>
      <c r="AV632" s="220"/>
      <c r="AW632" s="220"/>
      <c r="AX632" s="220"/>
      <c r="AY632" s="220"/>
      <c r="AZ632" s="220"/>
      <c r="BA632" s="220"/>
      <c r="BB632" s="220"/>
      <c r="BC632" s="220"/>
      <c r="BD632" s="12"/>
      <c r="BE632" s="12"/>
      <c r="BF632" s="12"/>
      <c r="BG632" s="12"/>
      <c r="BH632" s="12"/>
      <c r="BI632" s="12"/>
      <c r="BJ632" s="12"/>
      <c r="BK632" s="12"/>
      <c r="BL632" s="12"/>
    </row>
    <row r="633" spans="1:64" ht="12" customHeight="1" outlineLevel="1">
      <c r="A633" s="9"/>
      <c r="B633" s="9"/>
      <c r="C633" s="9"/>
      <c r="D633" s="129" t="s">
        <v>122</v>
      </c>
      <c r="E633" s="9"/>
      <c r="F633" s="9"/>
      <c r="G633" s="193">
        <v>-12.892657302138739</v>
      </c>
      <c r="H633" s="111">
        <v>-12.165214141698176</v>
      </c>
      <c r="I633" s="111">
        <v>-13.002380362120906</v>
      </c>
      <c r="J633" s="111">
        <v>-14.20304805104521</v>
      </c>
      <c r="K633" s="111">
        <v>-15.24904028418724</v>
      </c>
      <c r="L633" s="111">
        <v>-16.684604457653013</v>
      </c>
      <c r="M633" s="111">
        <v>0</v>
      </c>
      <c r="N633" s="111">
        <v>0</v>
      </c>
      <c r="O633" s="111">
        <v>0</v>
      </c>
      <c r="P633" s="111">
        <v>0</v>
      </c>
      <c r="Q633" s="111">
        <v>0</v>
      </c>
      <c r="R633" s="9"/>
      <c r="S633" s="12"/>
      <c r="T633" s="106">
        <v>-71.304287296704544</v>
      </c>
      <c r="U633" s="12"/>
      <c r="V633" s="12"/>
      <c r="W633" s="12"/>
      <c r="X633" s="12"/>
      <c r="Y633" s="12"/>
      <c r="Z633" s="12"/>
      <c r="AA633" s="12"/>
      <c r="AB633" s="220"/>
      <c r="AC633" s="220"/>
      <c r="AD633" s="220"/>
      <c r="AE633" s="220"/>
      <c r="AF633" s="220"/>
      <c r="AG633" s="220"/>
      <c r="AH633" s="220"/>
      <c r="AI633" s="220"/>
      <c r="AJ633" s="220"/>
      <c r="AK633" s="220"/>
      <c r="AL633" s="220"/>
      <c r="AM633" s="220"/>
      <c r="AN633" s="220"/>
      <c r="AO633" s="220"/>
      <c r="AP633" s="220"/>
      <c r="AQ633" s="220"/>
      <c r="AR633" s="220"/>
      <c r="AS633" s="220"/>
      <c r="AT633" s="220"/>
      <c r="AU633" s="220"/>
      <c r="AV633" s="220"/>
      <c r="AW633" s="220"/>
      <c r="AX633" s="220"/>
      <c r="AY633" s="220"/>
      <c r="AZ633" s="220"/>
      <c r="BA633" s="220"/>
      <c r="BB633" s="220"/>
      <c r="BC633" s="220"/>
      <c r="BD633" s="12"/>
      <c r="BE633" s="12"/>
      <c r="BF633" s="12"/>
      <c r="BG633" s="12"/>
      <c r="BH633" s="12"/>
      <c r="BI633" s="12"/>
      <c r="BJ633" s="12"/>
      <c r="BK633" s="12"/>
      <c r="BL633" s="12"/>
    </row>
    <row r="634" spans="1:64" ht="12" customHeight="1" outlineLevel="1">
      <c r="A634" s="9"/>
      <c r="B634" s="9"/>
      <c r="C634" s="9"/>
      <c r="D634" s="129" t="s">
        <v>123</v>
      </c>
      <c r="E634" s="9"/>
      <c r="F634" s="9"/>
      <c r="G634" s="193">
        <v>-0.45887521375014678</v>
      </c>
      <c r="H634" s="111">
        <v>-0.42949574598525531</v>
      </c>
      <c r="I634" s="111">
        <v>-0.43877757939554562</v>
      </c>
      <c r="J634" s="111">
        <v>-0.44890321584313525</v>
      </c>
      <c r="K634" s="111">
        <v>-0.4556536401415282</v>
      </c>
      <c r="L634" s="111">
        <v>-0.46156026140262213</v>
      </c>
      <c r="M634" s="111">
        <v>0</v>
      </c>
      <c r="N634" s="111">
        <v>0</v>
      </c>
      <c r="O634" s="111">
        <v>0</v>
      </c>
      <c r="P634" s="111">
        <v>0</v>
      </c>
      <c r="Q634" s="111">
        <v>0</v>
      </c>
      <c r="R634" s="9"/>
      <c r="S634" s="12"/>
      <c r="T634" s="106">
        <v>-2.2343904427680865</v>
      </c>
      <c r="U634" s="12"/>
      <c r="V634" s="12"/>
      <c r="W634" s="12"/>
      <c r="X634" s="12"/>
      <c r="Y634" s="12"/>
      <c r="Z634" s="12"/>
      <c r="AA634" s="12"/>
      <c r="AB634" s="220"/>
      <c r="AC634" s="220"/>
      <c r="AD634" s="220"/>
      <c r="AE634" s="220"/>
      <c r="AF634" s="220"/>
      <c r="AG634" s="220"/>
      <c r="AH634" s="220"/>
      <c r="AI634" s="220"/>
      <c r="AJ634" s="220"/>
      <c r="AK634" s="220"/>
      <c r="AL634" s="220"/>
      <c r="AM634" s="220"/>
      <c r="AN634" s="220"/>
      <c r="AO634" s="220"/>
      <c r="AP634" s="220"/>
      <c r="AQ634" s="220"/>
      <c r="AR634" s="220"/>
      <c r="AS634" s="220"/>
      <c r="AT634" s="220"/>
      <c r="AU634" s="220"/>
      <c r="AV634" s="220"/>
      <c r="AW634" s="220"/>
      <c r="AX634" s="220"/>
      <c r="AY634" s="220"/>
      <c r="AZ634" s="220"/>
      <c r="BA634" s="220"/>
      <c r="BB634" s="220"/>
      <c r="BC634" s="220"/>
      <c r="BD634" s="12"/>
      <c r="BE634" s="12"/>
      <c r="BF634" s="12"/>
      <c r="BG634" s="12"/>
      <c r="BH634" s="12"/>
      <c r="BI634" s="12"/>
      <c r="BJ634" s="12"/>
      <c r="BK634" s="12"/>
      <c r="BL634" s="12"/>
    </row>
    <row r="635" spans="1:64" ht="12" customHeight="1" outlineLevel="1">
      <c r="A635" s="9"/>
      <c r="B635" s="9"/>
      <c r="C635" s="9"/>
      <c r="D635" s="129" t="s">
        <v>124</v>
      </c>
      <c r="E635" s="9"/>
      <c r="F635" s="9"/>
      <c r="G635" s="193">
        <v>-0.11629715210638181</v>
      </c>
      <c r="H635" s="111">
        <v>-0.12092630253398183</v>
      </c>
      <c r="I635" s="111">
        <v>-0.13912938017157617</v>
      </c>
      <c r="J635" s="111">
        <v>-0.15985639796508619</v>
      </c>
      <c r="K635" s="111">
        <v>-0.18055227199094964</v>
      </c>
      <c r="L635" s="111">
        <v>-0.20169148343761209</v>
      </c>
      <c r="M635" s="111">
        <v>0</v>
      </c>
      <c r="N635" s="111">
        <v>0</v>
      </c>
      <c r="O635" s="111">
        <v>0</v>
      </c>
      <c r="P635" s="111">
        <v>0</v>
      </c>
      <c r="Q635" s="111">
        <v>0</v>
      </c>
      <c r="R635" s="9"/>
      <c r="S635" s="12"/>
      <c r="T635" s="106">
        <v>-0.80215583609920593</v>
      </c>
      <c r="U635" s="12"/>
      <c r="V635" s="12"/>
      <c r="W635" s="12"/>
      <c r="X635" s="12"/>
      <c r="Y635" s="12"/>
      <c r="Z635" s="12"/>
      <c r="AA635" s="12"/>
      <c r="AB635" s="220"/>
      <c r="AC635" s="220"/>
      <c r="AD635" s="220"/>
      <c r="AE635" s="220"/>
      <c r="AF635" s="220"/>
      <c r="AG635" s="220"/>
      <c r="AH635" s="220"/>
      <c r="AI635" s="220"/>
      <c r="AJ635" s="220"/>
      <c r="AK635" s="220"/>
      <c r="AL635" s="220"/>
      <c r="AM635" s="220"/>
      <c r="AN635" s="220"/>
      <c r="AO635" s="220"/>
      <c r="AP635" s="220"/>
      <c r="AQ635" s="220"/>
      <c r="AR635" s="220"/>
      <c r="AS635" s="220"/>
      <c r="AT635" s="220"/>
      <c r="AU635" s="220"/>
      <c r="AV635" s="220"/>
      <c r="AW635" s="220"/>
      <c r="AX635" s="220"/>
      <c r="AY635" s="220"/>
      <c r="AZ635" s="220"/>
      <c r="BA635" s="220"/>
      <c r="BB635" s="220"/>
      <c r="BC635" s="220"/>
      <c r="BD635" s="12"/>
      <c r="BE635" s="12"/>
      <c r="BF635" s="12"/>
      <c r="BG635" s="12"/>
      <c r="BH635" s="12"/>
      <c r="BI635" s="12"/>
      <c r="BJ635" s="12"/>
      <c r="BK635" s="12"/>
      <c r="BL635" s="12"/>
    </row>
    <row r="636" spans="1:64" ht="12" customHeight="1" outlineLevel="1">
      <c r="A636" s="9"/>
      <c r="B636" s="9"/>
      <c r="C636" s="9"/>
      <c r="D636" s="129" t="s">
        <v>125</v>
      </c>
      <c r="E636" s="9"/>
      <c r="F636" s="9"/>
      <c r="G636" s="193">
        <v>-0.29110702125304688</v>
      </c>
      <c r="H636" s="111">
        <v>-0.24228663432286004</v>
      </c>
      <c r="I636" s="111">
        <v>-1.2075030282575718</v>
      </c>
      <c r="J636" s="111">
        <v>-3.1715386133297181</v>
      </c>
      <c r="K636" s="111">
        <v>-3.9067105765000556</v>
      </c>
      <c r="L636" s="111">
        <v>-3.8761927270530299</v>
      </c>
      <c r="M636" s="111">
        <v>0</v>
      </c>
      <c r="N636" s="111">
        <v>0</v>
      </c>
      <c r="O636" s="111">
        <v>0</v>
      </c>
      <c r="P636" s="111">
        <v>0</v>
      </c>
      <c r="Q636" s="111">
        <v>0</v>
      </c>
      <c r="R636" s="9"/>
      <c r="S636" s="12"/>
      <c r="T636" s="106">
        <v>-12.404231579463236</v>
      </c>
      <c r="U636" s="12"/>
      <c r="V636" s="12"/>
      <c r="W636" s="12"/>
      <c r="X636" s="12"/>
      <c r="Y636" s="12"/>
      <c r="Z636" s="12"/>
      <c r="AA636" s="12"/>
      <c r="AB636" s="220"/>
      <c r="AC636" s="220"/>
      <c r="AD636" s="220"/>
      <c r="AE636" s="220"/>
      <c r="AF636" s="220"/>
      <c r="AG636" s="220"/>
      <c r="AH636" s="220"/>
      <c r="AI636" s="220"/>
      <c r="AJ636" s="220"/>
      <c r="AK636" s="220"/>
      <c r="AL636" s="220"/>
      <c r="AM636" s="220"/>
      <c r="AN636" s="220"/>
      <c r="AO636" s="220"/>
      <c r="AP636" s="220"/>
      <c r="AQ636" s="220"/>
      <c r="AR636" s="220"/>
      <c r="AS636" s="220"/>
      <c r="AT636" s="220"/>
      <c r="AU636" s="220"/>
      <c r="AV636" s="220"/>
      <c r="AW636" s="220"/>
      <c r="AX636" s="220"/>
      <c r="AY636" s="220"/>
      <c r="AZ636" s="220"/>
      <c r="BA636" s="220"/>
      <c r="BB636" s="220"/>
      <c r="BC636" s="220"/>
      <c r="BD636" s="12"/>
      <c r="BE636" s="12"/>
      <c r="BF636" s="12"/>
      <c r="BG636" s="12"/>
      <c r="BH636" s="12"/>
      <c r="BI636" s="12"/>
      <c r="BJ636" s="12"/>
      <c r="BK636" s="12"/>
      <c r="BL636" s="12"/>
    </row>
    <row r="637" spans="1:64" ht="12" customHeight="1" outlineLevel="1">
      <c r="A637" s="9"/>
      <c r="B637" s="9"/>
      <c r="C637" s="9"/>
      <c r="D637" s="129" t="s">
        <v>126</v>
      </c>
      <c r="E637" s="9"/>
      <c r="F637" s="9"/>
      <c r="G637" s="193">
        <v>-3.128401705902609</v>
      </c>
      <c r="H637" s="111">
        <v>-2.465850068838888</v>
      </c>
      <c r="I637" s="111">
        <v>-2.8652033754420962</v>
      </c>
      <c r="J637" s="111">
        <v>-3.5430214483798808</v>
      </c>
      <c r="K637" s="111">
        <v>-4.0530532753001456</v>
      </c>
      <c r="L637" s="111">
        <v>-4.4006055141081735</v>
      </c>
      <c r="M637" s="111">
        <v>0</v>
      </c>
      <c r="N637" s="111">
        <v>0</v>
      </c>
      <c r="O637" s="111">
        <v>0</v>
      </c>
      <c r="P637" s="111">
        <v>0</v>
      </c>
      <c r="Q637" s="111">
        <v>0</v>
      </c>
      <c r="R637" s="9"/>
      <c r="S637" s="12"/>
      <c r="T637" s="106">
        <v>-17.327733682069184</v>
      </c>
      <c r="U637" s="12"/>
      <c r="V637" s="12"/>
      <c r="W637" s="12"/>
      <c r="X637" s="12"/>
      <c r="Y637" s="12"/>
      <c r="Z637" s="12"/>
      <c r="AA637" s="12"/>
      <c r="AB637" s="220"/>
      <c r="AC637" s="220"/>
      <c r="AD637" s="220"/>
      <c r="AE637" s="220"/>
      <c r="AF637" s="220"/>
      <c r="AG637" s="220"/>
      <c r="AH637" s="220"/>
      <c r="AI637" s="220"/>
      <c r="AJ637" s="220"/>
      <c r="AK637" s="220"/>
      <c r="AL637" s="220"/>
      <c r="AM637" s="220"/>
      <c r="AN637" s="220"/>
      <c r="AO637" s="220"/>
      <c r="AP637" s="220"/>
      <c r="AQ637" s="220"/>
      <c r="AR637" s="220"/>
      <c r="AS637" s="220"/>
      <c r="AT637" s="220"/>
      <c r="AU637" s="220"/>
      <c r="AV637" s="220"/>
      <c r="AW637" s="220"/>
      <c r="AX637" s="220"/>
      <c r="AY637" s="220"/>
      <c r="AZ637" s="220"/>
      <c r="BA637" s="220"/>
      <c r="BB637" s="220"/>
      <c r="BC637" s="220"/>
      <c r="BD637" s="12"/>
      <c r="BE637" s="12"/>
      <c r="BF637" s="12"/>
      <c r="BG637" s="12"/>
      <c r="BH637" s="12"/>
      <c r="BI637" s="12"/>
      <c r="BJ637" s="12"/>
      <c r="BK637" s="12"/>
      <c r="BL637" s="12"/>
    </row>
    <row r="638" spans="1:64" ht="12" customHeight="1" outlineLevel="1">
      <c r="A638" s="9"/>
      <c r="B638" s="9"/>
      <c r="C638" s="9"/>
      <c r="D638" s="129" t="s">
        <v>127</v>
      </c>
      <c r="E638" s="9"/>
      <c r="F638" s="9"/>
      <c r="G638" s="193">
        <v>0</v>
      </c>
      <c r="H638" s="111">
        <v>0</v>
      </c>
      <c r="I638" s="111">
        <v>0</v>
      </c>
      <c r="J638" s="111">
        <v>0</v>
      </c>
      <c r="K638" s="111">
        <v>0</v>
      </c>
      <c r="L638" s="111">
        <v>0</v>
      </c>
      <c r="M638" s="111">
        <v>0</v>
      </c>
      <c r="N638" s="111">
        <v>0</v>
      </c>
      <c r="O638" s="111">
        <v>0</v>
      </c>
      <c r="P638" s="111">
        <v>0</v>
      </c>
      <c r="Q638" s="111">
        <v>0</v>
      </c>
      <c r="R638" s="9"/>
      <c r="S638" s="12"/>
      <c r="T638" s="106">
        <v>0</v>
      </c>
      <c r="U638" s="12"/>
      <c r="V638" s="12"/>
      <c r="W638" s="12"/>
      <c r="X638" s="12"/>
      <c r="Y638" s="12"/>
      <c r="Z638" s="12"/>
      <c r="AA638" s="12"/>
      <c r="AB638" s="220"/>
      <c r="AC638" s="220"/>
      <c r="AD638" s="220"/>
      <c r="AE638" s="220"/>
      <c r="AF638" s="220"/>
      <c r="AG638" s="220"/>
      <c r="AH638" s="220"/>
      <c r="AI638" s="220"/>
      <c r="AJ638" s="220"/>
      <c r="AK638" s="220"/>
      <c r="AL638" s="220"/>
      <c r="AM638" s="220"/>
      <c r="AN638" s="220"/>
      <c r="AO638" s="220"/>
      <c r="AP638" s="220"/>
      <c r="AQ638" s="220"/>
      <c r="AR638" s="220"/>
      <c r="AS638" s="220"/>
      <c r="AT638" s="220"/>
      <c r="AU638" s="220"/>
      <c r="AV638" s="220"/>
      <c r="AW638" s="220"/>
      <c r="AX638" s="220"/>
      <c r="AY638" s="220"/>
      <c r="AZ638" s="220"/>
      <c r="BA638" s="220"/>
      <c r="BB638" s="220"/>
      <c r="BC638" s="220"/>
      <c r="BD638" s="12"/>
      <c r="BE638" s="12"/>
      <c r="BF638" s="12"/>
      <c r="BG638" s="12"/>
      <c r="BH638" s="12"/>
      <c r="BI638" s="12"/>
      <c r="BJ638" s="12"/>
      <c r="BK638" s="12"/>
      <c r="BL638" s="12"/>
    </row>
    <row r="639" spans="1:64" ht="12" customHeight="1" outlineLevel="1">
      <c r="A639" s="9"/>
      <c r="B639" s="9"/>
      <c r="C639" s="9"/>
      <c r="D639" s="129" t="s">
        <v>128</v>
      </c>
      <c r="E639" s="9"/>
      <c r="F639" s="9"/>
      <c r="G639" s="193">
        <v>0</v>
      </c>
      <c r="H639" s="111">
        <v>0</v>
      </c>
      <c r="I639" s="111">
        <v>0</v>
      </c>
      <c r="J639" s="111">
        <v>0</v>
      </c>
      <c r="K639" s="111">
        <v>0</v>
      </c>
      <c r="L639" s="111">
        <v>0</v>
      </c>
      <c r="M639" s="111">
        <v>0</v>
      </c>
      <c r="N639" s="111">
        <v>0</v>
      </c>
      <c r="O639" s="111">
        <v>0</v>
      </c>
      <c r="P639" s="111">
        <v>0</v>
      </c>
      <c r="Q639" s="111">
        <v>0</v>
      </c>
      <c r="R639" s="9"/>
      <c r="S639" s="12"/>
      <c r="T639" s="106">
        <v>0</v>
      </c>
      <c r="U639" s="12"/>
      <c r="V639" s="12"/>
      <c r="W639" s="12"/>
      <c r="X639" s="12"/>
      <c r="Y639" s="12"/>
      <c r="Z639" s="12"/>
      <c r="AA639" s="12"/>
      <c r="AB639" s="220"/>
      <c r="AC639" s="220"/>
      <c r="AD639" s="220"/>
      <c r="AE639" s="220"/>
      <c r="AF639" s="220"/>
      <c r="AG639" s="220"/>
      <c r="AH639" s="220"/>
      <c r="AI639" s="220"/>
      <c r="AJ639" s="220"/>
      <c r="AK639" s="220"/>
      <c r="AL639" s="220"/>
      <c r="AM639" s="220"/>
      <c r="AN639" s="220"/>
      <c r="AO639" s="220"/>
      <c r="AP639" s="220"/>
      <c r="AQ639" s="220"/>
      <c r="AR639" s="220"/>
      <c r="AS639" s="220"/>
      <c r="AT639" s="220"/>
      <c r="AU639" s="220"/>
      <c r="AV639" s="220"/>
      <c r="AW639" s="220"/>
      <c r="AX639" s="220"/>
      <c r="AY639" s="220"/>
      <c r="AZ639" s="220"/>
      <c r="BA639" s="220"/>
      <c r="BB639" s="220"/>
      <c r="BC639" s="220"/>
      <c r="BD639" s="12"/>
      <c r="BE639" s="12"/>
      <c r="BF639" s="12"/>
      <c r="BG639" s="12"/>
      <c r="BH639" s="12"/>
      <c r="BI639" s="12"/>
      <c r="BJ639" s="12"/>
      <c r="BK639" s="12"/>
      <c r="BL639" s="12"/>
    </row>
    <row r="640" spans="1:64" ht="12" customHeight="1" outlineLevel="1">
      <c r="A640" s="9"/>
      <c r="B640" s="9"/>
      <c r="C640" s="9"/>
      <c r="D640" s="129">
        <v>0</v>
      </c>
      <c r="E640" s="9"/>
      <c r="F640" s="9"/>
      <c r="G640" s="193">
        <v>0</v>
      </c>
      <c r="H640" s="111">
        <v>0</v>
      </c>
      <c r="I640" s="111">
        <v>0</v>
      </c>
      <c r="J640" s="111">
        <v>0</v>
      </c>
      <c r="K640" s="111">
        <v>0</v>
      </c>
      <c r="L640" s="111">
        <v>0</v>
      </c>
      <c r="M640" s="111">
        <v>0</v>
      </c>
      <c r="N640" s="111">
        <v>0</v>
      </c>
      <c r="O640" s="111">
        <v>0</v>
      </c>
      <c r="P640" s="111">
        <v>0</v>
      </c>
      <c r="Q640" s="111">
        <v>0</v>
      </c>
      <c r="R640" s="9"/>
      <c r="S640" s="12"/>
      <c r="T640" s="106">
        <v>0</v>
      </c>
      <c r="U640" s="12"/>
      <c r="V640" s="12"/>
      <c r="W640" s="12"/>
      <c r="X640" s="12"/>
      <c r="Y640" s="12"/>
      <c r="Z640" s="12"/>
      <c r="AA640" s="12"/>
      <c r="AB640" s="220"/>
      <c r="AC640" s="220"/>
      <c r="AD640" s="220"/>
      <c r="AE640" s="220"/>
      <c r="AF640" s="220"/>
      <c r="AG640" s="220"/>
      <c r="AH640" s="220"/>
      <c r="AI640" s="220"/>
      <c r="AJ640" s="220"/>
      <c r="AK640" s="220"/>
      <c r="AL640" s="220"/>
      <c r="AM640" s="220"/>
      <c r="AN640" s="220"/>
      <c r="AO640" s="220"/>
      <c r="AP640" s="220"/>
      <c r="AQ640" s="220"/>
      <c r="AR640" s="220"/>
      <c r="AS640" s="220"/>
      <c r="AT640" s="220"/>
      <c r="AU640" s="220"/>
      <c r="AV640" s="220"/>
      <c r="AW640" s="220"/>
      <c r="AX640" s="220"/>
      <c r="AY640" s="220"/>
      <c r="AZ640" s="220"/>
      <c r="BA640" s="220"/>
      <c r="BB640" s="220"/>
      <c r="BC640" s="220"/>
      <c r="BD640" s="12"/>
      <c r="BE640" s="12"/>
      <c r="BF640" s="12"/>
      <c r="BG640" s="12"/>
      <c r="BH640" s="12"/>
      <c r="BI640" s="12"/>
      <c r="BJ640" s="12"/>
      <c r="BK640" s="12"/>
      <c r="BL640" s="12"/>
    </row>
    <row r="641" spans="1:64" ht="12" customHeight="1" outlineLevel="1">
      <c r="A641" s="9"/>
      <c r="B641" s="9"/>
      <c r="C641" s="9"/>
      <c r="D641" s="129">
        <v>0</v>
      </c>
      <c r="E641" s="9"/>
      <c r="F641" s="9"/>
      <c r="G641" s="193">
        <v>0</v>
      </c>
      <c r="H641" s="111">
        <v>0</v>
      </c>
      <c r="I641" s="111">
        <v>0</v>
      </c>
      <c r="J641" s="111">
        <v>0</v>
      </c>
      <c r="K641" s="111">
        <v>0</v>
      </c>
      <c r="L641" s="111">
        <v>0</v>
      </c>
      <c r="M641" s="111">
        <v>0</v>
      </c>
      <c r="N641" s="111">
        <v>0</v>
      </c>
      <c r="O641" s="111">
        <v>0</v>
      </c>
      <c r="P641" s="111">
        <v>0</v>
      </c>
      <c r="Q641" s="111">
        <v>0</v>
      </c>
      <c r="R641" s="9"/>
      <c r="S641" s="12"/>
      <c r="T641" s="106">
        <v>0</v>
      </c>
      <c r="U641" s="12"/>
      <c r="V641" s="12"/>
      <c r="W641" s="12"/>
      <c r="X641" s="12"/>
      <c r="Y641" s="12"/>
      <c r="Z641" s="12"/>
      <c r="AA641" s="12"/>
      <c r="AB641" s="220"/>
      <c r="AC641" s="220"/>
      <c r="AD641" s="220"/>
      <c r="AE641" s="220"/>
      <c r="AF641" s="220"/>
      <c r="AG641" s="220"/>
      <c r="AH641" s="220"/>
      <c r="AI641" s="220"/>
      <c r="AJ641" s="220"/>
      <c r="AK641" s="220"/>
      <c r="AL641" s="220"/>
      <c r="AM641" s="220"/>
      <c r="AN641" s="220"/>
      <c r="AO641" s="220"/>
      <c r="AP641" s="220"/>
      <c r="AQ641" s="220"/>
      <c r="AR641" s="220"/>
      <c r="AS641" s="220"/>
      <c r="AT641" s="220"/>
      <c r="AU641" s="220"/>
      <c r="AV641" s="220"/>
      <c r="AW641" s="220"/>
      <c r="AX641" s="220"/>
      <c r="AY641" s="220"/>
      <c r="AZ641" s="220"/>
      <c r="BA641" s="220"/>
      <c r="BB641" s="220"/>
      <c r="BC641" s="220"/>
      <c r="BD641" s="12"/>
      <c r="BE641" s="12"/>
      <c r="BF641" s="12"/>
      <c r="BG641" s="12"/>
      <c r="BH641" s="12"/>
      <c r="BI641" s="12"/>
      <c r="BJ641" s="12"/>
      <c r="BK641" s="12"/>
      <c r="BL641" s="12"/>
    </row>
    <row r="642" spans="1:64" ht="12" customHeight="1" outlineLevel="1">
      <c r="A642" s="9"/>
      <c r="B642" s="9"/>
      <c r="C642" s="9"/>
      <c r="D642" s="129">
        <v>0</v>
      </c>
      <c r="E642" s="9"/>
      <c r="F642" s="9"/>
      <c r="G642" s="193">
        <v>0</v>
      </c>
      <c r="H642" s="111">
        <v>0</v>
      </c>
      <c r="I642" s="111">
        <v>0</v>
      </c>
      <c r="J642" s="111">
        <v>0</v>
      </c>
      <c r="K642" s="111">
        <v>0</v>
      </c>
      <c r="L642" s="111">
        <v>0</v>
      </c>
      <c r="M642" s="111">
        <v>0</v>
      </c>
      <c r="N642" s="111">
        <v>0</v>
      </c>
      <c r="O642" s="111">
        <v>0</v>
      </c>
      <c r="P642" s="111">
        <v>0</v>
      </c>
      <c r="Q642" s="111">
        <v>0</v>
      </c>
      <c r="R642" s="9"/>
      <c r="S642" s="12"/>
      <c r="T642" s="106">
        <v>0</v>
      </c>
      <c r="U642" s="12"/>
      <c r="V642" s="12"/>
      <c r="W642" s="12"/>
      <c r="X642" s="12"/>
      <c r="Y642" s="12"/>
      <c r="Z642" s="12"/>
      <c r="AA642" s="12"/>
      <c r="AB642" s="220"/>
      <c r="AC642" s="220"/>
      <c r="AD642" s="220"/>
      <c r="AE642" s="220"/>
      <c r="AF642" s="220"/>
      <c r="AG642" s="220"/>
      <c r="AH642" s="220"/>
      <c r="AI642" s="220"/>
      <c r="AJ642" s="220"/>
      <c r="AK642" s="220"/>
      <c r="AL642" s="220"/>
      <c r="AM642" s="220"/>
      <c r="AN642" s="220"/>
      <c r="AO642" s="220"/>
      <c r="AP642" s="220"/>
      <c r="AQ642" s="220"/>
      <c r="AR642" s="220"/>
      <c r="AS642" s="220"/>
      <c r="AT642" s="220"/>
      <c r="AU642" s="220"/>
      <c r="AV642" s="220"/>
      <c r="AW642" s="220"/>
      <c r="AX642" s="220"/>
      <c r="AY642" s="220"/>
      <c r="AZ642" s="220"/>
      <c r="BA642" s="220"/>
      <c r="BB642" s="220"/>
      <c r="BC642" s="220"/>
      <c r="BD642" s="12"/>
      <c r="BE642" s="12"/>
      <c r="BF642" s="12"/>
      <c r="BG642" s="12"/>
      <c r="BH642" s="12"/>
      <c r="BI642" s="12"/>
      <c r="BJ642" s="12"/>
      <c r="BK642" s="12"/>
      <c r="BL642" s="12"/>
    </row>
    <row r="643" spans="1:64" ht="12" customHeight="1" outlineLevel="1">
      <c r="A643" s="9"/>
      <c r="B643" s="9"/>
      <c r="C643" s="9"/>
      <c r="D643" s="129">
        <v>0</v>
      </c>
      <c r="E643" s="9"/>
      <c r="F643" s="9"/>
      <c r="G643" s="193">
        <v>0</v>
      </c>
      <c r="H643" s="111">
        <v>0</v>
      </c>
      <c r="I643" s="111">
        <v>0</v>
      </c>
      <c r="J643" s="111">
        <v>0</v>
      </c>
      <c r="K643" s="111">
        <v>0</v>
      </c>
      <c r="L643" s="111">
        <v>0</v>
      </c>
      <c r="M643" s="111">
        <v>0</v>
      </c>
      <c r="N643" s="111">
        <v>0</v>
      </c>
      <c r="O643" s="111">
        <v>0</v>
      </c>
      <c r="P643" s="111">
        <v>0</v>
      </c>
      <c r="Q643" s="111">
        <v>0</v>
      </c>
      <c r="R643" s="9"/>
      <c r="S643" s="12"/>
      <c r="T643" s="106">
        <v>0</v>
      </c>
      <c r="U643" s="12"/>
      <c r="V643" s="12"/>
      <c r="W643" s="12"/>
      <c r="X643" s="12"/>
      <c r="Y643" s="12"/>
      <c r="Z643" s="12"/>
      <c r="AA643" s="12"/>
      <c r="AB643" s="220"/>
      <c r="AC643" s="220"/>
      <c r="AD643" s="220"/>
      <c r="AE643" s="220"/>
      <c r="AF643" s="220"/>
      <c r="AG643" s="220"/>
      <c r="AH643" s="220"/>
      <c r="AI643" s="220"/>
      <c r="AJ643" s="220"/>
      <c r="AK643" s="220"/>
      <c r="AL643" s="220"/>
      <c r="AM643" s="220"/>
      <c r="AN643" s="220"/>
      <c r="AO643" s="220"/>
      <c r="AP643" s="220"/>
      <c r="AQ643" s="220"/>
      <c r="AR643" s="220"/>
      <c r="AS643" s="220"/>
      <c r="AT643" s="220"/>
      <c r="AU643" s="220"/>
      <c r="AV643" s="220"/>
      <c r="AW643" s="220"/>
      <c r="AX643" s="220"/>
      <c r="AY643" s="220"/>
      <c r="AZ643" s="220"/>
      <c r="BA643" s="220"/>
      <c r="BB643" s="220"/>
      <c r="BC643" s="220"/>
      <c r="BD643" s="12"/>
      <c r="BE643" s="12"/>
      <c r="BF643" s="12"/>
      <c r="BG643" s="12"/>
      <c r="BH643" s="12"/>
      <c r="BI643" s="12"/>
      <c r="BJ643" s="12"/>
      <c r="BK643" s="12"/>
      <c r="BL643" s="12"/>
    </row>
    <row r="644" spans="1:64" ht="12" customHeight="1" outlineLevel="1">
      <c r="A644" s="9"/>
      <c r="B644" s="9"/>
      <c r="C644" s="9"/>
      <c r="D644" s="129">
        <v>0</v>
      </c>
      <c r="E644" s="9"/>
      <c r="F644" s="9"/>
      <c r="G644" s="193">
        <v>0</v>
      </c>
      <c r="H644" s="111">
        <v>0</v>
      </c>
      <c r="I644" s="111">
        <v>0</v>
      </c>
      <c r="J644" s="111">
        <v>0</v>
      </c>
      <c r="K644" s="111">
        <v>0</v>
      </c>
      <c r="L644" s="111">
        <v>0</v>
      </c>
      <c r="M644" s="111">
        <v>0</v>
      </c>
      <c r="N644" s="111">
        <v>0</v>
      </c>
      <c r="O644" s="111">
        <v>0</v>
      </c>
      <c r="P644" s="111">
        <v>0</v>
      </c>
      <c r="Q644" s="111">
        <v>0</v>
      </c>
      <c r="R644" s="9"/>
      <c r="S644" s="12"/>
      <c r="T644" s="106">
        <v>0</v>
      </c>
      <c r="U644" s="12"/>
      <c r="V644" s="12"/>
      <c r="W644" s="12"/>
      <c r="X644" s="12"/>
      <c r="Y644" s="12"/>
      <c r="Z644" s="12"/>
      <c r="AA644" s="12"/>
      <c r="AB644" s="220"/>
      <c r="AC644" s="220"/>
      <c r="AD644" s="220"/>
      <c r="AE644" s="220"/>
      <c r="AF644" s="220"/>
      <c r="AG644" s="220"/>
      <c r="AH644" s="220"/>
      <c r="AI644" s="220"/>
      <c r="AJ644" s="220"/>
      <c r="AK644" s="220"/>
      <c r="AL644" s="220"/>
      <c r="AM644" s="220"/>
      <c r="AN644" s="220"/>
      <c r="AO644" s="220"/>
      <c r="AP644" s="220"/>
      <c r="AQ644" s="220"/>
      <c r="AR644" s="220"/>
      <c r="AS644" s="220"/>
      <c r="AT644" s="220"/>
      <c r="AU644" s="220"/>
      <c r="AV644" s="220"/>
      <c r="AW644" s="220"/>
      <c r="AX644" s="220"/>
      <c r="AY644" s="220"/>
      <c r="AZ644" s="220"/>
      <c r="BA644" s="220"/>
      <c r="BB644" s="220"/>
      <c r="BC644" s="220"/>
      <c r="BD644" s="12"/>
      <c r="BE644" s="12"/>
      <c r="BF644" s="12"/>
      <c r="BG644" s="12"/>
      <c r="BH644" s="12"/>
      <c r="BI644" s="12"/>
      <c r="BJ644" s="12"/>
      <c r="BK644" s="12"/>
      <c r="BL644" s="12"/>
    </row>
    <row r="645" spans="1:64" ht="12" customHeight="1" outlineLevel="1">
      <c r="A645" s="9"/>
      <c r="B645" s="9"/>
      <c r="C645" s="9"/>
      <c r="D645" s="129">
        <v>0</v>
      </c>
      <c r="E645" s="9"/>
      <c r="F645" s="9"/>
      <c r="G645" s="193">
        <v>0</v>
      </c>
      <c r="H645" s="111">
        <v>0</v>
      </c>
      <c r="I645" s="111">
        <v>0</v>
      </c>
      <c r="J645" s="111">
        <v>0</v>
      </c>
      <c r="K645" s="111">
        <v>0</v>
      </c>
      <c r="L645" s="111">
        <v>0</v>
      </c>
      <c r="M645" s="111">
        <v>0</v>
      </c>
      <c r="N645" s="111">
        <v>0</v>
      </c>
      <c r="O645" s="111">
        <v>0</v>
      </c>
      <c r="P645" s="111">
        <v>0</v>
      </c>
      <c r="Q645" s="111">
        <v>0</v>
      </c>
      <c r="R645" s="9"/>
      <c r="S645" s="12"/>
      <c r="T645" s="106">
        <v>0</v>
      </c>
      <c r="U645" s="12"/>
      <c r="V645" s="12"/>
      <c r="W645" s="12"/>
      <c r="X645" s="12"/>
      <c r="Y645" s="12"/>
      <c r="Z645" s="12"/>
      <c r="AA645" s="12"/>
      <c r="AB645" s="220"/>
      <c r="AC645" s="220"/>
      <c r="AD645" s="220"/>
      <c r="AE645" s="220"/>
      <c r="AF645" s="220"/>
      <c r="AG645" s="220"/>
      <c r="AH645" s="220"/>
      <c r="AI645" s="220"/>
      <c r="AJ645" s="220"/>
      <c r="AK645" s="220"/>
      <c r="AL645" s="220"/>
      <c r="AM645" s="220"/>
      <c r="AN645" s="220"/>
      <c r="AO645" s="220"/>
      <c r="AP645" s="220"/>
      <c r="AQ645" s="220"/>
      <c r="AR645" s="220"/>
      <c r="AS645" s="220"/>
      <c r="AT645" s="220"/>
      <c r="AU645" s="220"/>
      <c r="AV645" s="220"/>
      <c r="AW645" s="220"/>
      <c r="AX645" s="220"/>
      <c r="AY645" s="220"/>
      <c r="AZ645" s="220"/>
      <c r="BA645" s="220"/>
      <c r="BB645" s="220"/>
      <c r="BC645" s="220"/>
      <c r="BD645" s="12"/>
      <c r="BE645" s="12"/>
      <c r="BF645" s="12"/>
      <c r="BG645" s="12"/>
      <c r="BH645" s="12"/>
      <c r="BI645" s="12"/>
      <c r="BJ645" s="12"/>
      <c r="BK645" s="12"/>
      <c r="BL645" s="12"/>
    </row>
    <row r="646" spans="1:64" ht="12" customHeight="1" outlineLevel="1">
      <c r="A646" s="9"/>
      <c r="B646" s="9"/>
      <c r="C646" s="9"/>
      <c r="D646" s="129">
        <v>0</v>
      </c>
      <c r="E646" s="9"/>
      <c r="F646" s="9"/>
      <c r="G646" s="193">
        <v>0</v>
      </c>
      <c r="H646" s="111">
        <v>0</v>
      </c>
      <c r="I646" s="111">
        <v>0</v>
      </c>
      <c r="J646" s="111">
        <v>0</v>
      </c>
      <c r="K646" s="111">
        <v>0</v>
      </c>
      <c r="L646" s="111">
        <v>0</v>
      </c>
      <c r="M646" s="111">
        <v>0</v>
      </c>
      <c r="N646" s="111">
        <v>0</v>
      </c>
      <c r="O646" s="111">
        <v>0</v>
      </c>
      <c r="P646" s="111">
        <v>0</v>
      </c>
      <c r="Q646" s="111">
        <v>0</v>
      </c>
      <c r="R646" s="9"/>
      <c r="S646" s="12"/>
      <c r="T646" s="106">
        <v>0</v>
      </c>
      <c r="U646" s="12"/>
      <c r="V646" s="12"/>
      <c r="W646" s="12"/>
      <c r="X646" s="12"/>
      <c r="Y646" s="12"/>
      <c r="Z646" s="12"/>
      <c r="AA646" s="12"/>
      <c r="AB646" s="220"/>
      <c r="AC646" s="220"/>
      <c r="AD646" s="220"/>
      <c r="AE646" s="220"/>
      <c r="AF646" s="220"/>
      <c r="AG646" s="220"/>
      <c r="AH646" s="220"/>
      <c r="AI646" s="220"/>
      <c r="AJ646" s="220"/>
      <c r="AK646" s="220"/>
      <c r="AL646" s="220"/>
      <c r="AM646" s="220"/>
      <c r="AN646" s="220"/>
      <c r="AO646" s="220"/>
      <c r="AP646" s="220"/>
      <c r="AQ646" s="220"/>
      <c r="AR646" s="220"/>
      <c r="AS646" s="220"/>
      <c r="AT646" s="220"/>
      <c r="AU646" s="220"/>
      <c r="AV646" s="220"/>
      <c r="AW646" s="220"/>
      <c r="AX646" s="220"/>
      <c r="AY646" s="220"/>
      <c r="AZ646" s="220"/>
      <c r="BA646" s="220"/>
      <c r="BB646" s="220"/>
      <c r="BC646" s="220"/>
      <c r="BD646" s="12"/>
      <c r="BE646" s="12"/>
      <c r="BF646" s="12"/>
      <c r="BG646" s="12"/>
      <c r="BH646" s="12"/>
      <c r="BI646" s="12"/>
      <c r="BJ646" s="12"/>
      <c r="BK646" s="12"/>
      <c r="BL646" s="12"/>
    </row>
    <row r="647" spans="1:64" ht="12" customHeight="1" outlineLevel="1">
      <c r="A647" s="9"/>
      <c r="B647" s="9"/>
      <c r="C647" s="9"/>
      <c r="D647" s="129">
        <v>0</v>
      </c>
      <c r="E647" s="9"/>
      <c r="F647" s="9"/>
      <c r="G647" s="193">
        <v>0</v>
      </c>
      <c r="H647" s="111">
        <v>0</v>
      </c>
      <c r="I647" s="111">
        <v>0</v>
      </c>
      <c r="J647" s="111">
        <v>0</v>
      </c>
      <c r="K647" s="111">
        <v>0</v>
      </c>
      <c r="L647" s="111">
        <v>0</v>
      </c>
      <c r="M647" s="111">
        <v>0</v>
      </c>
      <c r="N647" s="111">
        <v>0</v>
      </c>
      <c r="O647" s="111">
        <v>0</v>
      </c>
      <c r="P647" s="111">
        <v>0</v>
      </c>
      <c r="Q647" s="111">
        <v>0</v>
      </c>
      <c r="R647" s="9"/>
      <c r="S647" s="12"/>
      <c r="T647" s="106">
        <v>0</v>
      </c>
      <c r="U647" s="12"/>
      <c r="V647" s="12"/>
      <c r="W647" s="12"/>
      <c r="X647" s="12"/>
      <c r="Y647" s="12"/>
      <c r="Z647" s="12"/>
      <c r="AA647" s="12"/>
      <c r="AB647" s="220"/>
      <c r="AC647" s="220"/>
      <c r="AD647" s="220"/>
      <c r="AE647" s="220"/>
      <c r="AF647" s="220"/>
      <c r="AG647" s="220"/>
      <c r="AH647" s="220"/>
      <c r="AI647" s="220"/>
      <c r="AJ647" s="220"/>
      <c r="AK647" s="220"/>
      <c r="AL647" s="220"/>
      <c r="AM647" s="220"/>
      <c r="AN647" s="220"/>
      <c r="AO647" s="220"/>
      <c r="AP647" s="220"/>
      <c r="AQ647" s="220"/>
      <c r="AR647" s="220"/>
      <c r="AS647" s="220"/>
      <c r="AT647" s="220"/>
      <c r="AU647" s="220"/>
      <c r="AV647" s="220"/>
      <c r="AW647" s="220"/>
      <c r="AX647" s="220"/>
      <c r="AY647" s="220"/>
      <c r="AZ647" s="220"/>
      <c r="BA647" s="220"/>
      <c r="BB647" s="220"/>
      <c r="BC647" s="220"/>
      <c r="BD647" s="12"/>
      <c r="BE647" s="12"/>
      <c r="BF647" s="12"/>
      <c r="BG647" s="12"/>
      <c r="BH647" s="12"/>
      <c r="BI647" s="12"/>
      <c r="BJ647" s="12"/>
      <c r="BK647" s="12"/>
      <c r="BL647" s="12"/>
    </row>
    <row r="648" spans="1:64" ht="12" customHeight="1" outlineLevel="1">
      <c r="A648" s="9"/>
      <c r="B648" s="9"/>
      <c r="C648" s="9"/>
      <c r="D648" s="129">
        <v>0</v>
      </c>
      <c r="E648" s="9"/>
      <c r="F648" s="9"/>
      <c r="G648" s="193">
        <v>0</v>
      </c>
      <c r="H648" s="111">
        <v>0</v>
      </c>
      <c r="I648" s="111">
        <v>0</v>
      </c>
      <c r="J648" s="111">
        <v>0</v>
      </c>
      <c r="K648" s="111">
        <v>0</v>
      </c>
      <c r="L648" s="111">
        <v>0</v>
      </c>
      <c r="M648" s="111">
        <v>0</v>
      </c>
      <c r="N648" s="111">
        <v>0</v>
      </c>
      <c r="O648" s="111">
        <v>0</v>
      </c>
      <c r="P648" s="111">
        <v>0</v>
      </c>
      <c r="Q648" s="111">
        <v>0</v>
      </c>
      <c r="R648" s="9"/>
      <c r="S648" s="12"/>
      <c r="T648" s="106">
        <v>0</v>
      </c>
      <c r="U648" s="12"/>
      <c r="V648" s="12"/>
      <c r="W648" s="12"/>
      <c r="X648" s="12"/>
      <c r="Y648" s="12"/>
      <c r="Z648" s="12"/>
      <c r="AA648" s="12"/>
      <c r="AB648" s="220"/>
      <c r="AC648" s="220"/>
      <c r="AD648" s="220"/>
      <c r="AE648" s="220"/>
      <c r="AF648" s="220"/>
      <c r="AG648" s="220"/>
      <c r="AH648" s="220"/>
      <c r="AI648" s="220"/>
      <c r="AJ648" s="220"/>
      <c r="AK648" s="220"/>
      <c r="AL648" s="220"/>
      <c r="AM648" s="220"/>
      <c r="AN648" s="220"/>
      <c r="AO648" s="220"/>
      <c r="AP648" s="220"/>
      <c r="AQ648" s="220"/>
      <c r="AR648" s="220"/>
      <c r="AS648" s="220"/>
      <c r="AT648" s="220"/>
      <c r="AU648" s="220"/>
      <c r="AV648" s="220"/>
      <c r="AW648" s="220"/>
      <c r="AX648" s="220"/>
      <c r="AY648" s="220"/>
      <c r="AZ648" s="220"/>
      <c r="BA648" s="220"/>
      <c r="BB648" s="220"/>
      <c r="BC648" s="220"/>
      <c r="BD648" s="12"/>
      <c r="BE648" s="12"/>
      <c r="BF648" s="12"/>
      <c r="BG648" s="12"/>
      <c r="BH648" s="12"/>
      <c r="BI648" s="12"/>
      <c r="BJ648" s="12"/>
      <c r="BK648" s="12"/>
      <c r="BL648" s="12"/>
    </row>
    <row r="649" spans="1:64" ht="12" customHeight="1" outlineLevel="1">
      <c r="A649" s="9"/>
      <c r="B649" s="9"/>
      <c r="C649" s="9"/>
      <c r="D649" s="129">
        <v>0</v>
      </c>
      <c r="E649" s="9"/>
      <c r="F649" s="9"/>
      <c r="G649" s="193">
        <v>0</v>
      </c>
      <c r="H649" s="111">
        <v>0</v>
      </c>
      <c r="I649" s="111">
        <v>0</v>
      </c>
      <c r="J649" s="111">
        <v>0</v>
      </c>
      <c r="K649" s="111">
        <v>0</v>
      </c>
      <c r="L649" s="111">
        <v>0</v>
      </c>
      <c r="M649" s="111">
        <v>0</v>
      </c>
      <c r="N649" s="111">
        <v>0</v>
      </c>
      <c r="O649" s="111">
        <v>0</v>
      </c>
      <c r="P649" s="111">
        <v>0</v>
      </c>
      <c r="Q649" s="111">
        <v>0</v>
      </c>
      <c r="R649" s="9"/>
      <c r="S649" s="12"/>
      <c r="T649" s="106">
        <v>0</v>
      </c>
      <c r="U649" s="12"/>
      <c r="V649" s="12"/>
      <c r="W649" s="12"/>
      <c r="X649" s="12"/>
      <c r="Y649" s="12"/>
      <c r="Z649" s="12"/>
      <c r="AA649" s="12"/>
      <c r="AB649" s="220"/>
      <c r="AC649" s="220"/>
      <c r="AD649" s="220"/>
      <c r="AE649" s="220"/>
      <c r="AF649" s="220"/>
      <c r="AG649" s="220"/>
      <c r="AH649" s="220"/>
      <c r="AI649" s="220"/>
      <c r="AJ649" s="220"/>
      <c r="AK649" s="220"/>
      <c r="AL649" s="220"/>
      <c r="AM649" s="220"/>
      <c r="AN649" s="220"/>
      <c r="AO649" s="220"/>
      <c r="AP649" s="220"/>
      <c r="AQ649" s="220"/>
      <c r="AR649" s="220"/>
      <c r="AS649" s="220"/>
      <c r="AT649" s="220"/>
      <c r="AU649" s="220"/>
      <c r="AV649" s="220"/>
      <c r="AW649" s="220"/>
      <c r="AX649" s="220"/>
      <c r="AY649" s="220"/>
      <c r="AZ649" s="220"/>
      <c r="BA649" s="220"/>
      <c r="BB649" s="220"/>
      <c r="BC649" s="220"/>
      <c r="BD649" s="12"/>
      <c r="BE649" s="12"/>
      <c r="BF649" s="12"/>
      <c r="BG649" s="12"/>
      <c r="BH649" s="12"/>
      <c r="BI649" s="12"/>
      <c r="BJ649" s="12"/>
      <c r="BK649" s="12"/>
      <c r="BL649" s="12"/>
    </row>
    <row r="650" spans="1:64" ht="12" customHeight="1" outlineLevel="1">
      <c r="A650" s="9"/>
      <c r="B650" s="9"/>
      <c r="C650" s="9"/>
      <c r="D650" s="129">
        <v>0</v>
      </c>
      <c r="E650" s="9"/>
      <c r="F650" s="9"/>
      <c r="G650" s="193">
        <v>0</v>
      </c>
      <c r="H650" s="111">
        <v>0</v>
      </c>
      <c r="I650" s="111">
        <v>0</v>
      </c>
      <c r="J650" s="111">
        <v>0</v>
      </c>
      <c r="K650" s="111">
        <v>0</v>
      </c>
      <c r="L650" s="111">
        <v>0</v>
      </c>
      <c r="M650" s="111">
        <v>0</v>
      </c>
      <c r="N650" s="111">
        <v>0</v>
      </c>
      <c r="O650" s="111">
        <v>0</v>
      </c>
      <c r="P650" s="111">
        <v>0</v>
      </c>
      <c r="Q650" s="111">
        <v>0</v>
      </c>
      <c r="R650" s="9"/>
      <c r="S650" s="12"/>
      <c r="T650" s="106">
        <v>0</v>
      </c>
      <c r="U650" s="12"/>
      <c r="V650" s="12"/>
      <c r="W650" s="12"/>
      <c r="X650" s="12"/>
      <c r="Y650" s="12"/>
      <c r="Z650" s="12"/>
      <c r="AA650" s="12"/>
      <c r="AB650" s="220"/>
      <c r="AC650" s="220"/>
      <c r="AD650" s="220"/>
      <c r="AE650" s="220"/>
      <c r="AF650" s="220"/>
      <c r="AG650" s="220"/>
      <c r="AH650" s="220"/>
      <c r="AI650" s="220"/>
      <c r="AJ650" s="220"/>
      <c r="AK650" s="220"/>
      <c r="AL650" s="220"/>
      <c r="AM650" s="220"/>
      <c r="AN650" s="220"/>
      <c r="AO650" s="220"/>
      <c r="AP650" s="220"/>
      <c r="AQ650" s="220"/>
      <c r="AR650" s="220"/>
      <c r="AS650" s="220"/>
      <c r="AT650" s="220"/>
      <c r="AU650" s="220"/>
      <c r="AV650" s="220"/>
      <c r="AW650" s="220"/>
      <c r="AX650" s="220"/>
      <c r="AY650" s="220"/>
      <c r="AZ650" s="220"/>
      <c r="BA650" s="220"/>
      <c r="BB650" s="220"/>
      <c r="BC650" s="220"/>
      <c r="BD650" s="12"/>
      <c r="BE650" s="12"/>
      <c r="BF650" s="12"/>
      <c r="BG650" s="12"/>
      <c r="BH650" s="12"/>
      <c r="BI650" s="12"/>
      <c r="BJ650" s="12"/>
      <c r="BK650" s="12"/>
      <c r="BL650" s="12"/>
    </row>
    <row r="651" spans="1:64" ht="12" customHeight="1" outlineLevel="1">
      <c r="A651" s="9"/>
      <c r="B651" s="9"/>
      <c r="C651" s="9"/>
      <c r="D651" s="129">
        <v>0</v>
      </c>
      <c r="E651" s="9"/>
      <c r="F651" s="9"/>
      <c r="G651" s="193">
        <v>0</v>
      </c>
      <c r="H651" s="111">
        <v>0</v>
      </c>
      <c r="I651" s="111">
        <v>0</v>
      </c>
      <c r="J651" s="111">
        <v>0</v>
      </c>
      <c r="K651" s="111">
        <v>0</v>
      </c>
      <c r="L651" s="111">
        <v>0</v>
      </c>
      <c r="M651" s="111">
        <v>0</v>
      </c>
      <c r="N651" s="111">
        <v>0</v>
      </c>
      <c r="O651" s="111">
        <v>0</v>
      </c>
      <c r="P651" s="111">
        <v>0</v>
      </c>
      <c r="Q651" s="111">
        <v>0</v>
      </c>
      <c r="R651" s="9"/>
      <c r="S651" s="12"/>
      <c r="T651" s="106">
        <v>0</v>
      </c>
      <c r="U651" s="12"/>
      <c r="V651" s="12"/>
      <c r="W651" s="12"/>
      <c r="X651" s="12"/>
      <c r="Y651" s="12"/>
      <c r="Z651" s="12"/>
      <c r="AA651" s="12"/>
      <c r="AB651" s="220"/>
      <c r="AC651" s="220"/>
      <c r="AD651" s="220"/>
      <c r="AE651" s="220"/>
      <c r="AF651" s="220"/>
      <c r="AG651" s="220"/>
      <c r="AH651" s="220"/>
      <c r="AI651" s="220"/>
      <c r="AJ651" s="220"/>
      <c r="AK651" s="220"/>
      <c r="AL651" s="220"/>
      <c r="AM651" s="220"/>
      <c r="AN651" s="220"/>
      <c r="AO651" s="220"/>
      <c r="AP651" s="220"/>
      <c r="AQ651" s="220"/>
      <c r="AR651" s="220"/>
      <c r="AS651" s="220"/>
      <c r="AT651" s="220"/>
      <c r="AU651" s="220"/>
      <c r="AV651" s="220"/>
      <c r="AW651" s="220"/>
      <c r="AX651" s="220"/>
      <c r="AY651" s="220"/>
      <c r="AZ651" s="220"/>
      <c r="BA651" s="220"/>
      <c r="BB651" s="220"/>
      <c r="BC651" s="220"/>
      <c r="BD651" s="12"/>
      <c r="BE651" s="12"/>
      <c r="BF651" s="12"/>
      <c r="BG651" s="12"/>
      <c r="BH651" s="12"/>
      <c r="BI651" s="12"/>
      <c r="BJ651" s="12"/>
      <c r="BK651" s="12"/>
      <c r="BL651" s="12"/>
    </row>
    <row r="652" spans="1:64" outlineLevel="1">
      <c r="A652" s="9"/>
      <c r="B652" s="9"/>
      <c r="C652" s="9"/>
      <c r="D652" s="129">
        <v>0</v>
      </c>
      <c r="E652" s="9"/>
      <c r="F652" s="9"/>
      <c r="G652" s="193">
        <v>0</v>
      </c>
      <c r="H652" s="111">
        <v>0</v>
      </c>
      <c r="I652" s="111">
        <v>0</v>
      </c>
      <c r="J652" s="111">
        <v>0</v>
      </c>
      <c r="K652" s="111">
        <v>0</v>
      </c>
      <c r="L652" s="111">
        <v>0</v>
      </c>
      <c r="M652" s="111">
        <v>0</v>
      </c>
      <c r="N652" s="111">
        <v>0</v>
      </c>
      <c r="O652" s="111">
        <v>0</v>
      </c>
      <c r="P652" s="111">
        <v>0</v>
      </c>
      <c r="Q652" s="111">
        <v>0</v>
      </c>
      <c r="R652" s="9"/>
      <c r="S652" s="9"/>
      <c r="T652" s="106">
        <v>0</v>
      </c>
      <c r="U652" s="9"/>
      <c r="V652" s="9"/>
      <c r="W652" s="9"/>
      <c r="X652" s="9"/>
      <c r="Y652" s="9"/>
      <c r="Z652" s="9"/>
      <c r="AA652" s="9"/>
      <c r="AB652" s="187"/>
      <c r="AC652" s="187"/>
      <c r="AD652" s="187"/>
      <c r="AE652" s="187"/>
      <c r="AF652" s="187"/>
      <c r="AG652" s="187"/>
      <c r="AH652" s="187"/>
      <c r="AI652" s="187"/>
      <c r="AJ652" s="187"/>
      <c r="AK652" s="187"/>
      <c r="AL652" s="187"/>
      <c r="AM652" s="187"/>
      <c r="AN652" s="187"/>
      <c r="AO652" s="187"/>
      <c r="AP652" s="187"/>
      <c r="AQ652" s="187"/>
      <c r="AR652" s="187"/>
      <c r="AS652" s="187"/>
      <c r="AT652" s="187"/>
      <c r="AU652" s="187"/>
      <c r="AV652" s="187"/>
      <c r="AW652" s="187"/>
      <c r="AX652" s="187"/>
      <c r="AY652" s="187"/>
      <c r="AZ652" s="187"/>
      <c r="BA652" s="187"/>
      <c r="BB652" s="187"/>
      <c r="BC652" s="187"/>
      <c r="BD652" s="9"/>
      <c r="BE652" s="9"/>
      <c r="BF652" s="9"/>
      <c r="BG652" s="9"/>
      <c r="BH652" s="9"/>
      <c r="BI652" s="9"/>
      <c r="BJ652" s="9"/>
      <c r="BK652" s="9"/>
      <c r="BL652" s="9"/>
    </row>
    <row r="653" spans="1:64" outlineLevel="1">
      <c r="A653" s="9"/>
      <c r="B653" s="9"/>
      <c r="C653" s="9"/>
      <c r="D653" s="129">
        <v>0</v>
      </c>
      <c r="E653" s="9"/>
      <c r="F653" s="9"/>
      <c r="G653" s="193">
        <v>0</v>
      </c>
      <c r="H653" s="111">
        <v>0</v>
      </c>
      <c r="I653" s="111">
        <v>0</v>
      </c>
      <c r="J653" s="111">
        <v>0</v>
      </c>
      <c r="K653" s="111">
        <v>0</v>
      </c>
      <c r="L653" s="111">
        <v>0</v>
      </c>
      <c r="M653" s="111">
        <v>0</v>
      </c>
      <c r="N653" s="111">
        <v>0</v>
      </c>
      <c r="O653" s="111">
        <v>0</v>
      </c>
      <c r="P653" s="111">
        <v>0</v>
      </c>
      <c r="Q653" s="111">
        <v>0</v>
      </c>
      <c r="R653" s="9"/>
      <c r="S653" s="9"/>
      <c r="T653" s="106">
        <v>0</v>
      </c>
      <c r="U653" s="9"/>
      <c r="V653" s="9"/>
      <c r="W653" s="9"/>
      <c r="X653" s="9"/>
      <c r="Y653" s="9"/>
      <c r="Z653" s="9"/>
      <c r="AA653" s="9"/>
      <c r="AB653" s="187"/>
      <c r="AC653" s="187"/>
      <c r="AD653" s="187"/>
      <c r="AE653" s="187"/>
      <c r="AF653" s="187"/>
      <c r="AG653" s="187"/>
      <c r="AH653" s="187"/>
      <c r="AI653" s="187"/>
      <c r="AJ653" s="187"/>
      <c r="AK653" s="187"/>
      <c r="AL653" s="187"/>
      <c r="AM653" s="187"/>
      <c r="AN653" s="187"/>
      <c r="AO653" s="187"/>
      <c r="AP653" s="187"/>
      <c r="AQ653" s="187"/>
      <c r="AR653" s="187"/>
      <c r="AS653" s="187"/>
      <c r="AT653" s="187"/>
      <c r="AU653" s="187"/>
      <c r="AV653" s="187"/>
      <c r="AW653" s="187"/>
      <c r="AX653" s="187"/>
      <c r="AY653" s="187"/>
      <c r="AZ653" s="187"/>
      <c r="BA653" s="187"/>
      <c r="BB653" s="187"/>
      <c r="BC653" s="187"/>
      <c r="BD653" s="9"/>
      <c r="BE653" s="9"/>
      <c r="BF653" s="9"/>
      <c r="BG653" s="9"/>
      <c r="BH653" s="9"/>
      <c r="BI653" s="9"/>
      <c r="BJ653" s="9"/>
      <c r="BK653" s="9"/>
      <c r="BL653" s="9"/>
    </row>
    <row r="654" spans="1:64" outlineLevel="1">
      <c r="A654" s="9"/>
      <c r="B654" s="9"/>
      <c r="C654" s="9"/>
      <c r="D654" s="129">
        <v>0</v>
      </c>
      <c r="E654" s="9"/>
      <c r="F654" s="9"/>
      <c r="G654" s="193">
        <v>0</v>
      </c>
      <c r="H654" s="111">
        <v>0</v>
      </c>
      <c r="I654" s="111">
        <v>0</v>
      </c>
      <c r="J654" s="111">
        <v>0</v>
      </c>
      <c r="K654" s="111">
        <v>0</v>
      </c>
      <c r="L654" s="111">
        <v>0</v>
      </c>
      <c r="M654" s="111">
        <v>0</v>
      </c>
      <c r="N654" s="111">
        <v>0</v>
      </c>
      <c r="O654" s="111">
        <v>0</v>
      </c>
      <c r="P654" s="111">
        <v>0</v>
      </c>
      <c r="Q654" s="111">
        <v>0</v>
      </c>
      <c r="R654" s="9"/>
      <c r="S654" s="9"/>
      <c r="T654" s="106">
        <v>0</v>
      </c>
      <c r="U654" s="9"/>
      <c r="V654" s="9"/>
      <c r="W654" s="9"/>
      <c r="X654" s="9"/>
      <c r="Y654" s="9"/>
      <c r="Z654" s="9"/>
      <c r="AA654" s="9"/>
      <c r="AB654" s="187"/>
      <c r="AC654" s="187"/>
      <c r="AD654" s="187"/>
      <c r="AE654" s="187"/>
      <c r="AF654" s="187"/>
      <c r="AG654" s="187"/>
      <c r="AH654" s="187"/>
      <c r="AI654" s="187"/>
      <c r="AJ654" s="187"/>
      <c r="AK654" s="187"/>
      <c r="AL654" s="187"/>
      <c r="AM654" s="187"/>
      <c r="AN654" s="187"/>
      <c r="AO654" s="187"/>
      <c r="AP654" s="187"/>
      <c r="AQ654" s="187"/>
      <c r="AR654" s="187"/>
      <c r="AS654" s="187"/>
      <c r="AT654" s="187"/>
      <c r="AU654" s="187"/>
      <c r="AV654" s="187"/>
      <c r="AW654" s="187"/>
      <c r="AX654" s="187"/>
      <c r="AY654" s="187"/>
      <c r="AZ654" s="187"/>
      <c r="BA654" s="187"/>
      <c r="BB654" s="187"/>
      <c r="BC654" s="187"/>
      <c r="BD654" s="9"/>
      <c r="BE654" s="9"/>
      <c r="BF654" s="9"/>
      <c r="BG654" s="9"/>
      <c r="BH654" s="9"/>
      <c r="BI654" s="9"/>
      <c r="BJ654" s="9"/>
      <c r="BK654" s="9"/>
      <c r="BL654" s="9"/>
    </row>
    <row r="655" spans="1:64" outlineLevel="1">
      <c r="A655" s="9"/>
      <c r="B655" s="9"/>
      <c r="C655" s="9"/>
      <c r="D655" s="129">
        <v>0</v>
      </c>
      <c r="E655" s="9"/>
      <c r="F655" s="9"/>
      <c r="G655" s="193">
        <v>0</v>
      </c>
      <c r="H655" s="111">
        <v>0</v>
      </c>
      <c r="I655" s="111">
        <v>0</v>
      </c>
      <c r="J655" s="111">
        <v>0</v>
      </c>
      <c r="K655" s="111">
        <v>0</v>
      </c>
      <c r="L655" s="111">
        <v>0</v>
      </c>
      <c r="M655" s="111">
        <v>0</v>
      </c>
      <c r="N655" s="111">
        <v>0</v>
      </c>
      <c r="O655" s="111">
        <v>0</v>
      </c>
      <c r="P655" s="111">
        <v>0</v>
      </c>
      <c r="Q655" s="111">
        <v>0</v>
      </c>
      <c r="R655" s="9"/>
      <c r="S655" s="9"/>
      <c r="T655" s="106">
        <v>0</v>
      </c>
      <c r="U655" s="9"/>
      <c r="V655" s="9"/>
      <c r="W655" s="9"/>
      <c r="X655" s="9"/>
      <c r="Y655" s="9"/>
      <c r="Z655" s="9"/>
      <c r="AA655" s="9"/>
      <c r="AB655" s="187"/>
      <c r="AC655" s="187"/>
      <c r="AD655" s="187"/>
      <c r="AE655" s="187"/>
      <c r="AF655" s="187"/>
      <c r="AG655" s="187"/>
      <c r="AH655" s="187"/>
      <c r="AI655" s="187"/>
      <c r="AJ655" s="187"/>
      <c r="AK655" s="187"/>
      <c r="AL655" s="187"/>
      <c r="AM655" s="187"/>
      <c r="AN655" s="187"/>
      <c r="AO655" s="187"/>
      <c r="AP655" s="187"/>
      <c r="AQ655" s="187"/>
      <c r="AR655" s="187"/>
      <c r="AS655" s="187"/>
      <c r="AT655" s="187"/>
      <c r="AU655" s="187"/>
      <c r="AV655" s="187"/>
      <c r="AW655" s="187"/>
      <c r="AX655" s="187"/>
      <c r="AY655" s="187"/>
      <c r="AZ655" s="187"/>
      <c r="BA655" s="187"/>
      <c r="BB655" s="187"/>
      <c r="BC655" s="187"/>
      <c r="BD655" s="9"/>
      <c r="BE655" s="9"/>
      <c r="BF655" s="9"/>
      <c r="BG655" s="9"/>
      <c r="BH655" s="9"/>
      <c r="BI655" s="9"/>
      <c r="BJ655" s="9"/>
      <c r="BK655" s="9"/>
      <c r="BL655" s="9"/>
    </row>
    <row r="656" spans="1:64" outlineLevel="1">
      <c r="A656" s="9"/>
      <c r="B656" s="9"/>
      <c r="C656" s="9"/>
      <c r="D656" s="129">
        <v>0</v>
      </c>
      <c r="E656" s="9"/>
      <c r="F656" s="9"/>
      <c r="G656" s="193">
        <v>0</v>
      </c>
      <c r="H656" s="111">
        <v>0</v>
      </c>
      <c r="I656" s="111">
        <v>0</v>
      </c>
      <c r="J656" s="111">
        <v>0</v>
      </c>
      <c r="K656" s="111">
        <v>0</v>
      </c>
      <c r="L656" s="111">
        <v>0</v>
      </c>
      <c r="M656" s="111">
        <v>0</v>
      </c>
      <c r="N656" s="111">
        <v>0</v>
      </c>
      <c r="O656" s="111">
        <v>0</v>
      </c>
      <c r="P656" s="111">
        <v>0</v>
      </c>
      <c r="Q656" s="111">
        <v>0</v>
      </c>
      <c r="R656" s="9"/>
      <c r="S656" s="9"/>
      <c r="T656" s="106">
        <v>0</v>
      </c>
      <c r="U656" s="9"/>
      <c r="V656" s="9"/>
      <c r="W656" s="9"/>
      <c r="X656" s="9"/>
      <c r="Y656" s="9"/>
      <c r="Z656" s="9"/>
      <c r="AA656" s="9"/>
      <c r="AB656" s="187"/>
      <c r="AC656" s="187"/>
      <c r="AD656" s="187"/>
      <c r="AE656" s="187"/>
      <c r="AF656" s="187"/>
      <c r="AG656" s="187"/>
      <c r="AH656" s="187"/>
      <c r="AI656" s="187"/>
      <c r="AJ656" s="187"/>
      <c r="AK656" s="187"/>
      <c r="AL656" s="187"/>
      <c r="AM656" s="187"/>
      <c r="AN656" s="187"/>
      <c r="AO656" s="187"/>
      <c r="AP656" s="187"/>
      <c r="AQ656" s="187"/>
      <c r="AR656" s="187"/>
      <c r="AS656" s="187"/>
      <c r="AT656" s="187"/>
      <c r="AU656" s="187"/>
      <c r="AV656" s="187"/>
      <c r="AW656" s="187"/>
      <c r="AX656" s="187"/>
      <c r="AY656" s="187"/>
      <c r="AZ656" s="187"/>
      <c r="BA656" s="187"/>
      <c r="BB656" s="187"/>
      <c r="BC656" s="187"/>
      <c r="BD656" s="9"/>
      <c r="BE656" s="9"/>
      <c r="BF656" s="9"/>
      <c r="BG656" s="9"/>
      <c r="BH656" s="9"/>
      <c r="BI656" s="9"/>
      <c r="BJ656" s="9"/>
      <c r="BK656" s="9"/>
      <c r="BL656" s="9"/>
    </row>
    <row r="657" spans="1:64" outlineLevel="1">
      <c r="A657" s="9"/>
      <c r="B657" s="9"/>
      <c r="C657" s="9"/>
      <c r="D657" s="129">
        <v>0</v>
      </c>
      <c r="E657" s="9"/>
      <c r="F657" s="9"/>
      <c r="G657" s="193">
        <v>0</v>
      </c>
      <c r="H657" s="111">
        <v>0</v>
      </c>
      <c r="I657" s="111">
        <v>0</v>
      </c>
      <c r="J657" s="111">
        <v>0</v>
      </c>
      <c r="K657" s="111">
        <v>0</v>
      </c>
      <c r="L657" s="111">
        <v>0</v>
      </c>
      <c r="M657" s="111">
        <v>0</v>
      </c>
      <c r="N657" s="111">
        <v>0</v>
      </c>
      <c r="O657" s="111">
        <v>0</v>
      </c>
      <c r="P657" s="111">
        <v>0</v>
      </c>
      <c r="Q657" s="111">
        <v>0</v>
      </c>
      <c r="R657" s="9"/>
      <c r="S657" s="9"/>
      <c r="T657" s="106">
        <v>0</v>
      </c>
      <c r="U657" s="9"/>
      <c r="V657" s="9"/>
      <c r="W657" s="9"/>
      <c r="X657" s="9"/>
      <c r="Y657" s="9"/>
      <c r="Z657" s="9"/>
      <c r="AA657" s="9"/>
      <c r="AB657" s="187"/>
      <c r="AC657" s="187"/>
      <c r="AD657" s="187"/>
      <c r="AE657" s="187"/>
      <c r="AF657" s="187"/>
      <c r="AG657" s="187"/>
      <c r="AH657" s="187"/>
      <c r="AI657" s="187"/>
      <c r="AJ657" s="187"/>
      <c r="AK657" s="187"/>
      <c r="AL657" s="187"/>
      <c r="AM657" s="187"/>
      <c r="AN657" s="187"/>
      <c r="AO657" s="187"/>
      <c r="AP657" s="187"/>
      <c r="AQ657" s="187"/>
      <c r="AR657" s="187"/>
      <c r="AS657" s="187"/>
      <c r="AT657" s="187"/>
      <c r="AU657" s="187"/>
      <c r="AV657" s="187"/>
      <c r="AW657" s="187"/>
      <c r="AX657" s="187"/>
      <c r="AY657" s="187"/>
      <c r="AZ657" s="187"/>
      <c r="BA657" s="187"/>
      <c r="BB657" s="187"/>
      <c r="BC657" s="187"/>
      <c r="BD657" s="9"/>
      <c r="BE657" s="9"/>
      <c r="BF657" s="9"/>
      <c r="BG657" s="9"/>
      <c r="BH657" s="9"/>
      <c r="BI657" s="9"/>
      <c r="BJ657" s="9"/>
      <c r="BK657" s="9"/>
      <c r="BL657" s="9"/>
    </row>
    <row r="658" spans="1:64" outlineLevel="1">
      <c r="A658" s="9"/>
      <c r="B658" s="9"/>
      <c r="C658" s="9"/>
      <c r="D658" s="129">
        <v>0</v>
      </c>
      <c r="E658" s="9"/>
      <c r="F658" s="9"/>
      <c r="G658" s="193">
        <v>0</v>
      </c>
      <c r="H658" s="111">
        <v>0</v>
      </c>
      <c r="I658" s="111">
        <v>0</v>
      </c>
      <c r="J658" s="111">
        <v>0</v>
      </c>
      <c r="K658" s="111">
        <v>0</v>
      </c>
      <c r="L658" s="111">
        <v>0</v>
      </c>
      <c r="M658" s="111">
        <v>0</v>
      </c>
      <c r="N658" s="111">
        <v>0</v>
      </c>
      <c r="O658" s="111">
        <v>0</v>
      </c>
      <c r="P658" s="111">
        <v>0</v>
      </c>
      <c r="Q658" s="111">
        <v>0</v>
      </c>
      <c r="R658" s="9"/>
      <c r="S658" s="9"/>
      <c r="T658" s="106">
        <v>0</v>
      </c>
      <c r="U658" s="9"/>
      <c r="V658" s="9"/>
      <c r="W658" s="9"/>
      <c r="X658" s="9"/>
      <c r="Y658" s="9"/>
      <c r="Z658" s="9"/>
      <c r="AA658" s="9"/>
      <c r="AB658" s="187"/>
      <c r="AC658" s="187"/>
      <c r="AD658" s="187"/>
      <c r="AE658" s="187"/>
      <c r="AF658" s="187"/>
      <c r="AG658" s="187"/>
      <c r="AH658" s="187"/>
      <c r="AI658" s="187"/>
      <c r="AJ658" s="187"/>
      <c r="AK658" s="187"/>
      <c r="AL658" s="187"/>
      <c r="AM658" s="187"/>
      <c r="AN658" s="187"/>
      <c r="AO658" s="187"/>
      <c r="AP658" s="187"/>
      <c r="AQ658" s="187"/>
      <c r="AR658" s="187"/>
      <c r="AS658" s="187"/>
      <c r="AT658" s="187"/>
      <c r="AU658" s="187"/>
      <c r="AV658" s="187"/>
      <c r="AW658" s="187"/>
      <c r="AX658" s="187"/>
      <c r="AY658" s="187"/>
      <c r="AZ658" s="187"/>
      <c r="BA658" s="187"/>
      <c r="BB658" s="187"/>
      <c r="BC658" s="187"/>
      <c r="BD658" s="9"/>
      <c r="BE658" s="9"/>
      <c r="BF658" s="9"/>
      <c r="BG658" s="9"/>
      <c r="BH658" s="9"/>
      <c r="BI658" s="9"/>
      <c r="BJ658" s="9"/>
      <c r="BK658" s="9"/>
      <c r="BL658" s="9"/>
    </row>
    <row r="659" spans="1:64" outlineLevel="1">
      <c r="A659" s="9"/>
      <c r="B659" s="9"/>
      <c r="C659" s="9"/>
      <c r="D659" s="129">
        <v>0</v>
      </c>
      <c r="E659" s="9"/>
      <c r="F659" s="9"/>
      <c r="G659" s="193">
        <v>0</v>
      </c>
      <c r="H659" s="111">
        <v>0</v>
      </c>
      <c r="I659" s="111">
        <v>0</v>
      </c>
      <c r="J659" s="111">
        <v>0</v>
      </c>
      <c r="K659" s="111">
        <v>0</v>
      </c>
      <c r="L659" s="111">
        <v>0</v>
      </c>
      <c r="M659" s="111">
        <v>0</v>
      </c>
      <c r="N659" s="111">
        <v>0</v>
      </c>
      <c r="O659" s="111">
        <v>0</v>
      </c>
      <c r="P659" s="111">
        <v>0</v>
      </c>
      <c r="Q659" s="111">
        <v>0</v>
      </c>
      <c r="R659" s="9"/>
      <c r="S659" s="9"/>
      <c r="T659" s="106">
        <v>0</v>
      </c>
      <c r="U659" s="9"/>
      <c r="V659" s="9"/>
      <c r="W659" s="9"/>
      <c r="X659" s="9"/>
      <c r="Y659" s="9"/>
      <c r="Z659" s="9"/>
      <c r="AA659" s="9"/>
      <c r="AB659" s="187"/>
      <c r="AC659" s="187"/>
      <c r="AD659" s="187"/>
      <c r="AE659" s="187"/>
      <c r="AF659" s="187"/>
      <c r="AG659" s="187"/>
      <c r="AH659" s="187"/>
      <c r="AI659" s="187"/>
      <c r="AJ659" s="187"/>
      <c r="AK659" s="187"/>
      <c r="AL659" s="187"/>
      <c r="AM659" s="187"/>
      <c r="AN659" s="187"/>
      <c r="AO659" s="187"/>
      <c r="AP659" s="187"/>
      <c r="AQ659" s="187"/>
      <c r="AR659" s="187"/>
      <c r="AS659" s="187"/>
      <c r="AT659" s="187"/>
      <c r="AU659" s="187"/>
      <c r="AV659" s="187"/>
      <c r="AW659" s="187"/>
      <c r="AX659" s="187"/>
      <c r="AY659" s="187"/>
      <c r="AZ659" s="187"/>
      <c r="BA659" s="187"/>
      <c r="BB659" s="187"/>
      <c r="BC659" s="187"/>
      <c r="BD659" s="9"/>
      <c r="BE659" s="9"/>
      <c r="BF659" s="9"/>
      <c r="BG659" s="9"/>
      <c r="BH659" s="9"/>
      <c r="BI659" s="9"/>
      <c r="BJ659" s="9"/>
      <c r="BK659" s="9"/>
      <c r="BL659" s="9"/>
    </row>
    <row r="660" spans="1:64" outlineLevel="1">
      <c r="A660" s="9"/>
      <c r="B660" s="9"/>
      <c r="C660" s="9"/>
      <c r="D660" s="129">
        <v>0</v>
      </c>
      <c r="E660" s="9"/>
      <c r="F660" s="9"/>
      <c r="G660" s="193">
        <v>0</v>
      </c>
      <c r="H660" s="111">
        <v>0</v>
      </c>
      <c r="I660" s="111">
        <v>0</v>
      </c>
      <c r="J660" s="111">
        <v>0</v>
      </c>
      <c r="K660" s="111">
        <v>0</v>
      </c>
      <c r="L660" s="111">
        <v>0</v>
      </c>
      <c r="M660" s="111">
        <v>0</v>
      </c>
      <c r="N660" s="111">
        <v>0</v>
      </c>
      <c r="O660" s="111">
        <v>0</v>
      </c>
      <c r="P660" s="111">
        <v>0</v>
      </c>
      <c r="Q660" s="111">
        <v>0</v>
      </c>
      <c r="R660" s="9"/>
      <c r="S660" s="9"/>
      <c r="T660" s="106">
        <v>0</v>
      </c>
      <c r="U660" s="9"/>
      <c r="V660" s="9"/>
      <c r="W660" s="9"/>
      <c r="X660" s="9"/>
      <c r="Y660" s="9"/>
      <c r="Z660" s="9"/>
      <c r="AA660" s="9"/>
      <c r="AB660" s="187"/>
      <c r="AC660" s="187"/>
      <c r="AD660" s="187"/>
      <c r="AE660" s="187"/>
      <c r="AF660" s="187"/>
      <c r="AG660" s="187"/>
      <c r="AH660" s="187"/>
      <c r="AI660" s="187"/>
      <c r="AJ660" s="187"/>
      <c r="AK660" s="187"/>
      <c r="AL660" s="187"/>
      <c r="AM660" s="187"/>
      <c r="AN660" s="187"/>
      <c r="AO660" s="187"/>
      <c r="AP660" s="187"/>
      <c r="AQ660" s="187"/>
      <c r="AR660" s="187"/>
      <c r="AS660" s="187"/>
      <c r="AT660" s="187"/>
      <c r="AU660" s="187"/>
      <c r="AV660" s="187"/>
      <c r="AW660" s="187"/>
      <c r="AX660" s="187"/>
      <c r="AY660" s="187"/>
      <c r="AZ660" s="187"/>
      <c r="BA660" s="187"/>
      <c r="BB660" s="187"/>
      <c r="BC660" s="187"/>
      <c r="BD660" s="9"/>
      <c r="BE660" s="9"/>
      <c r="BF660" s="9"/>
      <c r="BG660" s="9"/>
      <c r="BH660" s="9"/>
      <c r="BI660" s="9"/>
      <c r="BJ660" s="9"/>
      <c r="BK660" s="9"/>
      <c r="BL660" s="9"/>
    </row>
    <row r="661" spans="1:64" outlineLevel="1">
      <c r="A661" s="9"/>
      <c r="B661" s="9"/>
      <c r="C661" s="9"/>
      <c r="D661" s="129">
        <v>0</v>
      </c>
      <c r="E661" s="9"/>
      <c r="F661" s="9"/>
      <c r="G661" s="193">
        <v>0</v>
      </c>
      <c r="H661" s="111">
        <v>0</v>
      </c>
      <c r="I661" s="111">
        <v>0</v>
      </c>
      <c r="J661" s="111">
        <v>0</v>
      </c>
      <c r="K661" s="111">
        <v>0</v>
      </c>
      <c r="L661" s="111">
        <v>0</v>
      </c>
      <c r="M661" s="111">
        <v>0</v>
      </c>
      <c r="N661" s="111">
        <v>0</v>
      </c>
      <c r="O661" s="111">
        <v>0</v>
      </c>
      <c r="P661" s="111">
        <v>0</v>
      </c>
      <c r="Q661" s="111">
        <v>0</v>
      </c>
      <c r="R661" s="9"/>
      <c r="S661" s="9"/>
      <c r="T661" s="106">
        <v>0</v>
      </c>
      <c r="U661" s="9"/>
      <c r="V661" s="9"/>
      <c r="W661" s="9"/>
      <c r="X661" s="9"/>
      <c r="Y661" s="9"/>
      <c r="Z661" s="9"/>
      <c r="AA661" s="9"/>
      <c r="AB661" s="187"/>
      <c r="AC661" s="187"/>
      <c r="AD661" s="187"/>
      <c r="AE661" s="187"/>
      <c r="AF661" s="187"/>
      <c r="AG661" s="187"/>
      <c r="AH661" s="187"/>
      <c r="AI661" s="187"/>
      <c r="AJ661" s="187"/>
      <c r="AK661" s="187"/>
      <c r="AL661" s="187"/>
      <c r="AM661" s="187"/>
      <c r="AN661" s="187"/>
      <c r="AO661" s="187"/>
      <c r="AP661" s="187"/>
      <c r="AQ661" s="187"/>
      <c r="AR661" s="187"/>
      <c r="AS661" s="187"/>
      <c r="AT661" s="187"/>
      <c r="AU661" s="187"/>
      <c r="AV661" s="187"/>
      <c r="AW661" s="187"/>
      <c r="AX661" s="187"/>
      <c r="AY661" s="187"/>
      <c r="AZ661" s="187"/>
      <c r="BA661" s="187"/>
      <c r="BB661" s="187"/>
      <c r="BC661" s="187"/>
      <c r="BD661" s="9"/>
      <c r="BE661" s="9"/>
      <c r="BF661" s="9"/>
      <c r="BG661" s="9"/>
      <c r="BH661" s="9"/>
      <c r="BI661" s="9"/>
      <c r="BJ661" s="9"/>
      <c r="BK661" s="9"/>
      <c r="BL661" s="9"/>
    </row>
    <row r="662" spans="1:64" outlineLevel="1">
      <c r="A662" s="9"/>
      <c r="B662" s="9"/>
      <c r="C662" s="9"/>
      <c r="D662" s="129"/>
      <c r="E662" s="9"/>
      <c r="F662" s="9"/>
      <c r="G662" s="193"/>
      <c r="H662" s="111"/>
      <c r="I662" s="111"/>
      <c r="J662" s="111"/>
      <c r="K662" s="111"/>
      <c r="L662" s="111"/>
      <c r="M662" s="111"/>
      <c r="N662" s="111"/>
      <c r="O662" s="111"/>
      <c r="P662" s="111"/>
      <c r="Q662" s="111"/>
      <c r="R662" s="9"/>
      <c r="S662" s="9"/>
      <c r="T662" s="106">
        <v>0</v>
      </c>
      <c r="U662" s="9"/>
      <c r="V662" s="9"/>
      <c r="W662" s="9"/>
      <c r="X662" s="9"/>
      <c r="Y662" s="9"/>
      <c r="Z662" s="9"/>
      <c r="AA662" s="9"/>
      <c r="AB662" s="187"/>
      <c r="AC662" s="187"/>
      <c r="AD662" s="187"/>
      <c r="AE662" s="187"/>
      <c r="AF662" s="187"/>
      <c r="AG662" s="187"/>
      <c r="AH662" s="187"/>
      <c r="AI662" s="187"/>
      <c r="AJ662" s="187"/>
      <c r="AK662" s="187"/>
      <c r="AL662" s="187"/>
      <c r="AM662" s="187"/>
      <c r="AN662" s="187"/>
      <c r="AO662" s="187"/>
      <c r="AP662" s="187"/>
      <c r="AQ662" s="187"/>
      <c r="AR662" s="187"/>
      <c r="AS662" s="187"/>
      <c r="AT662" s="187"/>
      <c r="AU662" s="187"/>
      <c r="AV662" s="187"/>
      <c r="AW662" s="187"/>
      <c r="AX662" s="187"/>
      <c r="AY662" s="187"/>
      <c r="AZ662" s="187"/>
      <c r="BA662" s="187"/>
      <c r="BB662" s="187"/>
      <c r="BC662" s="187"/>
      <c r="BD662" s="9"/>
      <c r="BE662" s="9"/>
      <c r="BF662" s="9"/>
      <c r="BG662" s="9"/>
      <c r="BH662" s="9"/>
      <c r="BI662" s="9"/>
      <c r="BJ662" s="9"/>
      <c r="BK662" s="9"/>
      <c r="BL662" s="9"/>
    </row>
    <row r="663" spans="1:64" outlineLevel="1">
      <c r="A663" s="9"/>
      <c r="B663" s="9"/>
      <c r="C663" s="9"/>
      <c r="D663" s="129"/>
      <c r="E663" s="9"/>
      <c r="F663" s="9"/>
      <c r="G663" s="193"/>
      <c r="H663" s="111"/>
      <c r="I663" s="111"/>
      <c r="J663" s="111"/>
      <c r="K663" s="111"/>
      <c r="L663" s="111"/>
      <c r="M663" s="111"/>
      <c r="N663" s="111"/>
      <c r="O663" s="111"/>
      <c r="P663" s="111"/>
      <c r="Q663" s="111"/>
      <c r="R663" s="9"/>
      <c r="S663" s="9"/>
      <c r="T663" s="106">
        <v>0</v>
      </c>
      <c r="U663" s="9"/>
      <c r="V663" s="9"/>
      <c r="W663" s="9"/>
      <c r="X663" s="9"/>
      <c r="Y663" s="9"/>
      <c r="Z663" s="9"/>
      <c r="AA663" s="9"/>
      <c r="AB663" s="187"/>
      <c r="AC663" s="187"/>
      <c r="AD663" s="187"/>
      <c r="AE663" s="187"/>
      <c r="AF663" s="187"/>
      <c r="AG663" s="187"/>
      <c r="AH663" s="187"/>
      <c r="AI663" s="187"/>
      <c r="AJ663" s="187"/>
      <c r="AK663" s="187"/>
      <c r="AL663" s="187"/>
      <c r="AM663" s="187"/>
      <c r="AN663" s="187"/>
      <c r="AO663" s="187"/>
      <c r="AP663" s="187"/>
      <c r="AQ663" s="187"/>
      <c r="AR663" s="187"/>
      <c r="AS663" s="187"/>
      <c r="AT663" s="187"/>
      <c r="AU663" s="187"/>
      <c r="AV663" s="187"/>
      <c r="AW663" s="187"/>
      <c r="AX663" s="187"/>
      <c r="AY663" s="187"/>
      <c r="AZ663" s="187"/>
      <c r="BA663" s="187"/>
      <c r="BB663" s="187"/>
      <c r="BC663" s="187"/>
      <c r="BD663" s="9"/>
      <c r="BE663" s="9"/>
      <c r="BF663" s="9"/>
      <c r="BG663" s="9"/>
      <c r="BH663" s="9"/>
      <c r="BI663" s="9"/>
      <c r="BJ663" s="9"/>
      <c r="BK663" s="9"/>
      <c r="BL663" s="9"/>
    </row>
    <row r="664" spans="1:64">
      <c r="A664" s="9"/>
      <c r="B664" s="9"/>
      <c r="C664" s="9"/>
      <c r="D664" s="9"/>
      <c r="E664" s="9"/>
      <c r="F664" s="9"/>
      <c r="G664" s="193"/>
      <c r="H664" s="9"/>
      <c r="I664" s="9"/>
      <c r="J664" s="9"/>
      <c r="K664" s="9"/>
      <c r="L664" s="9"/>
      <c r="M664" s="9"/>
      <c r="N664" s="9"/>
      <c r="O664" s="9"/>
      <c r="P664" s="9"/>
      <c r="Q664" s="9"/>
      <c r="R664" s="9"/>
      <c r="S664" s="9"/>
      <c r="V664" s="9"/>
      <c r="W664" s="9"/>
      <c r="X664" s="9"/>
      <c r="Y664" s="9"/>
      <c r="Z664" s="9"/>
      <c r="AA664" s="9"/>
      <c r="AB664" s="187"/>
      <c r="AC664" s="187"/>
      <c r="AD664" s="187"/>
      <c r="AE664" s="187"/>
      <c r="AF664" s="187"/>
      <c r="AG664" s="187"/>
      <c r="AH664" s="187"/>
      <c r="AI664" s="187"/>
      <c r="AJ664" s="187"/>
      <c r="AK664" s="187"/>
      <c r="AL664" s="187"/>
      <c r="AM664" s="187"/>
      <c r="AN664" s="187"/>
      <c r="AO664" s="187"/>
      <c r="AP664" s="187"/>
      <c r="AQ664" s="187"/>
      <c r="AR664" s="187"/>
      <c r="AS664" s="187"/>
      <c r="AT664" s="187"/>
      <c r="AU664" s="187"/>
      <c r="AV664" s="187"/>
      <c r="AW664" s="187"/>
      <c r="AX664" s="187"/>
      <c r="AY664" s="187"/>
      <c r="AZ664" s="187"/>
      <c r="BA664" s="187"/>
      <c r="BB664" s="187"/>
      <c r="BC664" s="187"/>
      <c r="BD664" s="9"/>
      <c r="BE664" s="9"/>
      <c r="BF664" s="9"/>
      <c r="BG664" s="9"/>
      <c r="BH664" s="9"/>
      <c r="BI664" s="9"/>
      <c r="BJ664" s="9"/>
      <c r="BK664" s="9"/>
      <c r="BL664" s="9"/>
    </row>
    <row r="665" spans="1:64" ht="12" customHeight="1">
      <c r="A665" s="9"/>
      <c r="B665" s="12"/>
      <c r="C665" s="89" t="s">
        <v>45</v>
      </c>
      <c r="D665" s="12"/>
      <c r="E665" s="12"/>
      <c r="F665" s="12"/>
      <c r="G665" s="197">
        <v>36.299891051858552</v>
      </c>
      <c r="H665" s="120">
        <v>22.392779012300796</v>
      </c>
      <c r="I665" s="120">
        <v>25.96831174421213</v>
      </c>
      <c r="J665" s="120">
        <v>29.899628565226905</v>
      </c>
      <c r="K665" s="120">
        <v>21.102595195345884</v>
      </c>
      <c r="L665" s="120">
        <v>18.933396712129934</v>
      </c>
      <c r="M665" s="120">
        <v>37.69425832304799</v>
      </c>
      <c r="N665" s="120">
        <v>0</v>
      </c>
      <c r="O665" s="120">
        <v>0</v>
      </c>
      <c r="P665" s="120">
        <v>0</v>
      </c>
      <c r="Q665" s="120">
        <v>0</v>
      </c>
      <c r="R665" s="9"/>
      <c r="S665" s="12"/>
      <c r="T665" s="106">
        <v>118.29671122921565</v>
      </c>
      <c r="U665" s="37">
        <v>125.40560278182187</v>
      </c>
      <c r="V665" s="12"/>
      <c r="W665" s="12"/>
      <c r="X665" s="12"/>
      <c r="Y665" s="12"/>
      <c r="Z665" s="12"/>
      <c r="AA665" s="12"/>
      <c r="AB665" s="220"/>
      <c r="AC665" s="220"/>
      <c r="AD665" s="220"/>
      <c r="AE665" s="220"/>
      <c r="AF665" s="220"/>
      <c r="AG665" s="220"/>
      <c r="AH665" s="220"/>
      <c r="AI665" s="220"/>
      <c r="AJ665" s="220"/>
      <c r="AK665" s="220"/>
      <c r="AL665" s="220"/>
      <c r="AM665" s="220"/>
      <c r="AN665" s="220"/>
      <c r="AO665" s="220"/>
      <c r="AP665" s="220"/>
      <c r="AQ665" s="220"/>
      <c r="AR665" s="220"/>
      <c r="AS665" s="220"/>
      <c r="AT665" s="220"/>
      <c r="AU665" s="220"/>
      <c r="AV665" s="220"/>
      <c r="AW665" s="220"/>
      <c r="AX665" s="220"/>
      <c r="AY665" s="220"/>
      <c r="AZ665" s="220"/>
      <c r="BA665" s="220"/>
      <c r="BB665" s="220"/>
      <c r="BC665" s="220"/>
      <c r="BD665" s="12"/>
      <c r="BE665" s="12"/>
      <c r="BF665" s="12"/>
      <c r="BG665" s="12"/>
      <c r="BH665" s="12"/>
      <c r="BI665" s="12"/>
      <c r="BJ665" s="12"/>
      <c r="BK665" s="12"/>
      <c r="BL665" s="12"/>
    </row>
    <row r="666" spans="1:64" ht="12" hidden="1" customHeight="1" outlineLevel="1">
      <c r="A666" s="9"/>
      <c r="B666" s="9"/>
      <c r="C666" s="9"/>
      <c r="D666" s="129" t="s">
        <v>121</v>
      </c>
      <c r="E666" s="9"/>
      <c r="F666" s="9"/>
      <c r="G666" s="193">
        <v>31.696769209916077</v>
      </c>
      <c r="H666" s="111">
        <v>19.732049202084433</v>
      </c>
      <c r="I666" s="111">
        <v>23.085441838165476</v>
      </c>
      <c r="J666" s="111">
        <v>26.799245680490358</v>
      </c>
      <c r="K666" s="111">
        <v>18.993675253318141</v>
      </c>
      <c r="L666" s="111">
        <v>17.207450025688448</v>
      </c>
      <c r="M666" s="111">
        <v>34.268398812172883</v>
      </c>
      <c r="N666" s="111">
        <v>0</v>
      </c>
      <c r="O666" s="111">
        <v>0</v>
      </c>
      <c r="P666" s="111">
        <v>0</v>
      </c>
      <c r="Q666" s="111">
        <v>0</v>
      </c>
      <c r="R666" s="9"/>
      <c r="S666" s="12"/>
      <c r="T666" s="12"/>
      <c r="U666" s="12"/>
      <c r="V666" s="12"/>
      <c r="W666" s="12"/>
      <c r="X666" s="12"/>
      <c r="Y666" s="12"/>
      <c r="Z666" s="12"/>
      <c r="AA666" s="12"/>
      <c r="AB666" s="220"/>
      <c r="AC666" s="220"/>
      <c r="AD666" s="220"/>
      <c r="AE666" s="220"/>
      <c r="AF666" s="220"/>
      <c r="AG666" s="220"/>
      <c r="AH666" s="220"/>
      <c r="AI666" s="220"/>
      <c r="AJ666" s="220"/>
      <c r="AK666" s="220"/>
      <c r="AL666" s="220"/>
      <c r="AM666" s="220"/>
      <c r="AN666" s="220"/>
      <c r="AO666" s="220"/>
      <c r="AP666" s="220"/>
      <c r="AQ666" s="220"/>
      <c r="AR666" s="220"/>
      <c r="AS666" s="220"/>
      <c r="AT666" s="220"/>
      <c r="AU666" s="220"/>
      <c r="AV666" s="220"/>
      <c r="AW666" s="220"/>
      <c r="AX666" s="220"/>
      <c r="AY666" s="220"/>
      <c r="AZ666" s="220"/>
      <c r="BA666" s="220"/>
      <c r="BB666" s="220"/>
      <c r="BC666" s="220"/>
      <c r="BD666" s="12"/>
      <c r="BE666" s="12"/>
      <c r="BF666" s="12"/>
      <c r="BG666" s="12"/>
      <c r="BH666" s="12"/>
      <c r="BI666" s="12"/>
      <c r="BJ666" s="12"/>
      <c r="BK666" s="12"/>
      <c r="BL666" s="12"/>
    </row>
    <row r="667" spans="1:64" hidden="1" outlineLevel="1">
      <c r="A667" s="9"/>
      <c r="B667" s="9"/>
      <c r="C667" s="9"/>
      <c r="D667" s="129" t="s">
        <v>122</v>
      </c>
      <c r="E667" s="9"/>
      <c r="F667" s="9"/>
      <c r="G667" s="193">
        <v>3.3671806320438211</v>
      </c>
      <c r="H667" s="111">
        <v>1.9175860897445673</v>
      </c>
      <c r="I667" s="111">
        <v>2.0366794793234129</v>
      </c>
      <c r="J667" s="111">
        <v>2.1726883219049822</v>
      </c>
      <c r="K667" s="111">
        <v>1.3844922866372509</v>
      </c>
      <c r="L667" s="111">
        <v>1.1649642149880926</v>
      </c>
      <c r="M667" s="111">
        <v>2.2254840812469503</v>
      </c>
      <c r="N667" s="111">
        <v>0</v>
      </c>
      <c r="O667" s="111">
        <v>0</v>
      </c>
      <c r="P667" s="111">
        <v>0</v>
      </c>
      <c r="Q667" s="111">
        <v>0</v>
      </c>
      <c r="R667" s="29"/>
      <c r="S667" s="100"/>
      <c r="T667" s="100"/>
      <c r="U667" s="100"/>
      <c r="V667" s="100"/>
      <c r="W667" s="100"/>
      <c r="X667" s="100"/>
      <c r="Y667" s="100"/>
      <c r="Z667" s="100"/>
      <c r="AA667" s="100"/>
      <c r="AB667" s="227"/>
      <c r="AC667" s="227"/>
      <c r="AD667" s="227"/>
      <c r="AE667" s="227"/>
      <c r="AF667" s="227"/>
      <c r="AG667" s="227"/>
      <c r="AH667" s="227"/>
      <c r="AI667" s="227"/>
      <c r="AJ667" s="227"/>
      <c r="AK667" s="227"/>
      <c r="AL667" s="227"/>
      <c r="AM667" s="227"/>
      <c r="AN667" s="227"/>
      <c r="AO667" s="227"/>
      <c r="AP667" s="227"/>
      <c r="AQ667" s="227"/>
      <c r="AR667" s="227"/>
      <c r="AS667" s="227"/>
      <c r="AT667" s="227"/>
      <c r="AU667" s="227"/>
      <c r="AV667" s="227"/>
      <c r="AW667" s="227"/>
      <c r="AX667" s="227"/>
      <c r="AY667" s="227"/>
      <c r="AZ667" s="227"/>
      <c r="BA667" s="227"/>
      <c r="BB667" s="227"/>
      <c r="BC667" s="227"/>
      <c r="BD667" s="100"/>
      <c r="BE667" s="100"/>
      <c r="BF667" s="100"/>
      <c r="BG667" s="100"/>
      <c r="BH667" s="100"/>
      <c r="BI667" s="100"/>
      <c r="BJ667" s="100"/>
      <c r="BK667" s="12"/>
      <c r="BL667" s="12"/>
    </row>
    <row r="668" spans="1:64" ht="12" hidden="1" customHeight="1" outlineLevel="1">
      <c r="A668" s="9"/>
      <c r="B668" s="9"/>
      <c r="C668" s="9"/>
      <c r="D668" s="129" t="s">
        <v>123</v>
      </c>
      <c r="E668" s="9"/>
      <c r="F668" s="9"/>
      <c r="G668" s="193">
        <v>0.31625770442478712</v>
      </c>
      <c r="H668" s="111">
        <v>0.17719863783281672</v>
      </c>
      <c r="I668" s="111">
        <v>0.16867578615802617</v>
      </c>
      <c r="J668" s="111">
        <v>0.17388431208844043</v>
      </c>
      <c r="K668" s="111">
        <v>0.10917245042723245</v>
      </c>
      <c r="L668" s="111">
        <v>8.961927286273591E-2</v>
      </c>
      <c r="M668" s="111">
        <v>0.16157618064637372</v>
      </c>
      <c r="N668" s="111">
        <v>0</v>
      </c>
      <c r="O668" s="111">
        <v>0</v>
      </c>
      <c r="P668" s="111">
        <v>0</v>
      </c>
      <c r="Q668" s="111">
        <v>0</v>
      </c>
      <c r="R668" s="9"/>
      <c r="S668" s="12"/>
      <c r="T668" s="12"/>
      <c r="U668" s="12"/>
      <c r="V668" s="12"/>
      <c r="W668" s="12"/>
      <c r="X668" s="12"/>
      <c r="Y668" s="12"/>
      <c r="Z668" s="12"/>
      <c r="AA668" s="12"/>
      <c r="AB668" s="220"/>
      <c r="AC668" s="220"/>
      <c r="AD668" s="220"/>
      <c r="AE668" s="220"/>
      <c r="AF668" s="220"/>
      <c r="AG668" s="220"/>
      <c r="AH668" s="220"/>
      <c r="AI668" s="220"/>
      <c r="AJ668" s="220"/>
      <c r="AK668" s="220"/>
      <c r="AL668" s="220"/>
      <c r="AM668" s="220"/>
      <c r="AN668" s="220"/>
      <c r="AO668" s="220"/>
      <c r="AP668" s="220"/>
      <c r="AQ668" s="220"/>
      <c r="AR668" s="220"/>
      <c r="AS668" s="220"/>
      <c r="AT668" s="220"/>
      <c r="AU668" s="220"/>
      <c r="AV668" s="220"/>
      <c r="AW668" s="220"/>
      <c r="AX668" s="220"/>
      <c r="AY668" s="220"/>
      <c r="AZ668" s="220"/>
      <c r="BA668" s="220"/>
      <c r="BB668" s="220"/>
      <c r="BC668" s="220"/>
      <c r="BD668" s="12"/>
      <c r="BE668" s="12"/>
      <c r="BF668" s="12"/>
      <c r="BG668" s="12"/>
      <c r="BH668" s="12"/>
      <c r="BI668" s="12"/>
      <c r="BJ668" s="12"/>
      <c r="BK668" s="12"/>
      <c r="BL668" s="12"/>
    </row>
    <row r="669" spans="1:64" ht="12" hidden="1" customHeight="1" outlineLevel="1">
      <c r="A669" s="9"/>
      <c r="B669" s="9"/>
      <c r="C669" s="9"/>
      <c r="D669" s="129" t="s">
        <v>124</v>
      </c>
      <c r="E669" s="9"/>
      <c r="F669" s="9"/>
      <c r="G669" s="193">
        <v>2.3262964429069763E-2</v>
      </c>
      <c r="H669" s="111">
        <v>1.8814257950736456E-2</v>
      </c>
      <c r="I669" s="111">
        <v>2.1443039647874335E-2</v>
      </c>
      <c r="J669" s="111">
        <v>2.9605318042505133E-2</v>
      </c>
      <c r="K669" s="111">
        <v>2.3704584067777812E-2</v>
      </c>
      <c r="L669" s="111">
        <v>2.1583789607355314E-2</v>
      </c>
      <c r="M669" s="111">
        <v>4.9654961067498803E-2</v>
      </c>
      <c r="N669" s="111">
        <v>0</v>
      </c>
      <c r="O669" s="111">
        <v>0</v>
      </c>
      <c r="P669" s="111">
        <v>0</v>
      </c>
      <c r="Q669" s="111">
        <v>0</v>
      </c>
      <c r="R669" s="9"/>
      <c r="S669" s="12"/>
      <c r="T669" s="12"/>
      <c r="U669" s="12"/>
      <c r="V669" s="12"/>
      <c r="W669" s="12"/>
      <c r="X669" s="12"/>
      <c r="Y669" s="12"/>
      <c r="Z669" s="12"/>
      <c r="AA669" s="12"/>
      <c r="AB669" s="220"/>
      <c r="AC669" s="220"/>
      <c r="AD669" s="220"/>
      <c r="AE669" s="220"/>
      <c r="AF669" s="220"/>
      <c r="AG669" s="220"/>
      <c r="AH669" s="220"/>
      <c r="AI669" s="220"/>
      <c r="AJ669" s="220"/>
      <c r="AK669" s="220"/>
      <c r="AL669" s="220"/>
      <c r="AM669" s="220"/>
      <c r="AN669" s="220"/>
      <c r="AO669" s="220"/>
      <c r="AP669" s="220"/>
      <c r="AQ669" s="220"/>
      <c r="AR669" s="220"/>
      <c r="AS669" s="220"/>
      <c r="AT669" s="220"/>
      <c r="AU669" s="220"/>
      <c r="AV669" s="220"/>
      <c r="AW669" s="220"/>
      <c r="AX669" s="220"/>
      <c r="AY669" s="220"/>
      <c r="AZ669" s="220"/>
      <c r="BA669" s="220"/>
      <c r="BB669" s="220"/>
      <c r="BC669" s="220"/>
      <c r="BD669" s="12"/>
      <c r="BE669" s="12"/>
      <c r="BF669" s="12"/>
      <c r="BG669" s="12"/>
      <c r="BH669" s="12"/>
      <c r="BI669" s="12"/>
      <c r="BJ669" s="12"/>
      <c r="BK669" s="12"/>
      <c r="BL669" s="12"/>
    </row>
    <row r="670" spans="1:64" ht="12" hidden="1" customHeight="1" outlineLevel="1">
      <c r="A670" s="9"/>
      <c r="B670" s="9"/>
      <c r="C670" s="9"/>
      <c r="D670" s="129" t="s">
        <v>125</v>
      </c>
      <c r="E670" s="9"/>
      <c r="F670" s="9"/>
      <c r="G670" s="193">
        <v>2.355506318433687E-2</v>
      </c>
      <c r="H670" s="111">
        <v>1.6628465491968943E-2</v>
      </c>
      <c r="I670" s="111">
        <v>3.2561202391392881E-2</v>
      </c>
      <c r="J670" s="111">
        <v>1.7387566210112601E-2</v>
      </c>
      <c r="K670" s="111">
        <v>0.13960902784126505</v>
      </c>
      <c r="L670" s="111">
        <v>7.8518987111247274E-2</v>
      </c>
      <c r="M670" s="111">
        <v>0.27540523542982792</v>
      </c>
      <c r="N670" s="111">
        <v>0</v>
      </c>
      <c r="O670" s="111">
        <v>0</v>
      </c>
      <c r="P670" s="111">
        <v>0</v>
      </c>
      <c r="Q670" s="111">
        <v>0</v>
      </c>
      <c r="R670" s="9"/>
      <c r="S670" s="12"/>
      <c r="T670" s="12"/>
      <c r="U670" s="12"/>
      <c r="V670" s="12"/>
      <c r="W670" s="12"/>
      <c r="X670" s="12"/>
      <c r="Y670" s="12"/>
      <c r="Z670" s="12"/>
      <c r="AA670" s="12"/>
      <c r="AB670" s="220"/>
      <c r="AC670" s="220"/>
      <c r="AD670" s="220"/>
      <c r="AE670" s="220"/>
      <c r="AF670" s="220"/>
      <c r="AG670" s="220"/>
      <c r="AH670" s="220"/>
      <c r="AI670" s="220"/>
      <c r="AJ670" s="220"/>
      <c r="AK670" s="220"/>
      <c r="AL670" s="220"/>
      <c r="AM670" s="220"/>
      <c r="AN670" s="220"/>
      <c r="AO670" s="220"/>
      <c r="AP670" s="220"/>
      <c r="AQ670" s="220"/>
      <c r="AR670" s="220"/>
      <c r="AS670" s="220"/>
      <c r="AT670" s="220"/>
      <c r="AU670" s="220"/>
      <c r="AV670" s="220"/>
      <c r="AW670" s="220"/>
      <c r="AX670" s="220"/>
      <c r="AY670" s="220"/>
      <c r="AZ670" s="220"/>
      <c r="BA670" s="220"/>
      <c r="BB670" s="220"/>
      <c r="BC670" s="220"/>
      <c r="BD670" s="12"/>
      <c r="BE670" s="12"/>
      <c r="BF670" s="12"/>
      <c r="BG670" s="12"/>
      <c r="BH670" s="12"/>
      <c r="BI670" s="12"/>
      <c r="BJ670" s="12"/>
      <c r="BK670" s="12"/>
      <c r="BL670" s="12"/>
    </row>
    <row r="671" spans="1:64" hidden="1" outlineLevel="1">
      <c r="A671" s="9"/>
      <c r="B671" s="9"/>
      <c r="C671" s="9"/>
      <c r="D671" s="129" t="s">
        <v>126</v>
      </c>
      <c r="E671" s="9"/>
      <c r="F671" s="9"/>
      <c r="G671" s="193">
        <v>0.87286547786045532</v>
      </c>
      <c r="H671" s="111">
        <v>0.53050235919627253</v>
      </c>
      <c r="I671" s="111">
        <v>0.6235103985259467</v>
      </c>
      <c r="J671" s="111">
        <v>0.7068173664905083</v>
      </c>
      <c r="K671" s="111">
        <v>0.45194159305421716</v>
      </c>
      <c r="L671" s="111">
        <v>0.37126042187205244</v>
      </c>
      <c r="M671" s="111">
        <v>0.7137390524844589</v>
      </c>
      <c r="N671" s="111">
        <v>0</v>
      </c>
      <c r="O671" s="111">
        <v>0</v>
      </c>
      <c r="P671" s="111">
        <v>0</v>
      </c>
      <c r="Q671" s="111">
        <v>0</v>
      </c>
      <c r="R671" s="9"/>
      <c r="S671" s="12"/>
      <c r="T671" s="12"/>
      <c r="U671" s="12"/>
      <c r="V671" s="12"/>
      <c r="W671" s="12"/>
      <c r="X671" s="12"/>
      <c r="Y671" s="12"/>
      <c r="Z671" s="12"/>
      <c r="AA671" s="12"/>
      <c r="AB671" s="220"/>
      <c r="AC671" s="220"/>
      <c r="AD671" s="220"/>
      <c r="AE671" s="220"/>
      <c r="AF671" s="220"/>
      <c r="AG671" s="220"/>
      <c r="AH671" s="220"/>
      <c r="AI671" s="220"/>
      <c r="AJ671" s="220"/>
      <c r="AK671" s="220"/>
      <c r="AL671" s="220"/>
      <c r="AM671" s="220"/>
      <c r="AN671" s="220"/>
      <c r="AO671" s="220"/>
      <c r="AP671" s="220"/>
      <c r="AQ671" s="220"/>
      <c r="AR671" s="220"/>
      <c r="AS671" s="220"/>
      <c r="AT671" s="220"/>
      <c r="AU671" s="220"/>
      <c r="AV671" s="220"/>
      <c r="AW671" s="220"/>
      <c r="AX671" s="220"/>
      <c r="AY671" s="220"/>
      <c r="AZ671" s="220"/>
      <c r="BA671" s="220"/>
      <c r="BB671" s="220"/>
      <c r="BC671" s="220"/>
      <c r="BD671" s="12"/>
      <c r="BE671" s="12"/>
      <c r="BF671" s="12"/>
      <c r="BG671" s="12"/>
      <c r="BH671" s="12"/>
      <c r="BI671" s="12"/>
      <c r="BJ671" s="12"/>
      <c r="BK671" s="12"/>
      <c r="BL671" s="12"/>
    </row>
    <row r="672" spans="1:64" hidden="1" outlineLevel="1">
      <c r="A672" s="9"/>
      <c r="B672" s="9"/>
      <c r="C672" s="9"/>
      <c r="D672" s="129" t="s">
        <v>127</v>
      </c>
      <c r="E672" s="9"/>
      <c r="F672" s="9"/>
      <c r="G672" s="193">
        <v>0</v>
      </c>
      <c r="H672" s="111">
        <v>0</v>
      </c>
      <c r="I672" s="111">
        <v>0</v>
      </c>
      <c r="J672" s="111">
        <v>0</v>
      </c>
      <c r="K672" s="111">
        <v>0</v>
      </c>
      <c r="L672" s="111">
        <v>0</v>
      </c>
      <c r="M672" s="111">
        <v>0</v>
      </c>
      <c r="N672" s="111">
        <v>0</v>
      </c>
      <c r="O672" s="111">
        <v>0</v>
      </c>
      <c r="P672" s="111">
        <v>0</v>
      </c>
      <c r="Q672" s="111">
        <v>0</v>
      </c>
      <c r="R672" s="9"/>
      <c r="S672" s="9"/>
      <c r="T672" s="9"/>
      <c r="U672" s="9"/>
      <c r="V672" s="9"/>
      <c r="W672" s="9"/>
      <c r="X672" s="9"/>
      <c r="Y672" s="9"/>
      <c r="Z672" s="9"/>
      <c r="AA672" s="9"/>
      <c r="AB672" s="187"/>
      <c r="AC672" s="187"/>
      <c r="AD672" s="187"/>
      <c r="AE672" s="187"/>
      <c r="AF672" s="187"/>
      <c r="AG672" s="187"/>
      <c r="AH672" s="187"/>
      <c r="AI672" s="187"/>
      <c r="AJ672" s="187"/>
      <c r="AK672" s="187"/>
      <c r="AL672" s="187"/>
      <c r="AM672" s="187"/>
      <c r="AN672" s="187"/>
      <c r="AO672" s="187"/>
      <c r="AP672" s="187"/>
      <c r="AQ672" s="187"/>
      <c r="AR672" s="187"/>
      <c r="AS672" s="187"/>
      <c r="AT672" s="187"/>
      <c r="AU672" s="187"/>
      <c r="AV672" s="187"/>
      <c r="AW672" s="187"/>
      <c r="AX672" s="187"/>
      <c r="AY672" s="187"/>
      <c r="AZ672" s="187"/>
      <c r="BA672" s="187"/>
      <c r="BB672" s="187"/>
      <c r="BC672" s="187"/>
      <c r="BD672" s="9"/>
      <c r="BE672" s="9"/>
      <c r="BF672" s="9"/>
      <c r="BG672" s="9"/>
      <c r="BH672" s="9"/>
      <c r="BI672" s="9"/>
      <c r="BJ672" s="9"/>
      <c r="BK672" s="9"/>
      <c r="BL672" s="9"/>
    </row>
    <row r="673" spans="1:64" hidden="1" outlineLevel="1">
      <c r="A673" s="9"/>
      <c r="B673" s="9"/>
      <c r="C673" s="9"/>
      <c r="D673" s="129" t="s">
        <v>128</v>
      </c>
      <c r="E673" s="9"/>
      <c r="F673" s="9"/>
      <c r="G673" s="193">
        <v>0</v>
      </c>
      <c r="H673" s="111">
        <v>0</v>
      </c>
      <c r="I673" s="111">
        <v>0</v>
      </c>
      <c r="J673" s="111">
        <v>0</v>
      </c>
      <c r="K673" s="111">
        <v>0</v>
      </c>
      <c r="L673" s="111">
        <v>0</v>
      </c>
      <c r="M673" s="111">
        <v>0</v>
      </c>
      <c r="N673" s="111">
        <v>0</v>
      </c>
      <c r="O673" s="111">
        <v>0</v>
      </c>
      <c r="P673" s="111">
        <v>0</v>
      </c>
      <c r="Q673" s="111">
        <v>0</v>
      </c>
      <c r="R673" s="9"/>
      <c r="S673" s="9"/>
      <c r="T673" s="9"/>
      <c r="U673" s="9"/>
      <c r="V673" s="9"/>
      <c r="W673" s="9"/>
      <c r="X673" s="9"/>
      <c r="Y673" s="9"/>
      <c r="Z673" s="9"/>
      <c r="AA673" s="9"/>
      <c r="AB673" s="187"/>
      <c r="AC673" s="187"/>
      <c r="AD673" s="187"/>
      <c r="AE673" s="187"/>
      <c r="AF673" s="187"/>
      <c r="AG673" s="187"/>
      <c r="AH673" s="187"/>
      <c r="AI673" s="187"/>
      <c r="AJ673" s="187"/>
      <c r="AK673" s="187"/>
      <c r="AL673" s="187"/>
      <c r="AM673" s="187"/>
      <c r="AN673" s="187"/>
      <c r="AO673" s="187"/>
      <c r="AP673" s="187"/>
      <c r="AQ673" s="187"/>
      <c r="AR673" s="187"/>
      <c r="AS673" s="187"/>
      <c r="AT673" s="187"/>
      <c r="AU673" s="187"/>
      <c r="AV673" s="187"/>
      <c r="AW673" s="187"/>
      <c r="AX673" s="187"/>
      <c r="AY673" s="187"/>
      <c r="AZ673" s="187"/>
      <c r="BA673" s="187"/>
      <c r="BB673" s="187"/>
      <c r="BC673" s="187"/>
      <c r="BD673" s="9"/>
      <c r="BE673" s="9"/>
      <c r="BF673" s="9"/>
      <c r="BG673" s="9"/>
      <c r="BH673" s="9"/>
      <c r="BI673" s="9"/>
      <c r="BJ673" s="9"/>
      <c r="BK673" s="9"/>
      <c r="BL673" s="9"/>
    </row>
    <row r="674" spans="1:64" hidden="1" outlineLevel="1">
      <c r="A674" s="9"/>
      <c r="B674" s="9"/>
      <c r="C674" s="9"/>
      <c r="D674" s="129">
        <v>0</v>
      </c>
      <c r="E674" s="9"/>
      <c r="F674" s="9"/>
      <c r="G674" s="193">
        <v>0</v>
      </c>
      <c r="H674" s="111">
        <v>0</v>
      </c>
      <c r="I674" s="111">
        <v>0</v>
      </c>
      <c r="J674" s="111">
        <v>0</v>
      </c>
      <c r="K674" s="111">
        <v>0</v>
      </c>
      <c r="L674" s="111">
        <v>0</v>
      </c>
      <c r="M674" s="111">
        <v>0</v>
      </c>
      <c r="N674" s="111">
        <v>0</v>
      </c>
      <c r="O674" s="111">
        <v>0</v>
      </c>
      <c r="P674" s="111">
        <v>0</v>
      </c>
      <c r="Q674" s="111">
        <v>0</v>
      </c>
      <c r="R674" s="9"/>
      <c r="S674" s="9"/>
      <c r="T674" s="9"/>
      <c r="U674" s="9"/>
      <c r="V674" s="9"/>
      <c r="W674" s="9"/>
      <c r="X674" s="9"/>
      <c r="Y674" s="9"/>
      <c r="Z674" s="9"/>
      <c r="AA674" s="9"/>
      <c r="AB674" s="187"/>
      <c r="AC674" s="187"/>
      <c r="AD674" s="187"/>
      <c r="AE674" s="187"/>
      <c r="AF674" s="187"/>
      <c r="AG674" s="187"/>
      <c r="AH674" s="187"/>
      <c r="AI674" s="187"/>
      <c r="AJ674" s="187"/>
      <c r="AK674" s="187"/>
      <c r="AL674" s="187"/>
      <c r="AM674" s="187"/>
      <c r="AN674" s="187"/>
      <c r="AO674" s="187"/>
      <c r="AP674" s="187"/>
      <c r="AQ674" s="187"/>
      <c r="AR674" s="187"/>
      <c r="AS674" s="187"/>
      <c r="AT674" s="187"/>
      <c r="AU674" s="187"/>
      <c r="AV674" s="187"/>
      <c r="AW674" s="187"/>
      <c r="AX674" s="187"/>
      <c r="AY674" s="187"/>
      <c r="AZ674" s="187"/>
      <c r="BA674" s="187"/>
      <c r="BB674" s="187"/>
      <c r="BC674" s="187"/>
      <c r="BD674" s="9"/>
      <c r="BE674" s="9"/>
      <c r="BF674" s="9"/>
      <c r="BG674" s="9"/>
      <c r="BH674" s="9"/>
      <c r="BI674" s="9"/>
      <c r="BJ674" s="9"/>
      <c r="BK674" s="9"/>
      <c r="BL674" s="9"/>
    </row>
    <row r="675" spans="1:64" hidden="1" outlineLevel="1">
      <c r="A675" s="9"/>
      <c r="B675" s="9"/>
      <c r="C675" s="9"/>
      <c r="D675" s="129">
        <v>0</v>
      </c>
      <c r="E675" s="9"/>
      <c r="F675" s="9"/>
      <c r="G675" s="193">
        <v>0</v>
      </c>
      <c r="H675" s="111">
        <v>0</v>
      </c>
      <c r="I675" s="111">
        <v>0</v>
      </c>
      <c r="J675" s="111">
        <v>0</v>
      </c>
      <c r="K675" s="111">
        <v>0</v>
      </c>
      <c r="L675" s="111">
        <v>0</v>
      </c>
      <c r="M675" s="111">
        <v>0</v>
      </c>
      <c r="N675" s="111">
        <v>0</v>
      </c>
      <c r="O675" s="111">
        <v>0</v>
      </c>
      <c r="P675" s="111">
        <v>0</v>
      </c>
      <c r="Q675" s="111">
        <v>0</v>
      </c>
      <c r="R675" s="9"/>
      <c r="S675" s="9"/>
      <c r="T675" s="9"/>
      <c r="U675" s="9"/>
      <c r="V675" s="9"/>
      <c r="W675" s="9"/>
      <c r="X675" s="9"/>
      <c r="Y675" s="9"/>
      <c r="Z675" s="9"/>
      <c r="AA675" s="9"/>
      <c r="AB675" s="187"/>
      <c r="AC675" s="187"/>
      <c r="AD675" s="187"/>
      <c r="AE675" s="187"/>
      <c r="AF675" s="187"/>
      <c r="AG675" s="187"/>
      <c r="AH675" s="187"/>
      <c r="AI675" s="187"/>
      <c r="AJ675" s="187"/>
      <c r="AK675" s="187"/>
      <c r="AL675" s="187"/>
      <c r="AM675" s="187"/>
      <c r="AN675" s="187"/>
      <c r="AO675" s="187"/>
      <c r="AP675" s="187"/>
      <c r="AQ675" s="187"/>
      <c r="AR675" s="187"/>
      <c r="AS675" s="187"/>
      <c r="AT675" s="187"/>
      <c r="AU675" s="187"/>
      <c r="AV675" s="187"/>
      <c r="AW675" s="187"/>
      <c r="AX675" s="187"/>
      <c r="AY675" s="187"/>
      <c r="AZ675" s="187"/>
      <c r="BA675" s="187"/>
      <c r="BB675" s="187"/>
      <c r="BC675" s="187"/>
      <c r="BD675" s="9"/>
      <c r="BE675" s="9"/>
      <c r="BF675" s="9"/>
      <c r="BG675" s="9"/>
      <c r="BH675" s="9"/>
      <c r="BI675" s="9"/>
      <c r="BJ675" s="9"/>
      <c r="BK675" s="9"/>
      <c r="BL675" s="9"/>
    </row>
    <row r="676" spans="1:64" hidden="1" outlineLevel="1">
      <c r="A676" s="9"/>
      <c r="B676" s="9"/>
      <c r="C676" s="9"/>
      <c r="D676" s="129">
        <v>0</v>
      </c>
      <c r="E676" s="9"/>
      <c r="F676" s="9"/>
      <c r="G676" s="193">
        <v>0</v>
      </c>
      <c r="H676" s="111">
        <v>0</v>
      </c>
      <c r="I676" s="111">
        <v>0</v>
      </c>
      <c r="J676" s="111">
        <v>0</v>
      </c>
      <c r="K676" s="111">
        <v>0</v>
      </c>
      <c r="L676" s="111">
        <v>0</v>
      </c>
      <c r="M676" s="111">
        <v>0</v>
      </c>
      <c r="N676" s="111">
        <v>0</v>
      </c>
      <c r="O676" s="111">
        <v>0</v>
      </c>
      <c r="P676" s="111">
        <v>0</v>
      </c>
      <c r="Q676" s="111">
        <v>0</v>
      </c>
      <c r="R676" s="9"/>
      <c r="S676" s="9"/>
      <c r="T676" s="9"/>
      <c r="U676" s="9"/>
      <c r="V676" s="9"/>
      <c r="W676" s="9"/>
      <c r="X676" s="9"/>
      <c r="Y676" s="9"/>
      <c r="Z676" s="9"/>
      <c r="AA676" s="9"/>
      <c r="AB676" s="187"/>
      <c r="AC676" s="187"/>
      <c r="AD676" s="187"/>
      <c r="AE676" s="187"/>
      <c r="AF676" s="187"/>
      <c r="AG676" s="187"/>
      <c r="AH676" s="187"/>
      <c r="AI676" s="187"/>
      <c r="AJ676" s="187"/>
      <c r="AK676" s="187"/>
      <c r="AL676" s="187"/>
      <c r="AM676" s="187"/>
      <c r="AN676" s="187"/>
      <c r="AO676" s="187"/>
      <c r="AP676" s="187"/>
      <c r="AQ676" s="187"/>
      <c r="AR676" s="187"/>
      <c r="AS676" s="187"/>
      <c r="AT676" s="187"/>
      <c r="AU676" s="187"/>
      <c r="AV676" s="187"/>
      <c r="AW676" s="187"/>
      <c r="AX676" s="187"/>
      <c r="AY676" s="187"/>
      <c r="AZ676" s="187"/>
      <c r="BA676" s="187"/>
      <c r="BB676" s="187"/>
      <c r="BC676" s="187"/>
      <c r="BD676" s="9"/>
      <c r="BE676" s="9"/>
      <c r="BF676" s="9"/>
      <c r="BG676" s="9"/>
      <c r="BH676" s="9"/>
      <c r="BI676" s="9"/>
      <c r="BJ676" s="9"/>
      <c r="BK676" s="9"/>
      <c r="BL676" s="9"/>
    </row>
    <row r="677" spans="1:64" hidden="1" outlineLevel="1">
      <c r="A677" s="9"/>
      <c r="B677" s="9"/>
      <c r="C677" s="9"/>
      <c r="D677" s="129">
        <v>0</v>
      </c>
      <c r="E677" s="9"/>
      <c r="F677" s="9"/>
      <c r="G677" s="193">
        <v>0</v>
      </c>
      <c r="H677" s="111">
        <v>0</v>
      </c>
      <c r="I677" s="111">
        <v>0</v>
      </c>
      <c r="J677" s="111">
        <v>0</v>
      </c>
      <c r="K677" s="111">
        <v>0</v>
      </c>
      <c r="L677" s="111">
        <v>0</v>
      </c>
      <c r="M677" s="111">
        <v>0</v>
      </c>
      <c r="N677" s="111">
        <v>0</v>
      </c>
      <c r="O677" s="111">
        <v>0</v>
      </c>
      <c r="P677" s="111">
        <v>0</v>
      </c>
      <c r="Q677" s="111">
        <v>0</v>
      </c>
      <c r="R677" s="9"/>
      <c r="S677" s="9"/>
      <c r="T677" s="9"/>
      <c r="U677" s="9"/>
      <c r="V677" s="9"/>
      <c r="W677" s="9"/>
      <c r="X677" s="9"/>
      <c r="Y677" s="9"/>
      <c r="Z677" s="9"/>
      <c r="AA677" s="9"/>
      <c r="AB677" s="187"/>
      <c r="AC677" s="187"/>
      <c r="AD677" s="187"/>
      <c r="AE677" s="187"/>
      <c r="AF677" s="187"/>
      <c r="AG677" s="187"/>
      <c r="AH677" s="187"/>
      <c r="AI677" s="187"/>
      <c r="AJ677" s="187"/>
      <c r="AK677" s="187"/>
      <c r="AL677" s="187"/>
      <c r="AM677" s="187"/>
      <c r="AN677" s="187"/>
      <c r="AO677" s="187"/>
      <c r="AP677" s="187"/>
      <c r="AQ677" s="187"/>
      <c r="AR677" s="187"/>
      <c r="AS677" s="187"/>
      <c r="AT677" s="187"/>
      <c r="AU677" s="187"/>
      <c r="AV677" s="187"/>
      <c r="AW677" s="187"/>
      <c r="AX677" s="187"/>
      <c r="AY677" s="187"/>
      <c r="AZ677" s="187"/>
      <c r="BA677" s="187"/>
      <c r="BB677" s="187"/>
      <c r="BC677" s="187"/>
      <c r="BD677" s="9"/>
      <c r="BE677" s="9"/>
      <c r="BF677" s="9"/>
      <c r="BG677" s="9"/>
      <c r="BH677" s="9"/>
      <c r="BI677" s="9"/>
      <c r="BJ677" s="9"/>
      <c r="BK677" s="9"/>
      <c r="BL677" s="9"/>
    </row>
    <row r="678" spans="1:64" hidden="1" outlineLevel="1">
      <c r="A678" s="9"/>
      <c r="B678" s="9"/>
      <c r="C678" s="9"/>
      <c r="D678" s="129">
        <v>0</v>
      </c>
      <c r="E678" s="9"/>
      <c r="F678" s="9"/>
      <c r="G678" s="193">
        <v>0</v>
      </c>
      <c r="H678" s="111">
        <v>0</v>
      </c>
      <c r="I678" s="111">
        <v>0</v>
      </c>
      <c r="J678" s="111">
        <v>0</v>
      </c>
      <c r="K678" s="111">
        <v>0</v>
      </c>
      <c r="L678" s="111">
        <v>0</v>
      </c>
      <c r="M678" s="111">
        <v>0</v>
      </c>
      <c r="N678" s="111">
        <v>0</v>
      </c>
      <c r="O678" s="111">
        <v>0</v>
      </c>
      <c r="P678" s="111">
        <v>0</v>
      </c>
      <c r="Q678" s="111">
        <v>0</v>
      </c>
      <c r="R678" s="9"/>
      <c r="S678" s="9"/>
      <c r="T678" s="9"/>
      <c r="U678" s="9"/>
      <c r="V678" s="9"/>
      <c r="W678" s="9"/>
      <c r="X678" s="9"/>
      <c r="Y678" s="9"/>
      <c r="Z678" s="9"/>
      <c r="AA678" s="9"/>
      <c r="AB678" s="187"/>
      <c r="AC678" s="187"/>
      <c r="AD678" s="187"/>
      <c r="AE678" s="187"/>
      <c r="AF678" s="187"/>
      <c r="AG678" s="187"/>
      <c r="AH678" s="187"/>
      <c r="AI678" s="187"/>
      <c r="AJ678" s="187"/>
      <c r="AK678" s="187"/>
      <c r="AL678" s="187"/>
      <c r="AM678" s="187"/>
      <c r="AN678" s="187"/>
      <c r="AO678" s="187"/>
      <c r="AP678" s="187"/>
      <c r="AQ678" s="187"/>
      <c r="AR678" s="187"/>
      <c r="AS678" s="187"/>
      <c r="AT678" s="187"/>
      <c r="AU678" s="187"/>
      <c r="AV678" s="187"/>
      <c r="AW678" s="187"/>
      <c r="AX678" s="187"/>
      <c r="AY678" s="187"/>
      <c r="AZ678" s="187"/>
      <c r="BA678" s="187"/>
      <c r="BB678" s="187"/>
      <c r="BC678" s="187"/>
      <c r="BD678" s="9"/>
      <c r="BE678" s="9"/>
      <c r="BF678" s="9"/>
      <c r="BG678" s="9"/>
      <c r="BH678" s="9"/>
      <c r="BI678" s="9"/>
      <c r="BJ678" s="9"/>
      <c r="BK678" s="9"/>
      <c r="BL678" s="9"/>
    </row>
    <row r="679" spans="1:64" hidden="1" outlineLevel="1">
      <c r="A679" s="9"/>
      <c r="B679" s="9"/>
      <c r="C679" s="9"/>
      <c r="D679" s="129">
        <v>0</v>
      </c>
      <c r="E679" s="9"/>
      <c r="F679" s="9"/>
      <c r="G679" s="193">
        <v>0</v>
      </c>
      <c r="H679" s="111">
        <v>0</v>
      </c>
      <c r="I679" s="111">
        <v>0</v>
      </c>
      <c r="J679" s="111">
        <v>0</v>
      </c>
      <c r="K679" s="111">
        <v>0</v>
      </c>
      <c r="L679" s="111">
        <v>0</v>
      </c>
      <c r="M679" s="111">
        <v>0</v>
      </c>
      <c r="N679" s="111">
        <v>0</v>
      </c>
      <c r="O679" s="111">
        <v>0</v>
      </c>
      <c r="P679" s="111">
        <v>0</v>
      </c>
      <c r="Q679" s="111">
        <v>0</v>
      </c>
      <c r="R679" s="9"/>
      <c r="S679" s="9"/>
      <c r="T679" s="9"/>
      <c r="U679" s="9"/>
      <c r="V679" s="9"/>
      <c r="W679" s="9"/>
      <c r="X679" s="9"/>
      <c r="Y679" s="9"/>
      <c r="Z679" s="9"/>
      <c r="AA679" s="9"/>
      <c r="AB679" s="187"/>
      <c r="AC679" s="187"/>
      <c r="AD679" s="187"/>
      <c r="AE679" s="187"/>
      <c r="AF679" s="187"/>
      <c r="AG679" s="187"/>
      <c r="AH679" s="187"/>
      <c r="AI679" s="187"/>
      <c r="AJ679" s="187"/>
      <c r="AK679" s="187"/>
      <c r="AL679" s="187"/>
      <c r="AM679" s="187"/>
      <c r="AN679" s="187"/>
      <c r="AO679" s="187"/>
      <c r="AP679" s="187"/>
      <c r="AQ679" s="187"/>
      <c r="AR679" s="187"/>
      <c r="AS679" s="187"/>
      <c r="AT679" s="187"/>
      <c r="AU679" s="187"/>
      <c r="AV679" s="187"/>
      <c r="AW679" s="187"/>
      <c r="AX679" s="187"/>
      <c r="AY679" s="187"/>
      <c r="AZ679" s="187"/>
      <c r="BA679" s="187"/>
      <c r="BB679" s="187"/>
      <c r="BC679" s="187"/>
      <c r="BD679" s="9"/>
      <c r="BE679" s="9"/>
      <c r="BF679" s="9"/>
      <c r="BG679" s="9"/>
      <c r="BH679" s="9"/>
      <c r="BI679" s="9"/>
      <c r="BJ679" s="9"/>
      <c r="BK679" s="9"/>
      <c r="BL679" s="9"/>
    </row>
    <row r="680" spans="1:64" hidden="1" outlineLevel="1">
      <c r="A680" s="9"/>
      <c r="B680" s="9"/>
      <c r="C680" s="9"/>
      <c r="D680" s="129">
        <v>0</v>
      </c>
      <c r="E680" s="9"/>
      <c r="F680" s="9"/>
      <c r="G680" s="193">
        <v>0</v>
      </c>
      <c r="H680" s="111">
        <v>0</v>
      </c>
      <c r="I680" s="111">
        <v>0</v>
      </c>
      <c r="J680" s="111">
        <v>0</v>
      </c>
      <c r="K680" s="111">
        <v>0</v>
      </c>
      <c r="L680" s="111">
        <v>0</v>
      </c>
      <c r="M680" s="111">
        <v>0</v>
      </c>
      <c r="N680" s="111">
        <v>0</v>
      </c>
      <c r="O680" s="111">
        <v>0</v>
      </c>
      <c r="P680" s="111">
        <v>0</v>
      </c>
      <c r="Q680" s="111">
        <v>0</v>
      </c>
      <c r="R680" s="9"/>
      <c r="S680" s="9"/>
      <c r="T680" s="9"/>
      <c r="U680" s="9"/>
      <c r="V680" s="9"/>
      <c r="W680" s="9"/>
      <c r="X680" s="9"/>
      <c r="Y680" s="9"/>
      <c r="Z680" s="9"/>
      <c r="AA680" s="9"/>
      <c r="AB680" s="187"/>
      <c r="AC680" s="187"/>
      <c r="AD680" s="187"/>
      <c r="AE680" s="187"/>
      <c r="AF680" s="187"/>
      <c r="AG680" s="187"/>
      <c r="AH680" s="187"/>
      <c r="AI680" s="187"/>
      <c r="AJ680" s="187"/>
      <c r="AK680" s="187"/>
      <c r="AL680" s="187"/>
      <c r="AM680" s="187"/>
      <c r="AN680" s="187"/>
      <c r="AO680" s="187"/>
      <c r="AP680" s="187"/>
      <c r="AQ680" s="187"/>
      <c r="AR680" s="187"/>
      <c r="AS680" s="187"/>
      <c r="AT680" s="187"/>
      <c r="AU680" s="187"/>
      <c r="AV680" s="187"/>
      <c r="AW680" s="187"/>
      <c r="AX680" s="187"/>
      <c r="AY680" s="187"/>
      <c r="AZ680" s="187"/>
      <c r="BA680" s="187"/>
      <c r="BB680" s="187"/>
      <c r="BC680" s="187"/>
      <c r="BD680" s="9"/>
      <c r="BE680" s="9"/>
      <c r="BF680" s="9"/>
      <c r="BG680" s="9"/>
      <c r="BH680" s="9"/>
      <c r="BI680" s="9"/>
      <c r="BJ680" s="9"/>
      <c r="BK680" s="9"/>
      <c r="BL680" s="9"/>
    </row>
    <row r="681" spans="1:64" hidden="1" outlineLevel="1">
      <c r="A681" s="9"/>
      <c r="B681" s="9"/>
      <c r="C681" s="9"/>
      <c r="D681" s="129">
        <v>0</v>
      </c>
      <c r="E681" s="9"/>
      <c r="F681" s="9"/>
      <c r="G681" s="193">
        <v>0</v>
      </c>
      <c r="H681" s="111">
        <v>0</v>
      </c>
      <c r="I681" s="111">
        <v>0</v>
      </c>
      <c r="J681" s="111">
        <v>0</v>
      </c>
      <c r="K681" s="111">
        <v>0</v>
      </c>
      <c r="L681" s="111">
        <v>0</v>
      </c>
      <c r="M681" s="111">
        <v>0</v>
      </c>
      <c r="N681" s="111">
        <v>0</v>
      </c>
      <c r="O681" s="111">
        <v>0</v>
      </c>
      <c r="P681" s="111">
        <v>0</v>
      </c>
      <c r="Q681" s="111">
        <v>0</v>
      </c>
      <c r="R681" s="9"/>
      <c r="S681" s="9"/>
      <c r="T681" s="9"/>
      <c r="U681" s="9"/>
      <c r="V681" s="9"/>
      <c r="W681" s="9"/>
      <c r="X681" s="9"/>
      <c r="Y681" s="9"/>
      <c r="Z681" s="9"/>
      <c r="AA681" s="9"/>
      <c r="AB681" s="187"/>
      <c r="AC681" s="187"/>
      <c r="AD681" s="187"/>
      <c r="AE681" s="187"/>
      <c r="AF681" s="187"/>
      <c r="AG681" s="187"/>
      <c r="AH681" s="187"/>
      <c r="AI681" s="187"/>
      <c r="AJ681" s="187"/>
      <c r="AK681" s="187"/>
      <c r="AL681" s="187"/>
      <c r="AM681" s="187"/>
      <c r="AN681" s="187"/>
      <c r="AO681" s="187"/>
      <c r="AP681" s="187"/>
      <c r="AQ681" s="187"/>
      <c r="AR681" s="187"/>
      <c r="AS681" s="187"/>
      <c r="AT681" s="187"/>
      <c r="AU681" s="187"/>
      <c r="AV681" s="187"/>
      <c r="AW681" s="187"/>
      <c r="AX681" s="187"/>
      <c r="AY681" s="187"/>
      <c r="AZ681" s="187"/>
      <c r="BA681" s="187"/>
      <c r="BB681" s="187"/>
      <c r="BC681" s="187"/>
      <c r="BD681" s="9"/>
      <c r="BE681" s="9"/>
      <c r="BF681" s="9"/>
      <c r="BG681" s="9"/>
      <c r="BH681" s="9"/>
      <c r="BI681" s="9"/>
      <c r="BJ681" s="9"/>
      <c r="BK681" s="9"/>
      <c r="BL681" s="9"/>
    </row>
    <row r="682" spans="1:64" hidden="1" outlineLevel="1">
      <c r="A682" s="9"/>
      <c r="B682" s="9"/>
      <c r="C682" s="9"/>
      <c r="D682" s="129">
        <v>0</v>
      </c>
      <c r="E682" s="9"/>
      <c r="F682" s="9"/>
      <c r="G682" s="193">
        <v>0</v>
      </c>
      <c r="H682" s="111">
        <v>0</v>
      </c>
      <c r="I682" s="111">
        <v>0</v>
      </c>
      <c r="J682" s="111">
        <v>0</v>
      </c>
      <c r="K682" s="111">
        <v>0</v>
      </c>
      <c r="L682" s="111">
        <v>0</v>
      </c>
      <c r="M682" s="111">
        <v>0</v>
      </c>
      <c r="N682" s="111">
        <v>0</v>
      </c>
      <c r="O682" s="111">
        <v>0</v>
      </c>
      <c r="P682" s="111">
        <v>0</v>
      </c>
      <c r="Q682" s="111">
        <v>0</v>
      </c>
      <c r="R682" s="9"/>
      <c r="S682" s="9"/>
      <c r="T682" s="9"/>
      <c r="U682" s="9"/>
      <c r="V682" s="9"/>
      <c r="W682" s="9"/>
      <c r="X682" s="9"/>
      <c r="Y682" s="9"/>
      <c r="Z682" s="9"/>
      <c r="AA682" s="9"/>
      <c r="AB682" s="187"/>
      <c r="AC682" s="187"/>
      <c r="AD682" s="187"/>
      <c r="AE682" s="187"/>
      <c r="AF682" s="187"/>
      <c r="AG682" s="187"/>
      <c r="AH682" s="187"/>
      <c r="AI682" s="187"/>
      <c r="AJ682" s="187"/>
      <c r="AK682" s="187"/>
      <c r="AL682" s="187"/>
      <c r="AM682" s="187"/>
      <c r="AN682" s="187"/>
      <c r="AO682" s="187"/>
      <c r="AP682" s="187"/>
      <c r="AQ682" s="187"/>
      <c r="AR682" s="187"/>
      <c r="AS682" s="187"/>
      <c r="AT682" s="187"/>
      <c r="AU682" s="187"/>
      <c r="AV682" s="187"/>
      <c r="AW682" s="187"/>
      <c r="AX682" s="187"/>
      <c r="AY682" s="187"/>
      <c r="AZ682" s="187"/>
      <c r="BA682" s="187"/>
      <c r="BB682" s="187"/>
      <c r="BC682" s="187"/>
      <c r="BD682" s="9"/>
      <c r="BE682" s="9"/>
      <c r="BF682" s="9"/>
      <c r="BG682" s="9"/>
      <c r="BH682" s="9"/>
      <c r="BI682" s="9"/>
      <c r="BJ682" s="9"/>
      <c r="BK682" s="9"/>
      <c r="BL682" s="9"/>
    </row>
    <row r="683" spans="1:64" hidden="1" outlineLevel="1">
      <c r="A683" s="9"/>
      <c r="B683" s="9"/>
      <c r="C683" s="9"/>
      <c r="D683" s="129">
        <v>0</v>
      </c>
      <c r="E683" s="9"/>
      <c r="F683" s="9"/>
      <c r="G683" s="193">
        <v>0</v>
      </c>
      <c r="H683" s="111">
        <v>0</v>
      </c>
      <c r="I683" s="111">
        <v>0</v>
      </c>
      <c r="J683" s="111">
        <v>0</v>
      </c>
      <c r="K683" s="111">
        <v>0</v>
      </c>
      <c r="L683" s="111">
        <v>0</v>
      </c>
      <c r="M683" s="111">
        <v>0</v>
      </c>
      <c r="N683" s="111">
        <v>0</v>
      </c>
      <c r="O683" s="111">
        <v>0</v>
      </c>
      <c r="P683" s="111">
        <v>0</v>
      </c>
      <c r="Q683" s="111">
        <v>0</v>
      </c>
      <c r="R683" s="9"/>
      <c r="S683" s="9"/>
      <c r="T683" s="9"/>
      <c r="U683" s="9"/>
      <c r="V683" s="9"/>
      <c r="W683" s="9"/>
      <c r="X683" s="9"/>
      <c r="Y683" s="9"/>
      <c r="Z683" s="9"/>
      <c r="AA683" s="9"/>
      <c r="AB683" s="187"/>
      <c r="AC683" s="187"/>
      <c r="AD683" s="187"/>
      <c r="AE683" s="187"/>
      <c r="AF683" s="187"/>
      <c r="AG683" s="187"/>
      <c r="AH683" s="187"/>
      <c r="AI683" s="187"/>
      <c r="AJ683" s="187"/>
      <c r="AK683" s="187"/>
      <c r="AL683" s="187"/>
      <c r="AM683" s="187"/>
      <c r="AN683" s="187"/>
      <c r="AO683" s="187"/>
      <c r="AP683" s="187"/>
      <c r="AQ683" s="187"/>
      <c r="AR683" s="187"/>
      <c r="AS683" s="187"/>
      <c r="AT683" s="187"/>
      <c r="AU683" s="187"/>
      <c r="AV683" s="187"/>
      <c r="AW683" s="187"/>
      <c r="AX683" s="187"/>
      <c r="AY683" s="187"/>
      <c r="AZ683" s="187"/>
      <c r="BA683" s="187"/>
      <c r="BB683" s="187"/>
      <c r="BC683" s="187"/>
      <c r="BD683" s="9"/>
      <c r="BE683" s="9"/>
      <c r="BF683" s="9"/>
      <c r="BG683" s="9"/>
      <c r="BH683" s="9"/>
      <c r="BI683" s="9"/>
      <c r="BJ683" s="9"/>
      <c r="BK683" s="9"/>
      <c r="BL683" s="9"/>
    </row>
    <row r="684" spans="1:64" hidden="1" outlineLevel="1">
      <c r="A684" s="9"/>
      <c r="B684" s="9"/>
      <c r="C684" s="9"/>
      <c r="D684" s="129">
        <v>0</v>
      </c>
      <c r="E684" s="9"/>
      <c r="F684" s="9"/>
      <c r="G684" s="193">
        <v>0</v>
      </c>
      <c r="H684" s="111">
        <v>0</v>
      </c>
      <c r="I684" s="111">
        <v>0</v>
      </c>
      <c r="J684" s="111">
        <v>0</v>
      </c>
      <c r="K684" s="111">
        <v>0</v>
      </c>
      <c r="L684" s="111">
        <v>0</v>
      </c>
      <c r="M684" s="111">
        <v>0</v>
      </c>
      <c r="N684" s="111">
        <v>0</v>
      </c>
      <c r="O684" s="111">
        <v>0</v>
      </c>
      <c r="P684" s="111">
        <v>0</v>
      </c>
      <c r="Q684" s="111">
        <v>0</v>
      </c>
      <c r="R684" s="9"/>
      <c r="S684" s="9"/>
      <c r="T684" s="9"/>
      <c r="U684" s="9"/>
      <c r="V684" s="9"/>
      <c r="W684" s="9"/>
      <c r="X684" s="9"/>
      <c r="Y684" s="9"/>
      <c r="Z684" s="9"/>
      <c r="AA684" s="9"/>
      <c r="AB684" s="187"/>
      <c r="AC684" s="187"/>
      <c r="AD684" s="187"/>
      <c r="AE684" s="187"/>
      <c r="AF684" s="187"/>
      <c r="AG684" s="187"/>
      <c r="AH684" s="187"/>
      <c r="AI684" s="187"/>
      <c r="AJ684" s="187"/>
      <c r="AK684" s="187"/>
      <c r="AL684" s="187"/>
      <c r="AM684" s="187"/>
      <c r="AN684" s="187"/>
      <c r="AO684" s="187"/>
      <c r="AP684" s="187"/>
      <c r="AQ684" s="187"/>
      <c r="AR684" s="187"/>
      <c r="AS684" s="187"/>
      <c r="AT684" s="187"/>
      <c r="AU684" s="187"/>
      <c r="AV684" s="187"/>
      <c r="AW684" s="187"/>
      <c r="AX684" s="187"/>
      <c r="AY684" s="187"/>
      <c r="AZ684" s="187"/>
      <c r="BA684" s="187"/>
      <c r="BB684" s="187"/>
      <c r="BC684" s="187"/>
      <c r="BD684" s="9"/>
      <c r="BE684" s="9"/>
      <c r="BF684" s="9"/>
      <c r="BG684" s="9"/>
      <c r="BH684" s="9"/>
      <c r="BI684" s="9"/>
      <c r="BJ684" s="9"/>
      <c r="BK684" s="9"/>
      <c r="BL684" s="9"/>
    </row>
    <row r="685" spans="1:64" hidden="1" outlineLevel="1">
      <c r="A685" s="9"/>
      <c r="B685" s="9"/>
      <c r="C685" s="9"/>
      <c r="D685" s="129">
        <v>0</v>
      </c>
      <c r="E685" s="9"/>
      <c r="F685" s="9"/>
      <c r="G685" s="193">
        <v>0</v>
      </c>
      <c r="H685" s="111">
        <v>0</v>
      </c>
      <c r="I685" s="111">
        <v>0</v>
      </c>
      <c r="J685" s="111">
        <v>0</v>
      </c>
      <c r="K685" s="111">
        <v>0</v>
      </c>
      <c r="L685" s="111">
        <v>0</v>
      </c>
      <c r="M685" s="111">
        <v>0</v>
      </c>
      <c r="N685" s="111">
        <v>0</v>
      </c>
      <c r="O685" s="111">
        <v>0</v>
      </c>
      <c r="P685" s="111">
        <v>0</v>
      </c>
      <c r="Q685" s="111">
        <v>0</v>
      </c>
      <c r="R685" s="9"/>
      <c r="S685" s="9"/>
      <c r="T685" s="9"/>
      <c r="U685" s="9"/>
      <c r="V685" s="9"/>
      <c r="W685" s="9"/>
      <c r="X685" s="9"/>
      <c r="Y685" s="9"/>
      <c r="Z685" s="9"/>
      <c r="AA685" s="9"/>
      <c r="AB685" s="187"/>
      <c r="AC685" s="187"/>
      <c r="AD685" s="187"/>
      <c r="AE685" s="187"/>
      <c r="AF685" s="187"/>
      <c r="AG685" s="187"/>
      <c r="AH685" s="187"/>
      <c r="AI685" s="187"/>
      <c r="AJ685" s="187"/>
      <c r="AK685" s="187"/>
      <c r="AL685" s="187"/>
      <c r="AM685" s="187"/>
      <c r="AN685" s="187"/>
      <c r="AO685" s="187"/>
      <c r="AP685" s="187"/>
      <c r="AQ685" s="187"/>
      <c r="AR685" s="187"/>
      <c r="AS685" s="187"/>
      <c r="AT685" s="187"/>
      <c r="AU685" s="187"/>
      <c r="AV685" s="187"/>
      <c r="AW685" s="187"/>
      <c r="AX685" s="187"/>
      <c r="AY685" s="187"/>
      <c r="AZ685" s="187"/>
      <c r="BA685" s="187"/>
      <c r="BB685" s="187"/>
      <c r="BC685" s="187"/>
      <c r="BD685" s="9"/>
      <c r="BE685" s="9"/>
      <c r="BF685" s="9"/>
      <c r="BG685" s="9"/>
      <c r="BH685" s="9"/>
      <c r="BI685" s="9"/>
      <c r="BJ685" s="9"/>
      <c r="BK685" s="9"/>
      <c r="BL685" s="9"/>
    </row>
    <row r="686" spans="1:64" hidden="1" outlineLevel="1">
      <c r="A686" s="9"/>
      <c r="B686" s="9"/>
      <c r="C686" s="9"/>
      <c r="D686" s="129">
        <v>0</v>
      </c>
      <c r="E686" s="9"/>
      <c r="F686" s="9"/>
      <c r="G686" s="193">
        <v>0</v>
      </c>
      <c r="H686" s="111">
        <v>0</v>
      </c>
      <c r="I686" s="111">
        <v>0</v>
      </c>
      <c r="J686" s="111">
        <v>0</v>
      </c>
      <c r="K686" s="111">
        <v>0</v>
      </c>
      <c r="L686" s="111">
        <v>0</v>
      </c>
      <c r="M686" s="111">
        <v>0</v>
      </c>
      <c r="N686" s="111">
        <v>0</v>
      </c>
      <c r="O686" s="111">
        <v>0</v>
      </c>
      <c r="P686" s="111">
        <v>0</v>
      </c>
      <c r="Q686" s="111">
        <v>0</v>
      </c>
      <c r="R686" s="9"/>
      <c r="S686" s="9"/>
      <c r="T686" s="9"/>
      <c r="U686" s="9"/>
      <c r="V686" s="9"/>
      <c r="W686" s="9"/>
      <c r="X686" s="9"/>
      <c r="Y686" s="9"/>
      <c r="Z686" s="9"/>
      <c r="AA686" s="9"/>
      <c r="AB686" s="187"/>
      <c r="AC686" s="187"/>
      <c r="AD686" s="187"/>
      <c r="AE686" s="187"/>
      <c r="AF686" s="187"/>
      <c r="AG686" s="187"/>
      <c r="AH686" s="187"/>
      <c r="AI686" s="187"/>
      <c r="AJ686" s="187"/>
      <c r="AK686" s="187"/>
      <c r="AL686" s="187"/>
      <c r="AM686" s="187"/>
      <c r="AN686" s="187"/>
      <c r="AO686" s="187"/>
      <c r="AP686" s="187"/>
      <c r="AQ686" s="187"/>
      <c r="AR686" s="187"/>
      <c r="AS686" s="187"/>
      <c r="AT686" s="187"/>
      <c r="AU686" s="187"/>
      <c r="AV686" s="187"/>
      <c r="AW686" s="187"/>
      <c r="AX686" s="187"/>
      <c r="AY686" s="187"/>
      <c r="AZ686" s="187"/>
      <c r="BA686" s="187"/>
      <c r="BB686" s="187"/>
      <c r="BC686" s="187"/>
      <c r="BD686" s="9"/>
      <c r="BE686" s="9"/>
      <c r="BF686" s="9"/>
      <c r="BG686" s="9"/>
      <c r="BH686" s="9"/>
      <c r="BI686" s="9"/>
      <c r="BJ686" s="9"/>
      <c r="BK686" s="9"/>
      <c r="BL686" s="9"/>
    </row>
    <row r="687" spans="1:64" hidden="1" outlineLevel="1">
      <c r="A687" s="9"/>
      <c r="B687" s="9"/>
      <c r="C687" s="9"/>
      <c r="D687" s="129">
        <v>0</v>
      </c>
      <c r="E687" s="9"/>
      <c r="F687" s="9"/>
      <c r="G687" s="193">
        <v>0</v>
      </c>
      <c r="H687" s="111">
        <v>0</v>
      </c>
      <c r="I687" s="111">
        <v>0</v>
      </c>
      <c r="J687" s="111">
        <v>0</v>
      </c>
      <c r="K687" s="111">
        <v>0</v>
      </c>
      <c r="L687" s="111">
        <v>0</v>
      </c>
      <c r="M687" s="111">
        <v>0</v>
      </c>
      <c r="N687" s="111">
        <v>0</v>
      </c>
      <c r="O687" s="111">
        <v>0</v>
      </c>
      <c r="P687" s="111">
        <v>0</v>
      </c>
      <c r="Q687" s="111">
        <v>0</v>
      </c>
      <c r="R687" s="9"/>
      <c r="S687" s="9"/>
      <c r="T687" s="9"/>
      <c r="U687" s="9"/>
      <c r="V687" s="9"/>
      <c r="W687" s="9"/>
      <c r="X687" s="9"/>
      <c r="Y687" s="9"/>
      <c r="Z687" s="9"/>
      <c r="AA687" s="9"/>
      <c r="AB687" s="187"/>
      <c r="AC687" s="187"/>
      <c r="AD687" s="187"/>
      <c r="AE687" s="187"/>
      <c r="AF687" s="187"/>
      <c r="AG687" s="187"/>
      <c r="AH687" s="187"/>
      <c r="AI687" s="187"/>
      <c r="AJ687" s="187"/>
      <c r="AK687" s="187"/>
      <c r="AL687" s="187"/>
      <c r="AM687" s="187"/>
      <c r="AN687" s="187"/>
      <c r="AO687" s="187"/>
      <c r="AP687" s="187"/>
      <c r="AQ687" s="187"/>
      <c r="AR687" s="187"/>
      <c r="AS687" s="187"/>
      <c r="AT687" s="187"/>
      <c r="AU687" s="187"/>
      <c r="AV687" s="187"/>
      <c r="AW687" s="187"/>
      <c r="AX687" s="187"/>
      <c r="AY687" s="187"/>
      <c r="AZ687" s="187"/>
      <c r="BA687" s="187"/>
      <c r="BB687" s="187"/>
      <c r="BC687" s="187"/>
      <c r="BD687" s="9"/>
      <c r="BE687" s="9"/>
      <c r="BF687" s="9"/>
      <c r="BG687" s="9"/>
      <c r="BH687" s="9"/>
      <c r="BI687" s="9"/>
      <c r="BJ687" s="9"/>
      <c r="BK687" s="9"/>
      <c r="BL687" s="9"/>
    </row>
    <row r="688" spans="1:64" hidden="1" outlineLevel="1">
      <c r="A688" s="9"/>
      <c r="B688" s="9"/>
      <c r="C688" s="9"/>
      <c r="D688" s="129">
        <v>0</v>
      </c>
      <c r="E688" s="9"/>
      <c r="F688" s="9"/>
      <c r="G688" s="193">
        <v>0</v>
      </c>
      <c r="H688" s="111">
        <v>0</v>
      </c>
      <c r="I688" s="111">
        <v>0</v>
      </c>
      <c r="J688" s="111">
        <v>0</v>
      </c>
      <c r="K688" s="111">
        <v>0</v>
      </c>
      <c r="L688" s="111">
        <v>0</v>
      </c>
      <c r="M688" s="111">
        <v>0</v>
      </c>
      <c r="N688" s="111">
        <v>0</v>
      </c>
      <c r="O688" s="111">
        <v>0</v>
      </c>
      <c r="P688" s="111">
        <v>0</v>
      </c>
      <c r="Q688" s="111">
        <v>0</v>
      </c>
      <c r="R688" s="9"/>
      <c r="S688" s="9"/>
      <c r="T688" s="9"/>
      <c r="U688" s="9"/>
      <c r="V688" s="9"/>
      <c r="W688" s="9"/>
      <c r="X688" s="9"/>
      <c r="Y688" s="9"/>
      <c r="Z688" s="9"/>
      <c r="AA688" s="9"/>
      <c r="AB688" s="187"/>
      <c r="AC688" s="187"/>
      <c r="AD688" s="187"/>
      <c r="AE688" s="187"/>
      <c r="AF688" s="187"/>
      <c r="AG688" s="187"/>
      <c r="AH688" s="187"/>
      <c r="AI688" s="187"/>
      <c r="AJ688" s="187"/>
      <c r="AK688" s="187"/>
      <c r="AL688" s="187"/>
      <c r="AM688" s="187"/>
      <c r="AN688" s="187"/>
      <c r="AO688" s="187"/>
      <c r="AP688" s="187"/>
      <c r="AQ688" s="187"/>
      <c r="AR688" s="187"/>
      <c r="AS688" s="187"/>
      <c r="AT688" s="187"/>
      <c r="AU688" s="187"/>
      <c r="AV688" s="187"/>
      <c r="AW688" s="187"/>
      <c r="AX688" s="187"/>
      <c r="AY688" s="187"/>
      <c r="AZ688" s="187"/>
      <c r="BA688" s="187"/>
      <c r="BB688" s="187"/>
      <c r="BC688" s="187"/>
      <c r="BD688" s="9"/>
      <c r="BE688" s="9"/>
      <c r="BF688" s="9"/>
      <c r="BG688" s="9"/>
      <c r="BH688" s="9"/>
      <c r="BI688" s="9"/>
      <c r="BJ688" s="9"/>
      <c r="BK688" s="9"/>
      <c r="BL688" s="9"/>
    </row>
    <row r="689" spans="1:64" hidden="1" outlineLevel="1">
      <c r="A689" s="9"/>
      <c r="B689" s="9"/>
      <c r="C689" s="9"/>
      <c r="D689" s="129">
        <v>0</v>
      </c>
      <c r="E689" s="9"/>
      <c r="F689" s="9"/>
      <c r="G689" s="193">
        <v>0</v>
      </c>
      <c r="H689" s="111">
        <v>0</v>
      </c>
      <c r="I689" s="111">
        <v>0</v>
      </c>
      <c r="J689" s="111">
        <v>0</v>
      </c>
      <c r="K689" s="111">
        <v>0</v>
      </c>
      <c r="L689" s="111">
        <v>0</v>
      </c>
      <c r="M689" s="111">
        <v>0</v>
      </c>
      <c r="N689" s="111">
        <v>0</v>
      </c>
      <c r="O689" s="111">
        <v>0</v>
      </c>
      <c r="P689" s="111">
        <v>0</v>
      </c>
      <c r="Q689" s="111">
        <v>0</v>
      </c>
      <c r="R689" s="9"/>
      <c r="S689" s="9"/>
      <c r="T689" s="9"/>
      <c r="U689" s="9"/>
      <c r="V689" s="9"/>
      <c r="W689" s="9"/>
      <c r="X689" s="9"/>
      <c r="Y689" s="9"/>
      <c r="Z689" s="9"/>
      <c r="AA689" s="9"/>
      <c r="AB689" s="187"/>
      <c r="AC689" s="187"/>
      <c r="AD689" s="187"/>
      <c r="AE689" s="187"/>
      <c r="AF689" s="187"/>
      <c r="AG689" s="187"/>
      <c r="AH689" s="187"/>
      <c r="AI689" s="187"/>
      <c r="AJ689" s="187"/>
      <c r="AK689" s="187"/>
      <c r="AL689" s="187"/>
      <c r="AM689" s="187"/>
      <c r="AN689" s="187"/>
      <c r="AO689" s="187"/>
      <c r="AP689" s="187"/>
      <c r="AQ689" s="187"/>
      <c r="AR689" s="187"/>
      <c r="AS689" s="187"/>
      <c r="AT689" s="187"/>
      <c r="AU689" s="187"/>
      <c r="AV689" s="187"/>
      <c r="AW689" s="187"/>
      <c r="AX689" s="187"/>
      <c r="AY689" s="187"/>
      <c r="AZ689" s="187"/>
      <c r="BA689" s="187"/>
      <c r="BB689" s="187"/>
      <c r="BC689" s="187"/>
      <c r="BD689" s="9"/>
      <c r="BE689" s="9"/>
      <c r="BF689" s="9"/>
      <c r="BG689" s="9"/>
      <c r="BH689" s="9"/>
      <c r="BI689" s="9"/>
      <c r="BJ689" s="9"/>
      <c r="BK689" s="9"/>
      <c r="BL689" s="9"/>
    </row>
    <row r="690" spans="1:64" hidden="1" outlineLevel="1">
      <c r="A690" s="9"/>
      <c r="B690" s="9"/>
      <c r="C690" s="9"/>
      <c r="D690" s="129">
        <v>0</v>
      </c>
      <c r="E690" s="9"/>
      <c r="F690" s="9"/>
      <c r="G690" s="193">
        <v>0</v>
      </c>
      <c r="H690" s="111">
        <v>0</v>
      </c>
      <c r="I690" s="111">
        <v>0</v>
      </c>
      <c r="J690" s="111">
        <v>0</v>
      </c>
      <c r="K690" s="111">
        <v>0</v>
      </c>
      <c r="L690" s="111">
        <v>0</v>
      </c>
      <c r="M690" s="111">
        <v>0</v>
      </c>
      <c r="N690" s="111">
        <v>0</v>
      </c>
      <c r="O690" s="111">
        <v>0</v>
      </c>
      <c r="P690" s="111">
        <v>0</v>
      </c>
      <c r="Q690" s="111">
        <v>0</v>
      </c>
      <c r="R690" s="9"/>
      <c r="S690" s="9"/>
      <c r="T690" s="9"/>
      <c r="U690" s="9"/>
      <c r="V690" s="9"/>
      <c r="W690" s="9"/>
      <c r="X690" s="9"/>
      <c r="Y690" s="9"/>
      <c r="Z690" s="9"/>
      <c r="AA690" s="9"/>
      <c r="AB690" s="187"/>
      <c r="AC690" s="187"/>
      <c r="AD690" s="187"/>
      <c r="AE690" s="187"/>
      <c r="AF690" s="187"/>
      <c r="AG690" s="187"/>
      <c r="AH690" s="187"/>
      <c r="AI690" s="187"/>
      <c r="AJ690" s="187"/>
      <c r="AK690" s="187"/>
      <c r="AL690" s="187"/>
      <c r="AM690" s="187"/>
      <c r="AN690" s="187"/>
      <c r="AO690" s="187"/>
      <c r="AP690" s="187"/>
      <c r="AQ690" s="187"/>
      <c r="AR690" s="187"/>
      <c r="AS690" s="187"/>
      <c r="AT690" s="187"/>
      <c r="AU690" s="187"/>
      <c r="AV690" s="187"/>
      <c r="AW690" s="187"/>
      <c r="AX690" s="187"/>
      <c r="AY690" s="187"/>
      <c r="AZ690" s="187"/>
      <c r="BA690" s="187"/>
      <c r="BB690" s="187"/>
      <c r="BC690" s="187"/>
      <c r="BD690" s="9"/>
      <c r="BE690" s="9"/>
      <c r="BF690" s="9"/>
      <c r="BG690" s="9"/>
      <c r="BH690" s="9"/>
      <c r="BI690" s="9"/>
      <c r="BJ690" s="9"/>
      <c r="BK690" s="9"/>
      <c r="BL690" s="9"/>
    </row>
    <row r="691" spans="1:64" hidden="1" outlineLevel="1">
      <c r="A691" s="9"/>
      <c r="B691" s="9"/>
      <c r="C691" s="9"/>
      <c r="D691" s="129">
        <v>0</v>
      </c>
      <c r="E691" s="9"/>
      <c r="F691" s="9"/>
      <c r="G691" s="193">
        <v>0</v>
      </c>
      <c r="H691" s="111">
        <v>0</v>
      </c>
      <c r="I691" s="111">
        <v>0</v>
      </c>
      <c r="J691" s="111">
        <v>0</v>
      </c>
      <c r="K691" s="111">
        <v>0</v>
      </c>
      <c r="L691" s="111">
        <v>0</v>
      </c>
      <c r="M691" s="111">
        <v>0</v>
      </c>
      <c r="N691" s="111">
        <v>0</v>
      </c>
      <c r="O691" s="111">
        <v>0</v>
      </c>
      <c r="P691" s="111">
        <v>0</v>
      </c>
      <c r="Q691" s="111">
        <v>0</v>
      </c>
      <c r="R691" s="9"/>
      <c r="S691" s="9"/>
      <c r="T691" s="9"/>
      <c r="U691" s="9"/>
      <c r="V691" s="9"/>
      <c r="W691" s="9"/>
      <c r="X691" s="9"/>
      <c r="Y691" s="9"/>
      <c r="Z691" s="9"/>
      <c r="AA691" s="9"/>
      <c r="AB691" s="187"/>
      <c r="AC691" s="187"/>
      <c r="AD691" s="187"/>
      <c r="AE691" s="187"/>
      <c r="AF691" s="187"/>
      <c r="AG691" s="187"/>
      <c r="AH691" s="187"/>
      <c r="AI691" s="187"/>
      <c r="AJ691" s="187"/>
      <c r="AK691" s="187"/>
      <c r="AL691" s="187"/>
      <c r="AM691" s="187"/>
      <c r="AN691" s="187"/>
      <c r="AO691" s="187"/>
      <c r="AP691" s="187"/>
      <c r="AQ691" s="187"/>
      <c r="AR691" s="187"/>
      <c r="AS691" s="187"/>
      <c r="AT691" s="187"/>
      <c r="AU691" s="187"/>
      <c r="AV691" s="187"/>
      <c r="AW691" s="187"/>
      <c r="AX691" s="187"/>
      <c r="AY691" s="187"/>
      <c r="AZ691" s="187"/>
      <c r="BA691" s="187"/>
      <c r="BB691" s="187"/>
      <c r="BC691" s="187"/>
      <c r="BD691" s="9"/>
      <c r="BE691" s="9"/>
      <c r="BF691" s="9"/>
      <c r="BG691" s="9"/>
      <c r="BH691" s="9"/>
      <c r="BI691" s="9"/>
      <c r="BJ691" s="9"/>
      <c r="BK691" s="9"/>
      <c r="BL691" s="9"/>
    </row>
    <row r="692" spans="1:64" hidden="1" outlineLevel="1">
      <c r="A692" s="9"/>
      <c r="B692" s="9"/>
      <c r="C692" s="9"/>
      <c r="D692" s="129">
        <v>0</v>
      </c>
      <c r="E692" s="9"/>
      <c r="F692" s="9"/>
      <c r="G692" s="193">
        <v>0</v>
      </c>
      <c r="H692" s="111">
        <v>0</v>
      </c>
      <c r="I692" s="111">
        <v>0</v>
      </c>
      <c r="J692" s="111">
        <v>0</v>
      </c>
      <c r="K692" s="111">
        <v>0</v>
      </c>
      <c r="L692" s="111">
        <v>0</v>
      </c>
      <c r="M692" s="111">
        <v>0</v>
      </c>
      <c r="N692" s="111">
        <v>0</v>
      </c>
      <c r="O692" s="111">
        <v>0</v>
      </c>
      <c r="P692" s="111">
        <v>0</v>
      </c>
      <c r="Q692" s="111">
        <v>0</v>
      </c>
      <c r="R692" s="9"/>
      <c r="S692" s="9"/>
      <c r="T692" s="9"/>
      <c r="U692" s="9"/>
      <c r="V692" s="9"/>
      <c r="W692" s="9"/>
      <c r="X692" s="9"/>
      <c r="Y692" s="9"/>
      <c r="Z692" s="9"/>
      <c r="AA692" s="9"/>
      <c r="AB692" s="187"/>
      <c r="AC692" s="187"/>
      <c r="AD692" s="187"/>
      <c r="AE692" s="187"/>
      <c r="AF692" s="187"/>
      <c r="AG692" s="187"/>
      <c r="AH692" s="187"/>
      <c r="AI692" s="187"/>
      <c r="AJ692" s="187"/>
      <c r="AK692" s="187"/>
      <c r="AL692" s="187"/>
      <c r="AM692" s="187"/>
      <c r="AN692" s="187"/>
      <c r="AO692" s="187"/>
      <c r="AP692" s="187"/>
      <c r="AQ692" s="187"/>
      <c r="AR692" s="187"/>
      <c r="AS692" s="187"/>
      <c r="AT692" s="187"/>
      <c r="AU692" s="187"/>
      <c r="AV692" s="187"/>
      <c r="AW692" s="187"/>
      <c r="AX692" s="187"/>
      <c r="AY692" s="187"/>
      <c r="AZ692" s="187"/>
      <c r="BA692" s="187"/>
      <c r="BB692" s="187"/>
      <c r="BC692" s="187"/>
      <c r="BD692" s="9"/>
      <c r="BE692" s="9"/>
      <c r="BF692" s="9"/>
      <c r="BG692" s="9"/>
      <c r="BH692" s="9"/>
      <c r="BI692" s="9"/>
      <c r="BJ692" s="9"/>
      <c r="BK692" s="9"/>
      <c r="BL692" s="9"/>
    </row>
    <row r="693" spans="1:64" hidden="1" outlineLevel="1">
      <c r="A693" s="9"/>
      <c r="B693" s="9"/>
      <c r="C693" s="9"/>
      <c r="D693" s="129">
        <v>0</v>
      </c>
      <c r="E693" s="9"/>
      <c r="F693" s="9"/>
      <c r="G693" s="193">
        <v>0</v>
      </c>
      <c r="H693" s="111">
        <v>0</v>
      </c>
      <c r="I693" s="111">
        <v>0</v>
      </c>
      <c r="J693" s="111">
        <v>0</v>
      </c>
      <c r="K693" s="111">
        <v>0</v>
      </c>
      <c r="L693" s="111">
        <v>0</v>
      </c>
      <c r="M693" s="111">
        <v>0</v>
      </c>
      <c r="N693" s="111">
        <v>0</v>
      </c>
      <c r="O693" s="111">
        <v>0</v>
      </c>
      <c r="P693" s="111">
        <v>0</v>
      </c>
      <c r="Q693" s="111">
        <v>0</v>
      </c>
      <c r="R693" s="9"/>
      <c r="S693" s="9"/>
      <c r="T693" s="9"/>
      <c r="U693" s="9"/>
      <c r="V693" s="9"/>
      <c r="W693" s="9"/>
      <c r="X693" s="9"/>
      <c r="Y693" s="9"/>
      <c r="Z693" s="9"/>
      <c r="AA693" s="9"/>
      <c r="AB693" s="187"/>
      <c r="AC693" s="187"/>
      <c r="AD693" s="187"/>
      <c r="AE693" s="187"/>
      <c r="AF693" s="187"/>
      <c r="AG693" s="187"/>
      <c r="AH693" s="187"/>
      <c r="AI693" s="187"/>
      <c r="AJ693" s="187"/>
      <c r="AK693" s="187"/>
      <c r="AL693" s="187"/>
      <c r="AM693" s="187"/>
      <c r="AN693" s="187"/>
      <c r="AO693" s="187"/>
      <c r="AP693" s="187"/>
      <c r="AQ693" s="187"/>
      <c r="AR693" s="187"/>
      <c r="AS693" s="187"/>
      <c r="AT693" s="187"/>
      <c r="AU693" s="187"/>
      <c r="AV693" s="187"/>
      <c r="AW693" s="187"/>
      <c r="AX693" s="187"/>
      <c r="AY693" s="187"/>
      <c r="AZ693" s="187"/>
      <c r="BA693" s="187"/>
      <c r="BB693" s="187"/>
      <c r="BC693" s="187"/>
      <c r="BD693" s="9"/>
      <c r="BE693" s="9"/>
      <c r="BF693" s="9"/>
      <c r="BG693" s="9"/>
      <c r="BH693" s="9"/>
      <c r="BI693" s="9"/>
      <c r="BJ693" s="9"/>
      <c r="BK693" s="9"/>
      <c r="BL693" s="9"/>
    </row>
    <row r="694" spans="1:64" hidden="1" outlineLevel="1">
      <c r="A694" s="9"/>
      <c r="B694" s="9"/>
      <c r="C694" s="9"/>
      <c r="D694" s="129">
        <v>0</v>
      </c>
      <c r="E694" s="9"/>
      <c r="F694" s="9"/>
      <c r="G694" s="193">
        <v>0</v>
      </c>
      <c r="H694" s="111">
        <v>0</v>
      </c>
      <c r="I694" s="111">
        <v>0</v>
      </c>
      <c r="J694" s="111">
        <v>0</v>
      </c>
      <c r="K694" s="111">
        <v>0</v>
      </c>
      <c r="L694" s="111">
        <v>0</v>
      </c>
      <c r="M694" s="111">
        <v>0</v>
      </c>
      <c r="N694" s="111">
        <v>0</v>
      </c>
      <c r="O694" s="111">
        <v>0</v>
      </c>
      <c r="P694" s="111">
        <v>0</v>
      </c>
      <c r="Q694" s="111">
        <v>0</v>
      </c>
      <c r="R694" s="9"/>
      <c r="S694" s="9"/>
      <c r="T694" s="9"/>
      <c r="U694" s="9"/>
      <c r="V694" s="9"/>
      <c r="W694" s="9"/>
      <c r="X694" s="9"/>
      <c r="Y694" s="9"/>
      <c r="Z694" s="9"/>
      <c r="AA694" s="9"/>
      <c r="AB694" s="187"/>
      <c r="AC694" s="187"/>
      <c r="AD694" s="187"/>
      <c r="AE694" s="187"/>
      <c r="AF694" s="187"/>
      <c r="AG694" s="187"/>
      <c r="AH694" s="187"/>
      <c r="AI694" s="187"/>
      <c r="AJ694" s="187"/>
      <c r="AK694" s="187"/>
      <c r="AL694" s="187"/>
      <c r="AM694" s="187"/>
      <c r="AN694" s="187"/>
      <c r="AO694" s="187"/>
      <c r="AP694" s="187"/>
      <c r="AQ694" s="187"/>
      <c r="AR694" s="187"/>
      <c r="AS694" s="187"/>
      <c r="AT694" s="187"/>
      <c r="AU694" s="187"/>
      <c r="AV694" s="187"/>
      <c r="AW694" s="187"/>
      <c r="AX694" s="187"/>
      <c r="AY694" s="187"/>
      <c r="AZ694" s="187"/>
      <c r="BA694" s="187"/>
      <c r="BB694" s="187"/>
      <c r="BC694" s="187"/>
      <c r="BD694" s="9"/>
      <c r="BE694" s="9"/>
      <c r="BF694" s="9"/>
      <c r="BG694" s="9"/>
      <c r="BH694" s="9"/>
      <c r="BI694" s="9"/>
      <c r="BJ694" s="9"/>
      <c r="BK694" s="9"/>
      <c r="BL694" s="9"/>
    </row>
    <row r="695" spans="1:64" hidden="1" outlineLevel="1">
      <c r="A695" s="9"/>
      <c r="B695" s="9"/>
      <c r="C695" s="9"/>
      <c r="D695" s="129">
        <v>0</v>
      </c>
      <c r="E695" s="9"/>
      <c r="F695" s="9"/>
      <c r="G695" s="193">
        <v>0</v>
      </c>
      <c r="H695" s="111">
        <v>0</v>
      </c>
      <c r="I695" s="111">
        <v>0</v>
      </c>
      <c r="J695" s="111">
        <v>0</v>
      </c>
      <c r="K695" s="111">
        <v>0</v>
      </c>
      <c r="L695" s="111">
        <v>0</v>
      </c>
      <c r="M695" s="111">
        <v>0</v>
      </c>
      <c r="N695" s="111">
        <v>0</v>
      </c>
      <c r="O695" s="111">
        <v>0</v>
      </c>
      <c r="P695" s="111">
        <v>0</v>
      </c>
      <c r="Q695" s="111">
        <v>0</v>
      </c>
      <c r="R695" s="9"/>
      <c r="S695" s="9"/>
      <c r="T695" s="9"/>
      <c r="U695" s="9"/>
      <c r="V695" s="9"/>
      <c r="W695" s="9"/>
      <c r="X695" s="9"/>
      <c r="Y695" s="9"/>
      <c r="Z695" s="9"/>
      <c r="AA695" s="9"/>
      <c r="AB695" s="187"/>
      <c r="AC695" s="187"/>
      <c r="AD695" s="187"/>
      <c r="AE695" s="187"/>
      <c r="AF695" s="187"/>
      <c r="AG695" s="187"/>
      <c r="AH695" s="187"/>
      <c r="AI695" s="187"/>
      <c r="AJ695" s="187"/>
      <c r="AK695" s="187"/>
      <c r="AL695" s="187"/>
      <c r="AM695" s="187"/>
      <c r="AN695" s="187"/>
      <c r="AO695" s="187"/>
      <c r="AP695" s="187"/>
      <c r="AQ695" s="187"/>
      <c r="AR695" s="187"/>
      <c r="AS695" s="187"/>
      <c r="AT695" s="187"/>
      <c r="AU695" s="187"/>
      <c r="AV695" s="187"/>
      <c r="AW695" s="187"/>
      <c r="AX695" s="187"/>
      <c r="AY695" s="187"/>
      <c r="AZ695" s="187"/>
      <c r="BA695" s="187"/>
      <c r="BB695" s="187"/>
      <c r="BC695" s="187"/>
      <c r="BD695" s="9"/>
      <c r="BE695" s="9"/>
      <c r="BF695" s="9"/>
      <c r="BG695" s="9"/>
      <c r="BH695" s="9"/>
      <c r="BI695" s="9"/>
      <c r="BJ695" s="9"/>
      <c r="BK695" s="9"/>
      <c r="BL695" s="9"/>
    </row>
    <row r="696" spans="1:64" collapsed="1">
      <c r="A696" s="9"/>
      <c r="B696" s="9"/>
      <c r="C696" s="9"/>
      <c r="D696" s="9"/>
      <c r="E696" s="9"/>
      <c r="F696" s="9"/>
      <c r="G696" s="193"/>
      <c r="H696" s="111"/>
      <c r="I696" s="111"/>
      <c r="J696" s="111"/>
      <c r="K696" s="111"/>
      <c r="L696" s="111"/>
      <c r="M696" s="111"/>
      <c r="N696" s="111"/>
      <c r="O696" s="111"/>
      <c r="P696" s="111"/>
      <c r="Q696" s="111"/>
      <c r="R696" s="9"/>
      <c r="S696" s="9"/>
      <c r="T696" s="9"/>
      <c r="U696" s="9"/>
      <c r="V696" s="9"/>
      <c r="W696" s="9"/>
      <c r="X696" s="9"/>
      <c r="Y696" s="9"/>
      <c r="Z696" s="9"/>
      <c r="AA696" s="9"/>
      <c r="AB696" s="187"/>
      <c r="AC696" s="187"/>
      <c r="AD696" s="187"/>
      <c r="AE696" s="187"/>
      <c r="AF696" s="187"/>
      <c r="AG696" s="187"/>
      <c r="AH696" s="187"/>
      <c r="AI696" s="187"/>
      <c r="AJ696" s="187"/>
      <c r="AK696" s="187"/>
      <c r="AL696" s="187"/>
      <c r="AM696" s="187"/>
      <c r="AN696" s="187"/>
      <c r="AO696" s="187"/>
      <c r="AP696" s="187"/>
      <c r="AQ696" s="187"/>
      <c r="AR696" s="187"/>
      <c r="AS696" s="187"/>
      <c r="AT696" s="187"/>
      <c r="AU696" s="187"/>
      <c r="AV696" s="187"/>
      <c r="AW696" s="187"/>
      <c r="AX696" s="187"/>
      <c r="AY696" s="187"/>
      <c r="AZ696" s="187"/>
      <c r="BA696" s="187"/>
      <c r="BB696" s="187"/>
      <c r="BC696" s="187"/>
      <c r="BD696" s="9"/>
      <c r="BE696" s="9"/>
      <c r="BF696" s="9"/>
      <c r="BG696" s="9"/>
      <c r="BH696" s="9"/>
      <c r="BI696" s="9"/>
      <c r="BJ696" s="9"/>
      <c r="BK696" s="9"/>
      <c r="BL696" s="9"/>
    </row>
    <row r="697" spans="1:64">
      <c r="A697" s="9"/>
      <c r="B697" s="9"/>
      <c r="C697" s="9"/>
      <c r="D697" s="9"/>
      <c r="E697" s="9"/>
      <c r="F697" s="9"/>
      <c r="G697" s="9"/>
      <c r="H697" s="37">
        <v>-17.527949198911532</v>
      </c>
      <c r="I697" s="37">
        <v>-17.94821236731535</v>
      </c>
      <c r="J697" s="37">
        <v>-19.565927475667529</v>
      </c>
      <c r="K697" s="37">
        <v>-32.140060199430579</v>
      </c>
      <c r="L697" s="37">
        <v>-37.655800307709022</v>
      </c>
      <c r="M697" s="9"/>
      <c r="N697" s="9"/>
      <c r="O697" s="9"/>
      <c r="P697" s="9"/>
      <c r="Q697" s="9"/>
      <c r="R697" s="9"/>
      <c r="S697" s="9"/>
      <c r="T697" s="106">
        <v>-124.83794954903402</v>
      </c>
      <c r="U697" s="37">
        <v>-90.688084003892016</v>
      </c>
      <c r="V697" s="9"/>
      <c r="W697" s="9"/>
      <c r="X697" s="9"/>
      <c r="Y697" s="9"/>
      <c r="Z697" s="9"/>
      <c r="AA697" s="9"/>
      <c r="AB697" s="187"/>
      <c r="AC697" s="187"/>
      <c r="AD697" s="187"/>
      <c r="AE697" s="187"/>
      <c r="AF697" s="187"/>
      <c r="AG697" s="187"/>
      <c r="AH697" s="187"/>
      <c r="AI697" s="187"/>
      <c r="AJ697" s="187"/>
      <c r="AK697" s="187"/>
      <c r="AL697" s="187"/>
      <c r="AM697" s="187"/>
      <c r="AN697" s="187"/>
      <c r="AO697" s="187"/>
      <c r="AP697" s="187"/>
      <c r="AQ697" s="187"/>
      <c r="AR697" s="187"/>
      <c r="AS697" s="187"/>
      <c r="AT697" s="187"/>
      <c r="AU697" s="187"/>
      <c r="AV697" s="187"/>
      <c r="AW697" s="187"/>
      <c r="AX697" s="187"/>
      <c r="AY697" s="187"/>
      <c r="AZ697" s="187"/>
      <c r="BA697" s="187"/>
      <c r="BB697" s="187"/>
      <c r="BC697" s="187"/>
      <c r="BD697" s="9"/>
      <c r="BE697" s="9"/>
      <c r="BF697" s="9"/>
      <c r="BG697" s="9"/>
      <c r="BH697" s="9"/>
      <c r="BI697" s="9"/>
      <c r="BJ697" s="9"/>
      <c r="BK697" s="9"/>
      <c r="BL697" s="9"/>
    </row>
    <row r="698" spans="1:64">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c r="AA698" s="9"/>
      <c r="AB698" s="187"/>
      <c r="AC698" s="187"/>
      <c r="AD698" s="187"/>
      <c r="AE698" s="187"/>
      <c r="AF698" s="187"/>
      <c r="AG698" s="187"/>
      <c r="AH698" s="187"/>
      <c r="AI698" s="187"/>
      <c r="AJ698" s="187"/>
      <c r="AK698" s="187"/>
      <c r="AL698" s="187"/>
      <c r="AM698" s="187"/>
      <c r="AN698" s="187"/>
      <c r="AO698" s="187"/>
      <c r="AP698" s="187"/>
      <c r="AQ698" s="187"/>
      <c r="AR698" s="187"/>
      <c r="AS698" s="187"/>
      <c r="AT698" s="187"/>
      <c r="AU698" s="187"/>
      <c r="AV698" s="187"/>
      <c r="AW698" s="187"/>
      <c r="AX698" s="187"/>
      <c r="AY698" s="187"/>
      <c r="AZ698" s="187"/>
      <c r="BA698" s="187"/>
      <c r="BB698" s="187"/>
      <c r="BC698" s="187"/>
      <c r="BD698" s="9"/>
      <c r="BE698" s="9"/>
      <c r="BF698" s="9"/>
      <c r="BG698" s="9"/>
      <c r="BH698" s="9"/>
      <c r="BI698" s="9"/>
      <c r="BJ698" s="9"/>
      <c r="BK698" s="9"/>
      <c r="BL698" s="9"/>
    </row>
    <row r="699" spans="1:64">
      <c r="A699" s="9"/>
      <c r="B699" s="9"/>
      <c r="C699" s="9"/>
      <c r="D699" s="9"/>
      <c r="E699" s="9"/>
      <c r="F699" s="9"/>
      <c r="G699" s="9"/>
      <c r="H699" s="9"/>
      <c r="I699" s="9"/>
      <c r="J699" s="9"/>
      <c r="K699" s="9"/>
      <c r="L699" s="37">
        <v>-124.83794954903402</v>
      </c>
      <c r="M699" s="37">
        <v>-90.688084003892016</v>
      </c>
      <c r="N699" s="9"/>
      <c r="O699" s="9"/>
      <c r="P699" s="9"/>
      <c r="Q699" s="9"/>
      <c r="R699" s="9"/>
      <c r="S699" s="9"/>
      <c r="T699" s="9"/>
      <c r="U699" s="9"/>
      <c r="V699" s="9"/>
      <c r="W699" s="9"/>
      <c r="X699" s="9"/>
      <c r="Y699" s="9"/>
      <c r="Z699" s="9"/>
      <c r="AA699" s="9"/>
      <c r="AB699" s="187"/>
      <c r="AC699" s="187"/>
      <c r="AD699" s="187"/>
      <c r="AE699" s="187"/>
      <c r="AF699" s="187"/>
      <c r="AG699" s="187"/>
      <c r="AH699" s="187"/>
      <c r="AI699" s="187"/>
      <c r="AJ699" s="187"/>
      <c r="AK699" s="187"/>
      <c r="AL699" s="187"/>
      <c r="AM699" s="187"/>
      <c r="AN699" s="187"/>
      <c r="AO699" s="187"/>
      <c r="AP699" s="187"/>
      <c r="AQ699" s="187"/>
      <c r="AR699" s="187"/>
      <c r="AS699" s="187"/>
      <c r="AT699" s="187"/>
      <c r="AU699" s="187"/>
      <c r="AV699" s="187"/>
      <c r="AW699" s="187"/>
      <c r="AX699" s="187"/>
      <c r="AY699" s="187"/>
      <c r="AZ699" s="187"/>
      <c r="BA699" s="187"/>
      <c r="BB699" s="187"/>
      <c r="BC699" s="187"/>
      <c r="BD699" s="9"/>
      <c r="BE699" s="9"/>
      <c r="BF699" s="9"/>
      <c r="BG699" s="9"/>
      <c r="BH699" s="9"/>
      <c r="BI699" s="9"/>
      <c r="BJ699" s="9"/>
      <c r="BK699" s="9"/>
      <c r="BL699" s="9"/>
    </row>
    <row r="700" spans="1:64">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c r="AA700" s="9"/>
      <c r="AB700" s="187"/>
      <c r="AC700" s="187"/>
      <c r="AD700" s="187"/>
      <c r="AE700" s="187"/>
      <c r="AF700" s="187"/>
      <c r="AG700" s="187"/>
      <c r="AH700" s="187"/>
      <c r="AI700" s="187"/>
      <c r="AJ700" s="187"/>
      <c r="AK700" s="187"/>
      <c r="AL700" s="187"/>
      <c r="AM700" s="187"/>
      <c r="AN700" s="187"/>
      <c r="AO700" s="187"/>
      <c r="AP700" s="187"/>
      <c r="AQ700" s="187"/>
      <c r="AR700" s="187"/>
      <c r="AS700" s="187"/>
      <c r="AT700" s="187"/>
      <c r="AU700" s="187"/>
      <c r="AV700" s="187"/>
      <c r="AW700" s="187"/>
      <c r="AX700" s="187"/>
      <c r="AY700" s="187"/>
      <c r="AZ700" s="187"/>
      <c r="BA700" s="187"/>
      <c r="BB700" s="187"/>
      <c r="BC700" s="187"/>
      <c r="BD700" s="9"/>
      <c r="BE700" s="9"/>
      <c r="BF700" s="9"/>
      <c r="BG700" s="9"/>
      <c r="BH700" s="9"/>
      <c r="BI700" s="9"/>
      <c r="BJ700" s="9"/>
      <c r="BK700" s="9"/>
      <c r="BL700" s="9"/>
    </row>
    <row r="701" spans="1:64">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c r="AA701" s="9"/>
      <c r="AB701" s="187"/>
      <c r="AC701" s="187"/>
      <c r="AD701" s="187"/>
      <c r="AE701" s="187"/>
      <c r="AF701" s="187"/>
      <c r="AG701" s="187"/>
      <c r="AH701" s="187"/>
      <c r="AI701" s="187"/>
      <c r="AJ701" s="187"/>
      <c r="AK701" s="187"/>
      <c r="AL701" s="187"/>
      <c r="AM701" s="187"/>
      <c r="AN701" s="187"/>
      <c r="AO701" s="187"/>
      <c r="AP701" s="187"/>
      <c r="AQ701" s="187"/>
      <c r="AR701" s="187"/>
      <c r="AS701" s="187"/>
      <c r="AT701" s="187"/>
      <c r="AU701" s="187"/>
      <c r="AV701" s="187"/>
      <c r="AW701" s="187"/>
      <c r="AX701" s="187"/>
      <c r="AY701" s="187"/>
      <c r="AZ701" s="187"/>
      <c r="BA701" s="187"/>
      <c r="BB701" s="187"/>
      <c r="BC701" s="187"/>
      <c r="BD701" s="9"/>
      <c r="BE701" s="9"/>
      <c r="BF701" s="9"/>
      <c r="BG701" s="9"/>
      <c r="BH701" s="9"/>
      <c r="BI701" s="9"/>
      <c r="BJ701" s="9"/>
      <c r="BK701" s="9"/>
      <c r="BL701" s="9"/>
    </row>
    <row r="702" spans="1:64">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c r="AA702" s="9"/>
      <c r="AB702" s="187"/>
      <c r="AC702" s="187"/>
      <c r="AD702" s="187"/>
      <c r="AE702" s="187"/>
      <c r="AF702" s="187"/>
      <c r="AG702" s="187"/>
      <c r="AH702" s="187"/>
      <c r="AI702" s="187"/>
      <c r="AJ702" s="187"/>
      <c r="AK702" s="187"/>
      <c r="AL702" s="187"/>
      <c r="AM702" s="187"/>
      <c r="AN702" s="187"/>
      <c r="AO702" s="187"/>
      <c r="AP702" s="187"/>
      <c r="AQ702" s="187"/>
      <c r="AR702" s="187"/>
      <c r="AS702" s="187"/>
      <c r="AT702" s="187"/>
      <c r="AU702" s="187"/>
      <c r="AV702" s="187"/>
      <c r="AW702" s="187"/>
      <c r="AX702" s="187"/>
      <c r="AY702" s="187"/>
      <c r="AZ702" s="187"/>
      <c r="BA702" s="187"/>
      <c r="BB702" s="187"/>
      <c r="BC702" s="187"/>
      <c r="BD702" s="9"/>
      <c r="BE702" s="9"/>
      <c r="BF702" s="9"/>
      <c r="BG702" s="9"/>
      <c r="BH702" s="9"/>
      <c r="BI702" s="9"/>
      <c r="BJ702" s="9"/>
      <c r="BK702" s="9"/>
      <c r="BL702" s="9"/>
    </row>
    <row r="703" spans="1:64">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c r="AA703" s="9"/>
      <c r="AB703" s="187"/>
      <c r="AC703" s="187"/>
      <c r="AD703" s="187"/>
      <c r="AE703" s="187"/>
      <c r="AF703" s="187"/>
      <c r="AG703" s="187"/>
      <c r="AH703" s="187"/>
      <c r="AI703" s="187"/>
      <c r="AJ703" s="187"/>
      <c r="AK703" s="187"/>
      <c r="AL703" s="187"/>
      <c r="AM703" s="187"/>
      <c r="AN703" s="187"/>
      <c r="AO703" s="187"/>
      <c r="AP703" s="187"/>
      <c r="AQ703" s="187"/>
      <c r="AR703" s="187"/>
      <c r="AS703" s="187"/>
      <c r="AT703" s="187"/>
      <c r="AU703" s="187"/>
      <c r="AV703" s="187"/>
      <c r="AW703" s="187"/>
      <c r="AX703" s="187"/>
      <c r="AY703" s="187"/>
      <c r="AZ703" s="187"/>
      <c r="BA703" s="187"/>
      <c r="BB703" s="187"/>
      <c r="BC703" s="187"/>
      <c r="BD703" s="9"/>
      <c r="BE703" s="9"/>
      <c r="BF703" s="9"/>
      <c r="BG703" s="9"/>
      <c r="BH703" s="9"/>
      <c r="BI703" s="9"/>
      <c r="BJ703" s="9"/>
      <c r="BK703" s="9"/>
      <c r="BL703" s="9"/>
    </row>
    <row r="704" spans="1:64">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c r="AA704" s="9"/>
      <c r="AB704" s="187"/>
      <c r="AC704" s="187"/>
      <c r="AD704" s="187"/>
      <c r="AE704" s="187"/>
      <c r="AF704" s="187"/>
      <c r="AG704" s="187"/>
      <c r="AH704" s="187"/>
      <c r="AI704" s="187"/>
      <c r="AJ704" s="187"/>
      <c r="AK704" s="187"/>
      <c r="AL704" s="187"/>
      <c r="AM704" s="187"/>
      <c r="AN704" s="187"/>
      <c r="AO704" s="187"/>
      <c r="AP704" s="187"/>
      <c r="AQ704" s="187"/>
      <c r="AR704" s="187"/>
      <c r="AS704" s="187"/>
      <c r="AT704" s="187"/>
      <c r="AU704" s="187"/>
      <c r="AV704" s="187"/>
      <c r="AW704" s="187"/>
      <c r="AX704" s="187"/>
      <c r="AY704" s="187"/>
      <c r="AZ704" s="187"/>
      <c r="BA704" s="187"/>
      <c r="BB704" s="187"/>
      <c r="BC704" s="187"/>
      <c r="BD704" s="9"/>
      <c r="BE704" s="9"/>
      <c r="BF704" s="9"/>
      <c r="BG704" s="9"/>
      <c r="BH704" s="9"/>
      <c r="BI704" s="9"/>
      <c r="BJ704" s="9"/>
      <c r="BK704" s="9"/>
      <c r="BL704" s="9"/>
    </row>
    <row r="705" spans="1:64">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c r="AA705" s="9"/>
      <c r="AB705" s="187"/>
      <c r="AC705" s="187"/>
      <c r="AD705" s="187"/>
      <c r="AE705" s="187"/>
      <c r="AF705" s="187"/>
      <c r="AG705" s="187"/>
      <c r="AH705" s="187"/>
      <c r="AI705" s="187"/>
      <c r="AJ705" s="187"/>
      <c r="AK705" s="187"/>
      <c r="AL705" s="187"/>
      <c r="AM705" s="187"/>
      <c r="AN705" s="187"/>
      <c r="AO705" s="187"/>
      <c r="AP705" s="187"/>
      <c r="AQ705" s="187"/>
      <c r="AR705" s="187"/>
      <c r="AS705" s="187"/>
      <c r="AT705" s="187"/>
      <c r="AU705" s="187"/>
      <c r="AV705" s="187"/>
      <c r="AW705" s="187"/>
      <c r="AX705" s="187"/>
      <c r="AY705" s="187"/>
      <c r="AZ705" s="187"/>
      <c r="BA705" s="187"/>
      <c r="BB705" s="187"/>
      <c r="BC705" s="187"/>
      <c r="BD705" s="9"/>
      <c r="BE705" s="9"/>
      <c r="BF705" s="9"/>
      <c r="BG705" s="9"/>
      <c r="BH705" s="9"/>
      <c r="BI705" s="9"/>
      <c r="BJ705" s="9"/>
      <c r="BK705" s="9"/>
      <c r="BL705" s="9"/>
    </row>
    <row r="706" spans="1:64">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c r="AA706" s="9"/>
      <c r="AB706" s="187"/>
      <c r="AC706" s="187"/>
      <c r="AD706" s="187"/>
      <c r="AE706" s="187"/>
      <c r="AF706" s="187"/>
      <c r="AG706" s="187"/>
      <c r="AH706" s="187"/>
      <c r="AI706" s="187"/>
      <c r="AJ706" s="187"/>
      <c r="AK706" s="187"/>
      <c r="AL706" s="187"/>
      <c r="AM706" s="187"/>
      <c r="AN706" s="187"/>
      <c r="AO706" s="187"/>
      <c r="AP706" s="187"/>
      <c r="AQ706" s="187"/>
      <c r="AR706" s="187"/>
      <c r="AS706" s="187"/>
      <c r="AT706" s="187"/>
      <c r="AU706" s="187"/>
      <c r="AV706" s="187"/>
      <c r="AW706" s="187"/>
      <c r="AX706" s="187"/>
      <c r="AY706" s="187"/>
      <c r="AZ706" s="187"/>
      <c r="BA706" s="187"/>
      <c r="BB706" s="187"/>
      <c r="BC706" s="187"/>
      <c r="BD706" s="9"/>
      <c r="BE706" s="9"/>
      <c r="BF706" s="9"/>
      <c r="BG706" s="9"/>
      <c r="BH706" s="9"/>
      <c r="BI706" s="9"/>
      <c r="BJ706" s="9"/>
      <c r="BK706" s="9"/>
      <c r="BL706" s="9"/>
    </row>
    <row r="707" spans="1:64">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c r="AA707" s="9"/>
      <c r="AB707" s="187"/>
      <c r="AC707" s="187"/>
      <c r="AD707" s="187"/>
      <c r="AE707" s="187"/>
      <c r="AF707" s="187"/>
      <c r="AG707" s="187"/>
      <c r="AH707" s="187"/>
      <c r="AI707" s="187"/>
      <c r="AJ707" s="187"/>
      <c r="AK707" s="187"/>
      <c r="AL707" s="187"/>
      <c r="AM707" s="187"/>
      <c r="AN707" s="187"/>
      <c r="AO707" s="187"/>
      <c r="AP707" s="187"/>
      <c r="AQ707" s="187"/>
      <c r="AR707" s="187"/>
      <c r="AS707" s="187"/>
      <c r="AT707" s="187"/>
      <c r="AU707" s="187"/>
      <c r="AV707" s="187"/>
      <c r="AW707" s="187"/>
      <c r="AX707" s="187"/>
      <c r="AY707" s="187"/>
      <c r="AZ707" s="187"/>
      <c r="BA707" s="187"/>
      <c r="BB707" s="187"/>
      <c r="BC707" s="187"/>
      <c r="BD707" s="9"/>
      <c r="BE707" s="9"/>
      <c r="BF707" s="9"/>
      <c r="BG707" s="9"/>
      <c r="BH707" s="9"/>
      <c r="BI707" s="9"/>
      <c r="BJ707" s="9"/>
      <c r="BK707" s="9"/>
      <c r="BL707" s="9"/>
    </row>
    <row r="708" spans="1:64">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c r="AA708" s="9"/>
      <c r="AB708" s="187"/>
      <c r="AC708" s="187"/>
      <c r="AD708" s="187"/>
      <c r="AE708" s="187"/>
      <c r="AF708" s="187"/>
      <c r="AG708" s="187"/>
      <c r="AH708" s="187"/>
      <c r="AI708" s="187"/>
      <c r="AJ708" s="187"/>
      <c r="AK708" s="187"/>
      <c r="AL708" s="187"/>
      <c r="AM708" s="187"/>
      <c r="AN708" s="187"/>
      <c r="AO708" s="187"/>
      <c r="AP708" s="187"/>
      <c r="AQ708" s="187"/>
      <c r="AR708" s="187"/>
      <c r="AS708" s="187"/>
      <c r="AT708" s="187"/>
      <c r="AU708" s="187"/>
      <c r="AV708" s="187"/>
      <c r="AW708" s="187"/>
      <c r="AX708" s="187"/>
      <c r="AY708" s="187"/>
      <c r="AZ708" s="187"/>
      <c r="BA708" s="187"/>
      <c r="BB708" s="187"/>
      <c r="BC708" s="187"/>
      <c r="BD708" s="9"/>
      <c r="BE708" s="9"/>
      <c r="BF708" s="9"/>
      <c r="BG708" s="9"/>
      <c r="BH708" s="9"/>
      <c r="BI708" s="9"/>
      <c r="BJ708" s="9"/>
      <c r="BK708" s="9"/>
      <c r="BL708" s="9"/>
    </row>
    <row r="709" spans="1:64">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c r="AA709" s="9"/>
      <c r="AB709" s="187"/>
      <c r="AC709" s="187"/>
      <c r="AD709" s="187"/>
      <c r="AE709" s="187"/>
      <c r="AF709" s="187"/>
      <c r="AG709" s="187"/>
      <c r="AH709" s="187"/>
      <c r="AI709" s="187"/>
      <c r="AJ709" s="187"/>
      <c r="AK709" s="187"/>
      <c r="AL709" s="187"/>
      <c r="AM709" s="187"/>
      <c r="AN709" s="187"/>
      <c r="AO709" s="187"/>
      <c r="AP709" s="187"/>
      <c r="AQ709" s="187"/>
      <c r="AR709" s="187"/>
      <c r="AS709" s="187"/>
      <c r="AT709" s="187"/>
      <c r="AU709" s="187"/>
      <c r="AV709" s="187"/>
      <c r="AW709" s="187"/>
      <c r="AX709" s="187"/>
      <c r="AY709" s="187"/>
      <c r="AZ709" s="187"/>
      <c r="BA709" s="187"/>
      <c r="BB709" s="187"/>
      <c r="BC709" s="187"/>
      <c r="BD709" s="9"/>
      <c r="BE709" s="9"/>
      <c r="BF709" s="9"/>
      <c r="BG709" s="9"/>
      <c r="BH709" s="9"/>
      <c r="BI709" s="9"/>
      <c r="BJ709" s="9"/>
      <c r="BK709" s="9"/>
      <c r="BL709" s="9"/>
    </row>
    <row r="710" spans="1:64">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c r="AA710" s="9"/>
      <c r="AB710" s="187"/>
      <c r="AC710" s="187"/>
      <c r="AD710" s="187"/>
      <c r="AE710" s="187"/>
      <c r="AF710" s="187"/>
      <c r="AG710" s="187"/>
      <c r="AH710" s="187"/>
      <c r="AI710" s="187"/>
      <c r="AJ710" s="187"/>
      <c r="AK710" s="187"/>
      <c r="AL710" s="187"/>
      <c r="AM710" s="187"/>
      <c r="AN710" s="187"/>
      <c r="AO710" s="187"/>
      <c r="AP710" s="187"/>
      <c r="AQ710" s="187"/>
      <c r="AR710" s="187"/>
      <c r="AS710" s="187"/>
      <c r="AT710" s="187"/>
      <c r="AU710" s="187"/>
      <c r="AV710" s="187"/>
      <c r="AW710" s="187"/>
      <c r="AX710" s="187"/>
      <c r="AY710" s="187"/>
      <c r="AZ710" s="187"/>
      <c r="BA710" s="187"/>
      <c r="BB710" s="187"/>
      <c r="BC710" s="187"/>
      <c r="BD710" s="9"/>
      <c r="BE710" s="9"/>
      <c r="BF710" s="9"/>
      <c r="BG710" s="9"/>
      <c r="BH710" s="9"/>
      <c r="BI710" s="9"/>
      <c r="BJ710" s="9"/>
      <c r="BK710" s="9"/>
      <c r="BL710" s="9"/>
    </row>
    <row r="711" spans="1:64">
      <c r="A711" s="187"/>
      <c r="B711" s="187"/>
      <c r="C711" s="187"/>
      <c r="D711" s="187"/>
      <c r="E711" s="187"/>
      <c r="F711" s="187"/>
      <c r="G711" s="187"/>
      <c r="H711" s="187"/>
      <c r="I711" s="187"/>
      <c r="J711" s="187"/>
      <c r="K711" s="187"/>
      <c r="L711" s="187"/>
      <c r="M711" s="187"/>
      <c r="N711" s="187"/>
      <c r="O711" s="187"/>
      <c r="P711" s="187"/>
      <c r="Q711" s="187"/>
      <c r="R711" s="187"/>
      <c r="S711" s="187"/>
      <c r="T711" s="187"/>
      <c r="U711" s="187"/>
      <c r="V711" s="187"/>
      <c r="W711" s="187"/>
      <c r="X711" s="187"/>
      <c r="Y711" s="187"/>
      <c r="Z711" s="187"/>
      <c r="AA711" s="187"/>
      <c r="AB711" s="187"/>
      <c r="AC711" s="187"/>
      <c r="AD711" s="187"/>
      <c r="AE711" s="187"/>
      <c r="AF711" s="187"/>
      <c r="AG711" s="187"/>
      <c r="AH711" s="187"/>
      <c r="AI711" s="187"/>
      <c r="AJ711" s="187"/>
      <c r="AK711" s="187"/>
      <c r="AL711" s="187"/>
      <c r="AM711" s="187"/>
      <c r="AN711" s="187"/>
      <c r="AO711" s="187"/>
      <c r="AP711" s="187"/>
      <c r="AQ711" s="187"/>
      <c r="AR711" s="187"/>
      <c r="AS711" s="187"/>
      <c r="AT711" s="187"/>
      <c r="AU711" s="187"/>
      <c r="AV711" s="187"/>
      <c r="AW711" s="187"/>
      <c r="AX711" s="187"/>
      <c r="AY711" s="187"/>
      <c r="AZ711" s="187"/>
      <c r="BA711" s="187"/>
      <c r="BB711" s="187"/>
      <c r="BC711" s="187"/>
      <c r="BD711" s="9"/>
      <c r="BE711" s="9"/>
      <c r="BF711" s="9"/>
      <c r="BG711" s="9"/>
      <c r="BH711" s="9"/>
      <c r="BI711" s="9"/>
      <c r="BJ711" s="9"/>
      <c r="BK711" s="9"/>
      <c r="BL711" s="9"/>
    </row>
    <row r="712" spans="1:64">
      <c r="B712" s="187"/>
      <c r="C712" s="187"/>
      <c r="D712" s="187"/>
      <c r="E712" s="187"/>
      <c r="F712" s="187"/>
      <c r="G712" s="187"/>
      <c r="H712" s="187"/>
      <c r="I712" s="187"/>
      <c r="J712" s="187"/>
      <c r="K712" s="187"/>
      <c r="L712" s="187"/>
      <c r="M712" s="187"/>
      <c r="N712" s="187"/>
      <c r="O712" s="187"/>
      <c r="P712" s="187"/>
      <c r="Q712" s="187"/>
      <c r="R712" s="187"/>
      <c r="S712" s="187"/>
      <c r="T712" s="187"/>
      <c r="U712" s="187"/>
      <c r="V712" s="187"/>
      <c r="W712" s="187"/>
      <c r="X712" s="187"/>
      <c r="Y712" s="187"/>
      <c r="Z712" s="187"/>
      <c r="AA712" s="187"/>
      <c r="AB712" s="187"/>
      <c r="AC712" s="187"/>
      <c r="AD712" s="187"/>
      <c r="AE712" s="187"/>
      <c r="AF712" s="187"/>
      <c r="AG712" s="187"/>
      <c r="AH712" s="187"/>
      <c r="AI712" s="187"/>
      <c r="AJ712" s="187"/>
      <c r="AK712" s="187"/>
      <c r="AL712" s="187"/>
      <c r="AM712" s="187"/>
      <c r="AN712" s="187"/>
      <c r="AO712" s="187"/>
      <c r="AP712" s="187"/>
      <c r="AQ712" s="187"/>
      <c r="AR712" s="187"/>
      <c r="AS712" s="187"/>
      <c r="AT712" s="187"/>
      <c r="AU712" s="187"/>
      <c r="AV712" s="187"/>
      <c r="AW712" s="187"/>
      <c r="AX712" s="187"/>
      <c r="AY712" s="187"/>
      <c r="AZ712" s="187"/>
      <c r="BA712" s="187"/>
      <c r="BB712" s="187"/>
      <c r="BC712" s="187"/>
      <c r="BD712" s="9"/>
      <c r="BE712" s="9"/>
      <c r="BF712" s="9"/>
      <c r="BG712" s="9"/>
      <c r="BH712" s="9"/>
      <c r="BI712" s="9"/>
      <c r="BJ712" s="9"/>
      <c r="BK712" s="9"/>
      <c r="BL712" s="9"/>
    </row>
    <row r="713" spans="1:64">
      <c r="B713" s="187"/>
      <c r="C713" s="187"/>
      <c r="D713" s="187"/>
      <c r="E713" s="187"/>
      <c r="F713" s="187"/>
      <c r="G713" s="187"/>
      <c r="H713" s="187"/>
      <c r="I713" s="187"/>
      <c r="J713" s="187"/>
      <c r="K713" s="187"/>
      <c r="L713" s="187"/>
      <c r="M713" s="187"/>
      <c r="N713" s="187"/>
      <c r="O713" s="187"/>
      <c r="P713" s="187"/>
      <c r="Q713" s="187"/>
      <c r="R713" s="187"/>
      <c r="S713" s="187"/>
      <c r="T713" s="187"/>
      <c r="U713" s="187"/>
      <c r="V713" s="187"/>
      <c r="W713" s="187"/>
      <c r="X713" s="187"/>
      <c r="Y713" s="187"/>
      <c r="Z713" s="187"/>
      <c r="AA713" s="187"/>
      <c r="AB713" s="187"/>
      <c r="AC713" s="187"/>
      <c r="AD713" s="187"/>
      <c r="AE713" s="187"/>
      <c r="AF713" s="187"/>
      <c r="AG713" s="187"/>
      <c r="AH713" s="187"/>
      <c r="AI713" s="187"/>
      <c r="AJ713" s="187"/>
      <c r="AK713" s="187"/>
      <c r="AL713" s="187"/>
      <c r="AM713" s="187"/>
      <c r="AN713" s="187"/>
      <c r="AO713" s="187"/>
      <c r="AP713" s="187"/>
      <c r="AQ713" s="187"/>
      <c r="AR713" s="187"/>
      <c r="AS713" s="187"/>
      <c r="AT713" s="187"/>
      <c r="AU713" s="187"/>
      <c r="AV713" s="187"/>
      <c r="AW713" s="187"/>
      <c r="AX713" s="187"/>
      <c r="AY713" s="187"/>
      <c r="AZ713" s="187"/>
      <c r="BA713" s="187"/>
      <c r="BB713" s="187"/>
      <c r="BC713" s="187"/>
      <c r="BD713" s="9"/>
      <c r="BE713" s="9"/>
      <c r="BF713" s="9"/>
      <c r="BG713" s="9"/>
      <c r="BH713" s="9"/>
      <c r="BI713" s="9"/>
      <c r="BJ713" s="9"/>
      <c r="BK713" s="9"/>
      <c r="BL713" s="9"/>
    </row>
    <row r="714" spans="1:64">
      <c r="B714" s="187"/>
      <c r="C714" s="187"/>
      <c r="D714" s="187"/>
      <c r="E714" s="187"/>
      <c r="F714" s="187"/>
      <c r="G714" s="187"/>
      <c r="H714" s="187"/>
      <c r="I714" s="187"/>
      <c r="J714" s="187"/>
      <c r="K714" s="187"/>
      <c r="L714" s="187"/>
      <c r="M714" s="187"/>
      <c r="N714" s="187"/>
      <c r="O714" s="187"/>
      <c r="P714" s="187"/>
      <c r="Q714" s="187"/>
      <c r="R714" s="187"/>
      <c r="S714" s="187"/>
      <c r="T714" s="187"/>
      <c r="U714" s="187"/>
      <c r="V714" s="187"/>
      <c r="W714" s="187"/>
      <c r="X714" s="187"/>
      <c r="Y714" s="187"/>
      <c r="Z714" s="187"/>
      <c r="AA714" s="187"/>
      <c r="AB714" s="187"/>
      <c r="AC714" s="187"/>
      <c r="AD714" s="187"/>
      <c r="AE714" s="187"/>
      <c r="AF714" s="187"/>
      <c r="AG714" s="187"/>
      <c r="AH714" s="187"/>
      <c r="AI714" s="187"/>
      <c r="AJ714" s="187"/>
      <c r="AK714" s="187"/>
      <c r="AL714" s="187"/>
      <c r="AM714" s="187"/>
      <c r="AN714" s="187"/>
      <c r="AO714" s="187"/>
      <c r="AP714" s="187"/>
      <c r="AQ714" s="187"/>
      <c r="AR714" s="187"/>
      <c r="AS714" s="187"/>
      <c r="AT714" s="187"/>
      <c r="AU714" s="187"/>
      <c r="AV714" s="187"/>
      <c r="AW714" s="187"/>
      <c r="AX714" s="187"/>
      <c r="AY714" s="187"/>
      <c r="AZ714" s="187"/>
      <c r="BA714" s="187"/>
      <c r="BB714" s="187"/>
      <c r="BC714" s="187"/>
      <c r="BD714" s="9"/>
      <c r="BE714" s="9"/>
      <c r="BF714" s="9"/>
      <c r="BG714" s="9"/>
      <c r="BH714" s="9"/>
      <c r="BI714" s="9"/>
      <c r="BJ714" s="9"/>
      <c r="BK714" s="9"/>
      <c r="BL714" s="9"/>
    </row>
    <row r="715" spans="1:64">
      <c r="B715" s="187"/>
      <c r="C715" s="187"/>
      <c r="D715" s="187"/>
      <c r="E715" s="187"/>
      <c r="F715" s="187"/>
      <c r="G715" s="187"/>
      <c r="H715" s="187"/>
      <c r="I715" s="187"/>
      <c r="J715" s="187"/>
      <c r="K715" s="187"/>
      <c r="L715" s="187"/>
      <c r="M715" s="187"/>
      <c r="N715" s="187"/>
      <c r="O715" s="187"/>
      <c r="P715" s="187"/>
      <c r="Q715" s="187"/>
      <c r="R715" s="187"/>
      <c r="S715" s="187"/>
      <c r="T715" s="187"/>
      <c r="U715" s="187"/>
      <c r="V715" s="187"/>
      <c r="W715" s="187"/>
      <c r="X715" s="187"/>
      <c r="Y715" s="187"/>
      <c r="Z715" s="187"/>
      <c r="AA715" s="187"/>
      <c r="AB715" s="187"/>
      <c r="AC715" s="187"/>
      <c r="AD715" s="187"/>
      <c r="AE715" s="187"/>
      <c r="AF715" s="187"/>
      <c r="AG715" s="187"/>
      <c r="AH715" s="187"/>
      <c r="AI715" s="187"/>
      <c r="AJ715" s="187"/>
      <c r="AK715" s="187"/>
      <c r="AL715" s="187"/>
      <c r="AM715" s="187"/>
      <c r="AN715" s="187"/>
      <c r="AO715" s="187"/>
      <c r="AP715" s="187"/>
      <c r="AQ715" s="187"/>
      <c r="AR715" s="187"/>
      <c r="AS715" s="187"/>
      <c r="AT715" s="187"/>
      <c r="AU715" s="187"/>
      <c r="AV715" s="187"/>
      <c r="AW715" s="187"/>
      <c r="AX715" s="187"/>
      <c r="AY715" s="187"/>
      <c r="AZ715" s="187"/>
      <c r="BA715" s="187"/>
      <c r="BB715" s="187"/>
      <c r="BC715" s="187"/>
      <c r="BD715" s="9"/>
      <c r="BE715" s="9"/>
      <c r="BF715" s="9"/>
      <c r="BG715" s="9"/>
      <c r="BH715" s="9"/>
      <c r="BI715" s="9"/>
      <c r="BJ715" s="9"/>
      <c r="BK715" s="9"/>
      <c r="BL715" s="9"/>
    </row>
    <row r="716" spans="1:64">
      <c r="B716" s="187"/>
      <c r="C716" s="187"/>
      <c r="D716" s="187"/>
      <c r="E716" s="187"/>
      <c r="F716" s="187"/>
      <c r="G716" s="187"/>
      <c r="H716" s="187"/>
      <c r="I716" s="187"/>
      <c r="J716" s="187"/>
      <c r="K716" s="187"/>
      <c r="L716" s="187"/>
      <c r="M716" s="187"/>
      <c r="N716" s="187"/>
      <c r="O716" s="187"/>
      <c r="P716" s="187"/>
      <c r="Q716" s="187"/>
      <c r="R716" s="187"/>
      <c r="S716" s="187"/>
      <c r="T716" s="187"/>
      <c r="U716" s="187"/>
      <c r="V716" s="187"/>
      <c r="W716" s="187"/>
      <c r="X716" s="187"/>
      <c r="Y716" s="187"/>
      <c r="Z716" s="187"/>
      <c r="AA716" s="187"/>
      <c r="AB716" s="187"/>
      <c r="AC716" s="187"/>
      <c r="AD716" s="187"/>
      <c r="AE716" s="187"/>
      <c r="AF716" s="187"/>
      <c r="AG716" s="187"/>
      <c r="AH716" s="187"/>
      <c r="AI716" s="187"/>
      <c r="AJ716" s="187"/>
      <c r="AK716" s="187"/>
      <c r="AL716" s="187"/>
      <c r="AM716" s="187"/>
      <c r="AN716" s="187"/>
      <c r="AO716" s="187"/>
      <c r="AP716" s="187"/>
      <c r="AQ716" s="187"/>
      <c r="AR716" s="187"/>
      <c r="AS716" s="187"/>
      <c r="AT716" s="187"/>
      <c r="AU716" s="187"/>
      <c r="AV716" s="187"/>
      <c r="AW716" s="187"/>
      <c r="AX716" s="187"/>
      <c r="AY716" s="187"/>
      <c r="AZ716" s="187"/>
      <c r="BA716" s="187"/>
      <c r="BB716" s="187"/>
      <c r="BC716" s="187"/>
      <c r="BD716" s="9"/>
      <c r="BE716" s="9"/>
      <c r="BF716" s="9"/>
      <c r="BG716" s="9"/>
      <c r="BH716" s="9"/>
      <c r="BI716" s="9"/>
      <c r="BJ716" s="9"/>
      <c r="BK716" s="9"/>
      <c r="BL716" s="9"/>
    </row>
    <row r="717" spans="1:64">
      <c r="B717" s="187"/>
      <c r="C717" s="187"/>
      <c r="D717" s="187"/>
      <c r="E717" s="187"/>
      <c r="F717" s="187"/>
      <c r="G717" s="187"/>
      <c r="H717" s="187"/>
      <c r="I717" s="187"/>
      <c r="J717" s="187"/>
      <c r="K717" s="187"/>
      <c r="L717" s="187"/>
      <c r="M717" s="187"/>
      <c r="N717" s="187"/>
      <c r="O717" s="187"/>
      <c r="P717" s="187"/>
      <c r="Q717" s="187"/>
      <c r="R717" s="187"/>
      <c r="S717" s="187"/>
      <c r="T717" s="187"/>
      <c r="U717" s="187"/>
      <c r="V717" s="187"/>
      <c r="W717" s="187"/>
      <c r="X717" s="187"/>
      <c r="Y717" s="187"/>
      <c r="Z717" s="187"/>
      <c r="AA717" s="187"/>
      <c r="AB717" s="187"/>
      <c r="AC717" s="187"/>
      <c r="AD717" s="187"/>
      <c r="AE717" s="187"/>
      <c r="AF717" s="187"/>
      <c r="AG717" s="187"/>
      <c r="AH717" s="187"/>
      <c r="AI717" s="187"/>
      <c r="AJ717" s="187"/>
      <c r="AK717" s="187"/>
      <c r="AL717" s="187"/>
      <c r="AM717" s="187"/>
      <c r="AN717" s="187"/>
      <c r="AO717" s="187"/>
      <c r="AP717" s="187"/>
      <c r="AQ717" s="187"/>
      <c r="AR717" s="187"/>
      <c r="AS717" s="187"/>
      <c r="AT717" s="187"/>
      <c r="AU717" s="187"/>
      <c r="AV717" s="187"/>
      <c r="AW717" s="187"/>
      <c r="AX717" s="187"/>
      <c r="AY717" s="187"/>
      <c r="AZ717" s="187"/>
      <c r="BA717" s="187"/>
      <c r="BB717" s="187"/>
      <c r="BC717" s="187"/>
      <c r="BD717" s="9"/>
      <c r="BE717" s="9"/>
      <c r="BF717" s="9"/>
      <c r="BG717" s="9"/>
      <c r="BH717" s="9"/>
      <c r="BI717" s="9"/>
      <c r="BJ717" s="9"/>
      <c r="BK717" s="9"/>
      <c r="BL717" s="9"/>
    </row>
    <row r="718" spans="1:64">
      <c r="B718" s="187"/>
      <c r="C718" s="187"/>
      <c r="D718" s="187"/>
      <c r="E718" s="187"/>
      <c r="F718" s="187"/>
      <c r="G718" s="187"/>
      <c r="H718" s="187"/>
      <c r="I718" s="187"/>
      <c r="J718" s="187"/>
      <c r="K718" s="187"/>
      <c r="L718" s="187"/>
      <c r="M718" s="187"/>
      <c r="N718" s="187"/>
      <c r="O718" s="187"/>
      <c r="P718" s="187"/>
      <c r="Q718" s="187"/>
      <c r="R718" s="187"/>
      <c r="S718" s="187"/>
      <c r="T718" s="187"/>
      <c r="U718" s="187"/>
      <c r="V718" s="187"/>
      <c r="W718" s="187"/>
      <c r="X718" s="187"/>
      <c r="Y718" s="187"/>
      <c r="Z718" s="187"/>
      <c r="AA718" s="187"/>
      <c r="AB718" s="187"/>
      <c r="AC718" s="187"/>
      <c r="AD718" s="187"/>
      <c r="AE718" s="187"/>
      <c r="AF718" s="187"/>
      <c r="AG718" s="187"/>
      <c r="AH718" s="187"/>
      <c r="AI718" s="187"/>
      <c r="AJ718" s="187"/>
      <c r="AK718" s="187"/>
      <c r="AL718" s="187"/>
      <c r="AM718" s="187"/>
      <c r="AN718" s="187"/>
      <c r="AO718" s="187"/>
      <c r="AP718" s="187"/>
      <c r="AQ718" s="187"/>
      <c r="AR718" s="187"/>
      <c r="AS718" s="187"/>
      <c r="AT718" s="187"/>
      <c r="AU718" s="187"/>
      <c r="AV718" s="187"/>
      <c r="AW718" s="187"/>
      <c r="AX718" s="187"/>
      <c r="AY718" s="187"/>
      <c r="AZ718" s="187"/>
      <c r="BA718" s="187"/>
      <c r="BB718" s="187"/>
      <c r="BC718" s="187"/>
      <c r="BD718" s="9"/>
      <c r="BE718" s="9"/>
      <c r="BF718" s="9"/>
      <c r="BG718" s="9"/>
      <c r="BH718" s="9"/>
      <c r="BI718" s="9"/>
      <c r="BJ718" s="9"/>
      <c r="BK718" s="9"/>
      <c r="BL718" s="9"/>
    </row>
    <row r="719" spans="1:64">
      <c r="B719" s="187"/>
      <c r="C719" s="187"/>
      <c r="D719" s="187"/>
      <c r="E719" s="187"/>
      <c r="F719" s="187"/>
      <c r="G719" s="187"/>
      <c r="H719" s="187"/>
      <c r="I719" s="187"/>
      <c r="J719" s="187"/>
      <c r="K719" s="187"/>
      <c r="L719" s="187"/>
      <c r="M719" s="187"/>
      <c r="N719" s="187"/>
      <c r="O719" s="187"/>
      <c r="P719" s="187"/>
      <c r="Q719" s="187"/>
      <c r="R719" s="187"/>
      <c r="S719" s="187"/>
      <c r="T719" s="187"/>
      <c r="U719" s="187"/>
      <c r="V719" s="187"/>
      <c r="W719" s="187"/>
      <c r="X719" s="187"/>
      <c r="Y719" s="187"/>
      <c r="Z719" s="187"/>
      <c r="AA719" s="187"/>
      <c r="AB719" s="187"/>
      <c r="AC719" s="187"/>
      <c r="AD719" s="187"/>
      <c r="AE719" s="187"/>
      <c r="AF719" s="187"/>
      <c r="AG719" s="187"/>
      <c r="AH719" s="187"/>
      <c r="AI719" s="187"/>
      <c r="AJ719" s="187"/>
      <c r="AK719" s="187"/>
      <c r="AL719" s="187"/>
      <c r="AM719" s="187"/>
      <c r="AN719" s="187"/>
      <c r="AO719" s="187"/>
      <c r="AP719" s="187"/>
      <c r="AQ719" s="187"/>
      <c r="AR719" s="187"/>
      <c r="AS719" s="187"/>
      <c r="AT719" s="187"/>
      <c r="AU719" s="187"/>
      <c r="AV719" s="187"/>
      <c r="AW719" s="187"/>
      <c r="AX719" s="187"/>
      <c r="AY719" s="187"/>
      <c r="AZ719" s="187"/>
      <c r="BA719" s="187"/>
      <c r="BB719" s="187"/>
      <c r="BC719" s="187"/>
      <c r="BD719" s="9"/>
      <c r="BE719" s="9"/>
      <c r="BF719" s="9"/>
      <c r="BG719" s="9"/>
      <c r="BH719" s="9"/>
      <c r="BI719" s="9"/>
      <c r="BJ719" s="9"/>
      <c r="BK719" s="9"/>
      <c r="BL719" s="9"/>
    </row>
    <row r="720" spans="1:64">
      <c r="B720" s="187"/>
      <c r="C720" s="187"/>
      <c r="D720" s="187"/>
      <c r="E720" s="187"/>
      <c r="F720" s="187"/>
      <c r="G720" s="187"/>
      <c r="H720" s="187"/>
      <c r="I720" s="187"/>
      <c r="J720" s="187"/>
      <c r="K720" s="187"/>
      <c r="L720" s="187"/>
      <c r="M720" s="187"/>
      <c r="N720" s="187"/>
      <c r="O720" s="187"/>
      <c r="P720" s="187"/>
      <c r="Q720" s="187"/>
      <c r="R720" s="187"/>
      <c r="S720" s="187"/>
      <c r="T720" s="187"/>
      <c r="U720" s="187"/>
      <c r="V720" s="187"/>
      <c r="W720" s="187"/>
      <c r="X720" s="187"/>
      <c r="Y720" s="187"/>
      <c r="Z720" s="187"/>
      <c r="AA720" s="187"/>
      <c r="AB720" s="187"/>
      <c r="AC720" s="187"/>
      <c r="AD720" s="187"/>
      <c r="AE720" s="187"/>
      <c r="AF720" s="187"/>
      <c r="AG720" s="187"/>
      <c r="AH720" s="187"/>
      <c r="AI720" s="187"/>
      <c r="AJ720" s="187"/>
      <c r="AK720" s="187"/>
      <c r="AL720" s="187"/>
      <c r="AM720" s="187"/>
      <c r="AN720" s="187"/>
      <c r="AO720" s="187"/>
      <c r="AP720" s="187"/>
      <c r="AQ720" s="187"/>
      <c r="AR720" s="187"/>
      <c r="AS720" s="187"/>
      <c r="AT720" s="187"/>
      <c r="AU720" s="187"/>
      <c r="AV720" s="187"/>
      <c r="AW720" s="187"/>
      <c r="AX720" s="187"/>
      <c r="AY720" s="187"/>
      <c r="AZ720" s="187"/>
      <c r="BA720" s="187"/>
      <c r="BB720" s="187"/>
      <c r="BC720" s="187"/>
      <c r="BD720" s="9"/>
      <c r="BE720" s="9"/>
      <c r="BF720" s="9"/>
      <c r="BG720" s="9"/>
      <c r="BH720" s="9"/>
      <c r="BI720" s="9"/>
      <c r="BJ720" s="9"/>
      <c r="BK720" s="9"/>
      <c r="BL720" s="9"/>
    </row>
    <row r="721" spans="2:64">
      <c r="B721" s="187"/>
      <c r="C721" s="187"/>
      <c r="D721" s="187"/>
      <c r="E721" s="187"/>
      <c r="F721" s="187"/>
      <c r="G721" s="187"/>
      <c r="H721" s="187"/>
      <c r="I721" s="187"/>
      <c r="J721" s="187"/>
      <c r="K721" s="187"/>
      <c r="L721" s="187"/>
      <c r="M721" s="187"/>
      <c r="N721" s="187"/>
      <c r="O721" s="187"/>
      <c r="P721" s="187"/>
      <c r="Q721" s="187"/>
      <c r="R721" s="187"/>
      <c r="S721" s="187"/>
      <c r="T721" s="187"/>
      <c r="U721" s="187"/>
      <c r="V721" s="187"/>
      <c r="W721" s="187"/>
      <c r="X721" s="187"/>
      <c r="Y721" s="187"/>
      <c r="Z721" s="187"/>
      <c r="AA721" s="187"/>
      <c r="AB721" s="187"/>
      <c r="AC721" s="187"/>
      <c r="AD721" s="187"/>
      <c r="AE721" s="187"/>
      <c r="AF721" s="187"/>
      <c r="AG721" s="187"/>
      <c r="AH721" s="187"/>
      <c r="AI721" s="187"/>
      <c r="AJ721" s="187"/>
      <c r="AK721" s="187"/>
      <c r="AL721" s="187"/>
      <c r="AM721" s="187"/>
      <c r="AN721" s="187"/>
      <c r="AO721" s="187"/>
      <c r="AP721" s="187"/>
      <c r="AQ721" s="187"/>
      <c r="AR721" s="187"/>
      <c r="AS721" s="187"/>
      <c r="AT721" s="187"/>
      <c r="AU721" s="187"/>
      <c r="AV721" s="187"/>
      <c r="AW721" s="187"/>
      <c r="AX721" s="187"/>
      <c r="AY721" s="187"/>
      <c r="AZ721" s="187"/>
      <c r="BA721" s="187"/>
      <c r="BB721" s="187"/>
      <c r="BC721" s="187"/>
      <c r="BD721" s="9"/>
      <c r="BE721" s="9"/>
      <c r="BF721" s="9"/>
      <c r="BG721" s="9"/>
      <c r="BH721" s="9"/>
      <c r="BI721" s="9"/>
      <c r="BJ721" s="9"/>
      <c r="BK721" s="9"/>
      <c r="BL721" s="9"/>
    </row>
    <row r="722" spans="2:64">
      <c r="B722" s="187"/>
      <c r="C722" s="187"/>
      <c r="D722" s="187"/>
      <c r="E722" s="187"/>
      <c r="F722" s="187"/>
      <c r="G722" s="187"/>
      <c r="H722" s="187"/>
      <c r="I722" s="187"/>
      <c r="J722" s="187"/>
      <c r="K722" s="187"/>
      <c r="L722" s="187"/>
      <c r="M722" s="187"/>
      <c r="N722" s="187"/>
      <c r="O722" s="187"/>
      <c r="P722" s="187"/>
      <c r="Q722" s="187"/>
      <c r="R722" s="187"/>
      <c r="S722" s="187"/>
      <c r="T722" s="187"/>
      <c r="U722" s="187"/>
      <c r="V722" s="187"/>
      <c r="W722" s="187"/>
      <c r="X722" s="187"/>
      <c r="Y722" s="187"/>
      <c r="Z722" s="187"/>
      <c r="AA722" s="187"/>
      <c r="AB722" s="187"/>
      <c r="AC722" s="187"/>
      <c r="AD722" s="187"/>
      <c r="AE722" s="187"/>
      <c r="AF722" s="187"/>
      <c r="AG722" s="187"/>
      <c r="AH722" s="187"/>
      <c r="AI722" s="187"/>
      <c r="AJ722" s="187"/>
      <c r="AK722" s="187"/>
      <c r="AL722" s="187"/>
      <c r="AM722" s="187"/>
      <c r="AN722" s="187"/>
      <c r="AO722" s="187"/>
      <c r="AP722" s="187"/>
      <c r="AQ722" s="187"/>
      <c r="AR722" s="187"/>
      <c r="AS722" s="187"/>
      <c r="AT722" s="187"/>
      <c r="AU722" s="187"/>
      <c r="AV722" s="187"/>
      <c r="AW722" s="187"/>
      <c r="AX722" s="187"/>
      <c r="AY722" s="187"/>
      <c r="AZ722" s="187"/>
      <c r="BA722" s="187"/>
      <c r="BB722" s="187"/>
      <c r="BC722" s="187"/>
      <c r="BD722" s="9"/>
      <c r="BE722" s="9"/>
      <c r="BF722" s="9"/>
      <c r="BG722" s="9"/>
      <c r="BH722" s="9"/>
      <c r="BI722" s="9"/>
      <c r="BJ722" s="9"/>
      <c r="BK722" s="9"/>
      <c r="BL722" s="9"/>
    </row>
    <row r="723" spans="2:64">
      <c r="B723" s="187"/>
      <c r="C723" s="187"/>
      <c r="D723" s="187"/>
      <c r="E723" s="187"/>
      <c r="F723" s="187"/>
      <c r="G723" s="187"/>
      <c r="H723" s="187"/>
      <c r="I723" s="187"/>
      <c r="J723" s="187"/>
      <c r="K723" s="187"/>
      <c r="L723" s="187"/>
      <c r="M723" s="187"/>
      <c r="N723" s="187"/>
      <c r="O723" s="187"/>
      <c r="P723" s="187"/>
      <c r="Q723" s="187"/>
      <c r="R723" s="187"/>
      <c r="S723" s="187"/>
      <c r="T723" s="187"/>
      <c r="U723" s="187"/>
      <c r="V723" s="187"/>
      <c r="W723" s="187"/>
      <c r="X723" s="187"/>
      <c r="Y723" s="187"/>
      <c r="Z723" s="187"/>
      <c r="AA723" s="187"/>
      <c r="AB723" s="187"/>
      <c r="AC723" s="187"/>
      <c r="AD723" s="187"/>
      <c r="AE723" s="187"/>
      <c r="AF723" s="187"/>
      <c r="AG723" s="187"/>
      <c r="AH723" s="187"/>
      <c r="AI723" s="187"/>
      <c r="AJ723" s="187"/>
      <c r="AK723" s="187"/>
      <c r="AL723" s="187"/>
      <c r="AM723" s="187"/>
      <c r="AN723" s="187"/>
      <c r="AO723" s="187"/>
      <c r="AP723" s="187"/>
      <c r="AQ723" s="187"/>
      <c r="AR723" s="187"/>
      <c r="AS723" s="187"/>
      <c r="AT723" s="187"/>
      <c r="AU723" s="187"/>
      <c r="AV723" s="187"/>
      <c r="AW723" s="187"/>
      <c r="AX723" s="187"/>
      <c r="AY723" s="187"/>
      <c r="AZ723" s="187"/>
      <c r="BA723" s="187"/>
      <c r="BB723" s="187"/>
      <c r="BC723" s="187"/>
      <c r="BD723" s="9"/>
      <c r="BE723" s="9"/>
      <c r="BF723" s="9"/>
      <c r="BG723" s="9"/>
      <c r="BH723" s="9"/>
      <c r="BI723" s="9"/>
      <c r="BJ723" s="9"/>
      <c r="BK723" s="9"/>
      <c r="BL723" s="9"/>
    </row>
    <row r="724" spans="2:64">
      <c r="B724" s="187"/>
      <c r="C724" s="187"/>
      <c r="D724" s="187"/>
      <c r="E724" s="187"/>
      <c r="F724" s="187"/>
      <c r="G724" s="187"/>
      <c r="H724" s="187"/>
      <c r="I724" s="187"/>
      <c r="J724" s="187"/>
      <c r="K724" s="187"/>
      <c r="L724" s="187"/>
      <c r="M724" s="187"/>
      <c r="N724" s="187"/>
      <c r="O724" s="187"/>
      <c r="P724" s="187"/>
      <c r="Q724" s="187"/>
      <c r="R724" s="187"/>
      <c r="S724" s="187"/>
      <c r="T724" s="187"/>
      <c r="U724" s="187"/>
      <c r="V724" s="187"/>
      <c r="W724" s="187"/>
      <c r="X724" s="187"/>
      <c r="Y724" s="187"/>
      <c r="Z724" s="187"/>
      <c r="AA724" s="187"/>
      <c r="AB724" s="187"/>
      <c r="AC724" s="187"/>
      <c r="AD724" s="187"/>
      <c r="AE724" s="187"/>
      <c r="AF724" s="187"/>
      <c r="AG724" s="187"/>
      <c r="AH724" s="187"/>
      <c r="AI724" s="187"/>
      <c r="AJ724" s="187"/>
      <c r="AK724" s="187"/>
      <c r="AL724" s="187"/>
      <c r="AM724" s="187"/>
      <c r="AN724" s="187"/>
      <c r="AO724" s="187"/>
      <c r="AP724" s="187"/>
      <c r="AQ724" s="187"/>
      <c r="AR724" s="187"/>
      <c r="AS724" s="187"/>
      <c r="AT724" s="187"/>
      <c r="AU724" s="187"/>
      <c r="AV724" s="187"/>
      <c r="AW724" s="187"/>
      <c r="AX724" s="187"/>
      <c r="AY724" s="187"/>
      <c r="AZ724" s="187"/>
      <c r="BA724" s="187"/>
      <c r="BB724" s="187"/>
      <c r="BC724" s="187"/>
      <c r="BD724" s="9"/>
      <c r="BE724" s="9"/>
      <c r="BF724" s="9"/>
      <c r="BG724" s="9"/>
      <c r="BH724" s="9"/>
      <c r="BI724" s="9"/>
      <c r="BJ724" s="9"/>
      <c r="BK724" s="9"/>
      <c r="BL724" s="9"/>
    </row>
    <row r="725" spans="2:64">
      <c r="B725" s="187"/>
      <c r="C725" s="187"/>
      <c r="D725" s="187"/>
      <c r="E725" s="187"/>
      <c r="F725" s="187"/>
      <c r="G725" s="187"/>
      <c r="H725" s="187"/>
      <c r="I725" s="187"/>
      <c r="J725" s="187"/>
      <c r="K725" s="187"/>
      <c r="L725" s="187"/>
      <c r="M725" s="187"/>
      <c r="N725" s="187"/>
      <c r="O725" s="187"/>
      <c r="P725" s="187"/>
      <c r="Q725" s="187"/>
      <c r="R725" s="187"/>
      <c r="S725" s="187"/>
      <c r="T725" s="187"/>
      <c r="U725" s="187"/>
      <c r="V725" s="187"/>
      <c r="W725" s="187"/>
      <c r="X725" s="187"/>
      <c r="Y725" s="187"/>
      <c r="Z725" s="187"/>
      <c r="AA725" s="187"/>
      <c r="AB725" s="187"/>
      <c r="AC725" s="187"/>
      <c r="AD725" s="187"/>
      <c r="AE725" s="187"/>
      <c r="AF725" s="187"/>
      <c r="AG725" s="187"/>
      <c r="AH725" s="187"/>
      <c r="AI725" s="187"/>
      <c r="AJ725" s="187"/>
      <c r="AK725" s="187"/>
      <c r="AL725" s="187"/>
      <c r="AM725" s="187"/>
      <c r="AN725" s="187"/>
      <c r="AO725" s="187"/>
      <c r="AP725" s="187"/>
      <c r="AQ725" s="187"/>
      <c r="AR725" s="187"/>
      <c r="AS725" s="187"/>
      <c r="AT725" s="187"/>
      <c r="AU725" s="187"/>
      <c r="AV725" s="187"/>
      <c r="AW725" s="187"/>
      <c r="AX725" s="187"/>
      <c r="AY725" s="187"/>
      <c r="AZ725" s="187"/>
      <c r="BA725" s="187"/>
      <c r="BB725" s="187"/>
      <c r="BC725" s="187"/>
      <c r="BD725" s="9"/>
      <c r="BE725" s="9"/>
      <c r="BF725" s="9"/>
      <c r="BG725" s="9"/>
      <c r="BH725" s="9"/>
      <c r="BI725" s="9"/>
      <c r="BJ725" s="9"/>
      <c r="BK725" s="9"/>
      <c r="BL725" s="9"/>
    </row>
    <row r="726" spans="2:64">
      <c r="B726" s="187"/>
      <c r="C726" s="187"/>
      <c r="D726" s="187"/>
      <c r="E726" s="187"/>
      <c r="F726" s="187"/>
      <c r="G726" s="187"/>
      <c r="H726" s="187"/>
      <c r="I726" s="187"/>
      <c r="J726" s="187"/>
      <c r="K726" s="187"/>
      <c r="L726" s="187"/>
      <c r="M726" s="187"/>
      <c r="N726" s="187"/>
      <c r="O726" s="187"/>
      <c r="P726" s="187"/>
      <c r="Q726" s="187"/>
      <c r="R726" s="187"/>
      <c r="S726" s="187"/>
      <c r="T726" s="187"/>
      <c r="U726" s="187"/>
      <c r="V726" s="187"/>
      <c r="W726" s="187"/>
      <c r="X726" s="187"/>
      <c r="Y726" s="187"/>
      <c r="Z726" s="187"/>
      <c r="AA726" s="187"/>
      <c r="AB726" s="187"/>
      <c r="AC726" s="187"/>
      <c r="AD726" s="187"/>
      <c r="AE726" s="187"/>
      <c r="AF726" s="187"/>
      <c r="AG726" s="187"/>
      <c r="AH726" s="187"/>
      <c r="AI726" s="187"/>
      <c r="AJ726" s="187"/>
      <c r="AK726" s="187"/>
      <c r="AL726" s="187"/>
      <c r="AM726" s="187"/>
      <c r="AN726" s="187"/>
      <c r="AO726" s="187"/>
      <c r="AP726" s="187"/>
      <c r="AQ726" s="187"/>
      <c r="AR726" s="187"/>
      <c r="AS726" s="187"/>
      <c r="AT726" s="187"/>
      <c r="AU726" s="187"/>
      <c r="AV726" s="187"/>
      <c r="AW726" s="187"/>
      <c r="AX726" s="187"/>
      <c r="AY726" s="187"/>
      <c r="AZ726" s="187"/>
      <c r="BA726" s="187"/>
      <c r="BB726" s="187"/>
      <c r="BC726" s="187"/>
      <c r="BD726" s="9"/>
      <c r="BE726" s="9"/>
      <c r="BF726" s="9"/>
      <c r="BG726" s="9"/>
      <c r="BH726" s="9"/>
      <c r="BI726" s="9"/>
      <c r="BJ726" s="9"/>
      <c r="BK726" s="9"/>
      <c r="BL726" s="9"/>
    </row>
    <row r="727" spans="2:64">
      <c r="B727" s="187"/>
      <c r="C727" s="187"/>
      <c r="D727" s="187"/>
      <c r="E727" s="187"/>
      <c r="F727" s="187"/>
      <c r="G727" s="187"/>
      <c r="H727" s="187"/>
      <c r="I727" s="187"/>
      <c r="J727" s="187"/>
      <c r="K727" s="187"/>
      <c r="L727" s="187"/>
      <c r="M727" s="187"/>
      <c r="N727" s="187"/>
      <c r="O727" s="187"/>
      <c r="P727" s="187"/>
      <c r="Q727" s="187"/>
      <c r="R727" s="187"/>
      <c r="S727" s="187"/>
      <c r="T727" s="187"/>
      <c r="U727" s="187"/>
      <c r="V727" s="187"/>
      <c r="W727" s="187"/>
      <c r="X727" s="187"/>
      <c r="Y727" s="187"/>
      <c r="Z727" s="187"/>
      <c r="AA727" s="187"/>
      <c r="AB727" s="187"/>
      <c r="AC727" s="187"/>
      <c r="AD727" s="187"/>
      <c r="AE727" s="187"/>
      <c r="AF727" s="187"/>
      <c r="AG727" s="187"/>
      <c r="AH727" s="187"/>
      <c r="AI727" s="187"/>
      <c r="AJ727" s="187"/>
      <c r="AK727" s="187"/>
      <c r="AL727" s="187"/>
      <c r="AM727" s="187"/>
      <c r="AN727" s="187"/>
      <c r="AO727" s="187"/>
      <c r="AP727" s="187"/>
      <c r="AQ727" s="187"/>
      <c r="AR727" s="187"/>
      <c r="AS727" s="187"/>
      <c r="AT727" s="187"/>
      <c r="AU727" s="187"/>
      <c r="AV727" s="187"/>
      <c r="AW727" s="187"/>
      <c r="AX727" s="187"/>
      <c r="AY727" s="187"/>
      <c r="AZ727" s="187"/>
      <c r="BA727" s="187"/>
      <c r="BB727" s="187"/>
      <c r="BC727" s="187"/>
    </row>
    <row r="728" spans="2:64">
      <c r="B728" s="187"/>
      <c r="C728" s="187"/>
      <c r="D728" s="187"/>
      <c r="E728" s="187"/>
      <c r="F728" s="187"/>
      <c r="G728" s="187"/>
      <c r="H728" s="187"/>
      <c r="I728" s="187"/>
      <c r="J728" s="187"/>
      <c r="K728" s="187"/>
      <c r="L728" s="187"/>
      <c r="M728" s="187"/>
      <c r="N728" s="187"/>
      <c r="O728" s="187"/>
      <c r="P728" s="187"/>
      <c r="Q728" s="187"/>
      <c r="R728" s="187"/>
      <c r="S728" s="187"/>
      <c r="T728" s="187"/>
      <c r="U728" s="187"/>
      <c r="V728" s="187"/>
      <c r="W728" s="187"/>
      <c r="X728" s="187"/>
      <c r="Y728" s="187"/>
      <c r="Z728" s="187"/>
      <c r="AA728" s="187"/>
      <c r="AB728" s="187"/>
      <c r="AC728" s="187"/>
      <c r="AD728" s="187"/>
      <c r="AE728" s="187"/>
      <c r="AF728" s="187"/>
      <c r="AG728" s="187"/>
      <c r="AH728" s="187"/>
      <c r="AI728" s="187"/>
      <c r="AJ728" s="187"/>
      <c r="AK728" s="187"/>
      <c r="AL728" s="187"/>
      <c r="AM728" s="187"/>
      <c r="AN728" s="187"/>
      <c r="AO728" s="187"/>
      <c r="AP728" s="187"/>
      <c r="AQ728" s="187"/>
      <c r="AR728" s="187"/>
      <c r="AS728" s="187"/>
      <c r="AT728" s="187"/>
      <c r="AU728" s="187"/>
      <c r="AV728" s="187"/>
      <c r="AW728" s="187"/>
      <c r="AX728" s="187"/>
      <c r="AY728" s="187"/>
      <c r="AZ728" s="187"/>
      <c r="BA728" s="187"/>
      <c r="BB728" s="187"/>
      <c r="BC728" s="187"/>
    </row>
    <row r="729" spans="2:64">
      <c r="B729" s="187"/>
      <c r="C729" s="187"/>
      <c r="D729" s="187"/>
      <c r="E729" s="187"/>
      <c r="F729" s="187"/>
      <c r="G729" s="187"/>
      <c r="H729" s="187"/>
      <c r="I729" s="187"/>
      <c r="J729" s="187"/>
      <c r="K729" s="187"/>
      <c r="L729" s="187"/>
      <c r="M729" s="187"/>
      <c r="N729" s="187"/>
      <c r="O729" s="187"/>
      <c r="P729" s="187"/>
      <c r="Q729" s="187"/>
      <c r="R729" s="187"/>
      <c r="S729" s="187"/>
      <c r="T729" s="187"/>
      <c r="U729" s="187"/>
      <c r="V729" s="187"/>
      <c r="W729" s="187"/>
      <c r="X729" s="187"/>
      <c r="Y729" s="187"/>
      <c r="Z729" s="187"/>
      <c r="AA729" s="187"/>
      <c r="AB729" s="187"/>
      <c r="AC729" s="187"/>
      <c r="AD729" s="187"/>
      <c r="AE729" s="187"/>
      <c r="AF729" s="187"/>
      <c r="AG729" s="187"/>
      <c r="AH729" s="187"/>
      <c r="AI729" s="187"/>
      <c r="AJ729" s="187"/>
      <c r="AK729" s="187"/>
      <c r="AL729" s="187"/>
      <c r="AM729" s="187"/>
      <c r="AN729" s="187"/>
      <c r="AO729" s="187"/>
      <c r="AP729" s="187"/>
      <c r="AQ729" s="187"/>
      <c r="AR729" s="187"/>
      <c r="AS729" s="187"/>
      <c r="AT729" s="187"/>
      <c r="AU729" s="187"/>
      <c r="AV729" s="187"/>
      <c r="AW729" s="187"/>
      <c r="AX729" s="187"/>
      <c r="AY729" s="187"/>
      <c r="AZ729" s="187"/>
      <c r="BA729" s="187"/>
      <c r="BB729" s="187"/>
      <c r="BC729" s="187"/>
    </row>
    <row r="730" spans="2:64">
      <c r="B730" s="187"/>
      <c r="C730" s="187"/>
      <c r="D730" s="187"/>
      <c r="E730" s="187"/>
      <c r="F730" s="187"/>
      <c r="G730" s="187"/>
      <c r="H730" s="187"/>
      <c r="I730" s="187"/>
      <c r="J730" s="187"/>
      <c r="K730" s="187"/>
      <c r="L730" s="187"/>
      <c r="M730" s="187"/>
      <c r="N730" s="187"/>
      <c r="O730" s="187"/>
      <c r="P730" s="187"/>
      <c r="Q730" s="187"/>
      <c r="R730" s="187"/>
      <c r="S730" s="187"/>
      <c r="T730" s="187"/>
      <c r="U730" s="187"/>
      <c r="V730" s="187"/>
      <c r="W730" s="187"/>
      <c r="X730" s="187"/>
      <c r="Y730" s="187"/>
      <c r="Z730" s="187"/>
      <c r="AA730" s="187"/>
      <c r="AB730" s="187"/>
      <c r="AC730" s="187"/>
      <c r="AD730" s="187"/>
      <c r="AE730" s="187"/>
      <c r="AF730" s="187"/>
      <c r="AG730" s="187"/>
      <c r="AH730" s="187"/>
      <c r="AI730" s="187"/>
      <c r="AJ730" s="187"/>
      <c r="AK730" s="187"/>
      <c r="AL730" s="187"/>
      <c r="AM730" s="187"/>
      <c r="AN730" s="187"/>
      <c r="AO730" s="187"/>
      <c r="AP730" s="187"/>
      <c r="AQ730" s="187"/>
      <c r="AR730" s="187"/>
      <c r="AS730" s="187"/>
      <c r="AT730" s="187"/>
      <c r="AU730" s="187"/>
      <c r="AV730" s="187"/>
      <c r="AW730" s="187"/>
      <c r="AX730" s="187"/>
      <c r="AY730" s="187"/>
      <c r="AZ730" s="187"/>
      <c r="BA730" s="187"/>
      <c r="BB730" s="187"/>
      <c r="BC730" s="187"/>
    </row>
    <row r="731" spans="2:64">
      <c r="B731" s="187"/>
      <c r="C731" s="187"/>
      <c r="D731" s="187"/>
      <c r="E731" s="187"/>
      <c r="F731" s="187"/>
      <c r="G731" s="187"/>
      <c r="H731" s="187"/>
      <c r="I731" s="187"/>
      <c r="J731" s="187"/>
      <c r="K731" s="187"/>
      <c r="L731" s="187"/>
      <c r="M731" s="187"/>
      <c r="N731" s="187"/>
      <c r="O731" s="187"/>
      <c r="P731" s="187"/>
      <c r="Q731" s="187"/>
      <c r="R731" s="187"/>
      <c r="S731" s="187"/>
      <c r="T731" s="187"/>
      <c r="U731" s="187"/>
      <c r="V731" s="187"/>
      <c r="W731" s="187"/>
      <c r="X731" s="187"/>
      <c r="Y731" s="187"/>
      <c r="Z731" s="187"/>
      <c r="AA731" s="187"/>
      <c r="AB731" s="187"/>
      <c r="AC731" s="187"/>
      <c r="AD731" s="187"/>
      <c r="AE731" s="187"/>
      <c r="AF731" s="187"/>
      <c r="AG731" s="187"/>
      <c r="AH731" s="187"/>
      <c r="AI731" s="187"/>
      <c r="AJ731" s="187"/>
      <c r="AK731" s="187"/>
      <c r="AL731" s="187"/>
      <c r="AM731" s="187"/>
      <c r="AN731" s="187"/>
      <c r="AO731" s="187"/>
      <c r="AP731" s="187"/>
      <c r="AQ731" s="187"/>
      <c r="AR731" s="187"/>
      <c r="AS731" s="187"/>
      <c r="AT731" s="187"/>
      <c r="AU731" s="187"/>
      <c r="AV731" s="187"/>
      <c r="AW731" s="187"/>
      <c r="AX731" s="187"/>
      <c r="AY731" s="187"/>
      <c r="AZ731" s="187"/>
      <c r="BA731" s="187"/>
      <c r="BB731" s="187"/>
      <c r="BC731" s="187"/>
    </row>
    <row r="732" spans="2:64">
      <c r="B732" s="187"/>
      <c r="C732" s="187"/>
      <c r="D732" s="187"/>
      <c r="E732" s="187"/>
      <c r="F732" s="187"/>
      <c r="G732" s="187"/>
      <c r="H732" s="187"/>
      <c r="I732" s="187"/>
      <c r="J732" s="187"/>
      <c r="K732" s="187"/>
      <c r="L732" s="187"/>
      <c r="M732" s="187"/>
      <c r="N732" s="187"/>
      <c r="O732" s="187"/>
      <c r="P732" s="187"/>
      <c r="Q732" s="187"/>
      <c r="R732" s="187"/>
      <c r="S732" s="187"/>
      <c r="T732" s="187"/>
      <c r="U732" s="187"/>
      <c r="V732" s="187"/>
      <c r="W732" s="187"/>
      <c r="X732" s="187"/>
      <c r="Y732" s="187"/>
      <c r="Z732" s="187"/>
      <c r="AA732" s="187"/>
      <c r="AB732" s="187"/>
      <c r="AC732" s="187"/>
      <c r="AD732" s="187"/>
      <c r="AE732" s="187"/>
      <c r="AF732" s="187"/>
      <c r="AG732" s="187"/>
      <c r="AH732" s="187"/>
      <c r="AI732" s="187"/>
      <c r="AJ732" s="187"/>
      <c r="AK732" s="187"/>
      <c r="AL732" s="187"/>
      <c r="AM732" s="187"/>
      <c r="AN732" s="187"/>
      <c r="AO732" s="187"/>
      <c r="AP732" s="187"/>
      <c r="AQ732" s="187"/>
      <c r="AR732" s="187"/>
      <c r="AS732" s="187"/>
      <c r="AT732" s="187"/>
      <c r="AU732" s="187"/>
      <c r="AV732" s="187"/>
      <c r="AW732" s="187"/>
      <c r="AX732" s="187"/>
      <c r="AY732" s="187"/>
      <c r="AZ732" s="187"/>
      <c r="BA732" s="187"/>
      <c r="BB732" s="187"/>
      <c r="BC732" s="187"/>
    </row>
    <row r="733" spans="2:64">
      <c r="B733" s="187"/>
      <c r="C733" s="187"/>
      <c r="D733" s="187"/>
      <c r="E733" s="187"/>
      <c r="F733" s="187"/>
      <c r="G733" s="187"/>
      <c r="H733" s="187"/>
      <c r="I733" s="187"/>
      <c r="J733" s="187"/>
      <c r="K733" s="187"/>
      <c r="L733" s="187"/>
      <c r="M733" s="187"/>
      <c r="N733" s="187"/>
      <c r="O733" s="187"/>
      <c r="P733" s="187"/>
      <c r="Q733" s="187"/>
      <c r="R733" s="187"/>
      <c r="S733" s="187"/>
      <c r="T733" s="187"/>
      <c r="U733" s="187"/>
      <c r="V733" s="187"/>
      <c r="W733" s="187"/>
      <c r="X733" s="187"/>
      <c r="Y733" s="187"/>
      <c r="Z733" s="187"/>
      <c r="AA733" s="187"/>
      <c r="AB733" s="187"/>
      <c r="AC733" s="187"/>
      <c r="AD733" s="187"/>
      <c r="AE733" s="187"/>
      <c r="AF733" s="187"/>
      <c r="AG733" s="187"/>
      <c r="AH733" s="187"/>
      <c r="AI733" s="187"/>
      <c r="AJ733" s="187"/>
      <c r="AK733" s="187"/>
      <c r="AL733" s="187"/>
      <c r="AM733" s="187"/>
      <c r="AN733" s="187"/>
      <c r="AO733" s="187"/>
      <c r="AP733" s="187"/>
      <c r="AQ733" s="187"/>
      <c r="AR733" s="187"/>
      <c r="AS733" s="187"/>
      <c r="AT733" s="187"/>
      <c r="AU733" s="187"/>
      <c r="AV733" s="187"/>
      <c r="AW733" s="187"/>
      <c r="AX733" s="187"/>
      <c r="AY733" s="187"/>
      <c r="AZ733" s="187"/>
      <c r="BA733" s="187"/>
      <c r="BB733" s="187"/>
      <c r="BC733" s="187"/>
    </row>
    <row r="734" spans="2:64">
      <c r="B734" s="187"/>
      <c r="C734" s="187"/>
      <c r="D734" s="187"/>
      <c r="E734" s="187"/>
      <c r="F734" s="187"/>
      <c r="G734" s="187"/>
      <c r="H734" s="187"/>
      <c r="I734" s="187"/>
      <c r="J734" s="187"/>
      <c r="K734" s="187"/>
      <c r="L734" s="187"/>
      <c r="M734" s="187"/>
      <c r="N734" s="187"/>
      <c r="O734" s="187"/>
      <c r="P734" s="187"/>
      <c r="Q734" s="187"/>
      <c r="R734" s="187"/>
      <c r="S734" s="187"/>
      <c r="T734" s="187"/>
      <c r="U734" s="187"/>
      <c r="V734" s="187"/>
      <c r="W734" s="187"/>
      <c r="X734" s="187"/>
      <c r="Y734" s="187"/>
      <c r="Z734" s="187"/>
      <c r="AA734" s="187"/>
      <c r="AB734" s="187"/>
      <c r="AC734" s="187"/>
      <c r="AD734" s="187"/>
      <c r="AE734" s="187"/>
      <c r="AF734" s="187"/>
      <c r="AG734" s="187"/>
      <c r="AH734" s="187"/>
      <c r="AI734" s="187"/>
      <c r="AJ734" s="187"/>
      <c r="AK734" s="187"/>
      <c r="AL734" s="187"/>
      <c r="AM734" s="187"/>
      <c r="AN734" s="187"/>
      <c r="AO734" s="187"/>
      <c r="AP734" s="187"/>
      <c r="AQ734" s="187"/>
      <c r="AR734" s="187"/>
      <c r="AS734" s="187"/>
      <c r="AT734" s="187"/>
      <c r="AU734" s="187"/>
      <c r="AV734" s="187"/>
      <c r="AW734" s="187"/>
      <c r="AX734" s="187"/>
      <c r="AY734" s="187"/>
      <c r="AZ734" s="187"/>
      <c r="BA734" s="187"/>
      <c r="BB734" s="187"/>
      <c r="BC734" s="187"/>
    </row>
    <row r="735" spans="2:64">
      <c r="B735" s="187"/>
      <c r="C735" s="187"/>
      <c r="D735" s="187"/>
      <c r="E735" s="187"/>
      <c r="F735" s="187"/>
      <c r="G735" s="187"/>
      <c r="H735" s="187"/>
      <c r="I735" s="187"/>
      <c r="J735" s="187"/>
      <c r="K735" s="187"/>
      <c r="L735" s="187"/>
      <c r="M735" s="187"/>
      <c r="N735" s="187"/>
      <c r="O735" s="187"/>
      <c r="P735" s="187"/>
      <c r="Q735" s="187"/>
      <c r="R735" s="187"/>
      <c r="S735" s="187"/>
      <c r="T735" s="187"/>
      <c r="U735" s="187"/>
      <c r="V735" s="187"/>
      <c r="W735" s="187"/>
      <c r="X735" s="187"/>
      <c r="Y735" s="187"/>
      <c r="Z735" s="187"/>
      <c r="AA735" s="187"/>
      <c r="AB735" s="187"/>
      <c r="AC735" s="187"/>
      <c r="AD735" s="187"/>
      <c r="AE735" s="187"/>
      <c r="AF735" s="187"/>
      <c r="AG735" s="187"/>
      <c r="AH735" s="187"/>
      <c r="AI735" s="187"/>
      <c r="AJ735" s="187"/>
      <c r="AK735" s="187"/>
      <c r="AL735" s="187"/>
      <c r="AM735" s="187"/>
      <c r="AN735" s="187"/>
      <c r="AO735" s="187"/>
      <c r="AP735" s="187"/>
      <c r="AQ735" s="187"/>
      <c r="AR735" s="187"/>
      <c r="AS735" s="187"/>
      <c r="AT735" s="187"/>
      <c r="AU735" s="187"/>
      <c r="AV735" s="187"/>
      <c r="AW735" s="187"/>
      <c r="AX735" s="187"/>
      <c r="AY735" s="187"/>
      <c r="AZ735" s="187"/>
      <c r="BA735" s="187"/>
      <c r="BB735" s="187"/>
      <c r="BC735" s="187"/>
    </row>
    <row r="736" spans="2:64">
      <c r="B736" s="187"/>
      <c r="C736" s="187"/>
      <c r="D736" s="187"/>
      <c r="E736" s="187"/>
      <c r="F736" s="187"/>
      <c r="G736" s="187"/>
      <c r="H736" s="187"/>
      <c r="I736" s="187"/>
      <c r="J736" s="187"/>
      <c r="K736" s="187"/>
      <c r="L736" s="187"/>
      <c r="M736" s="187"/>
      <c r="N736" s="187"/>
      <c r="O736" s="187"/>
      <c r="P736" s="187"/>
      <c r="Q736" s="187"/>
      <c r="R736" s="187"/>
      <c r="S736" s="187"/>
      <c r="T736" s="187"/>
      <c r="U736" s="187"/>
      <c r="V736" s="187"/>
      <c r="W736" s="187"/>
      <c r="X736" s="187"/>
      <c r="Y736" s="187"/>
      <c r="Z736" s="187"/>
      <c r="AA736" s="187"/>
      <c r="AB736" s="187"/>
      <c r="AC736" s="187"/>
      <c r="AD736" s="187"/>
      <c r="AE736" s="187"/>
      <c r="AF736" s="187"/>
      <c r="AG736" s="187"/>
      <c r="AH736" s="187"/>
      <c r="AI736" s="187"/>
      <c r="AJ736" s="187"/>
      <c r="AK736" s="187"/>
      <c r="AL736" s="187"/>
      <c r="AM736" s="187"/>
      <c r="AN736" s="187"/>
      <c r="AO736" s="187"/>
      <c r="AP736" s="187"/>
      <c r="AQ736" s="187"/>
      <c r="AR736" s="187"/>
      <c r="AS736" s="187"/>
      <c r="AT736" s="187"/>
      <c r="AU736" s="187"/>
      <c r="AV736" s="187"/>
      <c r="AW736" s="187"/>
      <c r="AX736" s="187"/>
      <c r="AY736" s="187"/>
      <c r="AZ736" s="187"/>
      <c r="BA736" s="187"/>
      <c r="BB736" s="187"/>
      <c r="BC736" s="187"/>
    </row>
    <row r="737" spans="2:55">
      <c r="B737" s="187"/>
      <c r="C737" s="187"/>
      <c r="D737" s="187"/>
      <c r="E737" s="187"/>
      <c r="F737" s="187"/>
      <c r="G737" s="187"/>
      <c r="H737" s="187"/>
      <c r="I737" s="187"/>
      <c r="J737" s="187"/>
      <c r="K737" s="187"/>
      <c r="L737" s="187"/>
      <c r="M737" s="187"/>
      <c r="N737" s="187"/>
      <c r="O737" s="187"/>
      <c r="P737" s="187"/>
      <c r="Q737" s="187"/>
      <c r="R737" s="187"/>
      <c r="S737" s="187"/>
      <c r="T737" s="187"/>
      <c r="U737" s="187"/>
      <c r="V737" s="187"/>
      <c r="W737" s="187"/>
      <c r="X737" s="187"/>
      <c r="Y737" s="187"/>
      <c r="Z737" s="187"/>
      <c r="AA737" s="187"/>
      <c r="AB737" s="187"/>
      <c r="AC737" s="187"/>
      <c r="AD737" s="187"/>
      <c r="AE737" s="187"/>
      <c r="AF737" s="187"/>
      <c r="AG737" s="187"/>
      <c r="AH737" s="187"/>
      <c r="AI737" s="187"/>
      <c r="AJ737" s="187"/>
      <c r="AK737" s="187"/>
      <c r="AL737" s="187"/>
      <c r="AM737" s="187"/>
      <c r="AN737" s="187"/>
      <c r="AO737" s="187"/>
      <c r="AP737" s="187"/>
      <c r="AQ737" s="187"/>
      <c r="AR737" s="187"/>
      <c r="AS737" s="187"/>
      <c r="AT737" s="187"/>
      <c r="AU737" s="187"/>
      <c r="AV737" s="187"/>
      <c r="AW737" s="187"/>
      <c r="AX737" s="187"/>
      <c r="AY737" s="187"/>
      <c r="AZ737" s="187"/>
      <c r="BA737" s="187"/>
      <c r="BB737" s="187"/>
      <c r="BC737" s="187"/>
    </row>
    <row r="738" spans="2:55">
      <c r="B738" s="187"/>
      <c r="C738" s="187"/>
      <c r="D738" s="187"/>
      <c r="E738" s="187"/>
      <c r="F738" s="187"/>
      <c r="G738" s="187"/>
      <c r="H738" s="187"/>
      <c r="I738" s="187"/>
      <c r="J738" s="187"/>
      <c r="K738" s="187"/>
      <c r="L738" s="187"/>
      <c r="M738" s="187"/>
      <c r="N738" s="187"/>
      <c r="O738" s="187"/>
      <c r="P738" s="187"/>
      <c r="Q738" s="187"/>
      <c r="R738" s="187"/>
      <c r="S738" s="187"/>
      <c r="T738" s="187"/>
      <c r="U738" s="187"/>
      <c r="V738" s="187"/>
      <c r="W738" s="187"/>
      <c r="X738" s="187"/>
      <c r="Y738" s="187"/>
      <c r="Z738" s="187"/>
      <c r="AA738" s="187"/>
      <c r="AB738" s="187"/>
      <c r="AC738" s="187"/>
      <c r="AD738" s="187"/>
      <c r="AE738" s="187"/>
      <c r="AF738" s="187"/>
      <c r="AG738" s="187"/>
      <c r="AH738" s="187"/>
      <c r="AI738" s="187"/>
      <c r="AJ738" s="187"/>
      <c r="AK738" s="187"/>
      <c r="AL738" s="187"/>
      <c r="AM738" s="187"/>
      <c r="AN738" s="187"/>
      <c r="AO738" s="187"/>
      <c r="AP738" s="187"/>
      <c r="AQ738" s="187"/>
      <c r="AR738" s="187"/>
      <c r="AS738" s="187"/>
      <c r="AT738" s="187"/>
      <c r="AU738" s="187"/>
      <c r="AV738" s="187"/>
      <c r="AW738" s="187"/>
      <c r="AX738" s="187"/>
      <c r="AY738" s="187"/>
      <c r="AZ738" s="187"/>
      <c r="BA738" s="187"/>
      <c r="BB738" s="187"/>
      <c r="BC738" s="187"/>
    </row>
    <row r="739" spans="2:55">
      <c r="B739" s="187"/>
      <c r="C739" s="187"/>
      <c r="D739" s="187"/>
      <c r="E739" s="187"/>
      <c r="F739" s="187"/>
      <c r="G739" s="187"/>
      <c r="H739" s="187"/>
      <c r="I739" s="187"/>
      <c r="J739" s="187"/>
      <c r="K739" s="187"/>
      <c r="L739" s="187"/>
      <c r="M739" s="187"/>
      <c r="N739" s="187"/>
      <c r="O739" s="187"/>
      <c r="P739" s="187"/>
      <c r="Q739" s="187"/>
      <c r="R739" s="187"/>
      <c r="S739" s="187"/>
      <c r="T739" s="187"/>
      <c r="U739" s="187"/>
      <c r="V739" s="187"/>
      <c r="W739" s="187"/>
      <c r="X739" s="187"/>
      <c r="Y739" s="187"/>
      <c r="Z739" s="187"/>
      <c r="AA739" s="187"/>
      <c r="AB739" s="187"/>
      <c r="AC739" s="187"/>
      <c r="AD739" s="187"/>
      <c r="AE739" s="187"/>
      <c r="AF739" s="187"/>
      <c r="AG739" s="187"/>
      <c r="AH739" s="187"/>
      <c r="AI739" s="187"/>
      <c r="AJ739" s="187"/>
      <c r="AK739" s="187"/>
      <c r="AL739" s="187"/>
      <c r="AM739" s="187"/>
      <c r="AN739" s="187"/>
      <c r="AO739" s="187"/>
      <c r="AP739" s="187"/>
      <c r="AQ739" s="187"/>
      <c r="AR739" s="187"/>
      <c r="AS739" s="187"/>
      <c r="AT739" s="187"/>
      <c r="AU739" s="187"/>
      <c r="AV739" s="187"/>
      <c r="AW739" s="187"/>
      <c r="AX739" s="187"/>
      <c r="AY739" s="187"/>
      <c r="AZ739" s="187"/>
      <c r="BA739" s="187"/>
      <c r="BB739" s="187"/>
      <c r="BC739" s="187"/>
    </row>
    <row r="740" spans="2:55">
      <c r="B740" s="187"/>
      <c r="C740" s="187"/>
      <c r="D740" s="187"/>
      <c r="E740" s="187"/>
      <c r="F740" s="187"/>
      <c r="G740" s="187"/>
      <c r="H740" s="187"/>
      <c r="I740" s="187"/>
      <c r="J740" s="187"/>
      <c r="K740" s="187"/>
      <c r="L740" s="187"/>
      <c r="M740" s="187"/>
      <c r="N740" s="187"/>
      <c r="O740" s="187"/>
      <c r="P740" s="187"/>
      <c r="Q740" s="187"/>
      <c r="R740" s="187"/>
      <c r="S740" s="187"/>
      <c r="T740" s="187"/>
      <c r="U740" s="187"/>
      <c r="V740" s="187"/>
      <c r="W740" s="187"/>
      <c r="X740" s="187"/>
      <c r="Y740" s="187"/>
      <c r="Z740" s="187"/>
      <c r="AA740" s="187"/>
      <c r="AB740" s="187"/>
      <c r="AC740" s="187"/>
      <c r="AD740" s="187"/>
      <c r="AE740" s="187"/>
      <c r="AF740" s="187"/>
      <c r="AG740" s="187"/>
      <c r="AH740" s="187"/>
      <c r="AI740" s="187"/>
      <c r="AJ740" s="187"/>
      <c r="AK740" s="187"/>
      <c r="AL740" s="187"/>
      <c r="AM740" s="187"/>
      <c r="AN740" s="187"/>
      <c r="AO740" s="187"/>
      <c r="AP740" s="187"/>
      <c r="AQ740" s="187"/>
      <c r="AR740" s="187"/>
      <c r="AS740" s="187"/>
      <c r="AT740" s="187"/>
      <c r="AU740" s="187"/>
      <c r="AV740" s="187"/>
      <c r="AW740" s="187"/>
      <c r="AX740" s="187"/>
      <c r="AY740" s="187"/>
      <c r="AZ740" s="187"/>
      <c r="BA740" s="187"/>
      <c r="BB740" s="187"/>
      <c r="BC740" s="187"/>
    </row>
    <row r="741" spans="2:55">
      <c r="B741" s="187"/>
      <c r="C741" s="187"/>
      <c r="D741" s="187"/>
      <c r="E741" s="187"/>
      <c r="F741" s="187"/>
      <c r="G741" s="187"/>
      <c r="H741" s="187"/>
      <c r="I741" s="187"/>
      <c r="J741" s="187"/>
      <c r="K741" s="187"/>
      <c r="L741" s="187"/>
      <c r="M741" s="187"/>
      <c r="N741" s="187"/>
      <c r="O741" s="187"/>
      <c r="P741" s="187"/>
      <c r="Q741" s="187"/>
      <c r="R741" s="187"/>
      <c r="S741" s="187"/>
      <c r="T741" s="187"/>
      <c r="U741" s="187"/>
      <c r="V741" s="187"/>
      <c r="W741" s="187"/>
      <c r="X741" s="187"/>
      <c r="Y741" s="187"/>
      <c r="Z741" s="187"/>
      <c r="AA741" s="187"/>
      <c r="AB741" s="187"/>
      <c r="AC741" s="187"/>
      <c r="AD741" s="187"/>
      <c r="AE741" s="187"/>
      <c r="AF741" s="187"/>
      <c r="AG741" s="187"/>
      <c r="AH741" s="187"/>
      <c r="AI741" s="187"/>
      <c r="AJ741" s="187"/>
      <c r="AK741" s="187"/>
      <c r="AL741" s="187"/>
      <c r="AM741" s="187"/>
      <c r="AN741" s="187"/>
      <c r="AO741" s="187"/>
      <c r="AP741" s="187"/>
      <c r="AQ741" s="187"/>
      <c r="AR741" s="187"/>
      <c r="AS741" s="187"/>
      <c r="AT741" s="187"/>
      <c r="AU741" s="187"/>
      <c r="AV741" s="187"/>
      <c r="AW741" s="187"/>
      <c r="AX741" s="187"/>
      <c r="AY741" s="187"/>
      <c r="AZ741" s="187"/>
      <c r="BA741" s="187"/>
      <c r="BB741" s="187"/>
      <c r="BC741" s="187"/>
    </row>
    <row r="742" spans="2:55">
      <c r="B742" s="187"/>
      <c r="C742" s="187"/>
      <c r="D742" s="187"/>
      <c r="E742" s="187"/>
      <c r="F742" s="187"/>
      <c r="G742" s="187"/>
      <c r="H742" s="187"/>
      <c r="I742" s="187"/>
      <c r="J742" s="187"/>
      <c r="K742" s="187"/>
      <c r="L742" s="187"/>
      <c r="M742" s="187"/>
      <c r="N742" s="187"/>
      <c r="O742" s="187"/>
      <c r="P742" s="187"/>
      <c r="Q742" s="187"/>
      <c r="R742" s="187"/>
      <c r="S742" s="187"/>
      <c r="T742" s="187"/>
      <c r="U742" s="187"/>
      <c r="V742" s="187"/>
      <c r="W742" s="187"/>
      <c r="X742" s="187"/>
      <c r="Y742" s="187"/>
      <c r="Z742" s="187"/>
      <c r="AA742" s="187"/>
      <c r="AB742" s="187"/>
      <c r="AC742" s="187"/>
      <c r="AD742" s="187"/>
      <c r="AE742" s="187"/>
      <c r="AF742" s="187"/>
      <c r="AG742" s="187"/>
      <c r="AH742" s="187"/>
      <c r="AI742" s="187"/>
      <c r="AJ742" s="187"/>
      <c r="AK742" s="187"/>
      <c r="AL742" s="187"/>
      <c r="AM742" s="187"/>
      <c r="AN742" s="187"/>
      <c r="AO742" s="187"/>
      <c r="AP742" s="187"/>
      <c r="AQ742" s="187"/>
      <c r="AR742" s="187"/>
      <c r="AS742" s="187"/>
      <c r="AT742" s="187"/>
      <c r="AU742" s="187"/>
      <c r="AV742" s="187"/>
      <c r="AW742" s="187"/>
      <c r="AX742" s="187"/>
      <c r="AY742" s="187"/>
      <c r="AZ742" s="187"/>
      <c r="BA742" s="187"/>
      <c r="BB742" s="187"/>
      <c r="BC742" s="187"/>
    </row>
    <row r="743" spans="2:55">
      <c r="B743" s="187"/>
      <c r="C743" s="187"/>
      <c r="D743" s="187"/>
      <c r="E743" s="187"/>
      <c r="F743" s="187"/>
      <c r="G743" s="187"/>
      <c r="H743" s="187"/>
      <c r="I743" s="187"/>
      <c r="J743" s="187"/>
      <c r="K743" s="187"/>
      <c r="L743" s="187"/>
      <c r="M743" s="187"/>
      <c r="N743" s="187"/>
      <c r="O743" s="187"/>
      <c r="P743" s="187"/>
      <c r="Q743" s="187"/>
      <c r="R743" s="187"/>
      <c r="S743" s="187"/>
      <c r="T743" s="187"/>
      <c r="U743" s="187"/>
      <c r="V743" s="187"/>
      <c r="W743" s="187"/>
      <c r="X743" s="187"/>
      <c r="Y743" s="187"/>
      <c r="Z743" s="187"/>
      <c r="AA743" s="187"/>
      <c r="AB743" s="187"/>
      <c r="AC743" s="187"/>
      <c r="AD743" s="187"/>
      <c r="AE743" s="187"/>
      <c r="AF743" s="187"/>
      <c r="AG743" s="187"/>
      <c r="AH743" s="187"/>
      <c r="AI743" s="187"/>
      <c r="AJ743" s="187"/>
      <c r="AK743" s="187"/>
      <c r="AL743" s="187"/>
      <c r="AM743" s="187"/>
      <c r="AN743" s="187"/>
      <c r="AO743" s="187"/>
      <c r="AP743" s="187"/>
      <c r="AQ743" s="187"/>
      <c r="AR743" s="187"/>
      <c r="AS743" s="187"/>
      <c r="AT743" s="187"/>
      <c r="AU743" s="187"/>
      <c r="AV743" s="187"/>
      <c r="AW743" s="187"/>
      <c r="AX743" s="187"/>
      <c r="AY743" s="187"/>
      <c r="AZ743" s="187"/>
      <c r="BA743" s="187"/>
      <c r="BB743" s="187"/>
      <c r="BC743" s="187"/>
    </row>
    <row r="744" spans="2:55">
      <c r="B744" s="187"/>
      <c r="C744" s="187"/>
      <c r="D744" s="187"/>
      <c r="E744" s="187"/>
      <c r="F744" s="187"/>
      <c r="G744" s="187"/>
      <c r="H744" s="187"/>
      <c r="I744" s="187"/>
      <c r="J744" s="187"/>
      <c r="K744" s="187"/>
      <c r="L744" s="187"/>
      <c r="M744" s="187"/>
      <c r="N744" s="187"/>
      <c r="O744" s="187"/>
      <c r="P744" s="187"/>
      <c r="Q744" s="187"/>
      <c r="R744" s="187"/>
      <c r="S744" s="187"/>
      <c r="T744" s="187"/>
      <c r="U744" s="187"/>
      <c r="V744" s="187"/>
      <c r="W744" s="187"/>
      <c r="X744" s="187"/>
      <c r="Y744" s="187"/>
      <c r="Z744" s="187"/>
      <c r="AA744" s="187"/>
      <c r="AB744" s="187"/>
      <c r="AC744" s="187"/>
      <c r="AD744" s="187"/>
      <c r="AE744" s="187"/>
      <c r="AF744" s="187"/>
      <c r="AG744" s="187"/>
      <c r="AH744" s="187"/>
      <c r="AI744" s="187"/>
      <c r="AJ744" s="187"/>
      <c r="AK744" s="187"/>
      <c r="AL744" s="187"/>
      <c r="AM744" s="187"/>
      <c r="AN744" s="187"/>
      <c r="AO744" s="187"/>
      <c r="AP744" s="187"/>
      <c r="AQ744" s="187"/>
      <c r="AR744" s="187"/>
      <c r="AS744" s="187"/>
      <c r="AT744" s="187"/>
      <c r="AU744" s="187"/>
      <c r="AV744" s="187"/>
      <c r="AW744" s="187"/>
      <c r="AX744" s="187"/>
      <c r="AY744" s="187"/>
      <c r="AZ744" s="187"/>
      <c r="BA744" s="187"/>
      <c r="BB744" s="187"/>
      <c r="BC744" s="187"/>
    </row>
    <row r="745" spans="2:55">
      <c r="B745" s="187"/>
      <c r="C745" s="187"/>
      <c r="D745" s="187"/>
      <c r="E745" s="187"/>
      <c r="F745" s="187"/>
      <c r="G745" s="187"/>
      <c r="H745" s="187"/>
      <c r="I745" s="187"/>
      <c r="J745" s="187"/>
      <c r="K745" s="187"/>
      <c r="L745" s="187"/>
      <c r="M745" s="187"/>
      <c r="N745" s="187"/>
      <c r="O745" s="187"/>
      <c r="P745" s="187"/>
      <c r="Q745" s="187"/>
      <c r="R745" s="187"/>
      <c r="S745" s="187"/>
      <c r="T745" s="187"/>
      <c r="U745" s="187"/>
      <c r="V745" s="187"/>
      <c r="W745" s="187"/>
      <c r="X745" s="187"/>
      <c r="Y745" s="187"/>
      <c r="Z745" s="187"/>
      <c r="AA745" s="187"/>
      <c r="AB745" s="187"/>
      <c r="AC745" s="187"/>
      <c r="AD745" s="187"/>
      <c r="AE745" s="187"/>
      <c r="AF745" s="187"/>
      <c r="AG745" s="187"/>
      <c r="AH745" s="187"/>
      <c r="AI745" s="187"/>
      <c r="AJ745" s="187"/>
      <c r="AK745" s="187"/>
      <c r="AL745" s="187"/>
      <c r="AM745" s="187"/>
      <c r="AN745" s="187"/>
      <c r="AO745" s="187"/>
      <c r="AP745" s="187"/>
      <c r="AQ745" s="187"/>
      <c r="AR745" s="187"/>
      <c r="AS745" s="187"/>
      <c r="AT745" s="187"/>
      <c r="AU745" s="187"/>
      <c r="AV745" s="187"/>
      <c r="AW745" s="187"/>
      <c r="AX745" s="187"/>
      <c r="AY745" s="187"/>
      <c r="AZ745" s="187"/>
      <c r="BA745" s="187"/>
      <c r="BB745" s="187"/>
      <c r="BC745" s="187"/>
    </row>
    <row r="746" spans="2:55">
      <c r="B746" s="187"/>
      <c r="C746" s="187"/>
      <c r="D746" s="187"/>
      <c r="E746" s="187"/>
      <c r="F746" s="187"/>
      <c r="G746" s="187"/>
      <c r="H746" s="187"/>
      <c r="I746" s="187"/>
      <c r="J746" s="187"/>
      <c r="K746" s="187"/>
      <c r="L746" s="187"/>
      <c r="M746" s="187"/>
      <c r="N746" s="187"/>
      <c r="O746" s="187"/>
      <c r="P746" s="187"/>
      <c r="Q746" s="187"/>
      <c r="R746" s="187"/>
      <c r="S746" s="187"/>
      <c r="T746" s="187"/>
      <c r="U746" s="187"/>
      <c r="V746" s="187"/>
      <c r="W746" s="187"/>
      <c r="X746" s="187"/>
      <c r="Y746" s="187"/>
      <c r="Z746" s="187"/>
      <c r="AA746" s="187"/>
      <c r="AB746" s="187"/>
      <c r="AC746" s="187"/>
      <c r="AD746" s="187"/>
      <c r="AE746" s="187"/>
      <c r="AF746" s="187"/>
      <c r="AG746" s="187"/>
      <c r="AH746" s="187"/>
      <c r="AI746" s="187"/>
      <c r="AJ746" s="187"/>
      <c r="AK746" s="187"/>
      <c r="AL746" s="187"/>
      <c r="AM746" s="187"/>
      <c r="AN746" s="187"/>
      <c r="AO746" s="187"/>
      <c r="AP746" s="187"/>
      <c r="AQ746" s="187"/>
      <c r="AR746" s="187"/>
      <c r="AS746" s="187"/>
      <c r="AT746" s="187"/>
      <c r="AU746" s="187"/>
      <c r="AV746" s="187"/>
      <c r="AW746" s="187"/>
      <c r="AX746" s="187"/>
      <c r="AY746" s="187"/>
      <c r="AZ746" s="187"/>
      <c r="BA746" s="187"/>
      <c r="BB746" s="187"/>
      <c r="BC746" s="187"/>
    </row>
    <row r="747" spans="2:55">
      <c r="B747" s="187"/>
      <c r="C747" s="187"/>
      <c r="D747" s="187"/>
      <c r="E747" s="187"/>
      <c r="F747" s="187"/>
      <c r="G747" s="187"/>
      <c r="H747" s="187"/>
      <c r="I747" s="187"/>
      <c r="J747" s="187"/>
      <c r="K747" s="187"/>
      <c r="L747" s="187"/>
      <c r="M747" s="187"/>
      <c r="N747" s="187"/>
      <c r="O747" s="187"/>
      <c r="P747" s="187"/>
      <c r="Q747" s="187"/>
      <c r="R747" s="187"/>
      <c r="S747" s="187"/>
      <c r="T747" s="187"/>
      <c r="U747" s="187"/>
      <c r="V747" s="187"/>
      <c r="W747" s="187"/>
      <c r="X747" s="187"/>
      <c r="Y747" s="187"/>
      <c r="Z747" s="187"/>
      <c r="AA747" s="187"/>
      <c r="AB747" s="187"/>
      <c r="AC747" s="187"/>
      <c r="AD747" s="187"/>
      <c r="AE747" s="187"/>
      <c r="AF747" s="187"/>
      <c r="AG747" s="187"/>
      <c r="AH747" s="187"/>
      <c r="AI747" s="187"/>
      <c r="AJ747" s="187"/>
      <c r="AK747" s="187"/>
      <c r="AL747" s="187"/>
      <c r="AM747" s="187"/>
      <c r="AN747" s="187"/>
      <c r="AO747" s="187"/>
      <c r="AP747" s="187"/>
      <c r="AQ747" s="187"/>
      <c r="AR747" s="187"/>
      <c r="AS747" s="187"/>
      <c r="AT747" s="187"/>
      <c r="AU747" s="187"/>
      <c r="AV747" s="187"/>
      <c r="AW747" s="187"/>
      <c r="AX747" s="187"/>
      <c r="AY747" s="187"/>
      <c r="AZ747" s="187"/>
      <c r="BA747" s="187"/>
      <c r="BB747" s="187"/>
      <c r="BC747" s="187"/>
    </row>
    <row r="748" spans="2:55">
      <c r="B748" s="187"/>
      <c r="C748" s="187"/>
      <c r="D748" s="187"/>
      <c r="E748" s="187"/>
      <c r="F748" s="187"/>
      <c r="G748" s="187"/>
      <c r="H748" s="187"/>
      <c r="I748" s="187"/>
      <c r="J748" s="187"/>
      <c r="K748" s="187"/>
      <c r="L748" s="187"/>
      <c r="M748" s="187"/>
      <c r="N748" s="187"/>
      <c r="O748" s="187"/>
      <c r="P748" s="187"/>
      <c r="Q748" s="187"/>
      <c r="R748" s="187"/>
      <c r="S748" s="187"/>
      <c r="T748" s="187"/>
      <c r="U748" s="187"/>
      <c r="V748" s="187"/>
      <c r="W748" s="187"/>
      <c r="X748" s="187"/>
      <c r="Y748" s="187"/>
      <c r="Z748" s="187"/>
      <c r="AA748" s="187"/>
      <c r="AB748" s="187"/>
      <c r="AC748" s="187"/>
      <c r="AD748" s="187"/>
      <c r="AE748" s="187"/>
      <c r="AF748" s="187"/>
      <c r="AG748" s="187"/>
      <c r="AH748" s="187"/>
      <c r="AI748" s="187"/>
      <c r="AJ748" s="187"/>
      <c r="AK748" s="187"/>
      <c r="AL748" s="187"/>
      <c r="AM748" s="187"/>
      <c r="AN748" s="187"/>
      <c r="AO748" s="187"/>
      <c r="AP748" s="187"/>
      <c r="AQ748" s="187"/>
      <c r="AR748" s="187"/>
      <c r="AS748" s="187"/>
      <c r="AT748" s="187"/>
      <c r="AU748" s="187"/>
      <c r="AV748" s="187"/>
      <c r="AW748" s="187"/>
      <c r="AX748" s="187"/>
      <c r="AY748" s="187"/>
      <c r="AZ748" s="187"/>
      <c r="BA748" s="187"/>
      <c r="BB748" s="187"/>
      <c r="BC748" s="187"/>
    </row>
    <row r="749" spans="2:55">
      <c r="B749" s="187"/>
      <c r="C749" s="187"/>
      <c r="D749" s="187"/>
      <c r="E749" s="187"/>
      <c r="F749" s="187"/>
      <c r="G749" s="187"/>
      <c r="H749" s="187"/>
      <c r="I749" s="187"/>
      <c r="J749" s="187"/>
      <c r="K749" s="187"/>
      <c r="L749" s="187"/>
      <c r="M749" s="187"/>
      <c r="N749" s="187"/>
      <c r="O749" s="187"/>
      <c r="P749" s="187"/>
      <c r="Q749" s="187"/>
      <c r="R749" s="187"/>
      <c r="S749" s="187"/>
      <c r="T749" s="187"/>
      <c r="U749" s="187"/>
      <c r="V749" s="187"/>
      <c r="W749" s="187"/>
      <c r="X749" s="187"/>
      <c r="Y749" s="187"/>
      <c r="Z749" s="187"/>
      <c r="AA749" s="187"/>
      <c r="AB749" s="187"/>
      <c r="AC749" s="187"/>
      <c r="AD749" s="187"/>
      <c r="AE749" s="187"/>
      <c r="AF749" s="187"/>
      <c r="AG749" s="187"/>
      <c r="AH749" s="187"/>
      <c r="AI749" s="187"/>
      <c r="AJ749" s="187"/>
      <c r="AK749" s="187"/>
      <c r="AL749" s="187"/>
      <c r="AM749" s="187"/>
      <c r="AN749" s="187"/>
      <c r="AO749" s="187"/>
      <c r="AP749" s="187"/>
      <c r="AQ749" s="187"/>
      <c r="AR749" s="187"/>
      <c r="AS749" s="187"/>
      <c r="AT749" s="187"/>
      <c r="AU749" s="187"/>
      <c r="AV749" s="187"/>
      <c r="AW749" s="187"/>
      <c r="AX749" s="187"/>
      <c r="AY749" s="187"/>
      <c r="AZ749" s="187"/>
      <c r="BA749" s="187"/>
      <c r="BB749" s="187"/>
      <c r="BC749" s="187"/>
    </row>
    <row r="750" spans="2:55">
      <c r="B750" s="187"/>
      <c r="C750" s="187"/>
      <c r="D750" s="187"/>
      <c r="E750" s="187"/>
      <c r="F750" s="187"/>
      <c r="G750" s="187"/>
      <c r="H750" s="187"/>
      <c r="I750" s="187"/>
      <c r="J750" s="187"/>
      <c r="K750" s="187"/>
      <c r="L750" s="187"/>
      <c r="M750" s="187"/>
      <c r="N750" s="187"/>
      <c r="O750" s="187"/>
      <c r="P750" s="187"/>
      <c r="Q750" s="187"/>
      <c r="R750" s="187"/>
      <c r="S750" s="187"/>
      <c r="T750" s="187"/>
      <c r="U750" s="187"/>
      <c r="V750" s="187"/>
      <c r="W750" s="187"/>
      <c r="X750" s="187"/>
      <c r="Y750" s="187"/>
      <c r="Z750" s="187"/>
      <c r="AA750" s="187"/>
      <c r="AB750" s="187"/>
      <c r="AC750" s="187"/>
      <c r="AD750" s="187"/>
      <c r="AE750" s="187"/>
      <c r="AF750" s="187"/>
      <c r="AG750" s="187"/>
      <c r="AH750" s="187"/>
      <c r="AI750" s="187"/>
      <c r="AJ750" s="187"/>
      <c r="AK750" s="187"/>
      <c r="AL750" s="187"/>
      <c r="AM750" s="187"/>
      <c r="AN750" s="187"/>
      <c r="AO750" s="187"/>
      <c r="AP750" s="187"/>
      <c r="AQ750" s="187"/>
      <c r="AR750" s="187"/>
      <c r="AS750" s="187"/>
      <c r="AT750" s="187"/>
      <c r="AU750" s="187"/>
      <c r="AV750" s="187"/>
      <c r="AW750" s="187"/>
      <c r="AX750" s="187"/>
      <c r="AY750" s="187"/>
      <c r="AZ750" s="187"/>
      <c r="BA750" s="187"/>
      <c r="BB750" s="187"/>
      <c r="BC750" s="187"/>
    </row>
    <row r="751" spans="2:55">
      <c r="B751" s="187"/>
      <c r="C751" s="187"/>
      <c r="D751" s="187"/>
      <c r="E751" s="187"/>
      <c r="F751" s="187"/>
      <c r="G751" s="187"/>
      <c r="H751" s="187"/>
      <c r="I751" s="187"/>
      <c r="J751" s="187"/>
      <c r="K751" s="187"/>
      <c r="L751" s="187"/>
      <c r="M751" s="187"/>
      <c r="N751" s="187"/>
      <c r="O751" s="187"/>
      <c r="P751" s="187"/>
      <c r="Q751" s="187"/>
      <c r="R751" s="187"/>
      <c r="S751" s="187"/>
      <c r="T751" s="187"/>
      <c r="U751" s="187"/>
      <c r="V751" s="187"/>
      <c r="W751" s="187"/>
      <c r="X751" s="187"/>
      <c r="Y751" s="187"/>
      <c r="Z751" s="187"/>
      <c r="AA751" s="187"/>
      <c r="AB751" s="187"/>
      <c r="AC751" s="187"/>
      <c r="AD751" s="187"/>
      <c r="AE751" s="187"/>
      <c r="AF751" s="187"/>
      <c r="AG751" s="187"/>
      <c r="AH751" s="187"/>
      <c r="AI751" s="187"/>
      <c r="AJ751" s="187"/>
      <c r="AK751" s="187"/>
      <c r="AL751" s="187"/>
      <c r="AM751" s="187"/>
      <c r="AN751" s="187"/>
      <c r="AO751" s="187"/>
      <c r="AP751" s="187"/>
      <c r="AQ751" s="187"/>
      <c r="AR751" s="187"/>
      <c r="AS751" s="187"/>
      <c r="AT751" s="187"/>
      <c r="AU751" s="187"/>
      <c r="AV751" s="187"/>
      <c r="AW751" s="187"/>
      <c r="AX751" s="187"/>
      <c r="AY751" s="187"/>
      <c r="AZ751" s="187"/>
      <c r="BA751" s="187"/>
      <c r="BB751" s="187"/>
      <c r="BC751" s="187"/>
    </row>
    <row r="752" spans="2:55">
      <c r="B752" s="187"/>
      <c r="C752" s="187"/>
      <c r="D752" s="187"/>
      <c r="E752" s="187"/>
      <c r="F752" s="187"/>
      <c r="G752" s="187"/>
      <c r="H752" s="187"/>
      <c r="I752" s="187"/>
      <c r="J752" s="187"/>
      <c r="K752" s="187"/>
      <c r="L752" s="187"/>
      <c r="M752" s="187"/>
      <c r="N752" s="187"/>
      <c r="O752" s="187"/>
      <c r="P752" s="187"/>
      <c r="Q752" s="187"/>
      <c r="R752" s="187"/>
      <c r="S752" s="187"/>
      <c r="T752" s="187"/>
      <c r="U752" s="187"/>
      <c r="V752" s="187"/>
      <c r="W752" s="187"/>
      <c r="X752" s="187"/>
      <c r="Y752" s="187"/>
      <c r="Z752" s="187"/>
      <c r="AA752" s="187"/>
      <c r="AB752" s="187"/>
      <c r="AC752" s="187"/>
      <c r="AD752" s="187"/>
      <c r="AE752" s="187"/>
      <c r="AF752" s="187"/>
      <c r="AG752" s="187"/>
      <c r="AH752" s="187"/>
      <c r="AI752" s="187"/>
      <c r="AJ752" s="187"/>
      <c r="AK752" s="187"/>
      <c r="AL752" s="187"/>
      <c r="AM752" s="187"/>
      <c r="AN752" s="187"/>
      <c r="AO752" s="187"/>
      <c r="AP752" s="187"/>
      <c r="AQ752" s="187"/>
      <c r="AR752" s="187"/>
      <c r="AS752" s="187"/>
      <c r="AT752" s="187"/>
      <c r="AU752" s="187"/>
      <c r="AV752" s="187"/>
      <c r="AW752" s="187"/>
      <c r="AX752" s="187"/>
      <c r="AY752" s="187"/>
      <c r="AZ752" s="187"/>
      <c r="BA752" s="187"/>
      <c r="BB752" s="187"/>
      <c r="BC752" s="187"/>
    </row>
    <row r="753" spans="2:55">
      <c r="B753" s="187"/>
      <c r="C753" s="187"/>
      <c r="D753" s="187"/>
      <c r="E753" s="187"/>
      <c r="F753" s="187"/>
      <c r="G753" s="187"/>
      <c r="H753" s="187"/>
      <c r="I753" s="187"/>
      <c r="J753" s="187"/>
      <c r="K753" s="187"/>
      <c r="L753" s="187"/>
      <c r="M753" s="187"/>
      <c r="N753" s="187"/>
      <c r="O753" s="187"/>
      <c r="P753" s="187"/>
      <c r="Q753" s="187"/>
      <c r="R753" s="187"/>
      <c r="S753" s="187"/>
      <c r="T753" s="187"/>
      <c r="U753" s="187"/>
      <c r="V753" s="187"/>
      <c r="W753" s="187"/>
      <c r="X753" s="187"/>
      <c r="Y753" s="187"/>
      <c r="Z753" s="187"/>
      <c r="AA753" s="187"/>
      <c r="AB753" s="187"/>
      <c r="AC753" s="187"/>
      <c r="AD753" s="187"/>
      <c r="AE753" s="187"/>
      <c r="AF753" s="187"/>
      <c r="AG753" s="187"/>
      <c r="AH753" s="187"/>
      <c r="AI753" s="187"/>
      <c r="AJ753" s="187"/>
      <c r="AK753" s="187"/>
      <c r="AL753" s="187"/>
      <c r="AM753" s="187"/>
      <c r="AN753" s="187"/>
      <c r="AO753" s="187"/>
      <c r="AP753" s="187"/>
      <c r="AQ753" s="187"/>
      <c r="AR753" s="187"/>
      <c r="AS753" s="187"/>
      <c r="AT753" s="187"/>
      <c r="AU753" s="187"/>
      <c r="AV753" s="187"/>
      <c r="AW753" s="187"/>
      <c r="AX753" s="187"/>
      <c r="AY753" s="187"/>
      <c r="AZ753" s="187"/>
      <c r="BA753" s="187"/>
      <c r="BB753" s="187"/>
      <c r="BC753" s="187"/>
    </row>
    <row r="754" spans="2:55">
      <c r="B754" s="187"/>
      <c r="C754" s="187"/>
      <c r="D754" s="187"/>
      <c r="E754" s="187"/>
      <c r="F754" s="187"/>
      <c r="G754" s="187"/>
      <c r="H754" s="187"/>
      <c r="I754" s="187"/>
      <c r="J754" s="187"/>
      <c r="K754" s="187"/>
      <c r="L754" s="187"/>
      <c r="M754" s="187"/>
      <c r="N754" s="187"/>
      <c r="O754" s="187"/>
      <c r="P754" s="187"/>
      <c r="Q754" s="187"/>
      <c r="R754" s="187"/>
      <c r="S754" s="187"/>
      <c r="T754" s="187"/>
      <c r="U754" s="187"/>
      <c r="V754" s="187"/>
      <c r="W754" s="187"/>
      <c r="X754" s="187"/>
      <c r="Y754" s="187"/>
      <c r="Z754" s="187"/>
      <c r="AA754" s="187"/>
      <c r="AB754" s="187"/>
      <c r="AC754" s="187"/>
      <c r="AD754" s="187"/>
      <c r="AE754" s="187"/>
      <c r="AF754" s="187"/>
      <c r="AG754" s="187"/>
      <c r="AH754" s="187"/>
      <c r="AI754" s="187"/>
      <c r="AJ754" s="187"/>
      <c r="AK754" s="187"/>
      <c r="AL754" s="187"/>
      <c r="AM754" s="187"/>
      <c r="AN754" s="187"/>
      <c r="AO754" s="187"/>
      <c r="AP754" s="187"/>
      <c r="AQ754" s="187"/>
      <c r="AR754" s="187"/>
      <c r="AS754" s="187"/>
      <c r="AT754" s="187"/>
      <c r="AU754" s="187"/>
      <c r="AV754" s="187"/>
      <c r="AW754" s="187"/>
      <c r="AX754" s="187"/>
      <c r="AY754" s="187"/>
      <c r="AZ754" s="187"/>
      <c r="BA754" s="187"/>
      <c r="BB754" s="187"/>
      <c r="BC754" s="187"/>
    </row>
    <row r="755" spans="2:55">
      <c r="B755" s="187"/>
      <c r="C755" s="187"/>
      <c r="D755" s="187"/>
      <c r="E755" s="187"/>
      <c r="F755" s="187"/>
      <c r="G755" s="187"/>
      <c r="H755" s="187"/>
      <c r="I755" s="187"/>
      <c r="J755" s="187"/>
      <c r="K755" s="187"/>
      <c r="L755" s="187"/>
      <c r="M755" s="187"/>
      <c r="N755" s="187"/>
      <c r="O755" s="187"/>
      <c r="P755" s="187"/>
      <c r="Q755" s="187"/>
      <c r="R755" s="187"/>
      <c r="S755" s="187"/>
      <c r="T755" s="187"/>
      <c r="U755" s="187"/>
      <c r="V755" s="187"/>
      <c r="W755" s="187"/>
      <c r="X755" s="187"/>
      <c r="Y755" s="187"/>
      <c r="Z755" s="187"/>
      <c r="AA755" s="187"/>
      <c r="AB755" s="187"/>
      <c r="AC755" s="187"/>
      <c r="AD755" s="187"/>
      <c r="AE755" s="187"/>
      <c r="AF755" s="187"/>
      <c r="AG755" s="187"/>
      <c r="AH755" s="187"/>
      <c r="AI755" s="187"/>
      <c r="AJ755" s="187"/>
      <c r="AK755" s="187"/>
      <c r="AL755" s="187"/>
      <c r="AM755" s="187"/>
      <c r="AN755" s="187"/>
      <c r="AO755" s="187"/>
      <c r="AP755" s="187"/>
      <c r="AQ755" s="187"/>
      <c r="AR755" s="187"/>
      <c r="AS755" s="187"/>
      <c r="AT755" s="187"/>
      <c r="AU755" s="187"/>
      <c r="AV755" s="187"/>
      <c r="AW755" s="187"/>
      <c r="AX755" s="187"/>
      <c r="AY755" s="187"/>
      <c r="AZ755" s="187"/>
      <c r="BA755" s="187"/>
      <c r="BB755" s="187"/>
      <c r="BC755" s="187"/>
    </row>
    <row r="756" spans="2:55">
      <c r="B756" s="187"/>
      <c r="C756" s="187"/>
      <c r="D756" s="187"/>
      <c r="E756" s="187"/>
      <c r="F756" s="187"/>
      <c r="G756" s="187"/>
      <c r="H756" s="187"/>
      <c r="I756" s="187"/>
      <c r="J756" s="187"/>
      <c r="K756" s="187"/>
      <c r="L756" s="187"/>
      <c r="M756" s="187"/>
      <c r="N756" s="187"/>
      <c r="O756" s="187"/>
      <c r="P756" s="187"/>
      <c r="Q756" s="187"/>
      <c r="R756" s="187"/>
      <c r="S756" s="187"/>
      <c r="T756" s="187"/>
      <c r="U756" s="187"/>
      <c r="V756" s="187"/>
      <c r="W756" s="187"/>
      <c r="X756" s="187"/>
      <c r="Y756" s="187"/>
      <c r="Z756" s="187"/>
      <c r="AA756" s="187"/>
      <c r="AB756" s="187"/>
      <c r="AC756" s="187"/>
      <c r="AD756" s="187"/>
      <c r="AE756" s="187"/>
      <c r="AF756" s="187"/>
      <c r="AG756" s="187"/>
      <c r="AH756" s="187"/>
      <c r="AI756" s="187"/>
      <c r="AJ756" s="187"/>
      <c r="AK756" s="187"/>
      <c r="AL756" s="187"/>
      <c r="AM756" s="187"/>
      <c r="AN756" s="187"/>
      <c r="AO756" s="187"/>
      <c r="AP756" s="187"/>
      <c r="AQ756" s="187"/>
      <c r="AR756" s="187"/>
      <c r="AS756" s="187"/>
      <c r="AT756" s="187"/>
      <c r="AU756" s="187"/>
      <c r="AV756" s="187"/>
      <c r="AW756" s="187"/>
      <c r="AX756" s="187"/>
      <c r="AY756" s="187"/>
      <c r="AZ756" s="187"/>
      <c r="BA756" s="187"/>
      <c r="BB756" s="187"/>
      <c r="BC756" s="187"/>
    </row>
    <row r="757" spans="2:55">
      <c r="B757" s="187"/>
      <c r="C757" s="187"/>
      <c r="D757" s="187"/>
      <c r="E757" s="187"/>
      <c r="F757" s="187"/>
      <c r="G757" s="187"/>
      <c r="H757" s="187"/>
      <c r="I757" s="187"/>
      <c r="J757" s="187"/>
      <c r="K757" s="187"/>
      <c r="L757" s="187"/>
      <c r="M757" s="187"/>
      <c r="N757" s="187"/>
      <c r="O757" s="187"/>
      <c r="P757" s="187"/>
      <c r="Q757" s="187"/>
      <c r="R757" s="187"/>
      <c r="S757" s="187"/>
      <c r="T757" s="187"/>
      <c r="U757" s="187"/>
      <c r="V757" s="187"/>
      <c r="W757" s="187"/>
      <c r="X757" s="187"/>
      <c r="Y757" s="187"/>
      <c r="Z757" s="187"/>
      <c r="AA757" s="187"/>
      <c r="AB757" s="187"/>
      <c r="AC757" s="187"/>
      <c r="AD757" s="187"/>
      <c r="AE757" s="187"/>
      <c r="AF757" s="187"/>
      <c r="AG757" s="187"/>
      <c r="AH757" s="187"/>
      <c r="AI757" s="187"/>
      <c r="AJ757" s="187"/>
      <c r="AK757" s="187"/>
      <c r="AL757" s="187"/>
      <c r="AM757" s="187"/>
      <c r="AN757" s="187"/>
      <c r="AO757" s="187"/>
      <c r="AP757" s="187"/>
      <c r="AQ757" s="187"/>
      <c r="AR757" s="187"/>
      <c r="AS757" s="187"/>
      <c r="AT757" s="187"/>
      <c r="AU757" s="187"/>
      <c r="AV757" s="187"/>
      <c r="AW757" s="187"/>
      <c r="AX757" s="187"/>
      <c r="AY757" s="187"/>
      <c r="AZ757" s="187"/>
      <c r="BA757" s="187"/>
      <c r="BB757" s="187"/>
      <c r="BC757" s="187"/>
    </row>
    <row r="758" spans="2:55">
      <c r="B758" s="187"/>
      <c r="C758" s="187"/>
      <c r="D758" s="187"/>
      <c r="E758" s="187"/>
      <c r="F758" s="187"/>
      <c r="G758" s="187"/>
      <c r="H758" s="187"/>
      <c r="I758" s="187"/>
      <c r="J758" s="187"/>
      <c r="K758" s="187"/>
      <c r="L758" s="187"/>
      <c r="M758" s="187"/>
      <c r="N758" s="187"/>
      <c r="O758" s="187"/>
      <c r="P758" s="187"/>
      <c r="Q758" s="187"/>
      <c r="R758" s="187"/>
      <c r="S758" s="187"/>
      <c r="T758" s="187"/>
      <c r="U758" s="187"/>
      <c r="V758" s="187"/>
      <c r="W758" s="187"/>
      <c r="X758" s="187"/>
      <c r="Y758" s="187"/>
      <c r="Z758" s="187"/>
      <c r="AA758" s="187"/>
      <c r="AB758" s="187"/>
      <c r="AC758" s="187"/>
      <c r="AD758" s="187"/>
      <c r="AE758" s="187"/>
      <c r="AF758" s="187"/>
      <c r="AG758" s="187"/>
      <c r="AH758" s="187"/>
      <c r="AI758" s="187"/>
      <c r="AJ758" s="187"/>
      <c r="AK758" s="187"/>
      <c r="AL758" s="187"/>
      <c r="AM758" s="187"/>
      <c r="AN758" s="187"/>
      <c r="AO758" s="187"/>
      <c r="AP758" s="187"/>
      <c r="AQ758" s="187"/>
      <c r="AR758" s="187"/>
      <c r="AS758" s="187"/>
      <c r="AT758" s="187"/>
      <c r="AU758" s="187"/>
      <c r="AV758" s="187"/>
      <c r="AW758" s="187"/>
      <c r="AX758" s="187"/>
      <c r="AY758" s="187"/>
      <c r="AZ758" s="187"/>
      <c r="BA758" s="187"/>
      <c r="BB758" s="187"/>
      <c r="BC758" s="187"/>
    </row>
    <row r="759" spans="2:55">
      <c r="B759" s="187"/>
      <c r="C759" s="187"/>
      <c r="D759" s="187"/>
      <c r="E759" s="187"/>
      <c r="F759" s="187"/>
      <c r="G759" s="187"/>
      <c r="H759" s="187"/>
      <c r="I759" s="187"/>
      <c r="J759" s="187"/>
      <c r="K759" s="187"/>
      <c r="L759" s="187"/>
      <c r="M759" s="187"/>
      <c r="N759" s="187"/>
      <c r="O759" s="187"/>
      <c r="P759" s="187"/>
      <c r="Q759" s="187"/>
      <c r="R759" s="187"/>
      <c r="S759" s="187"/>
      <c r="T759" s="187"/>
      <c r="U759" s="187"/>
      <c r="V759" s="187"/>
      <c r="W759" s="187"/>
      <c r="X759" s="187"/>
      <c r="Y759" s="187"/>
      <c r="Z759" s="187"/>
      <c r="AA759" s="187"/>
      <c r="AB759" s="187"/>
      <c r="AC759" s="187"/>
      <c r="AD759" s="187"/>
      <c r="AE759" s="187"/>
      <c r="AF759" s="187"/>
      <c r="AG759" s="187"/>
      <c r="AH759" s="187"/>
      <c r="AI759" s="187"/>
      <c r="AJ759" s="187"/>
      <c r="AK759" s="187"/>
      <c r="AL759" s="187"/>
      <c r="AM759" s="187"/>
      <c r="AN759" s="187"/>
      <c r="AO759" s="187"/>
      <c r="AP759" s="187"/>
      <c r="AQ759" s="187"/>
      <c r="AR759" s="187"/>
      <c r="AS759" s="187"/>
      <c r="AT759" s="187"/>
      <c r="AU759" s="187"/>
      <c r="AV759" s="187"/>
      <c r="AW759" s="187"/>
      <c r="AX759" s="187"/>
      <c r="AY759" s="187"/>
      <c r="AZ759" s="187"/>
      <c r="BA759" s="187"/>
      <c r="BB759" s="187"/>
      <c r="BC759" s="187"/>
    </row>
    <row r="760" spans="2:55">
      <c r="B760" s="187"/>
      <c r="C760" s="187"/>
      <c r="D760" s="187"/>
      <c r="E760" s="187"/>
      <c r="F760" s="187"/>
      <c r="G760" s="187"/>
      <c r="H760" s="187"/>
      <c r="I760" s="187"/>
      <c r="J760" s="187"/>
      <c r="K760" s="187"/>
      <c r="L760" s="187"/>
      <c r="M760" s="187"/>
      <c r="N760" s="187"/>
      <c r="O760" s="187"/>
      <c r="P760" s="187"/>
      <c r="Q760" s="187"/>
      <c r="R760" s="187"/>
      <c r="S760" s="187"/>
      <c r="T760" s="187"/>
      <c r="U760" s="187"/>
      <c r="V760" s="187"/>
      <c r="W760" s="187"/>
      <c r="X760" s="187"/>
      <c r="Y760" s="187"/>
      <c r="Z760" s="187"/>
      <c r="AA760" s="187"/>
      <c r="AB760" s="187"/>
      <c r="AC760" s="187"/>
      <c r="AD760" s="187"/>
      <c r="AE760" s="187"/>
      <c r="AF760" s="187"/>
      <c r="AG760" s="187"/>
      <c r="AH760" s="187"/>
      <c r="AI760" s="187"/>
      <c r="AJ760" s="187"/>
      <c r="AK760" s="187"/>
      <c r="AL760" s="187"/>
      <c r="AM760" s="187"/>
      <c r="AN760" s="187"/>
      <c r="AO760" s="187"/>
      <c r="AP760" s="187"/>
      <c r="AQ760" s="187"/>
      <c r="AR760" s="187"/>
      <c r="AS760" s="187"/>
      <c r="AT760" s="187"/>
      <c r="AU760" s="187"/>
      <c r="AV760" s="187"/>
      <c r="AW760" s="187"/>
      <c r="AX760" s="187"/>
      <c r="AY760" s="187"/>
      <c r="AZ760" s="187"/>
      <c r="BA760" s="187"/>
      <c r="BB760" s="187"/>
      <c r="BC760" s="187"/>
    </row>
    <row r="761" spans="2:55">
      <c r="B761" s="187"/>
      <c r="C761" s="187"/>
      <c r="D761" s="187"/>
      <c r="E761" s="187"/>
      <c r="F761" s="187"/>
      <c r="G761" s="187"/>
      <c r="H761" s="187"/>
      <c r="I761" s="187"/>
      <c r="J761" s="187"/>
      <c r="K761" s="187"/>
      <c r="L761" s="187"/>
      <c r="M761" s="187"/>
      <c r="N761" s="187"/>
      <c r="O761" s="187"/>
      <c r="P761" s="187"/>
      <c r="Q761" s="187"/>
      <c r="R761" s="187"/>
      <c r="S761" s="187"/>
      <c r="T761" s="187"/>
      <c r="U761" s="187"/>
      <c r="V761" s="187"/>
      <c r="W761" s="187"/>
      <c r="X761" s="187"/>
      <c r="Y761" s="187"/>
      <c r="Z761" s="187"/>
      <c r="AA761" s="187"/>
      <c r="AB761" s="187"/>
      <c r="AC761" s="187"/>
      <c r="AD761" s="187"/>
      <c r="AE761" s="187"/>
      <c r="AF761" s="187"/>
      <c r="AG761" s="187"/>
      <c r="AH761" s="187"/>
      <c r="AI761" s="187"/>
      <c r="AJ761" s="187"/>
      <c r="AK761" s="187"/>
      <c r="AL761" s="187"/>
      <c r="AM761" s="187"/>
      <c r="AN761" s="187"/>
      <c r="AO761" s="187"/>
      <c r="AP761" s="187"/>
      <c r="AQ761" s="187"/>
      <c r="AR761" s="187"/>
      <c r="AS761" s="187"/>
      <c r="AT761" s="187"/>
      <c r="AU761" s="187"/>
      <c r="AV761" s="187"/>
      <c r="AW761" s="187"/>
      <c r="AX761" s="187"/>
      <c r="AY761" s="187"/>
      <c r="AZ761" s="187"/>
      <c r="BA761" s="187"/>
      <c r="BB761" s="187"/>
      <c r="BC761" s="187"/>
    </row>
    <row r="762" spans="2:55">
      <c r="B762" s="187"/>
      <c r="C762" s="187"/>
      <c r="D762" s="187"/>
      <c r="E762" s="187"/>
      <c r="F762" s="187"/>
      <c r="G762" s="187"/>
      <c r="H762" s="187"/>
      <c r="I762" s="187"/>
      <c r="J762" s="187"/>
      <c r="K762" s="187"/>
      <c r="L762" s="187"/>
      <c r="M762" s="187"/>
      <c r="N762" s="187"/>
      <c r="O762" s="187"/>
      <c r="P762" s="187"/>
      <c r="Q762" s="187"/>
      <c r="R762" s="187"/>
      <c r="S762" s="187"/>
      <c r="T762" s="187"/>
      <c r="U762" s="187"/>
      <c r="V762" s="187"/>
      <c r="W762" s="187"/>
      <c r="X762" s="187"/>
      <c r="Y762" s="187"/>
      <c r="Z762" s="187"/>
      <c r="AA762" s="187"/>
      <c r="AB762" s="187"/>
      <c r="AC762" s="187"/>
      <c r="AD762" s="187"/>
      <c r="AE762" s="187"/>
      <c r="AF762" s="187"/>
      <c r="AG762" s="187"/>
      <c r="AH762" s="187"/>
      <c r="AI762" s="187"/>
      <c r="AJ762" s="187"/>
      <c r="AK762" s="187"/>
      <c r="AL762" s="187"/>
      <c r="AM762" s="187"/>
      <c r="AN762" s="187"/>
      <c r="AO762" s="187"/>
      <c r="AP762" s="187"/>
      <c r="AQ762" s="187"/>
      <c r="AR762" s="187"/>
      <c r="AS762" s="187"/>
      <c r="AT762" s="187"/>
      <c r="AU762" s="187"/>
      <c r="AV762" s="187"/>
      <c r="AW762" s="187"/>
      <c r="AX762" s="187"/>
      <c r="AY762" s="187"/>
      <c r="AZ762" s="187"/>
      <c r="BA762" s="187"/>
      <c r="BB762" s="187"/>
      <c r="BC762" s="187"/>
    </row>
    <row r="763" spans="2:55">
      <c r="B763" s="187"/>
      <c r="C763" s="187"/>
      <c r="D763" s="187"/>
      <c r="E763" s="187"/>
      <c r="F763" s="187"/>
      <c r="G763" s="187"/>
      <c r="H763" s="187"/>
      <c r="I763" s="187"/>
      <c r="J763" s="187"/>
      <c r="K763" s="187"/>
      <c r="L763" s="187"/>
      <c r="M763" s="187"/>
      <c r="N763" s="187"/>
      <c r="O763" s="187"/>
      <c r="P763" s="187"/>
      <c r="Q763" s="187"/>
      <c r="R763" s="187"/>
      <c r="S763" s="187"/>
      <c r="T763" s="187"/>
      <c r="U763" s="187"/>
      <c r="V763" s="187"/>
      <c r="W763" s="187"/>
      <c r="X763" s="187"/>
      <c r="Y763" s="187"/>
      <c r="Z763" s="187"/>
      <c r="AA763" s="187"/>
      <c r="AB763" s="187"/>
      <c r="AC763" s="187"/>
      <c r="AD763" s="187"/>
      <c r="AE763" s="187"/>
      <c r="AF763" s="187"/>
      <c r="AG763" s="187"/>
      <c r="AH763" s="187"/>
      <c r="AI763" s="187"/>
      <c r="AJ763" s="187"/>
      <c r="AK763" s="187"/>
      <c r="AL763" s="187"/>
      <c r="AM763" s="187"/>
      <c r="AN763" s="187"/>
      <c r="AO763" s="187"/>
      <c r="AP763" s="187"/>
      <c r="AQ763" s="187"/>
      <c r="AR763" s="187"/>
      <c r="AS763" s="187"/>
      <c r="AT763" s="187"/>
      <c r="AU763" s="187"/>
      <c r="AV763" s="187"/>
      <c r="AW763" s="187"/>
      <c r="AX763" s="187"/>
      <c r="AY763" s="187"/>
      <c r="AZ763" s="187"/>
      <c r="BA763" s="187"/>
      <c r="BB763" s="187"/>
      <c r="BC763" s="187"/>
    </row>
    <row r="764" spans="2:55">
      <c r="B764" s="187"/>
      <c r="C764" s="187"/>
      <c r="D764" s="187"/>
      <c r="E764" s="187"/>
      <c r="F764" s="187"/>
      <c r="G764" s="187"/>
      <c r="H764" s="187"/>
      <c r="I764" s="187"/>
      <c r="J764" s="187"/>
      <c r="K764" s="187"/>
      <c r="L764" s="187"/>
      <c r="M764" s="187"/>
      <c r="N764" s="187"/>
      <c r="O764" s="187"/>
      <c r="P764" s="187"/>
      <c r="Q764" s="187"/>
      <c r="R764" s="187"/>
      <c r="S764" s="187"/>
      <c r="T764" s="187"/>
      <c r="U764" s="187"/>
      <c r="V764" s="187"/>
      <c r="W764" s="187"/>
      <c r="X764" s="187"/>
      <c r="Y764" s="187"/>
      <c r="Z764" s="187"/>
      <c r="AA764" s="187"/>
      <c r="AB764" s="187"/>
      <c r="AC764" s="187"/>
      <c r="AD764" s="187"/>
      <c r="AE764" s="187"/>
      <c r="AF764" s="187"/>
      <c r="AG764" s="187"/>
      <c r="AH764" s="187"/>
      <c r="AI764" s="187"/>
      <c r="AJ764" s="187"/>
      <c r="AK764" s="187"/>
      <c r="AL764" s="187"/>
      <c r="AM764" s="187"/>
      <c r="AN764" s="187"/>
      <c r="AO764" s="187"/>
      <c r="AP764" s="187"/>
      <c r="AQ764" s="187"/>
      <c r="AR764" s="187"/>
      <c r="AS764" s="187"/>
      <c r="AT764" s="187"/>
      <c r="AU764" s="187"/>
      <c r="AV764" s="187"/>
      <c r="AW764" s="187"/>
      <c r="AX764" s="187"/>
      <c r="AY764" s="187"/>
      <c r="AZ764" s="187"/>
      <c r="BA764" s="187"/>
      <c r="BB764" s="187"/>
      <c r="BC764" s="187"/>
    </row>
    <row r="765" spans="2:55">
      <c r="B765" s="187"/>
      <c r="C765" s="187"/>
      <c r="D765" s="187"/>
      <c r="E765" s="187"/>
      <c r="F765" s="187"/>
      <c r="G765" s="187"/>
      <c r="H765" s="187"/>
      <c r="I765" s="187"/>
      <c r="J765" s="187"/>
      <c r="K765" s="187"/>
      <c r="L765" s="187"/>
      <c r="M765" s="187"/>
      <c r="N765" s="187"/>
      <c r="O765" s="187"/>
      <c r="P765" s="187"/>
      <c r="Q765" s="187"/>
      <c r="R765" s="187"/>
      <c r="S765" s="187"/>
      <c r="T765" s="187"/>
      <c r="U765" s="187"/>
      <c r="V765" s="187"/>
      <c r="W765" s="187"/>
      <c r="X765" s="187"/>
      <c r="Y765" s="187"/>
      <c r="Z765" s="187"/>
      <c r="AA765" s="187"/>
      <c r="AB765" s="187"/>
      <c r="AC765" s="187"/>
      <c r="AD765" s="187"/>
      <c r="AE765" s="187"/>
      <c r="AF765" s="187"/>
      <c r="AG765" s="187"/>
      <c r="AH765" s="187"/>
      <c r="AI765" s="187"/>
      <c r="AJ765" s="187"/>
      <c r="AK765" s="187"/>
      <c r="AL765" s="187"/>
      <c r="AM765" s="187"/>
      <c r="AN765" s="187"/>
      <c r="AO765" s="187"/>
      <c r="AP765" s="187"/>
      <c r="AQ765" s="187"/>
      <c r="AR765" s="187"/>
      <c r="AS765" s="187"/>
      <c r="AT765" s="187"/>
      <c r="AU765" s="187"/>
      <c r="AV765" s="187"/>
      <c r="AW765" s="187"/>
      <c r="AX765" s="187"/>
      <c r="AY765" s="187"/>
      <c r="AZ765" s="187"/>
      <c r="BA765" s="187"/>
      <c r="BB765" s="187"/>
      <c r="BC765" s="187"/>
    </row>
    <row r="766" spans="2:55">
      <c r="B766" s="187"/>
      <c r="C766" s="187"/>
      <c r="D766" s="187"/>
      <c r="E766" s="187"/>
      <c r="F766" s="187"/>
      <c r="G766" s="187"/>
      <c r="H766" s="187"/>
      <c r="I766" s="187"/>
      <c r="J766" s="187"/>
      <c r="K766" s="187"/>
      <c r="L766" s="187"/>
      <c r="M766" s="187"/>
      <c r="N766" s="187"/>
      <c r="O766" s="187"/>
      <c r="P766" s="187"/>
      <c r="Q766" s="187"/>
      <c r="R766" s="187"/>
      <c r="S766" s="187"/>
      <c r="T766" s="187"/>
      <c r="U766" s="187"/>
      <c r="V766" s="187"/>
      <c r="W766" s="187"/>
      <c r="X766" s="187"/>
      <c r="Y766" s="187"/>
      <c r="Z766" s="187"/>
      <c r="AA766" s="187"/>
      <c r="AB766" s="187"/>
      <c r="AC766" s="187"/>
      <c r="AD766" s="187"/>
      <c r="AE766" s="187"/>
      <c r="AF766" s="187"/>
      <c r="AG766" s="187"/>
      <c r="AH766" s="187"/>
      <c r="AI766" s="187"/>
      <c r="AJ766" s="187"/>
      <c r="AK766" s="187"/>
      <c r="AL766" s="187"/>
      <c r="AM766" s="187"/>
      <c r="AN766" s="187"/>
      <c r="AO766" s="187"/>
      <c r="AP766" s="187"/>
      <c r="AQ766" s="187"/>
      <c r="AR766" s="187"/>
      <c r="AS766" s="187"/>
      <c r="AT766" s="187"/>
      <c r="AU766" s="187"/>
      <c r="AV766" s="187"/>
      <c r="AW766" s="187"/>
      <c r="AX766" s="187"/>
      <c r="AY766" s="187"/>
      <c r="AZ766" s="187"/>
      <c r="BA766" s="187"/>
      <c r="BB766" s="187"/>
      <c r="BC766" s="187"/>
    </row>
    <row r="767" spans="2:55">
      <c r="B767" s="187"/>
      <c r="C767" s="187"/>
      <c r="D767" s="187"/>
      <c r="E767" s="187"/>
      <c r="F767" s="187"/>
      <c r="G767" s="187"/>
      <c r="H767" s="187"/>
      <c r="I767" s="187"/>
      <c r="J767" s="187"/>
      <c r="K767" s="187"/>
      <c r="L767" s="187"/>
      <c r="M767" s="187"/>
      <c r="N767" s="187"/>
      <c r="O767" s="187"/>
      <c r="P767" s="187"/>
      <c r="Q767" s="187"/>
      <c r="R767" s="187"/>
      <c r="S767" s="187"/>
      <c r="T767" s="187"/>
      <c r="U767" s="187"/>
      <c r="V767" s="187"/>
      <c r="W767" s="187"/>
      <c r="X767" s="187"/>
      <c r="Y767" s="187"/>
      <c r="Z767" s="187"/>
      <c r="AA767" s="187"/>
      <c r="AB767" s="187"/>
      <c r="AC767" s="187"/>
      <c r="AD767" s="187"/>
      <c r="AE767" s="187"/>
      <c r="AF767" s="187"/>
      <c r="AG767" s="187"/>
      <c r="AH767" s="187"/>
      <c r="AI767" s="187"/>
      <c r="AJ767" s="187"/>
      <c r="AK767" s="187"/>
      <c r="AL767" s="187"/>
      <c r="AM767" s="187"/>
      <c r="AN767" s="187"/>
      <c r="AO767" s="187"/>
      <c r="AP767" s="187"/>
      <c r="AQ767" s="187"/>
      <c r="AR767" s="187"/>
      <c r="AS767" s="187"/>
      <c r="AT767" s="187"/>
      <c r="AU767" s="187"/>
      <c r="AV767" s="187"/>
      <c r="AW767" s="187"/>
      <c r="AX767" s="187"/>
      <c r="AY767" s="187"/>
      <c r="AZ767" s="187"/>
      <c r="BA767" s="187"/>
      <c r="BB767" s="187"/>
      <c r="BC767" s="187"/>
    </row>
    <row r="768" spans="2:55">
      <c r="B768" s="187"/>
      <c r="C768" s="187"/>
      <c r="D768" s="187"/>
      <c r="E768" s="187"/>
      <c r="F768" s="187"/>
      <c r="G768" s="187"/>
      <c r="H768" s="187"/>
      <c r="I768" s="187"/>
      <c r="J768" s="187"/>
      <c r="K768" s="187"/>
      <c r="L768" s="187"/>
      <c r="M768" s="187"/>
      <c r="N768" s="187"/>
      <c r="O768" s="187"/>
      <c r="P768" s="187"/>
      <c r="Q768" s="187"/>
      <c r="R768" s="187"/>
      <c r="S768" s="187"/>
      <c r="T768" s="187"/>
      <c r="U768" s="187"/>
      <c r="V768" s="187"/>
      <c r="W768" s="187"/>
      <c r="X768" s="187"/>
      <c r="Y768" s="187"/>
      <c r="Z768" s="187"/>
      <c r="AA768" s="187"/>
      <c r="AB768" s="187"/>
      <c r="AC768" s="187"/>
      <c r="AD768" s="187"/>
      <c r="AE768" s="187"/>
      <c r="AF768" s="187"/>
      <c r="AG768" s="187"/>
      <c r="AH768" s="187"/>
      <c r="AI768" s="187"/>
      <c r="AJ768" s="187"/>
      <c r="AK768" s="187"/>
      <c r="AL768" s="187"/>
      <c r="AM768" s="187"/>
      <c r="AN768" s="187"/>
      <c r="AO768" s="187"/>
      <c r="AP768" s="187"/>
      <c r="AQ768" s="187"/>
      <c r="AR768" s="187"/>
      <c r="AS768" s="187"/>
      <c r="AT768" s="187"/>
      <c r="AU768" s="187"/>
      <c r="AV768" s="187"/>
      <c r="AW768" s="187"/>
      <c r="AX768" s="187"/>
      <c r="AY768" s="187"/>
      <c r="AZ768" s="187"/>
      <c r="BA768" s="187"/>
      <c r="BB768" s="187"/>
      <c r="BC768" s="187"/>
    </row>
    <row r="769" spans="28:55">
      <c r="AB769" s="187"/>
      <c r="AC769" s="187"/>
      <c r="AD769" s="187"/>
      <c r="AE769" s="187"/>
      <c r="AF769" s="187"/>
      <c r="AG769" s="187"/>
      <c r="AH769" s="187"/>
      <c r="AI769" s="187"/>
      <c r="AJ769" s="187"/>
      <c r="AK769" s="187"/>
      <c r="AL769" s="187"/>
      <c r="AM769" s="187"/>
      <c r="AN769" s="187"/>
      <c r="AO769" s="187"/>
      <c r="AP769" s="187"/>
      <c r="AQ769" s="187"/>
      <c r="AR769" s="187"/>
      <c r="AS769" s="187"/>
      <c r="AT769" s="187"/>
      <c r="AU769" s="187"/>
      <c r="AV769" s="187"/>
      <c r="AW769" s="187"/>
      <c r="AX769" s="187"/>
      <c r="AY769" s="187"/>
      <c r="AZ769" s="187"/>
      <c r="BA769" s="187"/>
      <c r="BB769" s="187"/>
      <c r="BC769" s="187"/>
    </row>
    <row r="770" spans="28:55">
      <c r="AB770" s="187"/>
      <c r="AC770" s="187"/>
      <c r="AD770" s="187"/>
      <c r="AE770" s="187"/>
      <c r="AF770" s="187"/>
      <c r="AG770" s="187"/>
      <c r="AH770" s="187"/>
      <c r="AI770" s="187"/>
      <c r="AJ770" s="187"/>
      <c r="AK770" s="187"/>
      <c r="AL770" s="187"/>
      <c r="AM770" s="187"/>
      <c r="AN770" s="187"/>
      <c r="AO770" s="187"/>
      <c r="AP770" s="187"/>
      <c r="AQ770" s="187"/>
      <c r="AR770" s="187"/>
      <c r="AS770" s="187"/>
      <c r="AT770" s="187"/>
      <c r="AU770" s="187"/>
      <c r="AV770" s="187"/>
      <c r="AW770" s="187"/>
      <c r="AX770" s="187"/>
      <c r="AY770" s="187"/>
      <c r="AZ770" s="187"/>
      <c r="BA770" s="187"/>
      <c r="BB770" s="187"/>
      <c r="BC770" s="187"/>
    </row>
    <row r="771" spans="28:55">
      <c r="AB771" s="187"/>
      <c r="AC771" s="187"/>
      <c r="AD771" s="187"/>
      <c r="AE771" s="187"/>
      <c r="AF771" s="187"/>
      <c r="AG771" s="187"/>
      <c r="AH771" s="187"/>
      <c r="AI771" s="187"/>
      <c r="AJ771" s="187"/>
      <c r="AK771" s="187"/>
      <c r="AL771" s="187"/>
      <c r="AM771" s="187"/>
      <c r="AN771" s="187"/>
      <c r="AO771" s="187"/>
      <c r="AP771" s="187"/>
      <c r="AQ771" s="187"/>
      <c r="AR771" s="187"/>
      <c r="AS771" s="187"/>
      <c r="AT771" s="187"/>
      <c r="AU771" s="187"/>
      <c r="AV771" s="187"/>
      <c r="AW771" s="187"/>
      <c r="AX771" s="187"/>
      <c r="AY771" s="187"/>
      <c r="AZ771" s="187"/>
      <c r="BA771" s="187"/>
      <c r="BB771" s="187"/>
      <c r="BC771" s="187"/>
    </row>
    <row r="772" spans="28:55">
      <c r="AB772" s="187"/>
      <c r="AC772" s="187"/>
      <c r="AD772" s="187"/>
      <c r="AE772" s="187"/>
      <c r="AF772" s="187"/>
      <c r="AG772" s="187"/>
      <c r="AH772" s="187"/>
      <c r="AI772" s="187"/>
      <c r="AJ772" s="187"/>
      <c r="AK772" s="187"/>
      <c r="AL772" s="187"/>
      <c r="AM772" s="187"/>
      <c r="AN772" s="187"/>
      <c r="AO772" s="187"/>
      <c r="AP772" s="187"/>
      <c r="AQ772" s="187"/>
      <c r="AR772" s="187"/>
      <c r="AS772" s="187"/>
      <c r="AT772" s="187"/>
      <c r="AU772" s="187"/>
      <c r="AV772" s="187"/>
      <c r="AW772" s="187"/>
      <c r="AX772" s="187"/>
      <c r="AY772" s="187"/>
      <c r="AZ772" s="187"/>
      <c r="BA772" s="187"/>
      <c r="BB772" s="187"/>
      <c r="BC772" s="187"/>
    </row>
    <row r="773" spans="28:55">
      <c r="AB773" s="187"/>
      <c r="AC773" s="187"/>
      <c r="AD773" s="187"/>
      <c r="AE773" s="187"/>
      <c r="AF773" s="187"/>
      <c r="AG773" s="187"/>
      <c r="AH773" s="187"/>
      <c r="AI773" s="187"/>
      <c r="AJ773" s="187"/>
      <c r="AK773" s="187"/>
      <c r="AL773" s="187"/>
      <c r="AM773" s="187"/>
      <c r="AN773" s="187"/>
      <c r="AO773" s="187"/>
      <c r="AP773" s="187"/>
      <c r="AQ773" s="187"/>
      <c r="AR773" s="187"/>
      <c r="AS773" s="187"/>
      <c r="AT773" s="187"/>
      <c r="AU773" s="187"/>
      <c r="AV773" s="187"/>
      <c r="AW773" s="187"/>
      <c r="AX773" s="187"/>
      <c r="AY773" s="187"/>
      <c r="AZ773" s="187"/>
      <c r="BA773" s="187"/>
      <c r="BB773" s="187"/>
      <c r="BC773" s="187"/>
    </row>
    <row r="774" spans="28:55">
      <c r="AB774" s="187"/>
      <c r="AC774" s="187"/>
      <c r="AD774" s="187"/>
      <c r="AE774" s="187"/>
      <c r="AF774" s="187"/>
      <c r="AG774" s="187"/>
      <c r="AH774" s="187"/>
      <c r="AI774" s="187"/>
      <c r="AJ774" s="187"/>
      <c r="AK774" s="187"/>
      <c r="AL774" s="187"/>
      <c r="AM774" s="187"/>
      <c r="AN774" s="187"/>
      <c r="AO774" s="187"/>
      <c r="AP774" s="187"/>
      <c r="AQ774" s="187"/>
      <c r="AR774" s="187"/>
      <c r="AS774" s="187"/>
      <c r="AT774" s="187"/>
      <c r="AU774" s="187"/>
      <c r="AV774" s="187"/>
      <c r="AW774" s="187"/>
      <c r="AX774" s="187"/>
      <c r="AY774" s="187"/>
      <c r="AZ774" s="187"/>
      <c r="BA774" s="187"/>
      <c r="BB774" s="187"/>
      <c r="BC774" s="187"/>
    </row>
    <row r="775" spans="28:55">
      <c r="AB775" s="187"/>
      <c r="AC775" s="187"/>
      <c r="AD775" s="187"/>
      <c r="AE775" s="187"/>
      <c r="AF775" s="187"/>
      <c r="AG775" s="187"/>
      <c r="AH775" s="187"/>
      <c r="AI775" s="187"/>
      <c r="AJ775" s="187"/>
      <c r="AK775" s="187"/>
      <c r="AL775" s="187"/>
      <c r="AM775" s="187"/>
      <c r="AN775" s="187"/>
      <c r="AO775" s="187"/>
      <c r="AP775" s="187"/>
      <c r="AQ775" s="187"/>
      <c r="AR775" s="187"/>
      <c r="AS775" s="187"/>
      <c r="AT775" s="187"/>
      <c r="AU775" s="187"/>
      <c r="AV775" s="187"/>
      <c r="AW775" s="187"/>
      <c r="AX775" s="187"/>
      <c r="AY775" s="187"/>
      <c r="AZ775" s="187"/>
      <c r="BA775" s="187"/>
      <c r="BB775" s="187"/>
      <c r="BC775" s="187"/>
    </row>
    <row r="776" spans="28:55">
      <c r="AB776" s="187"/>
      <c r="AC776" s="187"/>
      <c r="AD776" s="187"/>
      <c r="AE776" s="187"/>
      <c r="AF776" s="187"/>
      <c r="AG776" s="187"/>
      <c r="AH776" s="187"/>
      <c r="AI776" s="187"/>
      <c r="AJ776" s="187"/>
      <c r="AK776" s="187"/>
      <c r="AL776" s="187"/>
      <c r="AM776" s="187"/>
      <c r="AN776" s="187"/>
      <c r="AO776" s="187"/>
      <c r="AP776" s="187"/>
      <c r="AQ776" s="187"/>
      <c r="AR776" s="187"/>
      <c r="AS776" s="187"/>
      <c r="AT776" s="187"/>
      <c r="AU776" s="187"/>
      <c r="AV776" s="187"/>
      <c r="AW776" s="187"/>
      <c r="AX776" s="187"/>
      <c r="AY776" s="187"/>
      <c r="AZ776" s="187"/>
      <c r="BA776" s="187"/>
      <c r="BB776" s="187"/>
      <c r="BC776" s="187"/>
    </row>
    <row r="777" spans="28:55">
      <c r="AB777" s="187"/>
      <c r="AC777" s="187"/>
      <c r="AD777" s="187"/>
      <c r="AE777" s="187"/>
      <c r="AF777" s="187"/>
      <c r="AG777" s="187"/>
      <c r="AH777" s="187"/>
      <c r="AI777" s="187"/>
      <c r="AJ777" s="187"/>
      <c r="AK777" s="187"/>
      <c r="AL777" s="187"/>
      <c r="AM777" s="187"/>
      <c r="AN777" s="187"/>
      <c r="AO777" s="187"/>
      <c r="AP777" s="187"/>
      <c r="AQ777" s="187"/>
      <c r="AR777" s="187"/>
      <c r="AS777" s="187"/>
      <c r="AT777" s="187"/>
      <c r="AU777" s="187"/>
      <c r="AV777" s="187"/>
      <c r="AW777" s="187"/>
      <c r="AX777" s="187"/>
      <c r="AY777" s="187"/>
      <c r="AZ777" s="187"/>
      <c r="BA777" s="187"/>
      <c r="BB777" s="187"/>
      <c r="BC777" s="187"/>
    </row>
    <row r="778" spans="28:55">
      <c r="AB778" s="187"/>
      <c r="AC778" s="187"/>
      <c r="AD778" s="187"/>
      <c r="AE778" s="187"/>
      <c r="AF778" s="187"/>
      <c r="AG778" s="187"/>
      <c r="AH778" s="187"/>
      <c r="AI778" s="187"/>
      <c r="AJ778" s="187"/>
      <c r="AK778" s="187"/>
      <c r="AL778" s="187"/>
      <c r="AM778" s="187"/>
      <c r="AN778" s="187"/>
      <c r="AO778" s="187"/>
      <c r="AP778" s="187"/>
      <c r="AQ778" s="187"/>
      <c r="AR778" s="187"/>
      <c r="AS778" s="187"/>
      <c r="AT778" s="187"/>
      <c r="AU778" s="187"/>
      <c r="AV778" s="187"/>
      <c r="AW778" s="187"/>
      <c r="AX778" s="187"/>
      <c r="AY778" s="187"/>
      <c r="AZ778" s="187"/>
      <c r="BA778" s="187"/>
      <c r="BB778" s="187"/>
      <c r="BC778" s="187"/>
    </row>
    <row r="779" spans="28:55">
      <c r="AB779" s="187"/>
      <c r="AC779" s="187"/>
      <c r="AD779" s="187"/>
      <c r="AE779" s="187"/>
      <c r="AF779" s="187"/>
      <c r="AG779" s="187"/>
      <c r="AH779" s="187"/>
      <c r="AI779" s="187"/>
      <c r="AJ779" s="187"/>
      <c r="AK779" s="187"/>
      <c r="AL779" s="187"/>
      <c r="AM779" s="187"/>
      <c r="AN779" s="187"/>
      <c r="AO779" s="187"/>
      <c r="AP779" s="187"/>
      <c r="AQ779" s="187"/>
      <c r="AR779" s="187"/>
      <c r="AS779" s="187"/>
      <c r="AT779" s="187"/>
      <c r="AU779" s="187"/>
      <c r="AV779" s="187"/>
      <c r="AW779" s="187"/>
      <c r="AX779" s="187"/>
      <c r="AY779" s="187"/>
      <c r="AZ779" s="187"/>
      <c r="BA779" s="187"/>
      <c r="BB779" s="187"/>
      <c r="BC779" s="187"/>
    </row>
    <row r="780" spans="28:55">
      <c r="AB780" s="187"/>
      <c r="AC780" s="187"/>
      <c r="AD780" s="187"/>
      <c r="AE780" s="187"/>
      <c r="AF780" s="187"/>
      <c r="AG780" s="187"/>
      <c r="AH780" s="187"/>
      <c r="AI780" s="187"/>
      <c r="AJ780" s="187"/>
      <c r="AK780" s="187"/>
      <c r="AL780" s="187"/>
      <c r="AM780" s="187"/>
      <c r="AN780" s="187"/>
      <c r="AO780" s="187"/>
      <c r="AP780" s="187"/>
      <c r="AQ780" s="187"/>
      <c r="AR780" s="187"/>
      <c r="AS780" s="187"/>
      <c r="AT780" s="187"/>
      <c r="AU780" s="187"/>
      <c r="AV780" s="187"/>
      <c r="AW780" s="187"/>
      <c r="AX780" s="187"/>
      <c r="AY780" s="187"/>
      <c r="AZ780" s="187"/>
      <c r="BA780" s="187"/>
      <c r="BB780" s="187"/>
      <c r="BC780" s="187"/>
    </row>
    <row r="781" spans="28:55">
      <c r="AB781" s="187"/>
      <c r="AC781" s="187"/>
      <c r="AD781" s="187"/>
      <c r="AE781" s="187"/>
      <c r="AF781" s="187"/>
      <c r="AG781" s="187"/>
      <c r="AH781" s="187"/>
      <c r="AI781" s="187"/>
      <c r="AJ781" s="187"/>
      <c r="AK781" s="187"/>
      <c r="AL781" s="187"/>
      <c r="AM781" s="187"/>
      <c r="AN781" s="187"/>
      <c r="AO781" s="187"/>
      <c r="AP781" s="187"/>
      <c r="AQ781" s="187"/>
      <c r="AR781" s="187"/>
      <c r="AS781" s="187"/>
      <c r="AT781" s="187"/>
      <c r="AU781" s="187"/>
      <c r="AV781" s="187"/>
      <c r="AW781" s="187"/>
      <c r="AX781" s="187"/>
      <c r="AY781" s="187"/>
      <c r="AZ781" s="187"/>
      <c r="BA781" s="187"/>
      <c r="BB781" s="187"/>
      <c r="BC781" s="187"/>
    </row>
    <row r="782" spans="28:55">
      <c r="AB782" s="187"/>
      <c r="AC782" s="187"/>
      <c r="AD782" s="187"/>
      <c r="AE782" s="187"/>
      <c r="AF782" s="187"/>
      <c r="AG782" s="187"/>
      <c r="AH782" s="187"/>
      <c r="AI782" s="187"/>
      <c r="AJ782" s="187"/>
      <c r="AK782" s="187"/>
      <c r="AL782" s="187"/>
      <c r="AM782" s="187"/>
      <c r="AN782" s="187"/>
      <c r="AO782" s="187"/>
      <c r="AP782" s="187"/>
      <c r="AQ782" s="187"/>
      <c r="AR782" s="187"/>
      <c r="AS782" s="187"/>
      <c r="AT782" s="187"/>
      <c r="AU782" s="187"/>
      <c r="AV782" s="187"/>
      <c r="AW782" s="187"/>
      <c r="AX782" s="187"/>
      <c r="AY782" s="187"/>
      <c r="AZ782" s="187"/>
      <c r="BA782" s="187"/>
      <c r="BB782" s="187"/>
      <c r="BC782" s="187"/>
    </row>
    <row r="783" spans="28:55">
      <c r="AB783" s="187"/>
      <c r="AC783" s="187"/>
      <c r="AD783" s="187"/>
      <c r="AE783" s="187"/>
      <c r="AF783" s="187"/>
      <c r="AG783" s="187"/>
      <c r="AH783" s="187"/>
      <c r="AI783" s="187"/>
      <c r="AJ783" s="187"/>
      <c r="AK783" s="187"/>
      <c r="AL783" s="187"/>
      <c r="AM783" s="187"/>
      <c r="AN783" s="187"/>
      <c r="AO783" s="187"/>
      <c r="AP783" s="187"/>
      <c r="AQ783" s="187"/>
      <c r="AR783" s="187"/>
      <c r="AS783" s="187"/>
      <c r="AT783" s="187"/>
      <c r="AU783" s="187"/>
      <c r="AV783" s="187"/>
      <c r="AW783" s="187"/>
      <c r="AX783" s="187"/>
      <c r="AY783" s="187"/>
      <c r="AZ783" s="187"/>
      <c r="BA783" s="187"/>
      <c r="BB783" s="187"/>
      <c r="BC783" s="187"/>
    </row>
    <row r="784" spans="28:55">
      <c r="AB784" s="187"/>
      <c r="AC784" s="187"/>
      <c r="AD784" s="187"/>
      <c r="AE784" s="187"/>
      <c r="AF784" s="187"/>
      <c r="AG784" s="187"/>
      <c r="AH784" s="187"/>
      <c r="AI784" s="187"/>
      <c r="AJ784" s="187"/>
      <c r="AK784" s="187"/>
      <c r="AL784" s="187"/>
      <c r="AM784" s="187"/>
      <c r="AN784" s="187"/>
      <c r="AO784" s="187"/>
      <c r="AP784" s="187"/>
      <c r="AQ784" s="187"/>
      <c r="AR784" s="187"/>
      <c r="AS784" s="187"/>
      <c r="AT784" s="187"/>
      <c r="AU784" s="187"/>
      <c r="AV784" s="187"/>
      <c r="AW784" s="187"/>
      <c r="AX784" s="187"/>
      <c r="AY784" s="187"/>
      <c r="AZ784" s="187"/>
      <c r="BA784" s="187"/>
      <c r="BB784" s="187"/>
      <c r="BC784" s="187"/>
    </row>
    <row r="785" spans="28:55">
      <c r="AB785" s="187"/>
      <c r="AC785" s="187"/>
      <c r="AD785" s="187"/>
      <c r="AE785" s="187"/>
      <c r="AF785" s="187"/>
      <c r="AG785" s="187"/>
      <c r="AH785" s="187"/>
      <c r="AI785" s="187"/>
      <c r="AJ785" s="187"/>
      <c r="AK785" s="187"/>
      <c r="AL785" s="187"/>
      <c r="AM785" s="187"/>
      <c r="AN785" s="187"/>
      <c r="AO785" s="187"/>
      <c r="AP785" s="187"/>
      <c r="AQ785" s="187"/>
      <c r="AR785" s="187"/>
      <c r="AS785" s="187"/>
      <c r="AT785" s="187"/>
      <c r="AU785" s="187"/>
      <c r="AV785" s="187"/>
      <c r="AW785" s="187"/>
      <c r="AX785" s="187"/>
      <c r="AY785" s="187"/>
      <c r="AZ785" s="187"/>
      <c r="BA785" s="187"/>
      <c r="BB785" s="187"/>
      <c r="BC785" s="187"/>
    </row>
    <row r="786" spans="28:55">
      <c r="AB786" s="187"/>
      <c r="AC786" s="187"/>
      <c r="AD786" s="187"/>
      <c r="AE786" s="187"/>
      <c r="AF786" s="187"/>
      <c r="AG786" s="187"/>
      <c r="AH786" s="187"/>
      <c r="AI786" s="187"/>
      <c r="AJ786" s="187"/>
      <c r="AK786" s="187"/>
      <c r="AL786" s="187"/>
      <c r="AM786" s="187"/>
      <c r="AN786" s="187"/>
      <c r="AO786" s="187"/>
      <c r="AP786" s="187"/>
      <c r="AQ786" s="187"/>
      <c r="AR786" s="187"/>
      <c r="AS786" s="187"/>
      <c r="AT786" s="187"/>
      <c r="AU786" s="187"/>
      <c r="AV786" s="187"/>
      <c r="AW786" s="187"/>
      <c r="AX786" s="187"/>
      <c r="AY786" s="187"/>
      <c r="AZ786" s="187"/>
      <c r="BA786" s="187"/>
      <c r="BB786" s="187"/>
      <c r="BC786" s="187"/>
    </row>
    <row r="787" spans="28:55">
      <c r="AB787" s="187"/>
      <c r="AC787" s="187"/>
      <c r="AD787" s="187"/>
      <c r="AE787" s="187"/>
      <c r="AF787" s="187"/>
      <c r="AG787" s="187"/>
      <c r="AH787" s="187"/>
      <c r="AI787" s="187"/>
      <c r="AJ787" s="187"/>
      <c r="AK787" s="187"/>
      <c r="AL787" s="187"/>
      <c r="AM787" s="187"/>
      <c r="AN787" s="187"/>
      <c r="AO787" s="187"/>
      <c r="AP787" s="187"/>
      <c r="AQ787" s="187"/>
      <c r="AR787" s="187"/>
      <c r="AS787" s="187"/>
      <c r="AT787" s="187"/>
      <c r="AU787" s="187"/>
      <c r="AV787" s="187"/>
      <c r="AW787" s="187"/>
      <c r="AX787" s="187"/>
      <c r="AY787" s="187"/>
      <c r="AZ787" s="187"/>
      <c r="BA787" s="187"/>
      <c r="BB787" s="187"/>
      <c r="BC787" s="187"/>
    </row>
    <row r="788" spans="28:55">
      <c r="AB788" s="187"/>
      <c r="AC788" s="187"/>
      <c r="AD788" s="187"/>
      <c r="AE788" s="187"/>
      <c r="AF788" s="187"/>
      <c r="AG788" s="187"/>
      <c r="AH788" s="187"/>
      <c r="AI788" s="187"/>
      <c r="AJ788" s="187"/>
      <c r="AK788" s="187"/>
      <c r="AL788" s="187"/>
      <c r="AM788" s="187"/>
      <c r="AN788" s="187"/>
      <c r="AO788" s="187"/>
      <c r="AP788" s="187"/>
      <c r="AQ788" s="187"/>
      <c r="AR788" s="187"/>
      <c r="AS788" s="187"/>
      <c r="AT788" s="187"/>
      <c r="AU788" s="187"/>
      <c r="AV788" s="187"/>
      <c r="AW788" s="187"/>
      <c r="AX788" s="187"/>
      <c r="AY788" s="187"/>
      <c r="AZ788" s="187"/>
      <c r="BA788" s="187"/>
      <c r="BB788" s="187"/>
      <c r="BC788" s="187"/>
    </row>
    <row r="789" spans="28:55">
      <c r="AB789" s="187"/>
      <c r="AC789" s="187"/>
      <c r="AD789" s="187"/>
      <c r="AE789" s="187"/>
      <c r="AF789" s="187"/>
      <c r="AG789" s="187"/>
      <c r="AH789" s="187"/>
      <c r="AI789" s="187"/>
      <c r="AJ789" s="187"/>
      <c r="AK789" s="187"/>
      <c r="AL789" s="187"/>
      <c r="AM789" s="187"/>
      <c r="AN789" s="187"/>
      <c r="AO789" s="187"/>
      <c r="AP789" s="187"/>
      <c r="AQ789" s="187"/>
      <c r="AR789" s="187"/>
      <c r="AS789" s="187"/>
      <c r="AT789" s="187"/>
      <c r="AU789" s="187"/>
      <c r="AV789" s="187"/>
      <c r="AW789" s="187"/>
      <c r="AX789" s="187"/>
      <c r="AY789" s="187"/>
      <c r="AZ789" s="187"/>
      <c r="BA789" s="187"/>
      <c r="BB789" s="187"/>
      <c r="BC789" s="187"/>
    </row>
    <row r="790" spans="28:55">
      <c r="AB790" s="187"/>
      <c r="AC790" s="187"/>
      <c r="AD790" s="187"/>
      <c r="AE790" s="187"/>
      <c r="AF790" s="187"/>
      <c r="AG790" s="187"/>
      <c r="AH790" s="187"/>
      <c r="AI790" s="187"/>
      <c r="AJ790" s="187"/>
      <c r="AK790" s="187"/>
      <c r="AL790" s="187"/>
      <c r="AM790" s="187"/>
      <c r="AN790" s="187"/>
      <c r="AO790" s="187"/>
      <c r="AP790" s="187"/>
      <c r="AQ790" s="187"/>
      <c r="AR790" s="187"/>
      <c r="AS790" s="187"/>
      <c r="AT790" s="187"/>
      <c r="AU790" s="187"/>
      <c r="AV790" s="187"/>
      <c r="AW790" s="187"/>
      <c r="AX790" s="187"/>
      <c r="AY790" s="187"/>
      <c r="AZ790" s="187"/>
      <c r="BA790" s="187"/>
      <c r="BB790" s="187"/>
      <c r="BC790" s="187"/>
    </row>
    <row r="791" spans="28:55">
      <c r="AB791" s="187"/>
      <c r="AC791" s="187"/>
      <c r="AD791" s="187"/>
      <c r="AE791" s="187"/>
      <c r="AF791" s="187"/>
      <c r="AG791" s="187"/>
      <c r="AH791" s="187"/>
      <c r="AI791" s="187"/>
      <c r="AJ791" s="187"/>
      <c r="AK791" s="187"/>
      <c r="AL791" s="187"/>
      <c r="AM791" s="187"/>
      <c r="AN791" s="187"/>
      <c r="AO791" s="187"/>
      <c r="AP791" s="187"/>
      <c r="AQ791" s="187"/>
      <c r="AR791" s="187"/>
      <c r="AS791" s="187"/>
      <c r="AT791" s="187"/>
      <c r="AU791" s="187"/>
      <c r="AV791" s="187"/>
      <c r="AW791" s="187"/>
      <c r="AX791" s="187"/>
      <c r="AY791" s="187"/>
      <c r="AZ791" s="187"/>
      <c r="BA791" s="187"/>
      <c r="BB791" s="187"/>
      <c r="BC791" s="187"/>
    </row>
    <row r="792" spans="28:55">
      <c r="AB792" s="187"/>
      <c r="AC792" s="187"/>
      <c r="AD792" s="187"/>
      <c r="AE792" s="187"/>
      <c r="AF792" s="187"/>
      <c r="AG792" s="187"/>
      <c r="AH792" s="187"/>
      <c r="AI792" s="187"/>
      <c r="AJ792" s="187"/>
      <c r="AK792" s="187"/>
      <c r="AL792" s="187"/>
      <c r="AM792" s="187"/>
      <c r="AN792" s="187"/>
      <c r="AO792" s="187"/>
      <c r="AP792" s="187"/>
      <c r="AQ792" s="187"/>
      <c r="AR792" s="187"/>
      <c r="AS792" s="187"/>
      <c r="AT792" s="187"/>
      <c r="AU792" s="187"/>
      <c r="AV792" s="187"/>
      <c r="AW792" s="187"/>
      <c r="AX792" s="187"/>
      <c r="AY792" s="187"/>
      <c r="AZ792" s="187"/>
      <c r="BA792" s="187"/>
      <c r="BB792" s="187"/>
      <c r="BC792" s="187"/>
    </row>
    <row r="793" spans="28:55">
      <c r="AB793" s="187"/>
      <c r="AC793" s="187"/>
      <c r="AD793" s="187"/>
      <c r="AE793" s="187"/>
      <c r="AF793" s="187"/>
      <c r="AG793" s="187"/>
      <c r="AH793" s="187"/>
      <c r="AI793" s="187"/>
      <c r="AJ793" s="187"/>
      <c r="AK793" s="187"/>
      <c r="AL793" s="187"/>
      <c r="AM793" s="187"/>
      <c r="AN793" s="187"/>
      <c r="AO793" s="187"/>
      <c r="AP793" s="187"/>
      <c r="AQ793" s="187"/>
      <c r="AR793" s="187"/>
      <c r="AS793" s="187"/>
      <c r="AT793" s="187"/>
      <c r="AU793" s="187"/>
      <c r="AV793" s="187"/>
      <c r="AW793" s="187"/>
      <c r="AX793" s="187"/>
      <c r="AY793" s="187"/>
      <c r="AZ793" s="187"/>
      <c r="BA793" s="187"/>
      <c r="BB793" s="187"/>
      <c r="BC793" s="187"/>
    </row>
    <row r="794" spans="28:55">
      <c r="AB794" s="187"/>
      <c r="AC794" s="187"/>
      <c r="AD794" s="187"/>
      <c r="AE794" s="187"/>
      <c r="AF794" s="187"/>
      <c r="AG794" s="187"/>
      <c r="AH794" s="187"/>
      <c r="AI794" s="187"/>
      <c r="AJ794" s="187"/>
      <c r="AK794" s="187"/>
      <c r="AL794" s="187"/>
      <c r="AM794" s="187"/>
      <c r="AN794" s="187"/>
      <c r="AO794" s="187"/>
      <c r="AP794" s="187"/>
      <c r="AQ794" s="187"/>
      <c r="AR794" s="187"/>
      <c r="AS794" s="187"/>
      <c r="AT794" s="187"/>
      <c r="AU794" s="187"/>
      <c r="AV794" s="187"/>
      <c r="AW794" s="187"/>
      <c r="AX794" s="187"/>
      <c r="AY794" s="187"/>
      <c r="AZ794" s="187"/>
      <c r="BA794" s="187"/>
      <c r="BB794" s="187"/>
      <c r="BC794" s="187"/>
    </row>
    <row r="795" spans="28:55">
      <c r="AB795" s="187"/>
      <c r="AC795" s="187"/>
      <c r="AD795" s="187"/>
      <c r="AE795" s="187"/>
      <c r="AF795" s="187"/>
      <c r="AG795" s="187"/>
      <c r="AH795" s="187"/>
      <c r="AI795" s="187"/>
      <c r="AJ795" s="187"/>
      <c r="AK795" s="187"/>
      <c r="AL795" s="187"/>
      <c r="AM795" s="187"/>
      <c r="AN795" s="187"/>
      <c r="AO795" s="187"/>
      <c r="AP795" s="187"/>
      <c r="AQ795" s="187"/>
      <c r="AR795" s="187"/>
      <c r="AS795" s="187"/>
      <c r="AT795" s="187"/>
      <c r="AU795" s="187"/>
      <c r="AV795" s="187"/>
      <c r="AW795" s="187"/>
      <c r="AX795" s="187"/>
      <c r="AY795" s="187"/>
      <c r="AZ795" s="187"/>
      <c r="BA795" s="187"/>
      <c r="BB795" s="187"/>
      <c r="BC795" s="187"/>
    </row>
    <row r="796" spans="28:55">
      <c r="AB796" s="187"/>
      <c r="AC796" s="187"/>
      <c r="AD796" s="187"/>
      <c r="AE796" s="187"/>
      <c r="AF796" s="187"/>
      <c r="AG796" s="187"/>
      <c r="AH796" s="187"/>
      <c r="AI796" s="187"/>
      <c r="AJ796" s="187"/>
      <c r="AK796" s="187"/>
      <c r="AL796" s="187"/>
      <c r="AM796" s="187"/>
      <c r="AN796" s="187"/>
      <c r="AO796" s="187"/>
      <c r="AP796" s="187"/>
      <c r="AQ796" s="187"/>
      <c r="AR796" s="187"/>
      <c r="AS796" s="187"/>
      <c r="AT796" s="187"/>
      <c r="AU796" s="187"/>
      <c r="AV796" s="187"/>
      <c r="AW796" s="187"/>
      <c r="AX796" s="187"/>
      <c r="AY796" s="187"/>
      <c r="AZ796" s="187"/>
      <c r="BA796" s="187"/>
      <c r="BB796" s="187"/>
      <c r="BC796" s="187"/>
    </row>
    <row r="797" spans="28:55">
      <c r="AB797" s="187"/>
      <c r="AC797" s="187"/>
      <c r="AD797" s="187"/>
      <c r="AE797" s="187"/>
      <c r="AF797" s="187"/>
      <c r="AG797" s="187"/>
      <c r="AH797" s="187"/>
      <c r="AI797" s="187"/>
      <c r="AJ797" s="187"/>
      <c r="AK797" s="187"/>
      <c r="AL797" s="187"/>
      <c r="AM797" s="187"/>
      <c r="AN797" s="187"/>
      <c r="AO797" s="187"/>
      <c r="AP797" s="187"/>
      <c r="AQ797" s="187"/>
      <c r="AR797" s="187"/>
      <c r="AS797" s="187"/>
      <c r="AT797" s="187"/>
      <c r="AU797" s="187"/>
      <c r="AV797" s="187"/>
      <c r="AW797" s="187"/>
      <c r="AX797" s="187"/>
      <c r="AY797" s="187"/>
      <c r="AZ797" s="187"/>
      <c r="BA797" s="187"/>
      <c r="BB797" s="187"/>
      <c r="BC797" s="187"/>
    </row>
    <row r="798" spans="28:55">
      <c r="AB798" s="187"/>
      <c r="AC798" s="187"/>
      <c r="AD798" s="187"/>
      <c r="AE798" s="187"/>
      <c r="AF798" s="187"/>
      <c r="AG798" s="187"/>
      <c r="AH798" s="187"/>
      <c r="AI798" s="187"/>
      <c r="AJ798" s="187"/>
      <c r="AK798" s="187"/>
      <c r="AL798" s="187"/>
      <c r="AM798" s="187"/>
      <c r="AN798" s="187"/>
      <c r="AO798" s="187"/>
      <c r="AP798" s="187"/>
      <c r="AQ798" s="187"/>
      <c r="AR798" s="187"/>
      <c r="AS798" s="187"/>
      <c r="AT798" s="187"/>
      <c r="AU798" s="187"/>
      <c r="AV798" s="187"/>
      <c r="AW798" s="187"/>
      <c r="AX798" s="187"/>
      <c r="AY798" s="187"/>
      <c r="AZ798" s="187"/>
      <c r="BA798" s="187"/>
      <c r="BB798" s="187"/>
      <c r="BC798" s="187"/>
    </row>
    <row r="799" spans="28:55">
      <c r="AB799" s="187"/>
      <c r="AC799" s="187"/>
      <c r="AD799" s="187"/>
      <c r="AE799" s="187"/>
      <c r="AF799" s="187"/>
      <c r="AG799" s="187"/>
      <c r="AH799" s="187"/>
      <c r="AI799" s="187"/>
      <c r="AJ799" s="187"/>
      <c r="AK799" s="187"/>
      <c r="AL799" s="187"/>
      <c r="AM799" s="187"/>
      <c r="AN799" s="187"/>
      <c r="AO799" s="187"/>
      <c r="AP799" s="187"/>
      <c r="AQ799" s="187"/>
      <c r="AR799" s="187"/>
      <c r="AS799" s="187"/>
      <c r="AT799" s="187"/>
      <c r="AU799" s="187"/>
      <c r="AV799" s="187"/>
      <c r="AW799" s="187"/>
      <c r="AX799" s="187"/>
      <c r="AY799" s="187"/>
      <c r="AZ799" s="187"/>
      <c r="BA799" s="187"/>
      <c r="BB799" s="187"/>
      <c r="BC799" s="187"/>
    </row>
    <row r="800" spans="28:55">
      <c r="AB800" s="187"/>
      <c r="AC800" s="187"/>
      <c r="AD800" s="187"/>
      <c r="AE800" s="187"/>
      <c r="AF800" s="187"/>
      <c r="AG800" s="187"/>
      <c r="AH800" s="187"/>
      <c r="AI800" s="187"/>
      <c r="AJ800" s="187"/>
      <c r="AK800" s="187"/>
      <c r="AL800" s="187"/>
      <c r="AM800" s="187"/>
      <c r="AN800" s="187"/>
      <c r="AO800" s="187"/>
      <c r="AP800" s="187"/>
      <c r="AQ800" s="187"/>
      <c r="AR800" s="187"/>
      <c r="AS800" s="187"/>
      <c r="AT800" s="187"/>
      <c r="AU800" s="187"/>
      <c r="AV800" s="187"/>
      <c r="AW800" s="187"/>
      <c r="AX800" s="187"/>
      <c r="AY800" s="187"/>
      <c r="AZ800" s="187"/>
      <c r="BA800" s="187"/>
      <c r="BB800" s="187"/>
      <c r="BC800" s="187"/>
    </row>
    <row r="801" spans="28:55">
      <c r="AB801" s="187"/>
      <c r="AC801" s="187"/>
      <c r="AD801" s="187"/>
      <c r="AE801" s="187"/>
      <c r="AF801" s="187"/>
      <c r="AG801" s="187"/>
      <c r="AH801" s="187"/>
      <c r="AI801" s="187"/>
      <c r="AJ801" s="187"/>
      <c r="AK801" s="187"/>
      <c r="AL801" s="187"/>
      <c r="AM801" s="187"/>
      <c r="AN801" s="187"/>
      <c r="AO801" s="187"/>
      <c r="AP801" s="187"/>
      <c r="AQ801" s="187"/>
      <c r="AR801" s="187"/>
      <c r="AS801" s="187"/>
      <c r="AT801" s="187"/>
      <c r="AU801" s="187"/>
      <c r="AV801" s="187"/>
      <c r="AW801" s="187"/>
      <c r="AX801" s="187"/>
      <c r="AY801" s="187"/>
      <c r="AZ801" s="187"/>
      <c r="BA801" s="187"/>
      <c r="BB801" s="187"/>
      <c r="BC801" s="187"/>
    </row>
    <row r="802" spans="28:55">
      <c r="AB802" s="187"/>
      <c r="AC802" s="187"/>
      <c r="AD802" s="187"/>
      <c r="AE802" s="187"/>
      <c r="AF802" s="187"/>
      <c r="AG802" s="187"/>
      <c r="AH802" s="187"/>
      <c r="AI802" s="187"/>
      <c r="AJ802" s="187"/>
      <c r="AK802" s="187"/>
      <c r="AL802" s="187"/>
      <c r="AM802" s="187"/>
      <c r="AN802" s="187"/>
      <c r="AO802" s="187"/>
      <c r="AP802" s="187"/>
      <c r="AQ802" s="187"/>
      <c r="AR802" s="187"/>
      <c r="AS802" s="187"/>
      <c r="AT802" s="187"/>
      <c r="AU802" s="187"/>
      <c r="AV802" s="187"/>
      <c r="AW802" s="187"/>
      <c r="AX802" s="187"/>
      <c r="AY802" s="187"/>
      <c r="AZ802" s="187"/>
      <c r="BA802" s="187"/>
      <c r="BB802" s="187"/>
      <c r="BC802" s="187"/>
    </row>
    <row r="803" spans="28:55">
      <c r="AB803" s="187"/>
      <c r="AC803" s="187"/>
      <c r="AD803" s="187"/>
      <c r="AE803" s="187"/>
      <c r="AF803" s="187"/>
      <c r="AG803" s="187"/>
      <c r="AH803" s="187"/>
      <c r="AI803" s="187"/>
      <c r="AJ803" s="187"/>
      <c r="AK803" s="187"/>
      <c r="AL803" s="187"/>
      <c r="AM803" s="187"/>
      <c r="AN803" s="187"/>
      <c r="AO803" s="187"/>
      <c r="AP803" s="187"/>
      <c r="AQ803" s="187"/>
      <c r="AR803" s="187"/>
      <c r="AS803" s="187"/>
      <c r="AT803" s="187"/>
      <c r="AU803" s="187"/>
      <c r="AV803" s="187"/>
      <c r="AW803" s="187"/>
      <c r="AX803" s="187"/>
      <c r="AY803" s="187"/>
      <c r="AZ803" s="187"/>
      <c r="BA803" s="187"/>
      <c r="BB803" s="187"/>
      <c r="BC803" s="187"/>
    </row>
    <row r="804" spans="28:55">
      <c r="AB804" s="187"/>
      <c r="AC804" s="187"/>
      <c r="AD804" s="187"/>
      <c r="AE804" s="187"/>
      <c r="AF804" s="187"/>
      <c r="AG804" s="187"/>
      <c r="AH804" s="187"/>
      <c r="AI804" s="187"/>
      <c r="AJ804" s="187"/>
      <c r="AK804" s="187"/>
      <c r="AL804" s="187"/>
      <c r="AM804" s="187"/>
      <c r="AN804" s="187"/>
      <c r="AO804" s="187"/>
      <c r="AP804" s="187"/>
      <c r="AQ804" s="187"/>
      <c r="AR804" s="187"/>
      <c r="AS804" s="187"/>
      <c r="AT804" s="187"/>
      <c r="AU804" s="187"/>
      <c r="AV804" s="187"/>
      <c r="AW804" s="187"/>
      <c r="AX804" s="187"/>
      <c r="AY804" s="187"/>
      <c r="AZ804" s="187"/>
      <c r="BA804" s="187"/>
      <c r="BB804" s="187"/>
      <c r="BC804" s="187"/>
    </row>
    <row r="805" spans="28:55">
      <c r="AB805" s="187"/>
      <c r="AC805" s="187"/>
      <c r="AD805" s="187"/>
      <c r="AE805" s="187"/>
      <c r="AF805" s="187"/>
      <c r="AG805" s="187"/>
      <c r="AH805" s="187"/>
      <c r="AI805" s="187"/>
      <c r="AJ805" s="187"/>
      <c r="AK805" s="187"/>
      <c r="AL805" s="187"/>
      <c r="AM805" s="187"/>
      <c r="AN805" s="187"/>
      <c r="AO805" s="187"/>
      <c r="AP805" s="187"/>
      <c r="AQ805" s="187"/>
      <c r="AR805" s="187"/>
      <c r="AS805" s="187"/>
      <c r="AT805" s="187"/>
      <c r="AU805" s="187"/>
      <c r="AV805" s="187"/>
      <c r="AW805" s="187"/>
      <c r="AX805" s="187"/>
      <c r="AY805" s="187"/>
      <c r="AZ805" s="187"/>
      <c r="BA805" s="187"/>
      <c r="BB805" s="187"/>
      <c r="BC805" s="187"/>
    </row>
    <row r="806" spans="28:55">
      <c r="AB806" s="187"/>
      <c r="AC806" s="187"/>
      <c r="AD806" s="187"/>
      <c r="AE806" s="187"/>
      <c r="AF806" s="187"/>
      <c r="AG806" s="187"/>
      <c r="AH806" s="187"/>
      <c r="AI806" s="187"/>
      <c r="AJ806" s="187"/>
      <c r="AK806" s="187"/>
      <c r="AL806" s="187"/>
      <c r="AM806" s="187"/>
      <c r="AN806" s="187"/>
      <c r="AO806" s="187"/>
      <c r="AP806" s="187"/>
      <c r="AQ806" s="187"/>
      <c r="AR806" s="187"/>
      <c r="AS806" s="187"/>
      <c r="AT806" s="187"/>
      <c r="AU806" s="187"/>
      <c r="AV806" s="187"/>
      <c r="AW806" s="187"/>
      <c r="AX806" s="187"/>
      <c r="AY806" s="187"/>
      <c r="AZ806" s="187"/>
      <c r="BA806" s="187"/>
      <c r="BB806" s="187"/>
      <c r="BC806" s="187"/>
    </row>
    <row r="807" spans="28:55">
      <c r="AB807" s="187"/>
      <c r="AC807" s="187"/>
      <c r="AD807" s="187"/>
      <c r="AE807" s="187"/>
      <c r="AF807" s="187"/>
      <c r="AG807" s="187"/>
      <c r="AH807" s="187"/>
      <c r="AI807" s="187"/>
      <c r="AJ807" s="187"/>
      <c r="AK807" s="187"/>
      <c r="AL807" s="187"/>
      <c r="AM807" s="187"/>
      <c r="AN807" s="187"/>
      <c r="AO807" s="187"/>
      <c r="AP807" s="187"/>
      <c r="AQ807" s="187"/>
      <c r="AR807" s="187"/>
      <c r="AS807" s="187"/>
      <c r="AT807" s="187"/>
      <c r="AU807" s="187"/>
      <c r="AV807" s="187"/>
      <c r="AW807" s="187"/>
      <c r="AX807" s="187"/>
      <c r="AY807" s="187"/>
      <c r="AZ807" s="187"/>
      <c r="BA807" s="187"/>
      <c r="BB807" s="187"/>
      <c r="BC807" s="187"/>
    </row>
    <row r="808" spans="28:55">
      <c r="AB808" s="187"/>
      <c r="AC808" s="187"/>
      <c r="AD808" s="187"/>
      <c r="AE808" s="187"/>
      <c r="AF808" s="187"/>
      <c r="AG808" s="187"/>
      <c r="AH808" s="187"/>
      <c r="AI808" s="187"/>
      <c r="AJ808" s="187"/>
      <c r="AK808" s="187"/>
      <c r="AL808" s="187"/>
      <c r="AM808" s="187"/>
      <c r="AN808" s="187"/>
      <c r="AO808" s="187"/>
      <c r="AP808" s="187"/>
      <c r="AQ808" s="187"/>
      <c r="AR808" s="187"/>
      <c r="AS808" s="187"/>
      <c r="AT808" s="187"/>
      <c r="AU808" s="187"/>
      <c r="AV808" s="187"/>
      <c r="AW808" s="187"/>
      <c r="AX808" s="187"/>
      <c r="AY808" s="187"/>
      <c r="AZ808" s="187"/>
      <c r="BA808" s="187"/>
      <c r="BB808" s="187"/>
      <c r="BC808" s="187"/>
    </row>
    <row r="809" spans="28:55">
      <c r="AB809" s="187"/>
      <c r="AC809" s="187"/>
      <c r="AD809" s="187"/>
      <c r="AE809" s="187"/>
      <c r="AF809" s="187"/>
      <c r="AG809" s="187"/>
      <c r="AH809" s="187"/>
      <c r="AI809" s="187"/>
      <c r="AJ809" s="187"/>
      <c r="AK809" s="187"/>
      <c r="AL809" s="187"/>
      <c r="AM809" s="187"/>
      <c r="AN809" s="187"/>
      <c r="AO809" s="187"/>
      <c r="AP809" s="187"/>
      <c r="AQ809" s="187"/>
      <c r="AR809" s="187"/>
      <c r="AS809" s="187"/>
      <c r="AT809" s="187"/>
      <c r="AU809" s="187"/>
      <c r="AV809" s="187"/>
      <c r="AW809" s="187"/>
      <c r="AX809" s="187"/>
      <c r="AY809" s="187"/>
      <c r="AZ809" s="187"/>
      <c r="BA809" s="187"/>
      <c r="BB809" s="187"/>
      <c r="BC809" s="187"/>
    </row>
    <row r="810" spans="28:55">
      <c r="AB810" s="187"/>
      <c r="AC810" s="187"/>
      <c r="AD810" s="187"/>
      <c r="AE810" s="187"/>
      <c r="AF810" s="187"/>
      <c r="AG810" s="187"/>
      <c r="AH810" s="187"/>
      <c r="AI810" s="187"/>
      <c r="AJ810" s="187"/>
      <c r="AK810" s="187"/>
      <c r="AL810" s="187"/>
      <c r="AM810" s="187"/>
      <c r="AN810" s="187"/>
      <c r="AO810" s="187"/>
      <c r="AP810" s="187"/>
      <c r="AQ810" s="187"/>
      <c r="AR810" s="187"/>
      <c r="AS810" s="187"/>
      <c r="AT810" s="187"/>
      <c r="AU810" s="187"/>
      <c r="AV810" s="187"/>
      <c r="AW810" s="187"/>
      <c r="AX810" s="187"/>
      <c r="AY810" s="187"/>
      <c r="AZ810" s="187"/>
      <c r="BA810" s="187"/>
      <c r="BB810" s="187"/>
      <c r="BC810" s="187"/>
    </row>
    <row r="811" spans="28:55">
      <c r="AB811" s="187"/>
      <c r="AC811" s="187"/>
      <c r="AD811" s="187"/>
      <c r="AE811" s="187"/>
      <c r="AF811" s="187"/>
      <c r="AG811" s="187"/>
      <c r="AH811" s="187"/>
      <c r="AI811" s="187"/>
      <c r="AJ811" s="187"/>
      <c r="AK811" s="187"/>
      <c r="AL811" s="187"/>
      <c r="AM811" s="187"/>
      <c r="AN811" s="187"/>
      <c r="AO811" s="187"/>
      <c r="AP811" s="187"/>
      <c r="AQ811" s="187"/>
      <c r="AR811" s="187"/>
      <c r="AS811" s="187"/>
      <c r="AT811" s="187"/>
      <c r="AU811" s="187"/>
      <c r="AV811" s="187"/>
      <c r="AW811" s="187"/>
      <c r="AX811" s="187"/>
      <c r="AY811" s="187"/>
      <c r="AZ811" s="187"/>
      <c r="BA811" s="187"/>
      <c r="BB811" s="187"/>
      <c r="BC811" s="187"/>
    </row>
    <row r="812" spans="28:55">
      <c r="AB812" s="187"/>
      <c r="AC812" s="187"/>
      <c r="AD812" s="187"/>
      <c r="AE812" s="187"/>
      <c r="AF812" s="187"/>
      <c r="AG812" s="187"/>
      <c r="AH812" s="187"/>
      <c r="AI812" s="187"/>
      <c r="AJ812" s="187"/>
      <c r="AK812" s="187"/>
      <c r="AL812" s="187"/>
      <c r="AM812" s="187"/>
      <c r="AN812" s="187"/>
      <c r="AO812" s="187"/>
      <c r="AP812" s="187"/>
      <c r="AQ812" s="187"/>
      <c r="AR812" s="187"/>
      <c r="AS812" s="187"/>
      <c r="AT812" s="187"/>
      <c r="AU812" s="187"/>
      <c r="AV812" s="187"/>
      <c r="AW812" s="187"/>
      <c r="AX812" s="187"/>
      <c r="AY812" s="187"/>
      <c r="AZ812" s="187"/>
      <c r="BA812" s="187"/>
      <c r="BB812" s="187"/>
      <c r="BC812" s="187"/>
    </row>
    <row r="813" spans="28:55">
      <c r="AB813" s="187"/>
      <c r="AC813" s="187"/>
      <c r="AD813" s="187"/>
      <c r="AE813" s="187"/>
      <c r="AF813" s="187"/>
      <c r="AG813" s="187"/>
      <c r="AH813" s="187"/>
      <c r="AI813" s="187"/>
      <c r="AJ813" s="187"/>
      <c r="AK813" s="187"/>
      <c r="AL813" s="187"/>
      <c r="AM813" s="187"/>
      <c r="AN813" s="187"/>
      <c r="AO813" s="187"/>
      <c r="AP813" s="187"/>
      <c r="AQ813" s="187"/>
      <c r="AR813" s="187"/>
      <c r="AS813" s="187"/>
      <c r="AT813" s="187"/>
      <c r="AU813" s="187"/>
      <c r="AV813" s="187"/>
      <c r="AW813" s="187"/>
      <c r="AX813" s="187"/>
      <c r="AY813" s="187"/>
      <c r="AZ813" s="187"/>
      <c r="BA813" s="187"/>
      <c r="BB813" s="187"/>
      <c r="BC813" s="187"/>
    </row>
    <row r="814" spans="28:55">
      <c r="AB814" s="187"/>
      <c r="AC814" s="187"/>
      <c r="AD814" s="187"/>
      <c r="AE814" s="187"/>
      <c r="AF814" s="187"/>
      <c r="AG814" s="187"/>
      <c r="AH814" s="187"/>
      <c r="AI814" s="187"/>
      <c r="AJ814" s="187"/>
      <c r="AK814" s="187"/>
      <c r="AL814" s="187"/>
      <c r="AM814" s="187"/>
      <c r="AN814" s="187"/>
      <c r="AO814" s="187"/>
      <c r="AP814" s="187"/>
      <c r="AQ814" s="187"/>
      <c r="AR814" s="187"/>
      <c r="AS814" s="187"/>
      <c r="AT814" s="187"/>
      <c r="AU814" s="187"/>
      <c r="AV814" s="187"/>
      <c r="AW814" s="187"/>
      <c r="AX814" s="187"/>
      <c r="AY814" s="187"/>
      <c r="AZ814" s="187"/>
      <c r="BA814" s="187"/>
      <c r="BB814" s="187"/>
      <c r="BC814" s="187"/>
    </row>
    <row r="815" spans="28:55">
      <c r="AB815" s="187"/>
      <c r="AC815" s="187"/>
      <c r="AD815" s="187"/>
      <c r="AE815" s="187"/>
      <c r="AF815" s="187"/>
      <c r="AG815" s="187"/>
      <c r="AH815" s="187"/>
      <c r="AI815" s="187"/>
      <c r="AJ815" s="187"/>
      <c r="AK815" s="187"/>
      <c r="AL815" s="187"/>
      <c r="AM815" s="187"/>
      <c r="AN815" s="187"/>
      <c r="AO815" s="187"/>
      <c r="AP815" s="187"/>
      <c r="AQ815" s="187"/>
      <c r="AR815" s="187"/>
      <c r="AS815" s="187"/>
      <c r="AT815" s="187"/>
      <c r="AU815" s="187"/>
      <c r="AV815" s="187"/>
      <c r="AW815" s="187"/>
      <c r="AX815" s="187"/>
      <c r="AY815" s="187"/>
      <c r="AZ815" s="187"/>
      <c r="BA815" s="187"/>
      <c r="BB815" s="187"/>
      <c r="BC815" s="187"/>
    </row>
    <row r="816" spans="28:55">
      <c r="AB816" s="187"/>
      <c r="AC816" s="187"/>
      <c r="AD816" s="187"/>
      <c r="AE816" s="187"/>
      <c r="AF816" s="187"/>
      <c r="AG816" s="187"/>
      <c r="AH816" s="187"/>
      <c r="AI816" s="187"/>
      <c r="AJ816" s="187"/>
      <c r="AK816" s="187"/>
      <c r="AL816" s="187"/>
      <c r="AM816" s="187"/>
      <c r="AN816" s="187"/>
      <c r="AO816" s="187"/>
      <c r="AP816" s="187"/>
      <c r="AQ816" s="187"/>
      <c r="AR816" s="187"/>
      <c r="AS816" s="187"/>
      <c r="AT816" s="187"/>
      <c r="AU816" s="187"/>
      <c r="AV816" s="187"/>
      <c r="AW816" s="187"/>
      <c r="AX816" s="187"/>
      <c r="AY816" s="187"/>
      <c r="AZ816" s="187"/>
      <c r="BA816" s="187"/>
      <c r="BB816" s="187"/>
      <c r="BC816" s="187"/>
    </row>
    <row r="817" spans="28:55">
      <c r="AB817" s="187"/>
      <c r="AC817" s="187"/>
      <c r="AD817" s="187"/>
      <c r="AE817" s="187"/>
      <c r="AF817" s="187"/>
      <c r="AG817" s="187"/>
      <c r="AH817" s="187"/>
      <c r="AI817" s="187"/>
      <c r="AJ817" s="187"/>
      <c r="AK817" s="187"/>
      <c r="AL817" s="187"/>
      <c r="AM817" s="187"/>
      <c r="AN817" s="187"/>
      <c r="AO817" s="187"/>
      <c r="AP817" s="187"/>
      <c r="AQ817" s="187"/>
      <c r="AR817" s="187"/>
      <c r="AS817" s="187"/>
      <c r="AT817" s="187"/>
      <c r="AU817" s="187"/>
      <c r="AV817" s="187"/>
      <c r="AW817" s="187"/>
      <c r="AX817" s="187"/>
      <c r="AY817" s="187"/>
      <c r="AZ817" s="187"/>
      <c r="BA817" s="187"/>
      <c r="BB817" s="187"/>
      <c r="BC817" s="187"/>
    </row>
    <row r="818" spans="28:55">
      <c r="AB818" s="187"/>
      <c r="AC818" s="187"/>
      <c r="AD818" s="187"/>
      <c r="AE818" s="187"/>
      <c r="AF818" s="187"/>
      <c r="AG818" s="187"/>
      <c r="AH818" s="187"/>
      <c r="AI818" s="187"/>
      <c r="AJ818" s="187"/>
      <c r="AK818" s="187"/>
      <c r="AL818" s="187"/>
      <c r="AM818" s="187"/>
      <c r="AN818" s="187"/>
      <c r="AO818" s="187"/>
      <c r="AP818" s="187"/>
      <c r="AQ818" s="187"/>
      <c r="AR818" s="187"/>
      <c r="AS818" s="187"/>
      <c r="AT818" s="187"/>
      <c r="AU818" s="187"/>
      <c r="AV818" s="187"/>
      <c r="AW818" s="187"/>
      <c r="AX818" s="187"/>
      <c r="AY818" s="187"/>
      <c r="AZ818" s="187"/>
      <c r="BA818" s="187"/>
      <c r="BB818" s="187"/>
      <c r="BC818" s="187"/>
    </row>
    <row r="819" spans="28:55">
      <c r="AB819" s="187"/>
      <c r="AC819" s="187"/>
      <c r="AD819" s="187"/>
      <c r="AE819" s="187"/>
      <c r="AF819" s="187"/>
      <c r="AG819" s="187"/>
      <c r="AH819" s="187"/>
      <c r="AI819" s="187"/>
      <c r="AJ819" s="187"/>
      <c r="AK819" s="187"/>
      <c r="AL819" s="187"/>
      <c r="AM819" s="187"/>
      <c r="AN819" s="187"/>
      <c r="AO819" s="187"/>
      <c r="AP819" s="187"/>
      <c r="AQ819" s="187"/>
      <c r="AR819" s="187"/>
      <c r="AS819" s="187"/>
      <c r="AT819" s="187"/>
      <c r="AU819" s="187"/>
      <c r="AV819" s="187"/>
      <c r="AW819" s="187"/>
      <c r="AX819" s="187"/>
      <c r="AY819" s="187"/>
      <c r="AZ819" s="187"/>
      <c r="BA819" s="187"/>
      <c r="BB819" s="187"/>
      <c r="BC819" s="187"/>
    </row>
    <row r="820" spans="28:55">
      <c r="AB820" s="187"/>
      <c r="AC820" s="187"/>
      <c r="AD820" s="187"/>
      <c r="AE820" s="187"/>
      <c r="AF820" s="187"/>
      <c r="AG820" s="187"/>
      <c r="AH820" s="187"/>
      <c r="AI820" s="187"/>
      <c r="AJ820" s="187"/>
      <c r="AK820" s="187"/>
      <c r="AL820" s="187"/>
      <c r="AM820" s="187"/>
      <c r="AN820" s="187"/>
      <c r="AO820" s="187"/>
      <c r="AP820" s="187"/>
      <c r="AQ820" s="187"/>
      <c r="AR820" s="187"/>
      <c r="AS820" s="187"/>
      <c r="AT820" s="187"/>
      <c r="AU820" s="187"/>
      <c r="AV820" s="187"/>
      <c r="AW820" s="187"/>
      <c r="AX820" s="187"/>
      <c r="AY820" s="187"/>
      <c r="AZ820" s="187"/>
      <c r="BA820" s="187"/>
      <c r="BB820" s="187"/>
      <c r="BC820" s="187"/>
    </row>
    <row r="821" spans="28:55">
      <c r="AB821" s="187"/>
      <c r="AC821" s="187"/>
      <c r="AD821" s="187"/>
      <c r="AE821" s="187"/>
      <c r="AF821" s="187"/>
      <c r="AG821" s="187"/>
      <c r="AH821" s="187"/>
      <c r="AI821" s="187"/>
      <c r="AJ821" s="187"/>
      <c r="AK821" s="187"/>
      <c r="AL821" s="187"/>
      <c r="AM821" s="187"/>
      <c r="AN821" s="187"/>
      <c r="AO821" s="187"/>
      <c r="AP821" s="187"/>
      <c r="AQ821" s="187"/>
      <c r="AR821" s="187"/>
      <c r="AS821" s="187"/>
      <c r="AT821" s="187"/>
      <c r="AU821" s="187"/>
      <c r="AV821" s="187"/>
      <c r="AW821" s="187"/>
      <c r="AX821" s="187"/>
      <c r="AY821" s="187"/>
      <c r="AZ821" s="187"/>
      <c r="BA821" s="187"/>
      <c r="BB821" s="187"/>
      <c r="BC821" s="187"/>
    </row>
    <row r="822" spans="28:55">
      <c r="AB822" s="187"/>
      <c r="AC822" s="187"/>
      <c r="AD822" s="187"/>
      <c r="AE822" s="187"/>
      <c r="AF822" s="187"/>
      <c r="AG822" s="187"/>
      <c r="AH822" s="187"/>
      <c r="AI822" s="187"/>
      <c r="AJ822" s="187"/>
      <c r="AK822" s="187"/>
      <c r="AL822" s="187"/>
      <c r="AM822" s="187"/>
      <c r="AN822" s="187"/>
      <c r="AO822" s="187"/>
      <c r="AP822" s="187"/>
      <c r="AQ822" s="187"/>
      <c r="AR822" s="187"/>
      <c r="AS822" s="187"/>
      <c r="AT822" s="187"/>
      <c r="AU822" s="187"/>
      <c r="AV822" s="187"/>
      <c r="AW822" s="187"/>
      <c r="AX822" s="187"/>
      <c r="AY822" s="187"/>
      <c r="AZ822" s="187"/>
      <c r="BA822" s="187"/>
      <c r="BB822" s="187"/>
      <c r="BC822" s="187"/>
    </row>
    <row r="823" spans="28:55">
      <c r="AB823" s="187"/>
      <c r="AC823" s="187"/>
      <c r="AD823" s="187"/>
      <c r="AE823" s="187"/>
      <c r="AF823" s="187"/>
      <c r="AG823" s="187"/>
      <c r="AH823" s="187"/>
      <c r="AI823" s="187"/>
      <c r="AJ823" s="187"/>
      <c r="AK823" s="187"/>
      <c r="AL823" s="187"/>
      <c r="AM823" s="187"/>
      <c r="AN823" s="187"/>
      <c r="AO823" s="187"/>
      <c r="AP823" s="187"/>
      <c r="AQ823" s="187"/>
      <c r="AR823" s="187"/>
      <c r="AS823" s="187"/>
      <c r="AT823" s="187"/>
      <c r="AU823" s="187"/>
      <c r="AV823" s="187"/>
      <c r="AW823" s="187"/>
      <c r="AX823" s="187"/>
      <c r="AY823" s="187"/>
      <c r="AZ823" s="187"/>
      <c r="BA823" s="187"/>
      <c r="BB823" s="187"/>
      <c r="BC823" s="187"/>
    </row>
    <row r="824" spans="28:55">
      <c r="AB824" s="187"/>
      <c r="AC824" s="187"/>
      <c r="AD824" s="187"/>
      <c r="AE824" s="187"/>
      <c r="AF824" s="187"/>
      <c r="AG824" s="187"/>
      <c r="AH824" s="187"/>
      <c r="AI824" s="187"/>
      <c r="AJ824" s="187"/>
      <c r="AK824" s="187"/>
      <c r="AL824" s="187"/>
      <c r="AM824" s="187"/>
      <c r="AN824" s="187"/>
      <c r="AO824" s="187"/>
      <c r="AP824" s="187"/>
      <c r="AQ824" s="187"/>
      <c r="AR824" s="187"/>
      <c r="AS824" s="187"/>
      <c r="AT824" s="187"/>
      <c r="AU824" s="187"/>
      <c r="AV824" s="187"/>
      <c r="AW824" s="187"/>
      <c r="AX824" s="187"/>
      <c r="AY824" s="187"/>
      <c r="AZ824" s="187"/>
      <c r="BA824" s="187"/>
      <c r="BB824" s="187"/>
      <c r="BC824" s="187"/>
    </row>
    <row r="825" spans="28:55">
      <c r="AB825" s="187"/>
      <c r="AC825" s="187"/>
      <c r="AD825" s="187"/>
      <c r="AE825" s="187"/>
      <c r="AF825" s="187"/>
      <c r="AG825" s="187"/>
      <c r="AH825" s="187"/>
      <c r="AI825" s="187"/>
      <c r="AJ825" s="187"/>
      <c r="AK825" s="187"/>
      <c r="AL825" s="187"/>
      <c r="AM825" s="187"/>
      <c r="AN825" s="187"/>
      <c r="AO825" s="187"/>
      <c r="AP825" s="187"/>
      <c r="AQ825" s="187"/>
      <c r="AR825" s="187"/>
      <c r="AS825" s="187"/>
      <c r="AT825" s="187"/>
      <c r="AU825" s="187"/>
      <c r="AV825" s="187"/>
      <c r="AW825" s="187"/>
      <c r="AX825" s="187"/>
      <c r="AY825" s="187"/>
      <c r="AZ825" s="187"/>
      <c r="BA825" s="187"/>
      <c r="BB825" s="187"/>
      <c r="BC825" s="187"/>
    </row>
    <row r="826" spans="28:55">
      <c r="AB826" s="187"/>
      <c r="AC826" s="187"/>
      <c r="AD826" s="187"/>
      <c r="AE826" s="187"/>
      <c r="AF826" s="187"/>
      <c r="AG826" s="187"/>
      <c r="AH826" s="187"/>
      <c r="AI826" s="187"/>
      <c r="AJ826" s="187"/>
      <c r="AK826" s="187"/>
      <c r="AL826" s="187"/>
      <c r="AM826" s="187"/>
      <c r="AN826" s="187"/>
      <c r="AO826" s="187"/>
      <c r="AP826" s="187"/>
      <c r="AQ826" s="187"/>
      <c r="AR826" s="187"/>
      <c r="AS826" s="187"/>
      <c r="AT826" s="187"/>
      <c r="AU826" s="187"/>
      <c r="AV826" s="187"/>
      <c r="AW826" s="187"/>
      <c r="AX826" s="187"/>
      <c r="AY826" s="187"/>
      <c r="AZ826" s="187"/>
      <c r="BA826" s="187"/>
      <c r="BB826" s="187"/>
      <c r="BC826" s="187"/>
    </row>
    <row r="827" spans="28:55">
      <c r="AB827" s="187"/>
      <c r="AC827" s="187"/>
      <c r="AD827" s="187"/>
      <c r="AE827" s="187"/>
      <c r="AF827" s="187"/>
      <c r="AG827" s="187"/>
      <c r="AH827" s="187"/>
      <c r="AI827" s="187"/>
      <c r="AJ827" s="187"/>
      <c r="AK827" s="187"/>
      <c r="AL827" s="187"/>
      <c r="AM827" s="187"/>
      <c r="AN827" s="187"/>
      <c r="AO827" s="187"/>
      <c r="AP827" s="187"/>
      <c r="AQ827" s="187"/>
      <c r="AR827" s="187"/>
      <c r="AS827" s="187"/>
      <c r="AT827" s="187"/>
      <c r="AU827" s="187"/>
      <c r="AV827" s="187"/>
      <c r="AW827" s="187"/>
      <c r="AX827" s="187"/>
      <c r="AY827" s="187"/>
      <c r="AZ827" s="187"/>
      <c r="BA827" s="187"/>
      <c r="BB827" s="187"/>
      <c r="BC827" s="187"/>
    </row>
    <row r="828" spans="28:55">
      <c r="AB828" s="187"/>
      <c r="AC828" s="187"/>
      <c r="AD828" s="187"/>
      <c r="AE828" s="187"/>
      <c r="AF828" s="187"/>
      <c r="AG828" s="187"/>
      <c r="AH828" s="187"/>
      <c r="AI828" s="187"/>
      <c r="AJ828" s="187"/>
      <c r="AK828" s="187"/>
      <c r="AL828" s="187"/>
      <c r="AM828" s="187"/>
      <c r="AN828" s="187"/>
      <c r="AO828" s="187"/>
      <c r="AP828" s="187"/>
      <c r="AQ828" s="187"/>
      <c r="AR828" s="187"/>
      <c r="AS828" s="187"/>
      <c r="AT828" s="187"/>
      <c r="AU828" s="187"/>
      <c r="AV828" s="187"/>
      <c r="AW828" s="187"/>
      <c r="AX828" s="187"/>
      <c r="AY828" s="187"/>
      <c r="AZ828" s="187"/>
      <c r="BA828" s="187"/>
      <c r="BB828" s="187"/>
      <c r="BC828" s="187"/>
    </row>
    <row r="829" spans="28:55">
      <c r="AB829" s="187"/>
      <c r="AC829" s="187"/>
      <c r="AD829" s="187"/>
      <c r="AE829" s="187"/>
      <c r="AF829" s="187"/>
      <c r="AG829" s="187"/>
      <c r="AH829" s="187"/>
      <c r="AI829" s="187"/>
      <c r="AJ829" s="187"/>
      <c r="AK829" s="187"/>
      <c r="AL829" s="187"/>
      <c r="AM829" s="187"/>
      <c r="AN829" s="187"/>
      <c r="AO829" s="187"/>
      <c r="AP829" s="187"/>
      <c r="AQ829" s="187"/>
      <c r="AR829" s="187"/>
      <c r="AS829" s="187"/>
      <c r="AT829" s="187"/>
      <c r="AU829" s="187"/>
      <c r="AV829" s="187"/>
      <c r="AW829" s="187"/>
      <c r="AX829" s="187"/>
      <c r="AY829" s="187"/>
      <c r="AZ829" s="187"/>
      <c r="BA829" s="187"/>
      <c r="BB829" s="187"/>
      <c r="BC829" s="187"/>
    </row>
    <row r="830" spans="28:55">
      <c r="AB830" s="187"/>
      <c r="AC830" s="187"/>
      <c r="AD830" s="187"/>
      <c r="AE830" s="187"/>
      <c r="AF830" s="187"/>
      <c r="AG830" s="187"/>
      <c r="AH830" s="187"/>
      <c r="AI830" s="187"/>
      <c r="AJ830" s="187"/>
      <c r="AK830" s="187"/>
      <c r="AL830" s="187"/>
      <c r="AM830" s="187"/>
      <c r="AN830" s="187"/>
      <c r="AO830" s="187"/>
      <c r="AP830" s="187"/>
      <c r="AQ830" s="187"/>
      <c r="AR830" s="187"/>
      <c r="AS830" s="187"/>
      <c r="AT830" s="187"/>
      <c r="AU830" s="187"/>
      <c r="AV830" s="187"/>
      <c r="AW830" s="187"/>
      <c r="AX830" s="187"/>
      <c r="AY830" s="187"/>
      <c r="AZ830" s="187"/>
      <c r="BA830" s="187"/>
      <c r="BB830" s="187"/>
      <c r="BC830" s="187"/>
    </row>
    <row r="831" spans="28:55">
      <c r="AB831" s="187"/>
      <c r="AC831" s="187"/>
      <c r="AD831" s="187"/>
      <c r="AE831" s="187"/>
      <c r="AF831" s="187"/>
      <c r="AG831" s="187"/>
      <c r="AH831" s="187"/>
      <c r="AI831" s="187"/>
      <c r="AJ831" s="187"/>
      <c r="AK831" s="187"/>
      <c r="AL831" s="187"/>
      <c r="AM831" s="187"/>
      <c r="AN831" s="187"/>
      <c r="AO831" s="187"/>
      <c r="AP831" s="187"/>
      <c r="AQ831" s="187"/>
      <c r="AR831" s="187"/>
      <c r="AS831" s="187"/>
      <c r="AT831" s="187"/>
      <c r="AU831" s="187"/>
      <c r="AV831" s="187"/>
      <c r="AW831" s="187"/>
      <c r="AX831" s="187"/>
      <c r="AY831" s="187"/>
      <c r="AZ831" s="187"/>
      <c r="BA831" s="187"/>
      <c r="BB831" s="187"/>
      <c r="BC831" s="187"/>
    </row>
    <row r="832" spans="28:55">
      <c r="AB832" s="187"/>
      <c r="AC832" s="187"/>
      <c r="AD832" s="187"/>
      <c r="AE832" s="187"/>
      <c r="AF832" s="187"/>
      <c r="AG832" s="187"/>
      <c r="AH832" s="187"/>
      <c r="AI832" s="187"/>
      <c r="AJ832" s="187"/>
      <c r="AK832" s="187"/>
      <c r="AL832" s="187"/>
      <c r="AM832" s="187"/>
      <c r="AN832" s="187"/>
      <c r="AO832" s="187"/>
      <c r="AP832" s="187"/>
      <c r="AQ832" s="187"/>
      <c r="AR832" s="187"/>
      <c r="AS832" s="187"/>
      <c r="AT832" s="187"/>
      <c r="AU832" s="187"/>
      <c r="AV832" s="187"/>
      <c r="AW832" s="187"/>
      <c r="AX832" s="187"/>
      <c r="AY832" s="187"/>
      <c r="AZ832" s="187"/>
      <c r="BA832" s="187"/>
      <c r="BB832" s="187"/>
      <c r="BC832" s="187"/>
    </row>
    <row r="833" spans="28:55">
      <c r="AB833" s="187"/>
      <c r="AC833" s="187"/>
      <c r="AD833" s="187"/>
      <c r="AE833" s="187"/>
      <c r="AF833" s="187"/>
      <c r="AG833" s="187"/>
      <c r="AH833" s="187"/>
      <c r="AI833" s="187"/>
      <c r="AJ833" s="187"/>
      <c r="AK833" s="187"/>
      <c r="AL833" s="187"/>
      <c r="AM833" s="187"/>
      <c r="AN833" s="187"/>
      <c r="AO833" s="187"/>
      <c r="AP833" s="187"/>
      <c r="AQ833" s="187"/>
      <c r="AR833" s="187"/>
      <c r="AS833" s="187"/>
      <c r="AT833" s="187"/>
      <c r="AU833" s="187"/>
      <c r="AV833" s="187"/>
      <c r="AW833" s="187"/>
      <c r="AX833" s="187"/>
      <c r="AY833" s="187"/>
      <c r="AZ833" s="187"/>
      <c r="BA833" s="187"/>
      <c r="BB833" s="187"/>
      <c r="BC833" s="187"/>
    </row>
    <row r="834" spans="28:55">
      <c r="AB834" s="187"/>
      <c r="AC834" s="187"/>
      <c r="AD834" s="187"/>
      <c r="AE834" s="187"/>
      <c r="AF834" s="187"/>
      <c r="AG834" s="187"/>
      <c r="AH834" s="187"/>
      <c r="AI834" s="187"/>
      <c r="AJ834" s="187"/>
      <c r="AK834" s="187"/>
      <c r="AL834" s="187"/>
      <c r="AM834" s="187"/>
      <c r="AN834" s="187"/>
      <c r="AO834" s="187"/>
      <c r="AP834" s="187"/>
      <c r="AQ834" s="187"/>
      <c r="AR834" s="187"/>
      <c r="AS834" s="187"/>
      <c r="AT834" s="187"/>
      <c r="AU834" s="187"/>
      <c r="AV834" s="187"/>
      <c r="AW834" s="187"/>
      <c r="AX834" s="187"/>
      <c r="AY834" s="187"/>
      <c r="AZ834" s="187"/>
      <c r="BA834" s="187"/>
      <c r="BB834" s="187"/>
      <c r="BC834" s="187"/>
    </row>
    <row r="835" spans="28:55">
      <c r="AB835" s="187"/>
      <c r="AC835" s="187"/>
      <c r="AD835" s="187"/>
      <c r="AE835" s="187"/>
      <c r="AF835" s="187"/>
      <c r="AG835" s="187"/>
      <c r="AH835" s="187"/>
      <c r="AI835" s="187"/>
      <c r="AJ835" s="187"/>
      <c r="AK835" s="187"/>
      <c r="AL835" s="187"/>
      <c r="AM835" s="187"/>
      <c r="AN835" s="187"/>
      <c r="AO835" s="187"/>
      <c r="AP835" s="187"/>
      <c r="AQ835" s="187"/>
      <c r="AR835" s="187"/>
      <c r="AS835" s="187"/>
      <c r="AT835" s="187"/>
      <c r="AU835" s="187"/>
      <c r="AV835" s="187"/>
      <c r="AW835" s="187"/>
      <c r="AX835" s="187"/>
      <c r="AY835" s="187"/>
      <c r="AZ835" s="187"/>
      <c r="BA835" s="187"/>
      <c r="BB835" s="187"/>
      <c r="BC835" s="187"/>
    </row>
    <row r="836" spans="28:55">
      <c r="AB836" s="187"/>
      <c r="AC836" s="187"/>
      <c r="AD836" s="187"/>
      <c r="AE836" s="187"/>
      <c r="AF836" s="187"/>
      <c r="AG836" s="187"/>
      <c r="AH836" s="187"/>
      <c r="AI836" s="187"/>
      <c r="AJ836" s="187"/>
      <c r="AK836" s="187"/>
      <c r="AL836" s="187"/>
      <c r="AM836" s="187"/>
      <c r="AN836" s="187"/>
      <c r="AO836" s="187"/>
      <c r="AP836" s="187"/>
      <c r="AQ836" s="187"/>
      <c r="AR836" s="187"/>
      <c r="AS836" s="187"/>
      <c r="AT836" s="187"/>
      <c r="AU836" s="187"/>
      <c r="AV836" s="187"/>
      <c r="AW836" s="187"/>
      <c r="AX836" s="187"/>
      <c r="AY836" s="187"/>
      <c r="AZ836" s="187"/>
      <c r="BA836" s="187"/>
      <c r="BB836" s="187"/>
      <c r="BC836" s="187"/>
    </row>
    <row r="837" spans="28:55">
      <c r="AB837" s="187"/>
      <c r="AC837" s="187"/>
      <c r="AD837" s="187"/>
      <c r="AE837" s="187"/>
      <c r="AF837" s="187"/>
      <c r="AG837" s="187"/>
      <c r="AH837" s="187"/>
      <c r="AI837" s="187"/>
      <c r="AJ837" s="187"/>
      <c r="AK837" s="187"/>
      <c r="AL837" s="187"/>
      <c r="AM837" s="187"/>
      <c r="AN837" s="187"/>
      <c r="AO837" s="187"/>
      <c r="AP837" s="187"/>
      <c r="AQ837" s="187"/>
      <c r="AR837" s="187"/>
      <c r="AS837" s="187"/>
      <c r="AT837" s="187"/>
      <c r="AU837" s="187"/>
      <c r="AV837" s="187"/>
      <c r="AW837" s="187"/>
      <c r="AX837" s="187"/>
      <c r="AY837" s="187"/>
      <c r="AZ837" s="187"/>
      <c r="BA837" s="187"/>
      <c r="BB837" s="187"/>
      <c r="BC837" s="187"/>
    </row>
    <row r="838" spans="28:55">
      <c r="AB838" s="187"/>
      <c r="AC838" s="187"/>
      <c r="AD838" s="187"/>
      <c r="AE838" s="187"/>
      <c r="AF838" s="187"/>
      <c r="AG838" s="187"/>
      <c r="AH838" s="187"/>
      <c r="AI838" s="187"/>
      <c r="AJ838" s="187"/>
      <c r="AK838" s="187"/>
      <c r="AL838" s="187"/>
      <c r="AM838" s="187"/>
      <c r="AN838" s="187"/>
      <c r="AO838" s="187"/>
      <c r="AP838" s="187"/>
      <c r="AQ838" s="187"/>
      <c r="AR838" s="187"/>
      <c r="AS838" s="187"/>
      <c r="AT838" s="187"/>
      <c r="AU838" s="187"/>
      <c r="AV838" s="187"/>
      <c r="AW838" s="187"/>
      <c r="AX838" s="187"/>
      <c r="AY838" s="187"/>
      <c r="AZ838" s="187"/>
      <c r="BA838" s="187"/>
      <c r="BB838" s="187"/>
      <c r="BC838" s="187"/>
    </row>
    <row r="839" spans="28:55">
      <c r="AB839" s="187"/>
      <c r="AC839" s="187"/>
      <c r="AD839" s="187"/>
      <c r="AE839" s="187"/>
      <c r="AF839" s="187"/>
      <c r="AG839" s="187"/>
      <c r="AH839" s="187"/>
      <c r="AI839" s="187"/>
      <c r="AJ839" s="187"/>
      <c r="AK839" s="187"/>
      <c r="AL839" s="187"/>
      <c r="AM839" s="187"/>
      <c r="AN839" s="187"/>
      <c r="AO839" s="187"/>
      <c r="AP839" s="187"/>
      <c r="AQ839" s="187"/>
      <c r="AR839" s="187"/>
      <c r="AS839" s="187"/>
      <c r="AT839" s="187"/>
      <c r="AU839" s="187"/>
      <c r="AV839" s="187"/>
      <c r="AW839" s="187"/>
      <c r="AX839" s="187"/>
      <c r="AY839" s="187"/>
      <c r="AZ839" s="187"/>
      <c r="BA839" s="187"/>
      <c r="BB839" s="187"/>
      <c r="BC839" s="187"/>
    </row>
    <row r="840" spans="28:55">
      <c r="AB840" s="187"/>
      <c r="AC840" s="187"/>
      <c r="AD840" s="187"/>
      <c r="AE840" s="187"/>
      <c r="AF840" s="187"/>
      <c r="AG840" s="187"/>
      <c r="AH840" s="187"/>
      <c r="AI840" s="187"/>
      <c r="AJ840" s="187"/>
      <c r="AK840" s="187"/>
      <c r="AL840" s="187"/>
      <c r="AM840" s="187"/>
      <c r="AN840" s="187"/>
      <c r="AO840" s="187"/>
      <c r="AP840" s="187"/>
      <c r="AQ840" s="187"/>
      <c r="AR840" s="187"/>
      <c r="AS840" s="187"/>
      <c r="AT840" s="187"/>
      <c r="AU840" s="187"/>
      <c r="AV840" s="187"/>
      <c r="AW840" s="187"/>
      <c r="AX840" s="187"/>
      <c r="AY840" s="187"/>
      <c r="AZ840" s="187"/>
      <c r="BA840" s="187"/>
      <c r="BB840" s="187"/>
      <c r="BC840" s="187"/>
    </row>
    <row r="841" spans="28:55">
      <c r="AB841" s="187"/>
      <c r="AC841" s="187"/>
      <c r="AD841" s="187"/>
      <c r="AE841" s="187"/>
      <c r="AF841" s="187"/>
      <c r="AG841" s="187"/>
      <c r="AH841" s="187"/>
      <c r="AI841" s="187"/>
      <c r="AJ841" s="187"/>
      <c r="AK841" s="187"/>
      <c r="AL841" s="187"/>
      <c r="AM841" s="187"/>
      <c r="AN841" s="187"/>
      <c r="AO841" s="187"/>
      <c r="AP841" s="187"/>
      <c r="AQ841" s="187"/>
      <c r="AR841" s="187"/>
      <c r="AS841" s="187"/>
      <c r="AT841" s="187"/>
      <c r="AU841" s="187"/>
      <c r="AV841" s="187"/>
      <c r="AW841" s="187"/>
      <c r="AX841" s="187"/>
      <c r="AY841" s="187"/>
      <c r="AZ841" s="187"/>
      <c r="BA841" s="187"/>
      <c r="BB841" s="187"/>
      <c r="BC841" s="187"/>
    </row>
    <row r="842" spans="28:55">
      <c r="AB842" s="187"/>
      <c r="AC842" s="187"/>
      <c r="AD842" s="187"/>
      <c r="AE842" s="187"/>
      <c r="AF842" s="187"/>
      <c r="AG842" s="187"/>
      <c r="AH842" s="187"/>
      <c r="AI842" s="187"/>
      <c r="AJ842" s="187"/>
      <c r="AK842" s="187"/>
      <c r="AL842" s="187"/>
      <c r="AM842" s="187"/>
      <c r="AN842" s="187"/>
      <c r="AO842" s="187"/>
      <c r="AP842" s="187"/>
      <c r="AQ842" s="187"/>
      <c r="AR842" s="187"/>
      <c r="AS842" s="187"/>
      <c r="AT842" s="187"/>
      <c r="AU842" s="187"/>
      <c r="AV842" s="187"/>
      <c r="AW842" s="187"/>
      <c r="AX842" s="187"/>
      <c r="AY842" s="187"/>
      <c r="AZ842" s="187"/>
      <c r="BA842" s="187"/>
      <c r="BB842" s="187"/>
      <c r="BC842" s="187"/>
    </row>
    <row r="843" spans="28:55">
      <c r="AB843" s="187"/>
      <c r="AC843" s="187"/>
      <c r="AD843" s="187"/>
      <c r="AE843" s="187"/>
      <c r="AF843" s="187"/>
      <c r="AG843" s="187"/>
      <c r="AH843" s="187"/>
      <c r="AI843" s="187"/>
      <c r="AJ843" s="187"/>
      <c r="AK843" s="187"/>
      <c r="AL843" s="187"/>
      <c r="AM843" s="187"/>
      <c r="AN843" s="187"/>
      <c r="AO843" s="187"/>
      <c r="AP843" s="187"/>
      <c r="AQ843" s="187"/>
      <c r="AR843" s="187"/>
      <c r="AS843" s="187"/>
      <c r="AT843" s="187"/>
      <c r="AU843" s="187"/>
      <c r="AV843" s="187"/>
      <c r="AW843" s="187"/>
      <c r="AX843" s="187"/>
      <c r="AY843" s="187"/>
      <c r="AZ843" s="187"/>
      <c r="BA843" s="187"/>
      <c r="BB843" s="187"/>
      <c r="BC843" s="187"/>
    </row>
    <row r="844" spans="28:55">
      <c r="AB844" s="187"/>
      <c r="AC844" s="187"/>
      <c r="AD844" s="187"/>
      <c r="AE844" s="187"/>
      <c r="AF844" s="187"/>
      <c r="AG844" s="187"/>
      <c r="AH844" s="187"/>
      <c r="AI844" s="187"/>
      <c r="AJ844" s="187"/>
      <c r="AK844" s="187"/>
      <c r="AL844" s="187"/>
      <c r="AM844" s="187"/>
      <c r="AN844" s="187"/>
      <c r="AO844" s="187"/>
      <c r="AP844" s="187"/>
      <c r="AQ844" s="187"/>
      <c r="AR844" s="187"/>
      <c r="AS844" s="187"/>
      <c r="AT844" s="187"/>
      <c r="AU844" s="187"/>
      <c r="AV844" s="187"/>
      <c r="AW844" s="187"/>
      <c r="AX844" s="187"/>
      <c r="AY844" s="187"/>
      <c r="AZ844" s="187"/>
      <c r="BA844" s="187"/>
      <c r="BB844" s="187"/>
      <c r="BC844" s="187"/>
    </row>
    <row r="845" spans="28:55">
      <c r="AB845" s="187"/>
      <c r="AC845" s="187"/>
      <c r="AD845" s="187"/>
      <c r="AE845" s="187"/>
      <c r="AF845" s="187"/>
      <c r="AG845" s="187"/>
      <c r="AH845" s="187"/>
      <c r="AI845" s="187"/>
      <c r="AJ845" s="187"/>
      <c r="AK845" s="187"/>
      <c r="AL845" s="187"/>
      <c r="AM845" s="187"/>
      <c r="AN845" s="187"/>
      <c r="AO845" s="187"/>
      <c r="AP845" s="187"/>
      <c r="AQ845" s="187"/>
      <c r="AR845" s="187"/>
      <c r="AS845" s="187"/>
      <c r="AT845" s="187"/>
      <c r="AU845" s="187"/>
      <c r="AV845" s="187"/>
      <c r="AW845" s="187"/>
      <c r="AX845" s="187"/>
      <c r="AY845" s="187"/>
      <c r="AZ845" s="187"/>
      <c r="BA845" s="187"/>
      <c r="BB845" s="187"/>
      <c r="BC845" s="187"/>
    </row>
    <row r="846" spans="28:55">
      <c r="AB846" s="187"/>
      <c r="AC846" s="187"/>
      <c r="AD846" s="187"/>
      <c r="AE846" s="187"/>
      <c r="AF846" s="187"/>
      <c r="AG846" s="187"/>
      <c r="AH846" s="187"/>
      <c r="AI846" s="187"/>
      <c r="AJ846" s="187"/>
      <c r="AK846" s="187"/>
      <c r="AL846" s="187"/>
      <c r="AM846" s="187"/>
      <c r="AN846" s="187"/>
      <c r="AO846" s="187"/>
      <c r="AP846" s="187"/>
      <c r="AQ846" s="187"/>
      <c r="AR846" s="187"/>
      <c r="AS846" s="187"/>
      <c r="AT846" s="187"/>
      <c r="AU846" s="187"/>
      <c r="AV846" s="187"/>
      <c r="AW846" s="187"/>
      <c r="AX846" s="187"/>
      <c r="AY846" s="187"/>
      <c r="AZ846" s="187"/>
      <c r="BA846" s="187"/>
      <c r="BB846" s="187"/>
      <c r="BC846" s="187"/>
    </row>
    <row r="847" spans="28:55">
      <c r="AB847" s="187"/>
      <c r="AC847" s="187"/>
      <c r="AD847" s="187"/>
      <c r="AE847" s="187"/>
      <c r="AF847" s="187"/>
      <c r="AG847" s="187"/>
      <c r="AH847" s="187"/>
      <c r="AI847" s="187"/>
      <c r="AJ847" s="187"/>
      <c r="AK847" s="187"/>
      <c r="AL847" s="187"/>
      <c r="AM847" s="187"/>
      <c r="AN847" s="187"/>
      <c r="AO847" s="187"/>
      <c r="AP847" s="187"/>
      <c r="AQ847" s="187"/>
      <c r="AR847" s="187"/>
      <c r="AS847" s="187"/>
      <c r="AT847" s="187"/>
      <c r="AU847" s="187"/>
      <c r="AV847" s="187"/>
      <c r="AW847" s="187"/>
      <c r="AX847" s="187"/>
      <c r="AY847" s="187"/>
      <c r="AZ847" s="187"/>
      <c r="BA847" s="187"/>
      <c r="BB847" s="187"/>
      <c r="BC847" s="187"/>
    </row>
    <row r="848" spans="28:55">
      <c r="AB848" s="187"/>
      <c r="AC848" s="187"/>
      <c r="AD848" s="187"/>
      <c r="AE848" s="187"/>
      <c r="AF848" s="187"/>
      <c r="AG848" s="187"/>
      <c r="AH848" s="187"/>
      <c r="AI848" s="187"/>
      <c r="AJ848" s="187"/>
      <c r="AK848" s="187"/>
      <c r="AL848" s="187"/>
      <c r="AM848" s="187"/>
      <c r="AN848" s="187"/>
      <c r="AO848" s="187"/>
      <c r="AP848" s="187"/>
      <c r="AQ848" s="187"/>
      <c r="AR848" s="187"/>
      <c r="AS848" s="187"/>
      <c r="AT848" s="187"/>
      <c r="AU848" s="187"/>
      <c r="AV848" s="187"/>
      <c r="AW848" s="187"/>
      <c r="AX848" s="187"/>
      <c r="AY848" s="187"/>
      <c r="AZ848" s="187"/>
      <c r="BA848" s="187"/>
      <c r="BB848" s="187"/>
      <c r="BC848" s="187"/>
    </row>
    <row r="849" spans="28:55">
      <c r="AB849" s="187"/>
      <c r="AC849" s="187"/>
      <c r="AD849" s="187"/>
      <c r="AE849" s="187"/>
      <c r="AF849" s="187"/>
      <c r="AG849" s="187"/>
      <c r="AH849" s="187"/>
      <c r="AI849" s="187"/>
      <c r="AJ849" s="187"/>
      <c r="AK849" s="187"/>
      <c r="AL849" s="187"/>
      <c r="AM849" s="187"/>
      <c r="AN849" s="187"/>
      <c r="AO849" s="187"/>
      <c r="AP849" s="187"/>
      <c r="AQ849" s="187"/>
      <c r="AR849" s="187"/>
      <c r="AS849" s="187"/>
      <c r="AT849" s="187"/>
      <c r="AU849" s="187"/>
      <c r="AV849" s="187"/>
      <c r="AW849" s="187"/>
      <c r="AX849" s="187"/>
      <c r="AY849" s="187"/>
      <c r="AZ849" s="187"/>
      <c r="BA849" s="187"/>
      <c r="BB849" s="187"/>
      <c r="BC849" s="187"/>
    </row>
    <row r="850" spans="28:55">
      <c r="AB850" s="187"/>
      <c r="AC850" s="187"/>
      <c r="AD850" s="187"/>
      <c r="AE850" s="187"/>
      <c r="AF850" s="187"/>
      <c r="AG850" s="187"/>
      <c r="AH850" s="187"/>
      <c r="AI850" s="187"/>
      <c r="AJ850" s="187"/>
      <c r="AK850" s="187"/>
      <c r="AL850" s="187"/>
      <c r="AM850" s="187"/>
      <c r="AN850" s="187"/>
      <c r="AO850" s="187"/>
      <c r="AP850" s="187"/>
      <c r="AQ850" s="187"/>
      <c r="AR850" s="187"/>
      <c r="AS850" s="187"/>
      <c r="AT850" s="187"/>
      <c r="AU850" s="187"/>
      <c r="AV850" s="187"/>
      <c r="AW850" s="187"/>
      <c r="AX850" s="187"/>
      <c r="AY850" s="187"/>
      <c r="AZ850" s="187"/>
      <c r="BA850" s="187"/>
      <c r="BB850" s="187"/>
      <c r="BC850" s="187"/>
    </row>
    <row r="851" spans="28:55">
      <c r="AB851" s="187"/>
      <c r="AC851" s="187"/>
      <c r="AD851" s="187"/>
      <c r="AE851" s="187"/>
      <c r="AF851" s="187"/>
      <c r="AG851" s="187"/>
      <c r="AH851" s="187"/>
      <c r="AI851" s="187"/>
      <c r="AJ851" s="187"/>
      <c r="AK851" s="187"/>
      <c r="AL851" s="187"/>
      <c r="AM851" s="187"/>
      <c r="AN851" s="187"/>
      <c r="AO851" s="187"/>
      <c r="AP851" s="187"/>
      <c r="AQ851" s="187"/>
      <c r="AR851" s="187"/>
      <c r="AS851" s="187"/>
      <c r="AT851" s="187"/>
      <c r="AU851" s="187"/>
      <c r="AV851" s="187"/>
      <c r="AW851" s="187"/>
      <c r="AX851" s="187"/>
      <c r="AY851" s="187"/>
      <c r="AZ851" s="187"/>
      <c r="BA851" s="187"/>
      <c r="BB851" s="187"/>
      <c r="BC851" s="187"/>
    </row>
    <row r="852" spans="28:55">
      <c r="AB852" s="187"/>
      <c r="AC852" s="187"/>
      <c r="AD852" s="187"/>
      <c r="AE852" s="187"/>
      <c r="AF852" s="187"/>
      <c r="AG852" s="187"/>
      <c r="AH852" s="187"/>
      <c r="AI852" s="187"/>
      <c r="AJ852" s="187"/>
      <c r="AK852" s="187"/>
      <c r="AL852" s="187"/>
      <c r="AM852" s="187"/>
      <c r="AN852" s="187"/>
      <c r="AO852" s="187"/>
      <c r="AP852" s="187"/>
      <c r="AQ852" s="187"/>
      <c r="AR852" s="187"/>
      <c r="AS852" s="187"/>
      <c r="AT852" s="187"/>
      <c r="AU852" s="187"/>
      <c r="AV852" s="187"/>
      <c r="AW852" s="187"/>
      <c r="AX852" s="187"/>
      <c r="AY852" s="187"/>
      <c r="AZ852" s="187"/>
      <c r="BA852" s="187"/>
      <c r="BB852" s="187"/>
      <c r="BC852" s="187"/>
    </row>
    <row r="853" spans="28:55">
      <c r="AB853" s="187"/>
      <c r="AC853" s="187"/>
      <c r="AD853" s="187"/>
      <c r="AE853" s="187"/>
      <c r="AF853" s="187"/>
      <c r="AG853" s="187"/>
      <c r="AH853" s="187"/>
      <c r="AI853" s="187"/>
      <c r="AJ853" s="187"/>
      <c r="AK853" s="187"/>
      <c r="AL853" s="187"/>
      <c r="AM853" s="187"/>
      <c r="AN853" s="187"/>
      <c r="AO853" s="187"/>
      <c r="AP853" s="187"/>
      <c r="AQ853" s="187"/>
      <c r="AR853" s="187"/>
      <c r="AS853" s="187"/>
      <c r="AT853" s="187"/>
      <c r="AU853" s="187"/>
      <c r="AV853" s="187"/>
      <c r="AW853" s="187"/>
      <c r="AX853" s="187"/>
      <c r="AY853" s="187"/>
      <c r="AZ853" s="187"/>
      <c r="BA853" s="187"/>
      <c r="BB853" s="187"/>
      <c r="BC853" s="187"/>
    </row>
    <row r="854" spans="28:55">
      <c r="AB854" s="187"/>
      <c r="AC854" s="187"/>
      <c r="AD854" s="187"/>
      <c r="AE854" s="187"/>
      <c r="AF854" s="187"/>
      <c r="AG854" s="187"/>
      <c r="AH854" s="187"/>
      <c r="AI854" s="187"/>
      <c r="AJ854" s="187"/>
      <c r="AK854" s="187"/>
      <c r="AL854" s="187"/>
      <c r="AM854" s="187"/>
      <c r="AN854" s="187"/>
      <c r="AO854" s="187"/>
      <c r="AP854" s="187"/>
      <c r="AQ854" s="187"/>
      <c r="AR854" s="187"/>
      <c r="AS854" s="187"/>
      <c r="AT854" s="187"/>
      <c r="AU854" s="187"/>
      <c r="AV854" s="187"/>
      <c r="AW854" s="187"/>
      <c r="AX854" s="187"/>
      <c r="AY854" s="187"/>
      <c r="AZ854" s="187"/>
      <c r="BA854" s="187"/>
      <c r="BB854" s="187"/>
      <c r="BC854" s="187"/>
    </row>
    <row r="855" spans="28:55">
      <c r="AB855" s="187"/>
      <c r="AC855" s="187"/>
      <c r="AD855" s="187"/>
      <c r="AE855" s="187"/>
      <c r="AF855" s="187"/>
      <c r="AG855" s="187"/>
      <c r="AH855" s="187"/>
      <c r="AI855" s="187"/>
      <c r="AJ855" s="187"/>
      <c r="AK855" s="187"/>
      <c r="AL855" s="187"/>
      <c r="AM855" s="187"/>
      <c r="AN855" s="187"/>
      <c r="AO855" s="187"/>
      <c r="AP855" s="187"/>
      <c r="AQ855" s="187"/>
      <c r="AR855" s="187"/>
      <c r="AS855" s="187"/>
      <c r="AT855" s="187"/>
      <c r="AU855" s="187"/>
      <c r="AV855" s="187"/>
      <c r="AW855" s="187"/>
      <c r="AX855" s="187"/>
      <c r="AY855" s="187"/>
      <c r="AZ855" s="187"/>
      <c r="BA855" s="187"/>
      <c r="BB855" s="187"/>
      <c r="BC855" s="187"/>
    </row>
    <row r="856" spans="28:55">
      <c r="AB856" s="187"/>
      <c r="AC856" s="187"/>
      <c r="AD856" s="187"/>
      <c r="AE856" s="187"/>
      <c r="AF856" s="187"/>
      <c r="AG856" s="187"/>
      <c r="AH856" s="187"/>
      <c r="AI856" s="187"/>
      <c r="AJ856" s="187"/>
      <c r="AK856" s="187"/>
      <c r="AL856" s="187"/>
      <c r="AM856" s="187"/>
      <c r="AN856" s="187"/>
      <c r="AO856" s="187"/>
      <c r="AP856" s="187"/>
      <c r="AQ856" s="187"/>
      <c r="AR856" s="187"/>
      <c r="AS856" s="187"/>
      <c r="AT856" s="187"/>
      <c r="AU856" s="187"/>
      <c r="AV856" s="187"/>
      <c r="AW856" s="187"/>
      <c r="AX856" s="187"/>
      <c r="AY856" s="187"/>
      <c r="AZ856" s="187"/>
      <c r="BA856" s="187"/>
      <c r="BB856" s="187"/>
      <c r="BC856" s="187"/>
    </row>
    <row r="857" spans="28:55">
      <c r="AB857" s="187"/>
      <c r="AC857" s="187"/>
      <c r="AD857" s="187"/>
      <c r="AE857" s="187"/>
      <c r="AF857" s="187"/>
      <c r="AG857" s="187"/>
      <c r="AH857" s="187"/>
      <c r="AI857" s="187"/>
      <c r="AJ857" s="187"/>
      <c r="AK857" s="187"/>
      <c r="AL857" s="187"/>
      <c r="AM857" s="187"/>
      <c r="AN857" s="187"/>
      <c r="AO857" s="187"/>
      <c r="AP857" s="187"/>
      <c r="AQ857" s="187"/>
      <c r="AR857" s="187"/>
      <c r="AS857" s="187"/>
      <c r="AT857" s="187"/>
      <c r="AU857" s="187"/>
      <c r="AV857" s="187"/>
      <c r="AW857" s="187"/>
      <c r="AX857" s="187"/>
      <c r="AY857" s="187"/>
      <c r="AZ857" s="187"/>
      <c r="BA857" s="187"/>
      <c r="BB857" s="187"/>
      <c r="BC857" s="187"/>
    </row>
    <row r="858" spans="28:55">
      <c r="AB858" s="187"/>
      <c r="AC858" s="187"/>
      <c r="AD858" s="187"/>
      <c r="AE858" s="187"/>
      <c r="AF858" s="187"/>
      <c r="AG858" s="187"/>
      <c r="AH858" s="187"/>
      <c r="AI858" s="187"/>
      <c r="AJ858" s="187"/>
      <c r="AK858" s="187"/>
      <c r="AL858" s="187"/>
      <c r="AM858" s="187"/>
      <c r="AN858" s="187"/>
      <c r="AO858" s="187"/>
      <c r="AP858" s="187"/>
      <c r="AQ858" s="187"/>
      <c r="AR858" s="187"/>
      <c r="AS858" s="187"/>
      <c r="AT858" s="187"/>
      <c r="AU858" s="187"/>
      <c r="AV858" s="187"/>
      <c r="AW858" s="187"/>
      <c r="AX858" s="187"/>
      <c r="AY858" s="187"/>
      <c r="AZ858" s="187"/>
      <c r="BA858" s="187"/>
      <c r="BB858" s="187"/>
      <c r="BC858" s="187"/>
    </row>
    <row r="859" spans="28:55">
      <c r="AB859" s="187"/>
      <c r="AC859" s="187"/>
      <c r="AD859" s="187"/>
      <c r="AE859" s="187"/>
      <c r="AF859" s="187"/>
      <c r="AG859" s="187"/>
      <c r="AH859" s="187"/>
      <c r="AI859" s="187"/>
      <c r="AJ859" s="187"/>
      <c r="AK859" s="187"/>
      <c r="AL859" s="187"/>
      <c r="AM859" s="187"/>
      <c r="AN859" s="187"/>
      <c r="AO859" s="187"/>
      <c r="AP859" s="187"/>
      <c r="AQ859" s="187"/>
      <c r="AR859" s="187"/>
      <c r="AS859" s="187"/>
      <c r="AT859" s="187"/>
      <c r="AU859" s="187"/>
      <c r="AV859" s="187"/>
      <c r="AW859" s="187"/>
      <c r="AX859" s="187"/>
      <c r="AY859" s="187"/>
      <c r="AZ859" s="187"/>
      <c r="BA859" s="187"/>
      <c r="BB859" s="187"/>
      <c r="BC859" s="187"/>
    </row>
    <row r="860" spans="28:55">
      <c r="AB860" s="187"/>
      <c r="AC860" s="187"/>
      <c r="AD860" s="187"/>
      <c r="AE860" s="187"/>
      <c r="AF860" s="187"/>
      <c r="AG860" s="187"/>
      <c r="AH860" s="187"/>
      <c r="AI860" s="187"/>
      <c r="AJ860" s="187"/>
      <c r="AK860" s="187"/>
      <c r="AL860" s="187"/>
      <c r="AM860" s="187"/>
      <c r="AN860" s="187"/>
      <c r="AO860" s="187"/>
      <c r="AP860" s="187"/>
      <c r="AQ860" s="187"/>
      <c r="AR860" s="187"/>
      <c r="AS860" s="187"/>
      <c r="AT860" s="187"/>
      <c r="AU860" s="187"/>
      <c r="AV860" s="187"/>
      <c r="AW860" s="187"/>
      <c r="AX860" s="187"/>
      <c r="AY860" s="187"/>
      <c r="AZ860" s="187"/>
      <c r="BA860" s="187"/>
      <c r="BB860" s="187"/>
      <c r="BC860" s="187"/>
    </row>
    <row r="861" spans="28:55">
      <c r="AB861" s="187"/>
      <c r="AC861" s="187"/>
      <c r="AD861" s="187"/>
      <c r="AE861" s="187"/>
      <c r="AF861" s="187"/>
      <c r="AG861" s="187"/>
      <c r="AH861" s="187"/>
      <c r="AI861" s="187"/>
      <c r="AJ861" s="187"/>
      <c r="AK861" s="187"/>
      <c r="AL861" s="187"/>
      <c r="AM861" s="187"/>
      <c r="AN861" s="187"/>
      <c r="AO861" s="187"/>
      <c r="AP861" s="187"/>
      <c r="AQ861" s="187"/>
      <c r="AR861" s="187"/>
      <c r="AS861" s="187"/>
      <c r="AT861" s="187"/>
      <c r="AU861" s="187"/>
      <c r="AV861" s="187"/>
      <c r="AW861" s="187"/>
      <c r="AX861" s="187"/>
      <c r="AY861" s="187"/>
      <c r="AZ861" s="187"/>
      <c r="BA861" s="187"/>
      <c r="BB861" s="187"/>
      <c r="BC861" s="187"/>
    </row>
    <row r="862" spans="28:55">
      <c r="AB862" s="187"/>
      <c r="AC862" s="187"/>
      <c r="AD862" s="187"/>
      <c r="AE862" s="187"/>
      <c r="AF862" s="187"/>
      <c r="AG862" s="187"/>
      <c r="AH862" s="187"/>
      <c r="AI862" s="187"/>
      <c r="AJ862" s="187"/>
      <c r="AK862" s="187"/>
      <c r="AL862" s="187"/>
      <c r="AM862" s="187"/>
      <c r="AN862" s="187"/>
      <c r="AO862" s="187"/>
      <c r="AP862" s="187"/>
      <c r="AQ862" s="187"/>
      <c r="AR862" s="187"/>
      <c r="AS862" s="187"/>
      <c r="AT862" s="187"/>
      <c r="AU862" s="187"/>
      <c r="AV862" s="187"/>
      <c r="AW862" s="187"/>
      <c r="AX862" s="187"/>
      <c r="AY862" s="187"/>
      <c r="AZ862" s="187"/>
      <c r="BA862" s="187"/>
      <c r="BB862" s="187"/>
      <c r="BC862" s="187"/>
    </row>
    <row r="863" spans="28:55">
      <c r="AB863" s="187"/>
      <c r="AC863" s="187"/>
      <c r="AD863" s="187"/>
      <c r="AE863" s="187"/>
      <c r="AF863" s="187"/>
      <c r="AG863" s="187"/>
      <c r="AH863" s="187"/>
      <c r="AI863" s="187"/>
      <c r="AJ863" s="187"/>
      <c r="AK863" s="187"/>
      <c r="AL863" s="187"/>
      <c r="AM863" s="187"/>
      <c r="AN863" s="187"/>
      <c r="AO863" s="187"/>
      <c r="AP863" s="187"/>
      <c r="AQ863" s="187"/>
      <c r="AR863" s="187"/>
      <c r="AS863" s="187"/>
      <c r="AT863" s="187"/>
      <c r="AU863" s="187"/>
      <c r="AV863" s="187"/>
      <c r="AW863" s="187"/>
      <c r="AX863" s="187"/>
      <c r="AY863" s="187"/>
      <c r="AZ863" s="187"/>
      <c r="BA863" s="187"/>
      <c r="BB863" s="187"/>
      <c r="BC863" s="187"/>
    </row>
    <row r="864" spans="28:55">
      <c r="AB864" s="187"/>
      <c r="AC864" s="187"/>
      <c r="AD864" s="187"/>
      <c r="AE864" s="187"/>
      <c r="AF864" s="187"/>
      <c r="AG864" s="187"/>
      <c r="AH864" s="187"/>
      <c r="AI864" s="187"/>
      <c r="AJ864" s="187"/>
      <c r="AK864" s="187"/>
      <c r="AL864" s="187"/>
      <c r="AM864" s="187"/>
      <c r="AN864" s="187"/>
      <c r="AO864" s="187"/>
      <c r="AP864" s="187"/>
      <c r="AQ864" s="187"/>
      <c r="AR864" s="187"/>
      <c r="AS864" s="187"/>
      <c r="AT864" s="187"/>
      <c r="AU864" s="187"/>
      <c r="AV864" s="187"/>
      <c r="AW864" s="187"/>
      <c r="AX864" s="187"/>
      <c r="AY864" s="187"/>
      <c r="AZ864" s="187"/>
      <c r="BA864" s="187"/>
      <c r="BB864" s="187"/>
      <c r="BC864" s="187"/>
    </row>
    <row r="865" spans="28:55">
      <c r="AB865" s="187"/>
      <c r="AC865" s="187"/>
      <c r="AD865" s="187"/>
      <c r="AE865" s="187"/>
      <c r="AF865" s="187"/>
      <c r="AG865" s="187"/>
      <c r="AH865" s="187"/>
      <c r="AI865" s="187"/>
      <c r="AJ865" s="187"/>
      <c r="AK865" s="187"/>
      <c r="AL865" s="187"/>
      <c r="AM865" s="187"/>
      <c r="AN865" s="187"/>
      <c r="AO865" s="187"/>
      <c r="AP865" s="187"/>
      <c r="AQ865" s="187"/>
      <c r="AR865" s="187"/>
      <c r="AS865" s="187"/>
      <c r="AT865" s="187"/>
      <c r="AU865" s="187"/>
      <c r="AV865" s="187"/>
      <c r="AW865" s="187"/>
      <c r="AX865" s="187"/>
      <c r="AY865" s="187"/>
      <c r="AZ865" s="187"/>
      <c r="BA865" s="187"/>
      <c r="BB865" s="187"/>
      <c r="BC865" s="187"/>
    </row>
    <row r="866" spans="28:55">
      <c r="AB866" s="187"/>
      <c r="AC866" s="187"/>
      <c r="AD866" s="187"/>
      <c r="AE866" s="187"/>
      <c r="AF866" s="187"/>
      <c r="AG866" s="187"/>
      <c r="AH866" s="187"/>
      <c r="AI866" s="187"/>
      <c r="AJ866" s="187"/>
      <c r="AK866" s="187"/>
      <c r="AL866" s="187"/>
      <c r="AM866" s="187"/>
      <c r="AN866" s="187"/>
      <c r="AO866" s="187"/>
      <c r="AP866" s="187"/>
      <c r="AQ866" s="187"/>
      <c r="AR866" s="187"/>
      <c r="AS866" s="187"/>
      <c r="AT866" s="187"/>
      <c r="AU866" s="187"/>
      <c r="AV866" s="187"/>
      <c r="AW866" s="187"/>
      <c r="AX866" s="187"/>
      <c r="AY866" s="187"/>
      <c r="AZ866" s="187"/>
      <c r="BA866" s="187"/>
      <c r="BB866" s="187"/>
      <c r="BC866" s="187"/>
    </row>
    <row r="867" spans="28:55">
      <c r="AB867" s="187"/>
      <c r="AC867" s="187"/>
      <c r="AD867" s="187"/>
      <c r="AE867" s="187"/>
      <c r="AF867" s="187"/>
      <c r="AG867" s="187"/>
      <c r="AH867" s="187"/>
      <c r="AI867" s="187"/>
      <c r="AJ867" s="187"/>
      <c r="AK867" s="187"/>
      <c r="AL867" s="187"/>
      <c r="AM867" s="187"/>
      <c r="AN867" s="187"/>
      <c r="AO867" s="187"/>
      <c r="AP867" s="187"/>
      <c r="AQ867" s="187"/>
      <c r="AR867" s="187"/>
      <c r="AS867" s="187"/>
      <c r="AT867" s="187"/>
      <c r="AU867" s="187"/>
      <c r="AV867" s="187"/>
      <c r="AW867" s="187"/>
      <c r="AX867" s="187"/>
      <c r="AY867" s="187"/>
      <c r="AZ867" s="187"/>
      <c r="BA867" s="187"/>
      <c r="BB867" s="187"/>
      <c r="BC867" s="187"/>
    </row>
    <row r="868" spans="28:55">
      <c r="AB868" s="187"/>
      <c r="AC868" s="187"/>
      <c r="AD868" s="187"/>
      <c r="AE868" s="187"/>
      <c r="AF868" s="187"/>
      <c r="AG868" s="187"/>
      <c r="AH868" s="187"/>
      <c r="AI868" s="187"/>
      <c r="AJ868" s="187"/>
      <c r="AK868" s="187"/>
      <c r="AL868" s="187"/>
      <c r="AM868" s="187"/>
      <c r="AN868" s="187"/>
      <c r="AO868" s="187"/>
      <c r="AP868" s="187"/>
      <c r="AQ868" s="187"/>
      <c r="AR868" s="187"/>
      <c r="AS868" s="187"/>
      <c r="AT868" s="187"/>
      <c r="AU868" s="187"/>
      <c r="AV868" s="187"/>
      <c r="AW868" s="187"/>
      <c r="AX868" s="187"/>
      <c r="AY868" s="187"/>
      <c r="AZ868" s="187"/>
      <c r="BA868" s="187"/>
      <c r="BB868" s="187"/>
      <c r="BC868" s="187"/>
    </row>
    <row r="869" spans="28:55">
      <c r="AB869" s="187"/>
      <c r="AC869" s="187"/>
      <c r="AD869" s="187"/>
      <c r="AE869" s="187"/>
      <c r="AF869" s="187"/>
      <c r="AG869" s="187"/>
      <c r="AH869" s="187"/>
      <c r="AI869" s="187"/>
      <c r="AJ869" s="187"/>
      <c r="AK869" s="187"/>
      <c r="AL869" s="187"/>
      <c r="AM869" s="187"/>
      <c r="AN869" s="187"/>
      <c r="AO869" s="187"/>
      <c r="AP869" s="187"/>
      <c r="AQ869" s="187"/>
      <c r="AR869" s="187"/>
      <c r="AS869" s="187"/>
      <c r="AT869" s="187"/>
      <c r="AU869" s="187"/>
      <c r="AV869" s="187"/>
      <c r="AW869" s="187"/>
      <c r="AX869" s="187"/>
      <c r="AY869" s="187"/>
      <c r="AZ869" s="187"/>
      <c r="BA869" s="187"/>
      <c r="BB869" s="187"/>
      <c r="BC869" s="187"/>
    </row>
    <row r="870" spans="28:55">
      <c r="AB870" s="187"/>
      <c r="AC870" s="187"/>
      <c r="AD870" s="187"/>
      <c r="AE870" s="187"/>
      <c r="AF870" s="187"/>
      <c r="AG870" s="187"/>
      <c r="AH870" s="187"/>
      <c r="AI870" s="187"/>
      <c r="AJ870" s="187"/>
      <c r="AK870" s="187"/>
      <c r="AL870" s="187"/>
      <c r="AM870" s="187"/>
      <c r="AN870" s="187"/>
      <c r="AO870" s="187"/>
      <c r="AP870" s="187"/>
      <c r="AQ870" s="187"/>
      <c r="AR870" s="187"/>
      <c r="AS870" s="187"/>
      <c r="AT870" s="187"/>
      <c r="AU870" s="187"/>
      <c r="AV870" s="187"/>
      <c r="AW870" s="187"/>
      <c r="AX870" s="187"/>
      <c r="AY870" s="187"/>
      <c r="AZ870" s="187"/>
      <c r="BA870" s="187"/>
      <c r="BB870" s="187"/>
      <c r="BC870" s="187"/>
    </row>
    <row r="871" spans="28:55">
      <c r="AB871" s="187"/>
      <c r="AC871" s="187"/>
      <c r="AD871" s="187"/>
      <c r="AE871" s="187"/>
      <c r="AF871" s="187"/>
      <c r="AG871" s="187"/>
      <c r="AH871" s="187"/>
      <c r="AI871" s="187"/>
      <c r="AJ871" s="187"/>
      <c r="AK871" s="187"/>
      <c r="AL871" s="187"/>
      <c r="AM871" s="187"/>
      <c r="AN871" s="187"/>
      <c r="AO871" s="187"/>
      <c r="AP871" s="187"/>
      <c r="AQ871" s="187"/>
      <c r="AR871" s="187"/>
      <c r="AS871" s="187"/>
      <c r="AT871" s="187"/>
      <c r="AU871" s="187"/>
      <c r="AV871" s="187"/>
      <c r="AW871" s="187"/>
      <c r="AX871" s="187"/>
      <c r="AY871" s="187"/>
      <c r="AZ871" s="187"/>
      <c r="BA871" s="187"/>
      <c r="BB871" s="187"/>
      <c r="BC871" s="187"/>
    </row>
    <row r="872" spans="28:55">
      <c r="AB872" s="187"/>
      <c r="AC872" s="187"/>
      <c r="AD872" s="187"/>
      <c r="AE872" s="187"/>
      <c r="AF872" s="187"/>
      <c r="AG872" s="187"/>
      <c r="AH872" s="187"/>
      <c r="AI872" s="187"/>
      <c r="AJ872" s="187"/>
      <c r="AK872" s="187"/>
      <c r="AL872" s="187"/>
      <c r="AM872" s="187"/>
      <c r="AN872" s="187"/>
      <c r="AO872" s="187"/>
      <c r="AP872" s="187"/>
      <c r="AQ872" s="187"/>
      <c r="AR872" s="187"/>
      <c r="AS872" s="187"/>
      <c r="AT872" s="187"/>
      <c r="AU872" s="187"/>
      <c r="AV872" s="187"/>
      <c r="AW872" s="187"/>
      <c r="AX872" s="187"/>
      <c r="AY872" s="187"/>
      <c r="AZ872" s="187"/>
      <c r="BA872" s="187"/>
      <c r="BB872" s="187"/>
      <c r="BC872" s="187"/>
    </row>
    <row r="873" spans="28:55">
      <c r="AB873" s="187"/>
      <c r="AC873" s="187"/>
      <c r="AD873" s="187"/>
      <c r="AE873" s="187"/>
      <c r="AF873" s="187"/>
      <c r="AG873" s="187"/>
      <c r="AH873" s="187"/>
      <c r="AI873" s="187"/>
      <c r="AJ873" s="187"/>
      <c r="AK873" s="187"/>
      <c r="AL873" s="187"/>
      <c r="AM873" s="187"/>
      <c r="AN873" s="187"/>
      <c r="AO873" s="187"/>
      <c r="AP873" s="187"/>
      <c r="AQ873" s="187"/>
      <c r="AR873" s="187"/>
      <c r="AS873" s="187"/>
      <c r="AT873" s="187"/>
      <c r="AU873" s="187"/>
      <c r="AV873" s="187"/>
      <c r="AW873" s="187"/>
      <c r="AX873" s="187"/>
      <c r="AY873" s="187"/>
      <c r="AZ873" s="187"/>
      <c r="BA873" s="187"/>
      <c r="BB873" s="187"/>
      <c r="BC873" s="187"/>
    </row>
    <row r="874" spans="28:55">
      <c r="AB874" s="187"/>
      <c r="AC874" s="187"/>
      <c r="AD874" s="187"/>
      <c r="AE874" s="187"/>
      <c r="AF874" s="187"/>
      <c r="AG874" s="187"/>
      <c r="AH874" s="187"/>
      <c r="AI874" s="187"/>
      <c r="AJ874" s="187"/>
      <c r="AK874" s="187"/>
      <c r="AL874" s="187"/>
      <c r="AM874" s="187"/>
      <c r="AN874" s="187"/>
      <c r="AO874" s="187"/>
      <c r="AP874" s="187"/>
      <c r="AQ874" s="187"/>
      <c r="AR874" s="187"/>
      <c r="AS874" s="187"/>
      <c r="AT874" s="187"/>
      <c r="AU874" s="187"/>
      <c r="AV874" s="187"/>
      <c r="AW874" s="187"/>
      <c r="AX874" s="187"/>
      <c r="AY874" s="187"/>
      <c r="AZ874" s="187"/>
      <c r="BA874" s="187"/>
      <c r="BB874" s="187"/>
      <c r="BC874" s="187"/>
    </row>
    <row r="875" spans="28:55">
      <c r="AB875" s="187"/>
      <c r="AC875" s="187"/>
      <c r="AD875" s="187"/>
      <c r="AE875" s="187"/>
      <c r="AF875" s="187"/>
      <c r="AG875" s="187"/>
      <c r="AH875" s="187"/>
      <c r="AI875" s="187"/>
      <c r="AJ875" s="187"/>
      <c r="AK875" s="187"/>
      <c r="AL875" s="187"/>
      <c r="AM875" s="187"/>
      <c r="AN875" s="187"/>
      <c r="AO875" s="187"/>
      <c r="AP875" s="187"/>
      <c r="AQ875" s="187"/>
      <c r="AR875" s="187"/>
      <c r="AS875" s="187"/>
      <c r="AT875" s="187"/>
      <c r="AU875" s="187"/>
      <c r="AV875" s="187"/>
      <c r="AW875" s="187"/>
      <c r="AX875" s="187"/>
      <c r="AY875" s="187"/>
      <c r="AZ875" s="187"/>
      <c r="BA875" s="187"/>
      <c r="BB875" s="187"/>
      <c r="BC875" s="187"/>
    </row>
    <row r="876" spans="28:55">
      <c r="AB876" s="187"/>
      <c r="AC876" s="187"/>
      <c r="AD876" s="187"/>
      <c r="AE876" s="187"/>
      <c r="AF876" s="187"/>
      <c r="AG876" s="187"/>
      <c r="AH876" s="187"/>
      <c r="AI876" s="187"/>
      <c r="AJ876" s="187"/>
      <c r="AK876" s="187"/>
      <c r="AL876" s="187"/>
      <c r="AM876" s="187"/>
      <c r="AN876" s="187"/>
      <c r="AO876" s="187"/>
      <c r="AP876" s="187"/>
      <c r="AQ876" s="187"/>
      <c r="AR876" s="187"/>
      <c r="AS876" s="187"/>
      <c r="AT876" s="187"/>
      <c r="AU876" s="187"/>
      <c r="AV876" s="187"/>
      <c r="AW876" s="187"/>
      <c r="AX876" s="187"/>
      <c r="AY876" s="187"/>
      <c r="AZ876" s="187"/>
      <c r="BA876" s="187"/>
      <c r="BB876" s="187"/>
      <c r="BC876" s="187"/>
    </row>
    <row r="877" spans="28:55">
      <c r="AB877" s="187"/>
      <c r="AC877" s="187"/>
      <c r="AD877" s="187"/>
      <c r="AE877" s="187"/>
      <c r="AF877" s="187"/>
      <c r="AG877" s="187"/>
      <c r="AH877" s="187"/>
      <c r="AI877" s="187"/>
      <c r="AJ877" s="187"/>
      <c r="AK877" s="187"/>
      <c r="AL877" s="187"/>
      <c r="AM877" s="187"/>
      <c r="AN877" s="187"/>
      <c r="AO877" s="187"/>
      <c r="AP877" s="187"/>
      <c r="AQ877" s="187"/>
      <c r="AR877" s="187"/>
      <c r="AS877" s="187"/>
      <c r="AT877" s="187"/>
      <c r="AU877" s="187"/>
      <c r="AV877" s="187"/>
      <c r="AW877" s="187"/>
      <c r="AX877" s="187"/>
      <c r="AY877" s="187"/>
      <c r="AZ877" s="187"/>
      <c r="BA877" s="187"/>
      <c r="BB877" s="187"/>
      <c r="BC877" s="187"/>
    </row>
    <row r="878" spans="28:55">
      <c r="AB878" s="187"/>
      <c r="AC878" s="187"/>
      <c r="AD878" s="187"/>
      <c r="AE878" s="187"/>
      <c r="AF878" s="187"/>
      <c r="AG878" s="187"/>
      <c r="AH878" s="187"/>
      <c r="AI878" s="187"/>
      <c r="AJ878" s="187"/>
      <c r="AK878" s="187"/>
      <c r="AL878" s="187"/>
      <c r="AM878" s="187"/>
      <c r="AN878" s="187"/>
      <c r="AO878" s="187"/>
      <c r="AP878" s="187"/>
      <c r="AQ878" s="187"/>
      <c r="AR878" s="187"/>
      <c r="AS878" s="187"/>
      <c r="AT878" s="187"/>
      <c r="AU878" s="187"/>
      <c r="AV878" s="187"/>
      <c r="AW878" s="187"/>
      <c r="AX878" s="187"/>
      <c r="AY878" s="187"/>
      <c r="AZ878" s="187"/>
      <c r="BA878" s="187"/>
      <c r="BB878" s="187"/>
      <c r="BC878" s="187"/>
    </row>
    <row r="879" spans="28:55">
      <c r="AB879" s="187"/>
      <c r="AC879" s="187"/>
      <c r="AD879" s="187"/>
      <c r="AE879" s="187"/>
      <c r="AF879" s="187"/>
      <c r="AG879" s="187"/>
      <c r="AH879" s="187"/>
      <c r="AI879" s="187"/>
      <c r="AJ879" s="187"/>
      <c r="AK879" s="187"/>
      <c r="AL879" s="187"/>
      <c r="AM879" s="187"/>
      <c r="AN879" s="187"/>
      <c r="AO879" s="187"/>
      <c r="AP879" s="187"/>
      <c r="AQ879" s="187"/>
      <c r="AR879" s="187"/>
      <c r="AS879" s="187"/>
      <c r="AT879" s="187"/>
      <c r="AU879" s="187"/>
      <c r="AV879" s="187"/>
      <c r="AW879" s="187"/>
      <c r="AX879" s="187"/>
      <c r="AY879" s="187"/>
      <c r="AZ879" s="187"/>
      <c r="BA879" s="187"/>
      <c r="BB879" s="187"/>
      <c r="BC879" s="187"/>
    </row>
    <row r="880" spans="28:55">
      <c r="AB880" s="187"/>
      <c r="AC880" s="187"/>
      <c r="AD880" s="187"/>
      <c r="AE880" s="187"/>
      <c r="AF880" s="187"/>
      <c r="AG880" s="187"/>
      <c r="AH880" s="187"/>
      <c r="AI880" s="187"/>
      <c r="AJ880" s="187"/>
      <c r="AK880" s="187"/>
      <c r="AL880" s="187"/>
      <c r="AM880" s="187"/>
      <c r="AN880" s="187"/>
      <c r="AO880" s="187"/>
      <c r="AP880" s="187"/>
      <c r="AQ880" s="187"/>
      <c r="AR880" s="187"/>
      <c r="AS880" s="187"/>
      <c r="AT880" s="187"/>
      <c r="AU880" s="187"/>
      <c r="AV880" s="187"/>
      <c r="AW880" s="187"/>
      <c r="AX880" s="187"/>
      <c r="AY880" s="187"/>
      <c r="AZ880" s="187"/>
      <c r="BA880" s="187"/>
      <c r="BB880" s="187"/>
      <c r="BC880" s="187"/>
    </row>
    <row r="881" spans="28:55">
      <c r="AB881" s="187"/>
      <c r="AC881" s="187"/>
      <c r="AD881" s="187"/>
      <c r="AE881" s="187"/>
      <c r="AF881" s="187"/>
      <c r="AG881" s="187"/>
      <c r="AH881" s="187"/>
      <c r="AI881" s="187"/>
      <c r="AJ881" s="187"/>
      <c r="AK881" s="187"/>
      <c r="AL881" s="187"/>
      <c r="AM881" s="187"/>
      <c r="AN881" s="187"/>
      <c r="AO881" s="187"/>
      <c r="AP881" s="187"/>
      <c r="AQ881" s="187"/>
      <c r="AR881" s="187"/>
      <c r="AS881" s="187"/>
      <c r="AT881" s="187"/>
      <c r="AU881" s="187"/>
      <c r="AV881" s="187"/>
      <c r="AW881" s="187"/>
      <c r="AX881" s="187"/>
      <c r="AY881" s="187"/>
      <c r="AZ881" s="187"/>
      <c r="BA881" s="187"/>
      <c r="BB881" s="187"/>
      <c r="BC881" s="187"/>
    </row>
    <row r="882" spans="28:55">
      <c r="AB882" s="187"/>
      <c r="AC882" s="187"/>
      <c r="AD882" s="187"/>
      <c r="AE882" s="187"/>
      <c r="AF882" s="187"/>
      <c r="AG882" s="187"/>
      <c r="AH882" s="187"/>
      <c r="AI882" s="187"/>
      <c r="AJ882" s="187"/>
      <c r="AK882" s="187"/>
      <c r="AL882" s="187"/>
      <c r="AM882" s="187"/>
      <c r="AN882" s="187"/>
      <c r="AO882" s="187"/>
      <c r="AP882" s="187"/>
      <c r="AQ882" s="187"/>
      <c r="AR882" s="187"/>
      <c r="AS882" s="187"/>
      <c r="AT882" s="187"/>
      <c r="AU882" s="187"/>
      <c r="AV882" s="187"/>
      <c r="AW882" s="187"/>
      <c r="AX882" s="187"/>
      <c r="AY882" s="187"/>
      <c r="AZ882" s="187"/>
      <c r="BA882" s="187"/>
      <c r="BB882" s="187"/>
      <c r="BC882" s="187"/>
    </row>
    <row r="883" spans="28:55">
      <c r="AB883" s="187"/>
      <c r="AC883" s="187"/>
      <c r="AD883" s="187"/>
      <c r="AE883" s="187"/>
      <c r="AF883" s="187"/>
      <c r="AG883" s="187"/>
      <c r="AH883" s="187"/>
      <c r="AI883" s="187"/>
      <c r="AJ883" s="187"/>
      <c r="AK883" s="187"/>
      <c r="AL883" s="187"/>
      <c r="AM883" s="187"/>
      <c r="AN883" s="187"/>
      <c r="AO883" s="187"/>
      <c r="AP883" s="187"/>
      <c r="AQ883" s="187"/>
      <c r="AR883" s="187"/>
      <c r="AS883" s="187"/>
      <c r="AT883" s="187"/>
      <c r="AU883" s="187"/>
      <c r="AV883" s="187"/>
      <c r="AW883" s="187"/>
      <c r="AX883" s="187"/>
      <c r="AY883" s="187"/>
      <c r="AZ883" s="187"/>
      <c r="BA883" s="187"/>
      <c r="BB883" s="187"/>
      <c r="BC883" s="187"/>
    </row>
    <row r="884" spans="28:55">
      <c r="AB884" s="187"/>
      <c r="AC884" s="187"/>
      <c r="AD884" s="187"/>
      <c r="AE884" s="187"/>
      <c r="AF884" s="187"/>
      <c r="AG884" s="187"/>
      <c r="AH884" s="187"/>
      <c r="AI884" s="187"/>
      <c r="AJ884" s="187"/>
      <c r="AK884" s="187"/>
      <c r="AL884" s="187"/>
      <c r="AM884" s="187"/>
      <c r="AN884" s="187"/>
      <c r="AO884" s="187"/>
      <c r="AP884" s="187"/>
      <c r="AQ884" s="187"/>
      <c r="AR884" s="187"/>
      <c r="AS884" s="187"/>
      <c r="AT884" s="187"/>
      <c r="AU884" s="187"/>
      <c r="AV884" s="187"/>
      <c r="AW884" s="187"/>
      <c r="AX884" s="187"/>
      <c r="AY884" s="187"/>
      <c r="AZ884" s="187"/>
      <c r="BA884" s="187"/>
      <c r="BB884" s="187"/>
      <c r="BC884" s="187"/>
    </row>
    <row r="885" spans="28:55">
      <c r="AB885" s="187"/>
      <c r="AC885" s="187"/>
      <c r="AD885" s="187"/>
      <c r="AE885" s="187"/>
      <c r="AF885" s="187"/>
      <c r="AG885" s="187"/>
      <c r="AH885" s="187"/>
      <c r="AI885" s="187"/>
      <c r="AJ885" s="187"/>
      <c r="AK885" s="187"/>
      <c r="AL885" s="187"/>
      <c r="AM885" s="187"/>
      <c r="AN885" s="187"/>
      <c r="AO885" s="187"/>
      <c r="AP885" s="187"/>
      <c r="AQ885" s="187"/>
      <c r="AR885" s="187"/>
      <c r="AS885" s="187"/>
      <c r="AT885" s="187"/>
      <c r="AU885" s="187"/>
      <c r="AV885" s="187"/>
      <c r="AW885" s="187"/>
      <c r="AX885" s="187"/>
      <c r="AY885" s="187"/>
      <c r="AZ885" s="187"/>
      <c r="BA885" s="187"/>
      <c r="BB885" s="187"/>
      <c r="BC885" s="187"/>
    </row>
    <row r="886" spans="28:55">
      <c r="AB886" s="187"/>
      <c r="AC886" s="187"/>
      <c r="AD886" s="187"/>
      <c r="AE886" s="187"/>
      <c r="AF886" s="187"/>
      <c r="AG886" s="187"/>
      <c r="AH886" s="187"/>
      <c r="AI886" s="187"/>
      <c r="AJ886" s="187"/>
      <c r="AK886" s="187"/>
      <c r="AL886" s="187"/>
      <c r="AM886" s="187"/>
      <c r="AN886" s="187"/>
      <c r="AO886" s="187"/>
      <c r="AP886" s="187"/>
      <c r="AQ886" s="187"/>
      <c r="AR886" s="187"/>
      <c r="AS886" s="187"/>
      <c r="AT886" s="187"/>
      <c r="AU886" s="187"/>
      <c r="AV886" s="187"/>
      <c r="AW886" s="187"/>
      <c r="AX886" s="187"/>
      <c r="AY886" s="187"/>
      <c r="AZ886" s="187"/>
      <c r="BA886" s="187"/>
      <c r="BB886" s="187"/>
      <c r="BC886" s="187"/>
    </row>
    <row r="887" spans="28:55">
      <c r="AB887" s="187"/>
      <c r="AC887" s="187"/>
      <c r="AD887" s="187"/>
      <c r="AE887" s="187"/>
      <c r="AF887" s="187"/>
      <c r="AG887" s="187"/>
      <c r="AH887" s="187"/>
      <c r="AI887" s="187"/>
      <c r="AJ887" s="187"/>
      <c r="AK887" s="187"/>
      <c r="AL887" s="187"/>
      <c r="AM887" s="187"/>
      <c r="AN887" s="187"/>
      <c r="AO887" s="187"/>
      <c r="AP887" s="187"/>
      <c r="AQ887" s="187"/>
      <c r="AR887" s="187"/>
      <c r="AS887" s="187"/>
      <c r="AT887" s="187"/>
      <c r="AU887" s="187"/>
      <c r="AV887" s="187"/>
      <c r="AW887" s="187"/>
      <c r="AX887" s="187"/>
      <c r="AY887" s="187"/>
      <c r="AZ887" s="187"/>
      <c r="BA887" s="187"/>
      <c r="BB887" s="187"/>
      <c r="BC887" s="187"/>
    </row>
    <row r="888" spans="28:55">
      <c r="AB888" s="187"/>
      <c r="AC888" s="187"/>
      <c r="AD888" s="187"/>
      <c r="AE888" s="187"/>
      <c r="AF888" s="187"/>
      <c r="AG888" s="187"/>
      <c r="AH888" s="187"/>
      <c r="AI888" s="187"/>
      <c r="AJ888" s="187"/>
      <c r="AK888" s="187"/>
      <c r="AL888" s="187"/>
      <c r="AM888" s="187"/>
      <c r="AN888" s="187"/>
      <c r="AO888" s="187"/>
      <c r="AP888" s="187"/>
      <c r="AQ888" s="187"/>
      <c r="AR888" s="187"/>
      <c r="AS888" s="187"/>
      <c r="AT888" s="187"/>
      <c r="AU888" s="187"/>
      <c r="AV888" s="187"/>
      <c r="AW888" s="187"/>
      <c r="AX888" s="187"/>
      <c r="AY888" s="187"/>
      <c r="AZ888" s="187"/>
      <c r="BA888" s="187"/>
      <c r="BB888" s="187"/>
      <c r="BC888" s="187"/>
    </row>
    <row r="889" spans="28:55">
      <c r="AB889" s="187"/>
      <c r="AC889" s="187"/>
      <c r="AD889" s="187"/>
      <c r="AE889" s="187"/>
      <c r="AF889" s="187"/>
      <c r="AG889" s="187"/>
      <c r="AH889" s="187"/>
      <c r="AI889" s="187"/>
      <c r="AJ889" s="187"/>
      <c r="AK889" s="187"/>
      <c r="AL889" s="187"/>
      <c r="AM889" s="187"/>
      <c r="AN889" s="187"/>
      <c r="AO889" s="187"/>
      <c r="AP889" s="187"/>
      <c r="AQ889" s="187"/>
      <c r="AR889" s="187"/>
      <c r="AS889" s="187"/>
      <c r="AT889" s="187"/>
      <c r="AU889" s="187"/>
      <c r="AV889" s="187"/>
      <c r="AW889" s="187"/>
      <c r="AX889" s="187"/>
      <c r="AY889" s="187"/>
      <c r="AZ889" s="187"/>
      <c r="BA889" s="187"/>
      <c r="BB889" s="187"/>
      <c r="BC889" s="187"/>
    </row>
    <row r="890" spans="28:55">
      <c r="AB890" s="187"/>
      <c r="AC890" s="187"/>
      <c r="AD890" s="187"/>
      <c r="AE890" s="187"/>
      <c r="AF890" s="187"/>
      <c r="AG890" s="187"/>
      <c r="AH890" s="187"/>
      <c r="AI890" s="187"/>
      <c r="AJ890" s="187"/>
      <c r="AK890" s="187"/>
      <c r="AL890" s="187"/>
      <c r="AM890" s="187"/>
      <c r="AN890" s="187"/>
      <c r="AO890" s="187"/>
      <c r="AP890" s="187"/>
      <c r="AQ890" s="187"/>
      <c r="AR890" s="187"/>
      <c r="AS890" s="187"/>
      <c r="AT890" s="187"/>
      <c r="AU890" s="187"/>
      <c r="AV890" s="187"/>
      <c r="AW890" s="187"/>
      <c r="AX890" s="187"/>
      <c r="AY890" s="187"/>
      <c r="AZ890" s="187"/>
      <c r="BA890" s="187"/>
      <c r="BB890" s="187"/>
      <c r="BC890" s="187"/>
    </row>
    <row r="891" spans="28:55">
      <c r="AB891" s="187"/>
      <c r="AC891" s="187"/>
      <c r="AD891" s="187"/>
      <c r="AE891" s="187"/>
      <c r="AF891" s="187"/>
      <c r="AG891" s="187"/>
      <c r="AH891" s="187"/>
      <c r="AI891" s="187"/>
      <c r="AJ891" s="187"/>
      <c r="AK891" s="187"/>
      <c r="AL891" s="187"/>
      <c r="AM891" s="187"/>
      <c r="AN891" s="187"/>
      <c r="AO891" s="187"/>
      <c r="AP891" s="187"/>
      <c r="AQ891" s="187"/>
      <c r="AR891" s="187"/>
      <c r="AS891" s="187"/>
      <c r="AT891" s="187"/>
      <c r="AU891" s="187"/>
      <c r="AV891" s="187"/>
      <c r="AW891" s="187"/>
      <c r="AX891" s="187"/>
      <c r="AY891" s="187"/>
      <c r="AZ891" s="187"/>
      <c r="BA891" s="187"/>
      <c r="BB891" s="187"/>
      <c r="BC891" s="187"/>
    </row>
    <row r="892" spans="28:55">
      <c r="AB892" s="187"/>
      <c r="AC892" s="187"/>
      <c r="AD892" s="187"/>
      <c r="AE892" s="187"/>
      <c r="AF892" s="187"/>
      <c r="AG892" s="187"/>
      <c r="AH892" s="187"/>
      <c r="AI892" s="187"/>
      <c r="AJ892" s="187"/>
      <c r="AK892" s="187"/>
      <c r="AL892" s="187"/>
      <c r="AM892" s="187"/>
      <c r="AN892" s="187"/>
      <c r="AO892" s="187"/>
      <c r="AP892" s="187"/>
      <c r="AQ892" s="187"/>
      <c r="AR892" s="187"/>
      <c r="AS892" s="187"/>
      <c r="AT892" s="187"/>
      <c r="AU892" s="187"/>
      <c r="AV892" s="187"/>
      <c r="AW892" s="187"/>
      <c r="AX892" s="187"/>
      <c r="AY892" s="187"/>
      <c r="AZ892" s="187"/>
      <c r="BA892" s="187"/>
      <c r="BB892" s="187"/>
      <c r="BC892" s="187"/>
    </row>
    <row r="893" spans="28:55">
      <c r="AB893" s="187"/>
      <c r="AC893" s="187"/>
      <c r="AD893" s="187"/>
      <c r="AE893" s="187"/>
      <c r="AF893" s="187"/>
      <c r="AG893" s="187"/>
      <c r="AH893" s="187"/>
      <c r="AI893" s="187"/>
      <c r="AJ893" s="187"/>
      <c r="AK893" s="187"/>
      <c r="AL893" s="187"/>
      <c r="AM893" s="187"/>
      <c r="AN893" s="187"/>
      <c r="AO893" s="187"/>
      <c r="AP893" s="187"/>
      <c r="AQ893" s="187"/>
      <c r="AR893" s="187"/>
      <c r="AS893" s="187"/>
      <c r="AT893" s="187"/>
      <c r="AU893" s="187"/>
      <c r="AV893" s="187"/>
      <c r="AW893" s="187"/>
      <c r="AX893" s="187"/>
      <c r="AY893" s="187"/>
      <c r="AZ893" s="187"/>
      <c r="BA893" s="187"/>
      <c r="BB893" s="187"/>
      <c r="BC893" s="187"/>
    </row>
    <row r="894" spans="28:55">
      <c r="AB894" s="187"/>
      <c r="AC894" s="187"/>
      <c r="AD894" s="187"/>
      <c r="AE894" s="187"/>
      <c r="AF894" s="187"/>
      <c r="AG894" s="187"/>
      <c r="AH894" s="187"/>
      <c r="AI894" s="187"/>
      <c r="AJ894" s="187"/>
      <c r="AK894" s="187"/>
      <c r="AL894" s="187"/>
      <c r="AM894" s="187"/>
      <c r="AN894" s="187"/>
      <c r="AO894" s="187"/>
      <c r="AP894" s="187"/>
      <c r="AQ894" s="187"/>
      <c r="AR894" s="187"/>
      <c r="AS894" s="187"/>
      <c r="AT894" s="187"/>
      <c r="AU894" s="187"/>
      <c r="AV894" s="187"/>
      <c r="AW894" s="187"/>
      <c r="AX894" s="187"/>
      <c r="AY894" s="187"/>
      <c r="AZ894" s="187"/>
      <c r="BA894" s="187"/>
      <c r="BB894" s="187"/>
      <c r="BC894" s="187"/>
    </row>
    <row r="895" spans="28:55">
      <c r="AB895" s="187"/>
      <c r="AC895" s="187"/>
      <c r="AD895" s="187"/>
      <c r="AE895" s="187"/>
      <c r="AF895" s="187"/>
      <c r="AG895" s="187"/>
      <c r="AH895" s="187"/>
      <c r="AI895" s="187"/>
      <c r="AJ895" s="187"/>
      <c r="AK895" s="187"/>
      <c r="AL895" s="187"/>
      <c r="AM895" s="187"/>
      <c r="AN895" s="187"/>
      <c r="AO895" s="187"/>
      <c r="AP895" s="187"/>
      <c r="AQ895" s="187"/>
      <c r="AR895" s="187"/>
      <c r="AS895" s="187"/>
      <c r="AT895" s="187"/>
      <c r="AU895" s="187"/>
      <c r="AV895" s="187"/>
      <c r="AW895" s="187"/>
      <c r="AX895" s="187"/>
      <c r="AY895" s="187"/>
      <c r="AZ895" s="187"/>
      <c r="BA895" s="187"/>
      <c r="BB895" s="187"/>
      <c r="BC895" s="187"/>
    </row>
    <row r="896" spans="28:55">
      <c r="AB896" s="187"/>
      <c r="AC896" s="187"/>
      <c r="AD896" s="187"/>
      <c r="AE896" s="187"/>
      <c r="AF896" s="187"/>
      <c r="AG896" s="187"/>
      <c r="AH896" s="187"/>
      <c r="AI896" s="187"/>
      <c r="AJ896" s="187"/>
      <c r="AK896" s="187"/>
      <c r="AL896" s="187"/>
      <c r="AM896" s="187"/>
      <c r="AN896" s="187"/>
      <c r="AO896" s="187"/>
      <c r="AP896" s="187"/>
      <c r="AQ896" s="187"/>
      <c r="AR896" s="187"/>
      <c r="AS896" s="187"/>
      <c r="AT896" s="187"/>
      <c r="AU896" s="187"/>
      <c r="AV896" s="187"/>
      <c r="AW896" s="187"/>
      <c r="AX896" s="187"/>
      <c r="AY896" s="187"/>
      <c r="AZ896" s="187"/>
      <c r="BA896" s="187"/>
      <c r="BB896" s="187"/>
      <c r="BC896" s="187"/>
    </row>
    <row r="897" spans="28:55">
      <c r="AB897" s="187"/>
      <c r="AC897" s="187"/>
      <c r="AD897" s="187"/>
      <c r="AE897" s="187"/>
      <c r="AF897" s="187"/>
      <c r="AG897" s="187"/>
      <c r="AH897" s="187"/>
      <c r="AI897" s="187"/>
      <c r="AJ897" s="187"/>
      <c r="AK897" s="187"/>
      <c r="AL897" s="187"/>
      <c r="AM897" s="187"/>
      <c r="AN897" s="187"/>
      <c r="AO897" s="187"/>
      <c r="AP897" s="187"/>
      <c r="AQ897" s="187"/>
      <c r="AR897" s="187"/>
      <c r="AS897" s="187"/>
      <c r="AT897" s="187"/>
      <c r="AU897" s="187"/>
      <c r="AV897" s="187"/>
      <c r="AW897" s="187"/>
      <c r="AX897" s="187"/>
      <c r="AY897" s="187"/>
      <c r="AZ897" s="187"/>
      <c r="BA897" s="187"/>
      <c r="BB897" s="187"/>
      <c r="BC897" s="187"/>
    </row>
    <row r="898" spans="28:55">
      <c r="AB898" s="187"/>
      <c r="AC898" s="187"/>
      <c r="AD898" s="187"/>
      <c r="AE898" s="187"/>
      <c r="AF898" s="187"/>
      <c r="AG898" s="187"/>
      <c r="AH898" s="187"/>
      <c r="AI898" s="187"/>
      <c r="AJ898" s="187"/>
      <c r="AK898" s="187"/>
      <c r="AL898" s="187"/>
      <c r="AM898" s="187"/>
      <c r="AN898" s="187"/>
      <c r="AO898" s="187"/>
      <c r="AP898" s="187"/>
      <c r="AQ898" s="187"/>
      <c r="AR898" s="187"/>
      <c r="AS898" s="187"/>
      <c r="AT898" s="187"/>
      <c r="AU898" s="187"/>
      <c r="AV898" s="187"/>
      <c r="AW898" s="187"/>
      <c r="AX898" s="187"/>
      <c r="AY898" s="187"/>
      <c r="AZ898" s="187"/>
      <c r="BA898" s="187"/>
      <c r="BB898" s="187"/>
      <c r="BC898" s="187"/>
    </row>
    <row r="899" spans="28:55">
      <c r="AB899" s="187"/>
      <c r="AC899" s="187"/>
      <c r="AD899" s="187"/>
      <c r="AE899" s="187"/>
      <c r="AF899" s="187"/>
      <c r="AG899" s="187"/>
      <c r="AH899" s="187"/>
      <c r="AI899" s="187"/>
      <c r="AJ899" s="187"/>
      <c r="AK899" s="187"/>
      <c r="AL899" s="187"/>
      <c r="AM899" s="187"/>
      <c r="AN899" s="187"/>
      <c r="AO899" s="187"/>
      <c r="AP899" s="187"/>
      <c r="AQ899" s="187"/>
      <c r="AR899" s="187"/>
      <c r="AS899" s="187"/>
      <c r="AT899" s="187"/>
      <c r="AU899" s="187"/>
      <c r="AV899" s="187"/>
      <c r="AW899" s="187"/>
      <c r="AX899" s="187"/>
      <c r="AY899" s="187"/>
      <c r="AZ899" s="187"/>
      <c r="BA899" s="187"/>
      <c r="BB899" s="187"/>
      <c r="BC899" s="187"/>
    </row>
    <row r="900" spans="28:55">
      <c r="AB900" s="187"/>
      <c r="AC900" s="187"/>
      <c r="AD900" s="187"/>
      <c r="AE900" s="187"/>
      <c r="AF900" s="187"/>
      <c r="AG900" s="187"/>
      <c r="AH900" s="187"/>
      <c r="AI900" s="187"/>
      <c r="AJ900" s="187"/>
      <c r="AK900" s="187"/>
      <c r="AL900" s="187"/>
      <c r="AM900" s="187"/>
      <c r="AN900" s="187"/>
      <c r="AO900" s="187"/>
      <c r="AP900" s="187"/>
      <c r="AQ900" s="187"/>
      <c r="AR900" s="187"/>
      <c r="AS900" s="187"/>
      <c r="AT900" s="187"/>
      <c r="AU900" s="187"/>
      <c r="AV900" s="187"/>
      <c r="AW900" s="187"/>
      <c r="AX900" s="187"/>
      <c r="AY900" s="187"/>
      <c r="AZ900" s="187"/>
      <c r="BA900" s="187"/>
      <c r="BB900" s="187"/>
      <c r="BC900" s="187"/>
    </row>
    <row r="901" spans="28:55">
      <c r="AB901" s="187"/>
      <c r="AC901" s="187"/>
      <c r="AD901" s="187"/>
      <c r="AE901" s="187"/>
      <c r="AF901" s="187"/>
      <c r="AG901" s="187"/>
      <c r="AH901" s="187"/>
      <c r="AI901" s="187"/>
      <c r="AJ901" s="187"/>
      <c r="AK901" s="187"/>
      <c r="AL901" s="187"/>
      <c r="AM901" s="187"/>
      <c r="AN901" s="187"/>
      <c r="AO901" s="187"/>
      <c r="AP901" s="187"/>
      <c r="AQ901" s="187"/>
      <c r="AR901" s="187"/>
      <c r="AS901" s="187"/>
      <c r="AT901" s="187"/>
      <c r="AU901" s="187"/>
      <c r="AV901" s="187"/>
      <c r="AW901" s="187"/>
      <c r="AX901" s="187"/>
      <c r="AY901" s="187"/>
      <c r="AZ901" s="187"/>
      <c r="BA901" s="187"/>
      <c r="BB901" s="187"/>
      <c r="BC901" s="187"/>
    </row>
    <row r="902" spans="28:55">
      <c r="AB902" s="187"/>
      <c r="AC902" s="187"/>
      <c r="AD902" s="187"/>
      <c r="AE902" s="187"/>
      <c r="AF902" s="187"/>
      <c r="AG902" s="187"/>
      <c r="AH902" s="187"/>
      <c r="AI902" s="187"/>
      <c r="AJ902" s="187"/>
      <c r="AK902" s="187"/>
      <c r="AL902" s="187"/>
      <c r="AM902" s="187"/>
      <c r="AN902" s="187"/>
      <c r="AO902" s="187"/>
      <c r="AP902" s="187"/>
      <c r="AQ902" s="187"/>
      <c r="AR902" s="187"/>
      <c r="AS902" s="187"/>
      <c r="AT902" s="187"/>
      <c r="AU902" s="187"/>
      <c r="AV902" s="187"/>
      <c r="AW902" s="187"/>
      <c r="AX902" s="187"/>
      <c r="AY902" s="187"/>
      <c r="AZ902" s="187"/>
      <c r="BA902" s="187"/>
      <c r="BB902" s="187"/>
      <c r="BC902" s="187"/>
    </row>
    <row r="903" spans="28:55">
      <c r="AB903" s="187"/>
      <c r="AC903" s="187"/>
      <c r="AD903" s="187"/>
      <c r="AE903" s="187"/>
      <c r="AF903" s="187"/>
      <c r="AG903" s="187"/>
      <c r="AH903" s="187"/>
      <c r="AI903" s="187"/>
      <c r="AJ903" s="187"/>
      <c r="AK903" s="187"/>
      <c r="AL903" s="187"/>
      <c r="AM903" s="187"/>
      <c r="AN903" s="187"/>
      <c r="AO903" s="187"/>
      <c r="AP903" s="187"/>
      <c r="AQ903" s="187"/>
      <c r="AR903" s="187"/>
      <c r="AS903" s="187"/>
      <c r="AT903" s="187"/>
      <c r="AU903" s="187"/>
      <c r="AV903" s="187"/>
      <c r="AW903" s="187"/>
      <c r="AX903" s="187"/>
      <c r="AY903" s="187"/>
      <c r="AZ903" s="187"/>
      <c r="BA903" s="187"/>
      <c r="BB903" s="187"/>
      <c r="BC903" s="187"/>
    </row>
    <row r="904" spans="28:55">
      <c r="AB904" s="187"/>
      <c r="AC904" s="187"/>
      <c r="AD904" s="187"/>
      <c r="AE904" s="187"/>
      <c r="AF904" s="187"/>
      <c r="AG904" s="187"/>
      <c r="AH904" s="187"/>
      <c r="AI904" s="187"/>
      <c r="AJ904" s="187"/>
      <c r="AK904" s="187"/>
      <c r="AL904" s="187"/>
      <c r="AM904" s="187"/>
      <c r="AN904" s="187"/>
      <c r="AO904" s="187"/>
      <c r="AP904" s="187"/>
      <c r="AQ904" s="187"/>
      <c r="AR904" s="187"/>
      <c r="AS904" s="187"/>
      <c r="AT904" s="187"/>
      <c r="AU904" s="187"/>
      <c r="AV904" s="187"/>
      <c r="AW904" s="187"/>
      <c r="AX904" s="187"/>
      <c r="AY904" s="187"/>
      <c r="AZ904" s="187"/>
      <c r="BA904" s="187"/>
      <c r="BB904" s="187"/>
      <c r="BC904" s="187"/>
    </row>
    <row r="905" spans="28:55">
      <c r="AB905" s="187"/>
      <c r="AC905" s="187"/>
      <c r="AD905" s="187"/>
      <c r="AE905" s="187"/>
      <c r="AF905" s="187"/>
      <c r="AG905" s="187"/>
      <c r="AH905" s="187"/>
      <c r="AI905" s="187"/>
      <c r="AJ905" s="187"/>
      <c r="AK905" s="187"/>
      <c r="AL905" s="187"/>
      <c r="AM905" s="187"/>
      <c r="AN905" s="187"/>
      <c r="AO905" s="187"/>
      <c r="AP905" s="187"/>
      <c r="AQ905" s="187"/>
      <c r="AR905" s="187"/>
      <c r="AS905" s="187"/>
      <c r="AT905" s="187"/>
      <c r="AU905" s="187"/>
      <c r="AV905" s="187"/>
      <c r="AW905" s="187"/>
      <c r="AX905" s="187"/>
      <c r="AY905" s="187"/>
      <c r="AZ905" s="187"/>
      <c r="BA905" s="187"/>
      <c r="BB905" s="187"/>
      <c r="BC905" s="187"/>
    </row>
    <row r="906" spans="28:55">
      <c r="AB906" s="187"/>
      <c r="AC906" s="187"/>
      <c r="AD906" s="187"/>
      <c r="AE906" s="187"/>
      <c r="AF906" s="187"/>
      <c r="AG906" s="187"/>
      <c r="AH906" s="187"/>
      <c r="AI906" s="187"/>
      <c r="AJ906" s="187"/>
      <c r="AK906" s="187"/>
      <c r="AL906" s="187"/>
      <c r="AM906" s="187"/>
      <c r="AN906" s="187"/>
      <c r="AO906" s="187"/>
      <c r="AP906" s="187"/>
      <c r="AQ906" s="187"/>
      <c r="AR906" s="187"/>
      <c r="AS906" s="187"/>
      <c r="AT906" s="187"/>
      <c r="AU906" s="187"/>
      <c r="AV906" s="187"/>
      <c r="AW906" s="187"/>
      <c r="AX906" s="187"/>
      <c r="AY906" s="187"/>
      <c r="AZ906" s="187"/>
      <c r="BA906" s="187"/>
      <c r="BB906" s="187"/>
      <c r="BC906" s="187"/>
    </row>
    <row r="907" spans="28:55">
      <c r="AB907" s="187"/>
      <c r="AC907" s="187"/>
      <c r="AD907" s="187"/>
      <c r="AE907" s="187"/>
      <c r="AF907" s="187"/>
      <c r="AG907" s="187"/>
      <c r="AH907" s="187"/>
      <c r="AI907" s="187"/>
      <c r="AJ907" s="187"/>
      <c r="AK907" s="187"/>
      <c r="AL907" s="187"/>
      <c r="AM907" s="187"/>
      <c r="AN907" s="187"/>
      <c r="AO907" s="187"/>
      <c r="AP907" s="187"/>
      <c r="AQ907" s="187"/>
      <c r="AR907" s="187"/>
      <c r="AS907" s="187"/>
      <c r="AT907" s="187"/>
      <c r="AU907" s="187"/>
      <c r="AV907" s="187"/>
      <c r="AW907" s="187"/>
      <c r="AX907" s="187"/>
      <c r="AY907" s="187"/>
      <c r="AZ907" s="187"/>
      <c r="BA907" s="187"/>
      <c r="BB907" s="187"/>
      <c r="BC907" s="187"/>
    </row>
    <row r="908" spans="28:55">
      <c r="AB908" s="187"/>
      <c r="AC908" s="187"/>
      <c r="AD908" s="187"/>
      <c r="AE908" s="187"/>
      <c r="AF908" s="187"/>
      <c r="AG908" s="187"/>
      <c r="AH908" s="187"/>
      <c r="AI908" s="187"/>
      <c r="AJ908" s="187"/>
      <c r="AK908" s="187"/>
      <c r="AL908" s="187"/>
      <c r="AM908" s="187"/>
      <c r="AN908" s="187"/>
      <c r="AO908" s="187"/>
      <c r="AP908" s="187"/>
      <c r="AQ908" s="187"/>
      <c r="AR908" s="187"/>
      <c r="AS908" s="187"/>
      <c r="AT908" s="187"/>
      <c r="AU908" s="187"/>
      <c r="AV908" s="187"/>
      <c r="AW908" s="187"/>
      <c r="AX908" s="187"/>
      <c r="AY908" s="187"/>
      <c r="AZ908" s="187"/>
      <c r="BA908" s="187"/>
      <c r="BB908" s="187"/>
      <c r="BC908" s="187"/>
    </row>
    <row r="909" spans="28:55">
      <c r="AB909" s="187"/>
      <c r="AC909" s="187"/>
      <c r="AD909" s="187"/>
      <c r="AE909" s="187"/>
      <c r="AF909" s="187"/>
      <c r="AG909" s="187"/>
      <c r="AH909" s="187"/>
      <c r="AI909" s="187"/>
      <c r="AJ909" s="187"/>
      <c r="AK909" s="187"/>
      <c r="AL909" s="187"/>
      <c r="AM909" s="187"/>
      <c r="AN909" s="187"/>
      <c r="AO909" s="187"/>
      <c r="AP909" s="187"/>
      <c r="AQ909" s="187"/>
      <c r="AR909" s="187"/>
      <c r="AS909" s="187"/>
      <c r="AT909" s="187"/>
      <c r="AU909" s="187"/>
      <c r="AV909" s="187"/>
      <c r="AW909" s="187"/>
      <c r="AX909" s="187"/>
      <c r="AY909" s="187"/>
      <c r="AZ909" s="187"/>
      <c r="BA909" s="187"/>
      <c r="BB909" s="187"/>
      <c r="BC909" s="187"/>
    </row>
    <row r="910" spans="28:55">
      <c r="AB910" s="187"/>
      <c r="AC910" s="187"/>
      <c r="AD910" s="187"/>
      <c r="AE910" s="187"/>
      <c r="AF910" s="187"/>
      <c r="AG910" s="187"/>
      <c r="AH910" s="187"/>
      <c r="AI910" s="187"/>
      <c r="AJ910" s="187"/>
      <c r="AK910" s="187"/>
      <c r="AL910" s="187"/>
      <c r="AM910" s="187"/>
      <c r="AN910" s="187"/>
      <c r="AO910" s="187"/>
      <c r="AP910" s="187"/>
      <c r="AQ910" s="187"/>
      <c r="AR910" s="187"/>
      <c r="AS910" s="187"/>
      <c r="AT910" s="187"/>
      <c r="AU910" s="187"/>
      <c r="AV910" s="187"/>
      <c r="AW910" s="187"/>
      <c r="AX910" s="187"/>
      <c r="AY910" s="187"/>
      <c r="AZ910" s="187"/>
      <c r="BA910" s="187"/>
      <c r="BB910" s="187"/>
      <c r="BC910" s="187"/>
    </row>
    <row r="911" spans="28:55">
      <c r="AB911" s="187"/>
      <c r="AC911" s="187"/>
      <c r="AD911" s="187"/>
      <c r="AE911" s="187"/>
      <c r="AF911" s="187"/>
      <c r="AG911" s="187"/>
      <c r="AH911" s="187"/>
      <c r="AI911" s="187"/>
      <c r="AJ911" s="187"/>
      <c r="AK911" s="187"/>
      <c r="AL911" s="187"/>
      <c r="AM911" s="187"/>
      <c r="AN911" s="187"/>
      <c r="AO911" s="187"/>
      <c r="AP911" s="187"/>
      <c r="AQ911" s="187"/>
      <c r="AR911" s="187"/>
      <c r="AS911" s="187"/>
      <c r="AT911" s="187"/>
      <c r="AU911" s="187"/>
      <c r="AV911" s="187"/>
      <c r="AW911" s="187"/>
      <c r="AX911" s="187"/>
      <c r="AY911" s="187"/>
      <c r="AZ911" s="187"/>
      <c r="BA911" s="187"/>
      <c r="BB911" s="187"/>
      <c r="BC911" s="187"/>
    </row>
    <row r="912" spans="28:55">
      <c r="AB912" s="187"/>
      <c r="AC912" s="187"/>
      <c r="AD912" s="187"/>
      <c r="AE912" s="187"/>
      <c r="AF912" s="187"/>
      <c r="AG912" s="187"/>
      <c r="AH912" s="187"/>
      <c r="AI912" s="187"/>
      <c r="AJ912" s="187"/>
      <c r="AK912" s="187"/>
      <c r="AL912" s="187"/>
      <c r="AM912" s="187"/>
      <c r="AN912" s="187"/>
      <c r="AO912" s="187"/>
      <c r="AP912" s="187"/>
      <c r="AQ912" s="187"/>
      <c r="AR912" s="187"/>
      <c r="AS912" s="187"/>
      <c r="AT912" s="187"/>
      <c r="AU912" s="187"/>
      <c r="AV912" s="187"/>
      <c r="AW912" s="187"/>
      <c r="AX912" s="187"/>
      <c r="AY912" s="187"/>
      <c r="AZ912" s="187"/>
      <c r="BA912" s="187"/>
      <c r="BB912" s="187"/>
      <c r="BC912" s="187"/>
    </row>
    <row r="913" spans="28:55">
      <c r="AB913" s="187"/>
      <c r="AC913" s="187"/>
      <c r="AD913" s="187"/>
      <c r="AE913" s="187"/>
      <c r="AF913" s="187"/>
      <c r="AG913" s="187"/>
      <c r="AH913" s="187"/>
      <c r="AI913" s="187"/>
      <c r="AJ913" s="187"/>
      <c r="AK913" s="187"/>
      <c r="AL913" s="187"/>
      <c r="AM913" s="187"/>
      <c r="AN913" s="187"/>
      <c r="AO913" s="187"/>
      <c r="AP913" s="187"/>
      <c r="AQ913" s="187"/>
      <c r="AR913" s="187"/>
      <c r="AS913" s="187"/>
      <c r="AT913" s="187"/>
      <c r="AU913" s="187"/>
      <c r="AV913" s="187"/>
      <c r="AW913" s="187"/>
      <c r="AX913" s="187"/>
      <c r="AY913" s="187"/>
      <c r="AZ913" s="187"/>
      <c r="BA913" s="187"/>
      <c r="BB913" s="187"/>
      <c r="BC913" s="187"/>
    </row>
    <row r="914" spans="28:55">
      <c r="AB914" s="187"/>
      <c r="AC914" s="187"/>
      <c r="AD914" s="187"/>
      <c r="AE914" s="187"/>
      <c r="AF914" s="187"/>
      <c r="AG914" s="187"/>
      <c r="AH914" s="187"/>
      <c r="AI914" s="187"/>
      <c r="AJ914" s="187"/>
      <c r="AK914" s="187"/>
      <c r="AL914" s="187"/>
      <c r="AM914" s="187"/>
      <c r="AN914" s="187"/>
      <c r="AO914" s="187"/>
      <c r="AP914" s="187"/>
      <c r="AQ914" s="187"/>
      <c r="AR914" s="187"/>
      <c r="AS914" s="187"/>
      <c r="AT914" s="187"/>
      <c r="AU914" s="187"/>
      <c r="AV914" s="187"/>
      <c r="AW914" s="187"/>
      <c r="AX914" s="187"/>
      <c r="AY914" s="187"/>
      <c r="AZ914" s="187"/>
      <c r="BA914" s="187"/>
      <c r="BB914" s="187"/>
      <c r="BC914" s="187"/>
    </row>
    <row r="915" spans="28:55">
      <c r="AB915" s="187"/>
      <c r="AC915" s="187"/>
      <c r="AD915" s="187"/>
      <c r="AE915" s="187"/>
      <c r="AF915" s="187"/>
      <c r="AG915" s="187"/>
      <c r="AH915" s="187"/>
      <c r="AI915" s="187"/>
      <c r="AJ915" s="187"/>
      <c r="AK915" s="187"/>
      <c r="AL915" s="187"/>
      <c r="AM915" s="187"/>
      <c r="AN915" s="187"/>
      <c r="AO915" s="187"/>
      <c r="AP915" s="187"/>
      <c r="AQ915" s="187"/>
      <c r="AR915" s="187"/>
      <c r="AS915" s="187"/>
      <c r="AT915" s="187"/>
      <c r="AU915" s="187"/>
      <c r="AV915" s="187"/>
      <c r="AW915" s="187"/>
      <c r="AX915" s="187"/>
      <c r="AY915" s="187"/>
      <c r="AZ915" s="187"/>
      <c r="BA915" s="187"/>
      <c r="BB915" s="187"/>
      <c r="BC915" s="187"/>
    </row>
    <row r="916" spans="28:55">
      <c r="AB916" s="187"/>
      <c r="AC916" s="187"/>
      <c r="AD916" s="187"/>
      <c r="AE916" s="187"/>
      <c r="AF916" s="187"/>
      <c r="AG916" s="187"/>
      <c r="AH916" s="187"/>
      <c r="AI916" s="187"/>
      <c r="AJ916" s="187"/>
      <c r="AK916" s="187"/>
      <c r="AL916" s="187"/>
      <c r="AM916" s="187"/>
      <c r="AN916" s="187"/>
      <c r="AO916" s="187"/>
      <c r="AP916" s="187"/>
      <c r="AQ916" s="187"/>
      <c r="AR916" s="187"/>
      <c r="AS916" s="187"/>
      <c r="AT916" s="187"/>
      <c r="AU916" s="187"/>
      <c r="AV916" s="187"/>
      <c r="AW916" s="187"/>
      <c r="AX916" s="187"/>
      <c r="AY916" s="187"/>
      <c r="AZ916" s="187"/>
      <c r="BA916" s="187"/>
      <c r="BB916" s="187"/>
      <c r="BC916" s="187"/>
    </row>
    <row r="917" spans="28:55">
      <c r="AB917" s="187"/>
      <c r="AC917" s="187"/>
      <c r="AD917" s="187"/>
      <c r="AE917" s="187"/>
      <c r="AF917" s="187"/>
      <c r="AG917" s="187"/>
      <c r="AH917" s="187"/>
      <c r="AI917" s="187"/>
      <c r="AJ917" s="187"/>
      <c r="AK917" s="187"/>
      <c r="AL917" s="187"/>
      <c r="AM917" s="187"/>
      <c r="AN917" s="187"/>
      <c r="AO917" s="187"/>
      <c r="AP917" s="187"/>
      <c r="AQ917" s="187"/>
      <c r="AR917" s="187"/>
      <c r="AS917" s="187"/>
      <c r="AT917" s="187"/>
      <c r="AU917" s="187"/>
      <c r="AV917" s="187"/>
      <c r="AW917" s="187"/>
      <c r="AX917" s="187"/>
      <c r="AY917" s="187"/>
      <c r="AZ917" s="187"/>
      <c r="BA917" s="187"/>
      <c r="BB917" s="187"/>
      <c r="BC917" s="187"/>
    </row>
    <row r="918" spans="28:55">
      <c r="AB918" s="187"/>
      <c r="AC918" s="187"/>
      <c r="AD918" s="187"/>
      <c r="AE918" s="187"/>
      <c r="AF918" s="187"/>
      <c r="AG918" s="187"/>
      <c r="AH918" s="187"/>
      <c r="AI918" s="187"/>
      <c r="AJ918" s="187"/>
      <c r="AK918" s="187"/>
      <c r="AL918" s="187"/>
      <c r="AM918" s="187"/>
      <c r="AN918" s="187"/>
      <c r="AO918" s="187"/>
      <c r="AP918" s="187"/>
      <c r="AQ918" s="187"/>
      <c r="AR918" s="187"/>
      <c r="AS918" s="187"/>
      <c r="AT918" s="187"/>
      <c r="AU918" s="187"/>
      <c r="AV918" s="187"/>
      <c r="AW918" s="187"/>
      <c r="AX918" s="187"/>
      <c r="AY918" s="187"/>
      <c r="AZ918" s="187"/>
      <c r="BA918" s="187"/>
      <c r="BB918" s="187"/>
      <c r="BC918" s="187"/>
    </row>
    <row r="919" spans="28:55">
      <c r="AB919" s="187"/>
      <c r="AC919" s="187"/>
      <c r="AD919" s="187"/>
      <c r="AE919" s="187"/>
      <c r="AF919" s="187"/>
      <c r="AG919" s="187"/>
      <c r="AH919" s="187"/>
      <c r="AI919" s="187"/>
      <c r="AJ919" s="187"/>
      <c r="AK919" s="187"/>
      <c r="AL919" s="187"/>
      <c r="AM919" s="187"/>
      <c r="AN919" s="187"/>
      <c r="AO919" s="187"/>
      <c r="AP919" s="187"/>
      <c r="AQ919" s="187"/>
      <c r="AR919" s="187"/>
      <c r="AS919" s="187"/>
      <c r="AT919" s="187"/>
      <c r="AU919" s="187"/>
      <c r="AV919" s="187"/>
      <c r="AW919" s="187"/>
      <c r="AX919" s="187"/>
      <c r="AY919" s="187"/>
      <c r="AZ919" s="187"/>
      <c r="BA919" s="187"/>
      <c r="BB919" s="187"/>
      <c r="BC919" s="187"/>
    </row>
    <row r="920" spans="28:55">
      <c r="AB920" s="187"/>
      <c r="AC920" s="187"/>
      <c r="AD920" s="187"/>
      <c r="AE920" s="187"/>
      <c r="AF920" s="187"/>
      <c r="AG920" s="187"/>
      <c r="AH920" s="187"/>
      <c r="AI920" s="187"/>
      <c r="AJ920" s="187"/>
      <c r="AK920" s="187"/>
      <c r="AL920" s="187"/>
      <c r="AM920" s="187"/>
      <c r="AN920" s="187"/>
      <c r="AO920" s="187"/>
      <c r="AP920" s="187"/>
      <c r="AQ920" s="187"/>
      <c r="AR920" s="187"/>
      <c r="AS920" s="187"/>
      <c r="AT920" s="187"/>
      <c r="AU920" s="187"/>
      <c r="AV920" s="187"/>
      <c r="AW920" s="187"/>
      <c r="AX920" s="187"/>
      <c r="AY920" s="187"/>
      <c r="AZ920" s="187"/>
      <c r="BA920" s="187"/>
      <c r="BB920" s="187"/>
      <c r="BC920" s="187"/>
    </row>
    <row r="921" spans="28:55">
      <c r="AB921" s="187"/>
      <c r="AC921" s="187"/>
      <c r="AD921" s="187"/>
      <c r="AE921" s="187"/>
      <c r="AF921" s="187"/>
      <c r="AG921" s="187"/>
      <c r="AH921" s="187"/>
      <c r="AI921" s="187"/>
      <c r="AJ921" s="187"/>
      <c r="AK921" s="187"/>
      <c r="AL921" s="187"/>
      <c r="AM921" s="187"/>
      <c r="AN921" s="187"/>
      <c r="AO921" s="187"/>
      <c r="AP921" s="187"/>
      <c r="AQ921" s="187"/>
      <c r="AR921" s="187"/>
      <c r="AS921" s="187"/>
      <c r="AT921" s="187"/>
      <c r="AU921" s="187"/>
      <c r="AV921" s="187"/>
      <c r="AW921" s="187"/>
      <c r="AX921" s="187"/>
      <c r="AY921" s="187"/>
      <c r="AZ921" s="187"/>
      <c r="BA921" s="187"/>
      <c r="BB921" s="187"/>
      <c r="BC921" s="187"/>
    </row>
    <row r="922" spans="28:55">
      <c r="AB922" s="187"/>
      <c r="AC922" s="187"/>
      <c r="AD922" s="187"/>
      <c r="AE922" s="187"/>
      <c r="AF922" s="187"/>
      <c r="AG922" s="187"/>
      <c r="AH922" s="187"/>
      <c r="AI922" s="187"/>
      <c r="AJ922" s="187"/>
      <c r="AK922" s="187"/>
      <c r="AL922" s="187"/>
      <c r="AM922" s="187"/>
      <c r="AN922" s="187"/>
      <c r="AO922" s="187"/>
      <c r="AP922" s="187"/>
      <c r="AQ922" s="187"/>
      <c r="AR922" s="187"/>
      <c r="AS922" s="187"/>
      <c r="AT922" s="187"/>
      <c r="AU922" s="187"/>
      <c r="AV922" s="187"/>
      <c r="AW922" s="187"/>
      <c r="AX922" s="187"/>
      <c r="AY922" s="187"/>
      <c r="AZ922" s="187"/>
      <c r="BA922" s="187"/>
      <c r="BB922" s="187"/>
      <c r="BC922" s="187"/>
    </row>
    <row r="923" spans="28:55">
      <c r="AB923" s="187"/>
      <c r="AC923" s="187"/>
      <c r="AD923" s="187"/>
      <c r="AE923" s="187"/>
      <c r="AF923" s="187"/>
      <c r="AG923" s="187"/>
      <c r="AH923" s="187"/>
      <c r="AI923" s="187"/>
      <c r="AJ923" s="187"/>
      <c r="AK923" s="187"/>
      <c r="AL923" s="187"/>
      <c r="AM923" s="187"/>
      <c r="AN923" s="187"/>
      <c r="AO923" s="187"/>
      <c r="AP923" s="187"/>
      <c r="AQ923" s="187"/>
      <c r="AR923" s="187"/>
      <c r="AS923" s="187"/>
      <c r="AT923" s="187"/>
      <c r="AU923" s="187"/>
      <c r="AV923" s="187"/>
      <c r="AW923" s="187"/>
      <c r="AX923" s="187"/>
      <c r="AY923" s="187"/>
      <c r="AZ923" s="187"/>
      <c r="BA923" s="187"/>
      <c r="BB923" s="187"/>
      <c r="BC923" s="187"/>
    </row>
    <row r="924" spans="28:55">
      <c r="AB924" s="187"/>
      <c r="AC924" s="187"/>
      <c r="AD924" s="187"/>
      <c r="AE924" s="187"/>
      <c r="AF924" s="187"/>
      <c r="AG924" s="187"/>
      <c r="AH924" s="187"/>
      <c r="AI924" s="187"/>
      <c r="AJ924" s="187"/>
      <c r="AK924" s="187"/>
      <c r="AL924" s="187"/>
      <c r="AM924" s="187"/>
      <c r="AN924" s="187"/>
      <c r="AO924" s="187"/>
      <c r="AP924" s="187"/>
      <c r="AQ924" s="187"/>
      <c r="AR924" s="187"/>
      <c r="AS924" s="187"/>
      <c r="AT924" s="187"/>
      <c r="AU924" s="187"/>
      <c r="AV924" s="187"/>
      <c r="AW924" s="187"/>
      <c r="AX924" s="187"/>
      <c r="AY924" s="187"/>
      <c r="AZ924" s="187"/>
      <c r="BA924" s="187"/>
      <c r="BB924" s="187"/>
      <c r="BC924" s="187"/>
    </row>
    <row r="925" spans="28:55">
      <c r="AB925" s="187"/>
      <c r="AC925" s="187"/>
      <c r="AD925" s="187"/>
      <c r="AE925" s="187"/>
      <c r="AF925" s="187"/>
      <c r="AG925" s="187"/>
      <c r="AH925" s="187"/>
      <c r="AI925" s="187"/>
      <c r="AJ925" s="187"/>
      <c r="AK925" s="187"/>
      <c r="AL925" s="187"/>
      <c r="AM925" s="187"/>
      <c r="AN925" s="187"/>
      <c r="AO925" s="187"/>
      <c r="AP925" s="187"/>
      <c r="AQ925" s="187"/>
      <c r="AR925" s="187"/>
      <c r="AS925" s="187"/>
      <c r="AT925" s="187"/>
      <c r="AU925" s="187"/>
      <c r="AV925" s="187"/>
      <c r="AW925" s="187"/>
      <c r="AX925" s="187"/>
      <c r="AY925" s="187"/>
      <c r="AZ925" s="187"/>
      <c r="BA925" s="187"/>
      <c r="BB925" s="187"/>
      <c r="BC925" s="187"/>
    </row>
    <row r="926" spans="28:55">
      <c r="AB926" s="187"/>
      <c r="AC926" s="187"/>
      <c r="AD926" s="187"/>
      <c r="AE926" s="187"/>
      <c r="AF926" s="187"/>
      <c r="AG926" s="187"/>
      <c r="AH926" s="187"/>
      <c r="AI926" s="187"/>
      <c r="AJ926" s="187"/>
      <c r="AK926" s="187"/>
      <c r="AL926" s="187"/>
      <c r="AM926" s="187"/>
      <c r="AN926" s="187"/>
      <c r="AO926" s="187"/>
      <c r="AP926" s="187"/>
      <c r="AQ926" s="187"/>
      <c r="AR926" s="187"/>
      <c r="AS926" s="187"/>
      <c r="AT926" s="187"/>
      <c r="AU926" s="187"/>
      <c r="AV926" s="187"/>
      <c r="AW926" s="187"/>
      <c r="AX926" s="187"/>
      <c r="AY926" s="187"/>
      <c r="AZ926" s="187"/>
      <c r="BA926" s="187"/>
      <c r="BB926" s="187"/>
      <c r="BC926" s="187"/>
    </row>
    <row r="927" spans="28:55">
      <c r="AB927" s="187"/>
      <c r="AC927" s="187"/>
      <c r="AD927" s="187"/>
      <c r="AE927" s="187"/>
      <c r="AF927" s="187"/>
      <c r="AG927" s="187"/>
      <c r="AH927" s="187"/>
      <c r="AI927" s="187"/>
      <c r="AJ927" s="187"/>
      <c r="AK927" s="187"/>
      <c r="AL927" s="187"/>
      <c r="AM927" s="187"/>
      <c r="AN927" s="187"/>
      <c r="AO927" s="187"/>
      <c r="AP927" s="187"/>
      <c r="AQ927" s="187"/>
      <c r="AR927" s="187"/>
      <c r="AS927" s="187"/>
      <c r="AT927" s="187"/>
      <c r="AU927" s="187"/>
      <c r="AV927" s="187"/>
      <c r="AW927" s="187"/>
      <c r="AX927" s="187"/>
      <c r="AY927" s="187"/>
      <c r="AZ927" s="187"/>
      <c r="BA927" s="187"/>
      <c r="BB927" s="187"/>
      <c r="BC927" s="187"/>
    </row>
    <row r="928" spans="28:55">
      <c r="AB928" s="187"/>
      <c r="AC928" s="187"/>
      <c r="AD928" s="187"/>
      <c r="AE928" s="187"/>
      <c r="AF928" s="187"/>
      <c r="AG928" s="187"/>
      <c r="AH928" s="187"/>
      <c r="AI928" s="187"/>
      <c r="AJ928" s="187"/>
      <c r="AK928" s="187"/>
      <c r="AL928" s="187"/>
      <c r="AM928" s="187"/>
      <c r="AN928" s="187"/>
      <c r="AO928" s="187"/>
      <c r="AP928" s="187"/>
      <c r="AQ928" s="187"/>
      <c r="AR928" s="187"/>
      <c r="AS928" s="187"/>
      <c r="AT928" s="187"/>
      <c r="AU928" s="187"/>
      <c r="AV928" s="187"/>
      <c r="AW928" s="187"/>
      <c r="AX928" s="187"/>
      <c r="AY928" s="187"/>
      <c r="AZ928" s="187"/>
      <c r="BA928" s="187"/>
      <c r="BB928" s="187"/>
      <c r="BC928" s="187"/>
    </row>
    <row r="929" spans="28:55">
      <c r="AB929" s="187"/>
      <c r="AC929" s="187"/>
      <c r="AD929" s="187"/>
      <c r="AE929" s="187"/>
      <c r="AF929" s="187"/>
      <c r="AG929" s="187"/>
      <c r="AH929" s="187"/>
      <c r="AI929" s="187"/>
      <c r="AJ929" s="187"/>
      <c r="AK929" s="187"/>
      <c r="AL929" s="187"/>
      <c r="AM929" s="187"/>
      <c r="AN929" s="187"/>
      <c r="AO929" s="187"/>
      <c r="AP929" s="187"/>
      <c r="AQ929" s="187"/>
      <c r="AR929" s="187"/>
      <c r="AS929" s="187"/>
      <c r="AT929" s="187"/>
      <c r="AU929" s="187"/>
      <c r="AV929" s="187"/>
      <c r="AW929" s="187"/>
      <c r="AX929" s="187"/>
      <c r="AY929" s="187"/>
      <c r="AZ929" s="187"/>
      <c r="BA929" s="187"/>
      <c r="BB929" s="187"/>
      <c r="BC929" s="187"/>
    </row>
    <row r="930" spans="28:55">
      <c r="AB930" s="187"/>
      <c r="AC930" s="187"/>
      <c r="AD930" s="187"/>
      <c r="AE930" s="187"/>
      <c r="AF930" s="187"/>
      <c r="AG930" s="187"/>
      <c r="AH930" s="187"/>
      <c r="AI930" s="187"/>
      <c r="AJ930" s="187"/>
      <c r="AK930" s="187"/>
      <c r="AL930" s="187"/>
      <c r="AM930" s="187"/>
      <c r="AN930" s="187"/>
      <c r="AO930" s="187"/>
      <c r="AP930" s="187"/>
      <c r="AQ930" s="187"/>
      <c r="AR930" s="187"/>
      <c r="AS930" s="187"/>
      <c r="AT930" s="187"/>
      <c r="AU930" s="187"/>
      <c r="AV930" s="187"/>
      <c r="AW930" s="187"/>
      <c r="AX930" s="187"/>
      <c r="AY930" s="187"/>
      <c r="AZ930" s="187"/>
      <c r="BA930" s="187"/>
      <c r="BB930" s="187"/>
      <c r="BC930" s="187"/>
    </row>
    <row r="931" spans="28:55">
      <c r="AB931" s="187"/>
      <c r="AC931" s="187"/>
      <c r="AD931" s="187"/>
      <c r="AE931" s="187"/>
      <c r="AF931" s="187"/>
      <c r="AG931" s="187"/>
      <c r="AH931" s="187"/>
      <c r="AI931" s="187"/>
      <c r="AJ931" s="187"/>
      <c r="AK931" s="187"/>
      <c r="AL931" s="187"/>
      <c r="AM931" s="187"/>
      <c r="AN931" s="187"/>
      <c r="AO931" s="187"/>
      <c r="AP931" s="187"/>
      <c r="AQ931" s="187"/>
      <c r="AR931" s="187"/>
      <c r="AS931" s="187"/>
      <c r="AT931" s="187"/>
      <c r="AU931" s="187"/>
      <c r="AV931" s="187"/>
      <c r="AW931" s="187"/>
      <c r="AX931" s="187"/>
      <c r="AY931" s="187"/>
      <c r="AZ931" s="187"/>
      <c r="BA931" s="187"/>
      <c r="BB931" s="187"/>
      <c r="BC931" s="187"/>
    </row>
    <row r="932" spans="28:55">
      <c r="AB932" s="187"/>
      <c r="AC932" s="187"/>
      <c r="AD932" s="187"/>
      <c r="AE932" s="187"/>
      <c r="AF932" s="187"/>
      <c r="AG932" s="187"/>
      <c r="AH932" s="187"/>
      <c r="AI932" s="187"/>
      <c r="AJ932" s="187"/>
      <c r="AK932" s="187"/>
      <c r="AL932" s="187"/>
      <c r="AM932" s="187"/>
      <c r="AN932" s="187"/>
      <c r="AO932" s="187"/>
      <c r="AP932" s="187"/>
      <c r="AQ932" s="187"/>
      <c r="AR932" s="187"/>
      <c r="AS932" s="187"/>
      <c r="AT932" s="187"/>
      <c r="AU932" s="187"/>
      <c r="AV932" s="187"/>
      <c r="AW932" s="187"/>
      <c r="AX932" s="187"/>
      <c r="AY932" s="187"/>
      <c r="AZ932" s="187"/>
      <c r="BA932" s="187"/>
      <c r="BB932" s="187"/>
      <c r="BC932" s="187"/>
    </row>
    <row r="933" spans="28:55">
      <c r="AB933" s="187"/>
      <c r="AC933" s="187"/>
      <c r="AD933" s="187"/>
      <c r="AE933" s="187"/>
      <c r="AF933" s="187"/>
      <c r="AG933" s="187"/>
      <c r="AH933" s="187"/>
      <c r="AI933" s="187"/>
      <c r="AJ933" s="187"/>
      <c r="AK933" s="187"/>
      <c r="AL933" s="187"/>
      <c r="AM933" s="187"/>
      <c r="AN933" s="187"/>
      <c r="AO933" s="187"/>
      <c r="AP933" s="187"/>
      <c r="AQ933" s="187"/>
      <c r="AR933" s="187"/>
      <c r="AS933" s="187"/>
      <c r="AT933" s="187"/>
      <c r="AU933" s="187"/>
      <c r="AV933" s="187"/>
      <c r="AW933" s="187"/>
      <c r="AX933" s="187"/>
      <c r="AY933" s="187"/>
      <c r="AZ933" s="187"/>
      <c r="BA933" s="187"/>
      <c r="BB933" s="187"/>
      <c r="BC933" s="187"/>
    </row>
    <row r="934" spans="28:55">
      <c r="AB934" s="187"/>
      <c r="AC934" s="187"/>
      <c r="AD934" s="187"/>
      <c r="AE934" s="187"/>
      <c r="AF934" s="187"/>
      <c r="AG934" s="187"/>
      <c r="AH934" s="187"/>
      <c r="AI934" s="187"/>
      <c r="AJ934" s="187"/>
      <c r="AK934" s="187"/>
      <c r="AL934" s="187"/>
      <c r="AM934" s="187"/>
      <c r="AN934" s="187"/>
      <c r="AO934" s="187"/>
      <c r="AP934" s="187"/>
      <c r="AQ934" s="187"/>
      <c r="AR934" s="187"/>
      <c r="AS934" s="187"/>
      <c r="AT934" s="187"/>
      <c r="AU934" s="187"/>
      <c r="AV934" s="187"/>
      <c r="AW934" s="187"/>
      <c r="AX934" s="187"/>
      <c r="AY934" s="187"/>
      <c r="AZ934" s="187"/>
      <c r="BA934" s="187"/>
      <c r="BB934" s="187"/>
      <c r="BC934" s="187"/>
    </row>
    <row r="935" spans="28:55">
      <c r="AB935" s="187"/>
      <c r="AC935" s="187"/>
      <c r="AD935" s="187"/>
      <c r="AE935" s="187"/>
      <c r="AF935" s="187"/>
      <c r="AG935" s="187"/>
      <c r="AH935" s="187"/>
      <c r="AI935" s="187"/>
      <c r="AJ935" s="187"/>
      <c r="AK935" s="187"/>
      <c r="AL935" s="187"/>
      <c r="AM935" s="187"/>
      <c r="AN935" s="187"/>
      <c r="AO935" s="187"/>
      <c r="AP935" s="187"/>
      <c r="AQ935" s="187"/>
      <c r="AR935" s="187"/>
      <c r="AS935" s="187"/>
      <c r="AT935" s="187"/>
      <c r="AU935" s="187"/>
      <c r="AV935" s="187"/>
      <c r="AW935" s="187"/>
      <c r="AX935" s="187"/>
      <c r="AY935" s="187"/>
      <c r="AZ935" s="187"/>
      <c r="BA935" s="187"/>
      <c r="BB935" s="187"/>
      <c r="BC935" s="187"/>
    </row>
    <row r="936" spans="28:55">
      <c r="AB936" s="187"/>
      <c r="AC936" s="187"/>
      <c r="AD936" s="187"/>
      <c r="AE936" s="187"/>
      <c r="AF936" s="187"/>
      <c r="AG936" s="187"/>
      <c r="AH936" s="187"/>
      <c r="AI936" s="187"/>
      <c r="AJ936" s="187"/>
      <c r="AK936" s="187"/>
      <c r="AL936" s="187"/>
      <c r="AM936" s="187"/>
      <c r="AN936" s="187"/>
      <c r="AO936" s="187"/>
      <c r="AP936" s="187"/>
      <c r="AQ936" s="187"/>
      <c r="AR936" s="187"/>
      <c r="AS936" s="187"/>
      <c r="AT936" s="187"/>
      <c r="AU936" s="187"/>
      <c r="AV936" s="187"/>
      <c r="AW936" s="187"/>
      <c r="AX936" s="187"/>
      <c r="AY936" s="187"/>
      <c r="AZ936" s="187"/>
      <c r="BA936" s="187"/>
      <c r="BB936" s="187"/>
      <c r="BC936" s="187"/>
    </row>
    <row r="937" spans="28:55">
      <c r="AB937" s="187"/>
      <c r="AC937" s="187"/>
      <c r="AD937" s="187"/>
      <c r="AE937" s="187"/>
      <c r="AF937" s="187"/>
      <c r="AG937" s="187"/>
      <c r="AH937" s="187"/>
      <c r="AI937" s="187"/>
      <c r="AJ937" s="187"/>
      <c r="AK937" s="187"/>
      <c r="AL937" s="187"/>
      <c r="AM937" s="187"/>
      <c r="AN937" s="187"/>
      <c r="AO937" s="187"/>
      <c r="AP937" s="187"/>
      <c r="AQ937" s="187"/>
      <c r="AR937" s="187"/>
      <c r="AS937" s="187"/>
      <c r="AT937" s="187"/>
      <c r="AU937" s="187"/>
      <c r="AV937" s="187"/>
      <c r="AW937" s="187"/>
      <c r="AX937" s="187"/>
      <c r="AY937" s="187"/>
      <c r="AZ937" s="187"/>
      <c r="BA937" s="187"/>
      <c r="BB937" s="187"/>
      <c r="BC937" s="187"/>
    </row>
    <row r="938" spans="28:55">
      <c r="AB938" s="187"/>
      <c r="AC938" s="187"/>
      <c r="AD938" s="187"/>
      <c r="AE938" s="187"/>
      <c r="AF938" s="187"/>
      <c r="AG938" s="187"/>
      <c r="AH938" s="187"/>
      <c r="AI938" s="187"/>
      <c r="AJ938" s="187"/>
      <c r="AK938" s="187"/>
      <c r="AL938" s="187"/>
      <c r="AM938" s="187"/>
      <c r="AN938" s="187"/>
      <c r="AO938" s="187"/>
      <c r="AP938" s="187"/>
      <c r="AQ938" s="187"/>
      <c r="AR938" s="187"/>
      <c r="AS938" s="187"/>
      <c r="AT938" s="187"/>
      <c r="AU938" s="187"/>
      <c r="AV938" s="187"/>
      <c r="AW938" s="187"/>
      <c r="AX938" s="187"/>
      <c r="AY938" s="187"/>
      <c r="AZ938" s="187"/>
      <c r="BA938" s="187"/>
      <c r="BB938" s="187"/>
      <c r="BC938" s="187"/>
    </row>
    <row r="939" spans="28:55">
      <c r="AB939" s="187"/>
      <c r="AC939" s="187"/>
      <c r="AD939" s="187"/>
      <c r="AE939" s="187"/>
      <c r="AF939" s="187"/>
      <c r="AG939" s="187"/>
      <c r="AH939" s="187"/>
      <c r="AI939" s="187"/>
      <c r="AJ939" s="187"/>
      <c r="AK939" s="187"/>
      <c r="AL939" s="187"/>
      <c r="AM939" s="187"/>
      <c r="AN939" s="187"/>
      <c r="AO939" s="187"/>
      <c r="AP939" s="187"/>
      <c r="AQ939" s="187"/>
      <c r="AR939" s="187"/>
      <c r="AS939" s="187"/>
      <c r="AT939" s="187"/>
      <c r="AU939" s="187"/>
      <c r="AV939" s="187"/>
      <c r="AW939" s="187"/>
      <c r="AX939" s="187"/>
      <c r="AY939" s="187"/>
      <c r="AZ939" s="187"/>
      <c r="BA939" s="187"/>
      <c r="BB939" s="187"/>
      <c r="BC939" s="187"/>
    </row>
    <row r="940" spans="28:55">
      <c r="AB940" s="187"/>
      <c r="AC940" s="187"/>
      <c r="AD940" s="187"/>
      <c r="AE940" s="187"/>
      <c r="AF940" s="187"/>
      <c r="AG940" s="187"/>
      <c r="AH940" s="187"/>
      <c r="AI940" s="187"/>
      <c r="AJ940" s="187"/>
      <c r="AK940" s="187"/>
      <c r="AL940" s="187"/>
      <c r="AM940" s="187"/>
      <c r="AN940" s="187"/>
      <c r="AO940" s="187"/>
      <c r="AP940" s="187"/>
      <c r="AQ940" s="187"/>
      <c r="AR940" s="187"/>
      <c r="AS940" s="187"/>
      <c r="AT940" s="187"/>
      <c r="AU940" s="187"/>
      <c r="AV940" s="187"/>
      <c r="AW940" s="187"/>
      <c r="AX940" s="187"/>
      <c r="AY940" s="187"/>
      <c r="AZ940" s="187"/>
      <c r="BA940" s="187"/>
      <c r="BB940" s="187"/>
      <c r="BC940" s="187"/>
    </row>
    <row r="941" spans="28:55">
      <c r="AB941" s="187"/>
      <c r="AC941" s="187"/>
      <c r="AD941" s="187"/>
      <c r="AE941" s="187"/>
      <c r="AF941" s="187"/>
      <c r="AG941" s="187"/>
      <c r="AH941" s="187"/>
      <c r="AI941" s="187"/>
      <c r="AJ941" s="187"/>
      <c r="AK941" s="187"/>
      <c r="AL941" s="187"/>
      <c r="AM941" s="187"/>
      <c r="AN941" s="187"/>
      <c r="AO941" s="187"/>
      <c r="AP941" s="187"/>
      <c r="AQ941" s="187"/>
      <c r="AR941" s="187"/>
      <c r="AS941" s="187"/>
      <c r="AT941" s="187"/>
      <c r="AU941" s="187"/>
      <c r="AV941" s="187"/>
      <c r="AW941" s="187"/>
      <c r="AX941" s="187"/>
      <c r="AY941" s="187"/>
      <c r="AZ941" s="187"/>
      <c r="BA941" s="187"/>
      <c r="BB941" s="187"/>
      <c r="BC941" s="187"/>
    </row>
    <row r="942" spans="28:55">
      <c r="AB942" s="187"/>
      <c r="AC942" s="187"/>
      <c r="AD942" s="187"/>
      <c r="AE942" s="187"/>
      <c r="AF942" s="187"/>
      <c r="AG942" s="187"/>
      <c r="AH942" s="187"/>
      <c r="AI942" s="187"/>
      <c r="AJ942" s="187"/>
      <c r="AK942" s="187"/>
      <c r="AL942" s="187"/>
      <c r="AM942" s="187"/>
      <c r="AN942" s="187"/>
      <c r="AO942" s="187"/>
      <c r="AP942" s="187"/>
      <c r="AQ942" s="187"/>
      <c r="AR942" s="187"/>
      <c r="AS942" s="187"/>
      <c r="AT942" s="187"/>
      <c r="AU942" s="187"/>
      <c r="AV942" s="187"/>
      <c r="AW942" s="187"/>
      <c r="AX942" s="187"/>
      <c r="AY942" s="187"/>
      <c r="AZ942" s="187"/>
      <c r="BA942" s="187"/>
      <c r="BB942" s="187"/>
      <c r="BC942" s="187"/>
    </row>
    <row r="943" spans="28:55">
      <c r="AB943" s="187"/>
      <c r="AC943" s="187"/>
      <c r="AD943" s="187"/>
      <c r="AE943" s="187"/>
      <c r="AF943" s="187"/>
      <c r="AG943" s="187"/>
      <c r="AH943" s="187"/>
      <c r="AI943" s="187"/>
      <c r="AJ943" s="187"/>
      <c r="AK943" s="187"/>
      <c r="AL943" s="187"/>
      <c r="AM943" s="187"/>
      <c r="AN943" s="187"/>
      <c r="AO943" s="187"/>
      <c r="AP943" s="187"/>
      <c r="AQ943" s="187"/>
      <c r="AR943" s="187"/>
      <c r="AS943" s="187"/>
      <c r="AT943" s="187"/>
      <c r="AU943" s="187"/>
      <c r="AV943" s="187"/>
      <c r="AW943" s="187"/>
      <c r="AX943" s="187"/>
      <c r="AY943" s="187"/>
      <c r="AZ943" s="187"/>
      <c r="BA943" s="187"/>
      <c r="BB943" s="187"/>
      <c r="BC943" s="187"/>
    </row>
    <row r="944" spans="28:55">
      <c r="AB944" s="187"/>
      <c r="AC944" s="187"/>
      <c r="AD944" s="187"/>
      <c r="AE944" s="187"/>
      <c r="AF944" s="187"/>
      <c r="AG944" s="187"/>
      <c r="AH944" s="187"/>
      <c r="AI944" s="187"/>
      <c r="AJ944" s="187"/>
      <c r="AK944" s="187"/>
      <c r="AL944" s="187"/>
      <c r="AM944" s="187"/>
      <c r="AN944" s="187"/>
      <c r="AO944" s="187"/>
      <c r="AP944" s="187"/>
      <c r="AQ944" s="187"/>
      <c r="AR944" s="187"/>
      <c r="AS944" s="187"/>
      <c r="AT944" s="187"/>
      <c r="AU944" s="187"/>
      <c r="AV944" s="187"/>
      <c r="AW944" s="187"/>
      <c r="AX944" s="187"/>
      <c r="AY944" s="187"/>
      <c r="AZ944" s="187"/>
      <c r="BA944" s="187"/>
      <c r="BB944" s="187"/>
      <c r="BC944" s="187"/>
    </row>
    <row r="945" spans="28:55">
      <c r="AB945" s="187"/>
      <c r="AC945" s="187"/>
      <c r="AD945" s="187"/>
      <c r="AE945" s="187"/>
      <c r="AF945" s="187"/>
      <c r="AG945" s="187"/>
      <c r="AH945" s="187"/>
      <c r="AI945" s="187"/>
      <c r="AJ945" s="187"/>
      <c r="AK945" s="187"/>
      <c r="AL945" s="187"/>
      <c r="AM945" s="187"/>
      <c r="AN945" s="187"/>
      <c r="AO945" s="187"/>
      <c r="AP945" s="187"/>
      <c r="AQ945" s="187"/>
      <c r="AR945" s="187"/>
      <c r="AS945" s="187"/>
      <c r="AT945" s="187"/>
      <c r="AU945" s="187"/>
      <c r="AV945" s="187"/>
      <c r="AW945" s="187"/>
      <c r="AX945" s="187"/>
      <c r="AY945" s="187"/>
      <c r="AZ945" s="187"/>
      <c r="BA945" s="187"/>
      <c r="BB945" s="187"/>
      <c r="BC945" s="187"/>
    </row>
    <row r="946" spans="28:55">
      <c r="AB946" s="187"/>
      <c r="AC946" s="187"/>
      <c r="AD946" s="187"/>
      <c r="AE946" s="187"/>
      <c r="AF946" s="187"/>
      <c r="AG946" s="187"/>
      <c r="AH946" s="187"/>
      <c r="AI946" s="187"/>
      <c r="AJ946" s="187"/>
      <c r="AK946" s="187"/>
      <c r="AL946" s="187"/>
      <c r="AM946" s="187"/>
      <c r="AN946" s="187"/>
      <c r="AO946" s="187"/>
      <c r="AP946" s="187"/>
      <c r="AQ946" s="187"/>
      <c r="AR946" s="187"/>
      <c r="AS946" s="187"/>
      <c r="AT946" s="187"/>
      <c r="AU946" s="187"/>
      <c r="AV946" s="187"/>
      <c r="AW946" s="187"/>
      <c r="AX946" s="187"/>
      <c r="AY946" s="187"/>
      <c r="AZ946" s="187"/>
      <c r="BA946" s="187"/>
      <c r="BB946" s="187"/>
      <c r="BC946" s="187"/>
    </row>
    <row r="947" spans="28:55">
      <c r="AB947" s="187"/>
      <c r="AC947" s="187"/>
      <c r="AD947" s="187"/>
      <c r="AE947" s="187"/>
      <c r="AF947" s="187"/>
      <c r="AG947" s="187"/>
      <c r="AH947" s="187"/>
      <c r="AI947" s="187"/>
      <c r="AJ947" s="187"/>
      <c r="AK947" s="187"/>
      <c r="AL947" s="187"/>
      <c r="AM947" s="187"/>
      <c r="AN947" s="187"/>
      <c r="AO947" s="187"/>
      <c r="AP947" s="187"/>
      <c r="AQ947" s="187"/>
      <c r="AR947" s="187"/>
      <c r="AS947" s="187"/>
      <c r="AT947" s="187"/>
      <c r="AU947" s="187"/>
      <c r="AV947" s="187"/>
      <c r="AW947" s="187"/>
      <c r="AX947" s="187"/>
      <c r="AY947" s="187"/>
      <c r="AZ947" s="187"/>
      <c r="BA947" s="187"/>
      <c r="BB947" s="187"/>
      <c r="BC947" s="187"/>
    </row>
    <row r="948" spans="28:55">
      <c r="AB948" s="187"/>
      <c r="AC948" s="187"/>
      <c r="AD948" s="187"/>
      <c r="AE948" s="187"/>
      <c r="AF948" s="187"/>
      <c r="AG948" s="187"/>
      <c r="AH948" s="187"/>
      <c r="AI948" s="187"/>
      <c r="AJ948" s="187"/>
      <c r="AK948" s="187"/>
      <c r="AL948" s="187"/>
      <c r="AM948" s="187"/>
      <c r="AN948" s="187"/>
      <c r="AO948" s="187"/>
      <c r="AP948" s="187"/>
      <c r="AQ948" s="187"/>
      <c r="AR948" s="187"/>
      <c r="AS948" s="187"/>
      <c r="AT948" s="187"/>
      <c r="AU948" s="187"/>
      <c r="AV948" s="187"/>
      <c r="AW948" s="187"/>
      <c r="AX948" s="187"/>
      <c r="AY948" s="187"/>
      <c r="AZ948" s="187"/>
      <c r="BA948" s="187"/>
      <c r="BB948" s="187"/>
      <c r="BC948" s="187"/>
    </row>
    <row r="949" spans="28:55">
      <c r="AB949" s="187"/>
      <c r="AC949" s="187"/>
      <c r="AD949" s="187"/>
      <c r="AE949" s="187"/>
      <c r="AF949" s="187"/>
      <c r="AG949" s="187"/>
      <c r="AH949" s="187"/>
      <c r="AI949" s="187"/>
      <c r="AJ949" s="187"/>
      <c r="AK949" s="187"/>
      <c r="AL949" s="187"/>
      <c r="AM949" s="187"/>
      <c r="AN949" s="187"/>
      <c r="AO949" s="187"/>
      <c r="AP949" s="187"/>
      <c r="AQ949" s="187"/>
      <c r="AR949" s="187"/>
      <c r="AS949" s="187"/>
      <c r="AT949" s="187"/>
      <c r="AU949" s="187"/>
      <c r="AV949" s="187"/>
      <c r="AW949" s="187"/>
      <c r="AX949" s="187"/>
      <c r="AY949" s="187"/>
      <c r="AZ949" s="187"/>
      <c r="BA949" s="187"/>
      <c r="BB949" s="187"/>
      <c r="BC949" s="187"/>
    </row>
    <row r="950" spans="28:55">
      <c r="AB950" s="187"/>
      <c r="AC950" s="187"/>
      <c r="AD950" s="187"/>
      <c r="AE950" s="187"/>
      <c r="AF950" s="187"/>
      <c r="AG950" s="187"/>
      <c r="AH950" s="187"/>
      <c r="AI950" s="187"/>
      <c r="AJ950" s="187"/>
      <c r="AK950" s="187"/>
      <c r="AL950" s="187"/>
      <c r="AM950" s="187"/>
      <c r="AN950" s="187"/>
      <c r="AO950" s="187"/>
      <c r="AP950" s="187"/>
      <c r="AQ950" s="187"/>
      <c r="AR950" s="187"/>
      <c r="AS950" s="187"/>
      <c r="AT950" s="187"/>
      <c r="AU950" s="187"/>
      <c r="AV950" s="187"/>
      <c r="AW950" s="187"/>
      <c r="AX950" s="187"/>
      <c r="AY950" s="187"/>
      <c r="AZ950" s="187"/>
      <c r="BA950" s="187"/>
      <c r="BB950" s="187"/>
      <c r="BC950" s="187"/>
    </row>
    <row r="951" spans="28:55">
      <c r="AB951" s="187"/>
      <c r="AC951" s="187"/>
      <c r="AD951" s="187"/>
      <c r="AE951" s="187"/>
      <c r="AF951" s="187"/>
      <c r="AG951" s="187"/>
      <c r="AH951" s="187"/>
      <c r="AI951" s="187"/>
      <c r="AJ951" s="187"/>
      <c r="AK951" s="187"/>
      <c r="AL951" s="187"/>
      <c r="AM951" s="187"/>
      <c r="AN951" s="187"/>
      <c r="AO951" s="187"/>
      <c r="AP951" s="187"/>
      <c r="AQ951" s="187"/>
      <c r="AR951" s="187"/>
      <c r="AS951" s="187"/>
      <c r="AT951" s="187"/>
      <c r="AU951" s="187"/>
      <c r="AV951" s="187"/>
      <c r="AW951" s="187"/>
      <c r="AX951" s="187"/>
      <c r="AY951" s="187"/>
      <c r="AZ951" s="187"/>
      <c r="BA951" s="187"/>
      <c r="BB951" s="187"/>
      <c r="BC951" s="187"/>
    </row>
    <row r="952" spans="28:55">
      <c r="AB952" s="187"/>
      <c r="AC952" s="187"/>
      <c r="AD952" s="187"/>
      <c r="AE952" s="187"/>
      <c r="AF952" s="187"/>
      <c r="AG952" s="187"/>
      <c r="AH952" s="187"/>
      <c r="AI952" s="187"/>
      <c r="AJ952" s="187"/>
      <c r="AK952" s="187"/>
      <c r="AL952" s="187"/>
      <c r="AM952" s="187"/>
      <c r="AN952" s="187"/>
      <c r="AO952" s="187"/>
      <c r="AP952" s="187"/>
      <c r="AQ952" s="187"/>
      <c r="AR952" s="187"/>
      <c r="AS952" s="187"/>
      <c r="AT952" s="187"/>
      <c r="AU952" s="187"/>
      <c r="AV952" s="187"/>
      <c r="AW952" s="187"/>
      <c r="AX952" s="187"/>
      <c r="AY952" s="187"/>
      <c r="AZ952" s="187"/>
      <c r="BA952" s="187"/>
      <c r="BB952" s="187"/>
      <c r="BC952" s="187"/>
    </row>
    <row r="953" spans="28:55">
      <c r="AB953" s="187"/>
      <c r="AC953" s="187"/>
      <c r="AD953" s="187"/>
      <c r="AE953" s="187"/>
      <c r="AF953" s="187"/>
      <c r="AG953" s="187"/>
      <c r="AH953" s="187"/>
      <c r="AI953" s="187"/>
      <c r="AJ953" s="187"/>
      <c r="AK953" s="187"/>
      <c r="AL953" s="187"/>
      <c r="AM953" s="187"/>
      <c r="AN953" s="187"/>
      <c r="AO953" s="187"/>
      <c r="AP953" s="187"/>
      <c r="AQ953" s="187"/>
      <c r="AR953" s="187"/>
      <c r="AS953" s="187"/>
      <c r="AT953" s="187"/>
      <c r="AU953" s="187"/>
      <c r="AV953" s="187"/>
      <c r="AW953" s="187"/>
      <c r="AX953" s="187"/>
      <c r="AY953" s="187"/>
      <c r="AZ953" s="187"/>
      <c r="BA953" s="187"/>
      <c r="BB953" s="187"/>
      <c r="BC953" s="187"/>
    </row>
    <row r="954" spans="28:55">
      <c r="AB954" s="187"/>
      <c r="AC954" s="187"/>
      <c r="AD954" s="187"/>
      <c r="AE954" s="187"/>
      <c r="AF954" s="187"/>
      <c r="AG954" s="187"/>
      <c r="AH954" s="187"/>
      <c r="AI954" s="187"/>
      <c r="AJ954" s="187"/>
      <c r="AK954" s="187"/>
      <c r="AL954" s="187"/>
      <c r="AM954" s="187"/>
      <c r="AN954" s="187"/>
      <c r="AO954" s="187"/>
      <c r="AP954" s="187"/>
      <c r="AQ954" s="187"/>
      <c r="AR954" s="187"/>
      <c r="AS954" s="187"/>
      <c r="AT954" s="187"/>
      <c r="AU954" s="187"/>
      <c r="AV954" s="187"/>
      <c r="AW954" s="187"/>
      <c r="AX954" s="187"/>
      <c r="AY954" s="187"/>
      <c r="AZ954" s="187"/>
      <c r="BA954" s="187"/>
      <c r="BB954" s="187"/>
      <c r="BC954" s="187"/>
    </row>
    <row r="955" spans="28:55">
      <c r="AB955" s="187"/>
      <c r="AC955" s="187"/>
      <c r="AD955" s="187"/>
      <c r="AE955" s="187"/>
      <c r="AF955" s="187"/>
      <c r="AG955" s="187"/>
      <c r="AH955" s="187"/>
      <c r="AI955" s="187"/>
      <c r="AJ955" s="187"/>
      <c r="AK955" s="187"/>
      <c r="AL955" s="187"/>
      <c r="AM955" s="187"/>
      <c r="AN955" s="187"/>
      <c r="AO955" s="187"/>
      <c r="AP955" s="187"/>
      <c r="AQ955" s="187"/>
      <c r="AR955" s="187"/>
      <c r="AS955" s="187"/>
      <c r="AT955" s="187"/>
      <c r="AU955" s="187"/>
      <c r="AV955" s="187"/>
      <c r="AW955" s="187"/>
      <c r="AX955" s="187"/>
      <c r="AY955" s="187"/>
      <c r="AZ955" s="187"/>
      <c r="BA955" s="187"/>
      <c r="BB955" s="187"/>
      <c r="BC955" s="187"/>
    </row>
    <row r="956" spans="28:55">
      <c r="AB956" s="187"/>
      <c r="AC956" s="187"/>
      <c r="AD956" s="187"/>
      <c r="AE956" s="187"/>
      <c r="AF956" s="187"/>
      <c r="AG956" s="187"/>
      <c r="AH956" s="187"/>
      <c r="AI956" s="187"/>
      <c r="AJ956" s="187"/>
      <c r="AK956" s="187"/>
      <c r="AL956" s="187"/>
      <c r="AM956" s="187"/>
      <c r="AN956" s="187"/>
      <c r="AO956" s="187"/>
      <c r="AP956" s="187"/>
      <c r="AQ956" s="187"/>
      <c r="AR956" s="187"/>
      <c r="AS956" s="187"/>
      <c r="AT956" s="187"/>
      <c r="AU956" s="187"/>
      <c r="AV956" s="187"/>
      <c r="AW956" s="187"/>
      <c r="AX956" s="187"/>
      <c r="AY956" s="187"/>
      <c r="AZ956" s="187"/>
      <c r="BA956" s="187"/>
      <c r="BB956" s="187"/>
      <c r="BC956" s="187"/>
    </row>
    <row r="957" spans="28:55">
      <c r="AB957" s="187"/>
      <c r="AC957" s="187"/>
      <c r="AD957" s="187"/>
      <c r="AE957" s="187"/>
      <c r="AF957" s="187"/>
      <c r="AG957" s="187"/>
      <c r="AH957" s="187"/>
      <c r="AI957" s="187"/>
      <c r="AJ957" s="187"/>
      <c r="AK957" s="187"/>
      <c r="AL957" s="187"/>
      <c r="AM957" s="187"/>
      <c r="AN957" s="187"/>
      <c r="AO957" s="187"/>
      <c r="AP957" s="187"/>
      <c r="AQ957" s="187"/>
      <c r="AR957" s="187"/>
      <c r="AS957" s="187"/>
      <c r="AT957" s="187"/>
      <c r="AU957" s="187"/>
      <c r="AV957" s="187"/>
      <c r="AW957" s="187"/>
      <c r="AX957" s="187"/>
      <c r="AY957" s="187"/>
      <c r="AZ957" s="187"/>
      <c r="BA957" s="187"/>
      <c r="BB957" s="187"/>
      <c r="BC957" s="187"/>
    </row>
    <row r="958" spans="28:55">
      <c r="AB958" s="187"/>
      <c r="AC958" s="187"/>
      <c r="AD958" s="187"/>
      <c r="AE958" s="187"/>
      <c r="AF958" s="187"/>
      <c r="AG958" s="187"/>
      <c r="AH958" s="187"/>
      <c r="AI958" s="187"/>
      <c r="AJ958" s="187"/>
      <c r="AK958" s="187"/>
      <c r="AL958" s="187"/>
      <c r="AM958" s="187"/>
      <c r="AN958" s="187"/>
      <c r="AO958" s="187"/>
      <c r="AP958" s="187"/>
      <c r="AQ958" s="187"/>
      <c r="AR958" s="187"/>
      <c r="AS958" s="187"/>
      <c r="AT958" s="187"/>
      <c r="AU958" s="187"/>
      <c r="AV958" s="187"/>
      <c r="AW958" s="187"/>
      <c r="AX958" s="187"/>
      <c r="AY958" s="187"/>
      <c r="AZ958" s="187"/>
      <c r="BA958" s="187"/>
      <c r="BB958" s="187"/>
      <c r="BC958" s="187"/>
    </row>
    <row r="959" spans="28:55">
      <c r="AB959" s="187"/>
      <c r="AC959" s="187"/>
      <c r="AD959" s="187"/>
      <c r="AE959" s="187"/>
      <c r="AF959" s="187"/>
      <c r="AG959" s="187"/>
      <c r="AH959" s="187"/>
      <c r="AI959" s="187"/>
      <c r="AJ959" s="187"/>
      <c r="AK959" s="187"/>
      <c r="AL959" s="187"/>
      <c r="AM959" s="187"/>
      <c r="AN959" s="187"/>
      <c r="AO959" s="187"/>
      <c r="AP959" s="187"/>
      <c r="AQ959" s="187"/>
      <c r="AR959" s="187"/>
      <c r="AS959" s="187"/>
      <c r="AT959" s="187"/>
      <c r="AU959" s="187"/>
      <c r="AV959" s="187"/>
      <c r="AW959" s="187"/>
      <c r="AX959" s="187"/>
      <c r="AY959" s="187"/>
      <c r="AZ959" s="187"/>
      <c r="BA959" s="187"/>
      <c r="BB959" s="187"/>
      <c r="BC959" s="187"/>
    </row>
    <row r="960" spans="28:55">
      <c r="AB960" s="187"/>
      <c r="AC960" s="187"/>
      <c r="AD960" s="187"/>
      <c r="AE960" s="187"/>
      <c r="AF960" s="187"/>
      <c r="AG960" s="187"/>
      <c r="AH960" s="187"/>
      <c r="AI960" s="187"/>
      <c r="AJ960" s="187"/>
      <c r="AK960" s="187"/>
      <c r="AL960" s="187"/>
      <c r="AM960" s="187"/>
      <c r="AN960" s="187"/>
      <c r="AO960" s="187"/>
      <c r="AP960" s="187"/>
      <c r="AQ960" s="187"/>
      <c r="AR960" s="187"/>
      <c r="AS960" s="187"/>
      <c r="AT960" s="187"/>
      <c r="AU960" s="187"/>
      <c r="AV960" s="187"/>
      <c r="AW960" s="187"/>
      <c r="AX960" s="187"/>
      <c r="AY960" s="187"/>
      <c r="AZ960" s="187"/>
      <c r="BA960" s="187"/>
      <c r="BB960" s="187"/>
      <c r="BC960" s="187"/>
    </row>
    <row r="961" spans="28:55">
      <c r="AB961" s="187"/>
      <c r="AC961" s="187"/>
      <c r="AD961" s="187"/>
      <c r="AE961" s="187"/>
      <c r="AF961" s="187"/>
      <c r="AG961" s="187"/>
      <c r="AH961" s="187"/>
      <c r="AI961" s="187"/>
      <c r="AJ961" s="187"/>
      <c r="AK961" s="187"/>
      <c r="AL961" s="187"/>
      <c r="AM961" s="187"/>
      <c r="AN961" s="187"/>
      <c r="AO961" s="187"/>
      <c r="AP961" s="187"/>
      <c r="AQ961" s="187"/>
      <c r="AR961" s="187"/>
      <c r="AS961" s="187"/>
      <c r="AT961" s="187"/>
      <c r="AU961" s="187"/>
      <c r="AV961" s="187"/>
      <c r="AW961" s="187"/>
      <c r="AX961" s="187"/>
      <c r="AY961" s="187"/>
      <c r="AZ961" s="187"/>
      <c r="BA961" s="187"/>
      <c r="BB961" s="187"/>
      <c r="BC961" s="187"/>
    </row>
    <row r="962" spans="28:55">
      <c r="AB962" s="187"/>
      <c r="AC962" s="187"/>
      <c r="AD962" s="187"/>
      <c r="AE962" s="187"/>
      <c r="AF962" s="187"/>
      <c r="AG962" s="187"/>
      <c r="AH962" s="187"/>
      <c r="AI962" s="187"/>
      <c r="AJ962" s="187"/>
      <c r="AK962" s="187"/>
      <c r="AL962" s="187"/>
      <c r="AM962" s="187"/>
      <c r="AN962" s="187"/>
      <c r="AO962" s="187"/>
      <c r="AP962" s="187"/>
      <c r="AQ962" s="187"/>
      <c r="AR962" s="187"/>
      <c r="AS962" s="187"/>
      <c r="AT962" s="187"/>
      <c r="AU962" s="187"/>
      <c r="AV962" s="187"/>
      <c r="AW962" s="187"/>
      <c r="AX962" s="187"/>
      <c r="AY962" s="187"/>
      <c r="AZ962" s="187"/>
      <c r="BA962" s="187"/>
      <c r="BB962" s="187"/>
      <c r="BC962" s="187"/>
    </row>
    <row r="963" spans="28:55">
      <c r="AB963" s="187"/>
      <c r="AC963" s="187"/>
      <c r="AD963" s="187"/>
      <c r="AE963" s="187"/>
      <c r="AF963" s="187"/>
      <c r="AG963" s="187"/>
      <c r="AH963" s="187"/>
      <c r="AI963" s="187"/>
      <c r="AJ963" s="187"/>
      <c r="AK963" s="187"/>
      <c r="AL963" s="187"/>
      <c r="AM963" s="187"/>
      <c r="AN963" s="187"/>
      <c r="AO963" s="187"/>
      <c r="AP963" s="187"/>
      <c r="AQ963" s="187"/>
      <c r="AR963" s="187"/>
      <c r="AS963" s="187"/>
      <c r="AT963" s="187"/>
      <c r="AU963" s="187"/>
      <c r="AV963" s="187"/>
      <c r="AW963" s="187"/>
      <c r="AX963" s="187"/>
      <c r="AY963" s="187"/>
      <c r="AZ963" s="187"/>
      <c r="BA963" s="187"/>
      <c r="BB963" s="187"/>
      <c r="BC963" s="187"/>
    </row>
    <row r="964" spans="28:55">
      <c r="AB964" s="187"/>
      <c r="AC964" s="187"/>
      <c r="AD964" s="187"/>
      <c r="AE964" s="187"/>
      <c r="AF964" s="187"/>
      <c r="AG964" s="187"/>
      <c r="AH964" s="187"/>
      <c r="AI964" s="187"/>
      <c r="AJ964" s="187"/>
      <c r="AK964" s="187"/>
      <c r="AL964" s="187"/>
      <c r="AM964" s="187"/>
      <c r="AN964" s="187"/>
      <c r="AO964" s="187"/>
      <c r="AP964" s="187"/>
      <c r="AQ964" s="187"/>
      <c r="AR964" s="187"/>
      <c r="AS964" s="187"/>
      <c r="AT964" s="187"/>
      <c r="AU964" s="187"/>
      <c r="AV964" s="187"/>
      <c r="AW964" s="187"/>
      <c r="AX964" s="187"/>
      <c r="AY964" s="187"/>
      <c r="AZ964" s="187"/>
      <c r="BA964" s="187"/>
      <c r="BB964" s="187"/>
      <c r="BC964" s="187"/>
    </row>
    <row r="965" spans="28:55">
      <c r="AB965" s="187"/>
      <c r="AC965" s="187"/>
      <c r="AD965" s="187"/>
      <c r="AE965" s="187"/>
      <c r="AF965" s="187"/>
      <c r="AG965" s="187"/>
      <c r="AH965" s="187"/>
      <c r="AI965" s="187"/>
      <c r="AJ965" s="187"/>
      <c r="AK965" s="187"/>
      <c r="AL965" s="187"/>
      <c r="AM965" s="187"/>
      <c r="AN965" s="187"/>
      <c r="AO965" s="187"/>
      <c r="AP965" s="187"/>
      <c r="AQ965" s="187"/>
      <c r="AR965" s="187"/>
      <c r="AS965" s="187"/>
      <c r="AT965" s="187"/>
      <c r="AU965" s="187"/>
      <c r="AV965" s="187"/>
      <c r="AW965" s="187"/>
      <c r="AX965" s="187"/>
      <c r="AY965" s="187"/>
      <c r="AZ965" s="187"/>
      <c r="BA965" s="187"/>
      <c r="BB965" s="187"/>
      <c r="BC965" s="187"/>
    </row>
    <row r="966" spans="28:55">
      <c r="AB966" s="187"/>
      <c r="AC966" s="187"/>
      <c r="AD966" s="187"/>
      <c r="AE966" s="187"/>
      <c r="AF966" s="187"/>
      <c r="AG966" s="187"/>
      <c r="AH966" s="187"/>
      <c r="AI966" s="187"/>
      <c r="AJ966" s="187"/>
      <c r="AK966" s="187"/>
      <c r="AL966" s="187"/>
      <c r="AM966" s="187"/>
      <c r="AN966" s="187"/>
      <c r="AO966" s="187"/>
      <c r="AP966" s="187"/>
      <c r="AQ966" s="187"/>
      <c r="AR966" s="187"/>
      <c r="AS966" s="187"/>
      <c r="AT966" s="187"/>
      <c r="AU966" s="187"/>
      <c r="AV966" s="187"/>
      <c r="AW966" s="187"/>
      <c r="AX966" s="187"/>
      <c r="AY966" s="187"/>
      <c r="AZ966" s="187"/>
      <c r="BA966" s="187"/>
      <c r="BB966" s="187"/>
      <c r="BC966" s="187"/>
    </row>
    <row r="967" spans="28:55">
      <c r="AB967" s="187"/>
      <c r="AC967" s="187"/>
      <c r="AD967" s="187"/>
      <c r="AE967" s="187"/>
      <c r="AF967" s="187"/>
      <c r="AG967" s="187"/>
      <c r="AH967" s="187"/>
      <c r="AI967" s="187"/>
      <c r="AJ967" s="187"/>
      <c r="AK967" s="187"/>
      <c r="AL967" s="187"/>
      <c r="AM967" s="187"/>
      <c r="AN967" s="187"/>
      <c r="AO967" s="187"/>
      <c r="AP967" s="187"/>
      <c r="AQ967" s="187"/>
      <c r="AR967" s="187"/>
      <c r="AS967" s="187"/>
      <c r="AT967" s="187"/>
      <c r="AU967" s="187"/>
      <c r="AV967" s="187"/>
      <c r="AW967" s="187"/>
      <c r="AX967" s="187"/>
      <c r="AY967" s="187"/>
      <c r="AZ967" s="187"/>
      <c r="BA967" s="187"/>
      <c r="BB967" s="187"/>
      <c r="BC967" s="187"/>
    </row>
    <row r="968" spans="28:55">
      <c r="AB968" s="187"/>
      <c r="AC968" s="187"/>
      <c r="AD968" s="187"/>
      <c r="AE968" s="187"/>
      <c r="AF968" s="187"/>
      <c r="AG968" s="187"/>
      <c r="AH968" s="187"/>
      <c r="AI968" s="187"/>
      <c r="AJ968" s="187"/>
      <c r="AK968" s="187"/>
      <c r="AL968" s="187"/>
      <c r="AM968" s="187"/>
      <c r="AN968" s="187"/>
      <c r="AO968" s="187"/>
      <c r="AP968" s="187"/>
      <c r="AQ968" s="187"/>
      <c r="AR968" s="187"/>
      <c r="AS968" s="187"/>
      <c r="AT968" s="187"/>
      <c r="AU968" s="187"/>
      <c r="AV968" s="187"/>
      <c r="AW968" s="187"/>
      <c r="AX968" s="187"/>
      <c r="AY968" s="187"/>
      <c r="AZ968" s="187"/>
      <c r="BA968" s="187"/>
      <c r="BB968" s="187"/>
      <c r="BC968" s="187"/>
    </row>
    <row r="969" spans="28:55">
      <c r="AB969" s="187"/>
      <c r="AC969" s="187"/>
      <c r="AD969" s="187"/>
      <c r="AE969" s="187"/>
      <c r="AF969" s="187"/>
      <c r="AG969" s="187"/>
      <c r="AH969" s="187"/>
      <c r="AI969" s="187"/>
      <c r="AJ969" s="187"/>
      <c r="AK969" s="187"/>
      <c r="AL969" s="187"/>
      <c r="AM969" s="187"/>
      <c r="AN969" s="187"/>
      <c r="AO969" s="187"/>
      <c r="AP969" s="187"/>
      <c r="AQ969" s="187"/>
      <c r="AR969" s="187"/>
      <c r="AS969" s="187"/>
      <c r="AT969" s="187"/>
      <c r="AU969" s="187"/>
      <c r="AV969" s="187"/>
      <c r="AW969" s="187"/>
      <c r="AX969" s="187"/>
      <c r="AY969" s="187"/>
      <c r="AZ969" s="187"/>
      <c r="BA969" s="187"/>
      <c r="BB969" s="187"/>
      <c r="BC969" s="187"/>
    </row>
    <row r="970" spans="28:55">
      <c r="AB970" s="187"/>
      <c r="AC970" s="187"/>
      <c r="AD970" s="187"/>
      <c r="AE970" s="187"/>
      <c r="AF970" s="187"/>
      <c r="AG970" s="187"/>
      <c r="AH970" s="187"/>
      <c r="AI970" s="187"/>
      <c r="AJ970" s="187"/>
      <c r="AK970" s="187"/>
      <c r="AL970" s="187"/>
      <c r="AM970" s="187"/>
      <c r="AN970" s="187"/>
      <c r="AO970" s="187"/>
      <c r="AP970" s="187"/>
      <c r="AQ970" s="187"/>
      <c r="AR970" s="187"/>
      <c r="AS970" s="187"/>
      <c r="AT970" s="187"/>
      <c r="AU970" s="187"/>
      <c r="AV970" s="187"/>
      <c r="AW970" s="187"/>
      <c r="AX970" s="187"/>
      <c r="AY970" s="187"/>
      <c r="AZ970" s="187"/>
      <c r="BA970" s="187"/>
      <c r="BB970" s="187"/>
      <c r="BC970" s="187"/>
    </row>
    <row r="971" spans="28:55">
      <c r="AB971" s="187"/>
      <c r="AC971" s="187"/>
      <c r="AD971" s="187"/>
      <c r="AE971" s="187"/>
      <c r="AF971" s="187"/>
      <c r="AG971" s="187"/>
      <c r="AH971" s="187"/>
      <c r="AI971" s="187"/>
      <c r="AJ971" s="187"/>
      <c r="AK971" s="187"/>
      <c r="AL971" s="187"/>
      <c r="AM971" s="187"/>
      <c r="AN971" s="187"/>
      <c r="AO971" s="187"/>
      <c r="AP971" s="187"/>
      <c r="AQ971" s="187"/>
      <c r="AR971" s="187"/>
      <c r="AS971" s="187"/>
      <c r="AT971" s="187"/>
      <c r="AU971" s="187"/>
      <c r="AV971" s="187"/>
      <c r="AW971" s="187"/>
      <c r="AX971" s="187"/>
      <c r="AY971" s="187"/>
      <c r="AZ971" s="187"/>
      <c r="BA971" s="187"/>
      <c r="BB971" s="187"/>
      <c r="BC971" s="187"/>
    </row>
    <row r="972" spans="28:55">
      <c r="AB972" s="187"/>
      <c r="AC972" s="187"/>
      <c r="AD972" s="187"/>
      <c r="AE972" s="187"/>
      <c r="AF972" s="187"/>
      <c r="AG972" s="187"/>
      <c r="AH972" s="187"/>
      <c r="AI972" s="187"/>
      <c r="AJ972" s="187"/>
      <c r="AK972" s="187"/>
      <c r="AL972" s="187"/>
      <c r="AM972" s="187"/>
      <c r="AN972" s="187"/>
      <c r="AO972" s="187"/>
      <c r="AP972" s="187"/>
      <c r="AQ972" s="187"/>
      <c r="AR972" s="187"/>
      <c r="AS972" s="187"/>
      <c r="AT972" s="187"/>
      <c r="AU972" s="187"/>
      <c r="AV972" s="187"/>
      <c r="AW972" s="187"/>
      <c r="AX972" s="187"/>
      <c r="AY972" s="187"/>
      <c r="AZ972" s="187"/>
      <c r="BA972" s="187"/>
      <c r="BB972" s="187"/>
      <c r="BC972" s="187"/>
    </row>
    <row r="973" spans="28:55">
      <c r="AB973" s="187"/>
      <c r="AC973" s="187"/>
      <c r="AD973" s="187"/>
      <c r="AE973" s="187"/>
      <c r="AF973" s="187"/>
      <c r="AG973" s="187"/>
      <c r="AH973" s="187"/>
      <c r="AI973" s="187"/>
      <c r="AJ973" s="187"/>
      <c r="AK973" s="187"/>
      <c r="AL973" s="187"/>
      <c r="AM973" s="187"/>
      <c r="AN973" s="187"/>
      <c r="AO973" s="187"/>
      <c r="AP973" s="187"/>
      <c r="AQ973" s="187"/>
      <c r="AR973" s="187"/>
      <c r="AS973" s="187"/>
      <c r="AT973" s="187"/>
      <c r="AU973" s="187"/>
      <c r="AV973" s="187"/>
      <c r="AW973" s="187"/>
      <c r="AX973" s="187"/>
      <c r="AY973" s="187"/>
      <c r="AZ973" s="187"/>
      <c r="BA973" s="187"/>
      <c r="BB973" s="187"/>
      <c r="BC973" s="187"/>
    </row>
    <row r="974" spans="28:55">
      <c r="AB974" s="187"/>
      <c r="AC974" s="187"/>
      <c r="AD974" s="187"/>
      <c r="AE974" s="187"/>
      <c r="AF974" s="187"/>
      <c r="AG974" s="187"/>
      <c r="AH974" s="187"/>
      <c r="AI974" s="187"/>
      <c r="AJ974" s="187"/>
      <c r="AK974" s="187"/>
      <c r="AL974" s="187"/>
      <c r="AM974" s="187"/>
      <c r="AN974" s="187"/>
      <c r="AO974" s="187"/>
      <c r="AP974" s="187"/>
      <c r="AQ974" s="187"/>
      <c r="AR974" s="187"/>
      <c r="AS974" s="187"/>
      <c r="AT974" s="187"/>
      <c r="AU974" s="187"/>
      <c r="AV974" s="187"/>
      <c r="AW974" s="187"/>
      <c r="AX974" s="187"/>
      <c r="AY974" s="187"/>
      <c r="AZ974" s="187"/>
      <c r="BA974" s="187"/>
      <c r="BB974" s="187"/>
      <c r="BC974" s="187"/>
    </row>
    <row r="975" spans="28:55">
      <c r="AB975" s="187"/>
      <c r="AC975" s="187"/>
      <c r="AD975" s="187"/>
      <c r="AE975" s="187"/>
      <c r="AF975" s="187"/>
      <c r="AG975" s="187"/>
      <c r="AH975" s="187"/>
      <c r="AI975" s="187"/>
      <c r="AJ975" s="187"/>
      <c r="AK975" s="187"/>
      <c r="AL975" s="187"/>
      <c r="AM975" s="187"/>
      <c r="AN975" s="187"/>
      <c r="AO975" s="187"/>
      <c r="AP975" s="187"/>
      <c r="AQ975" s="187"/>
      <c r="AR975" s="187"/>
      <c r="AS975" s="187"/>
      <c r="AT975" s="187"/>
      <c r="AU975" s="187"/>
      <c r="AV975" s="187"/>
      <c r="AW975" s="187"/>
      <c r="AX975" s="187"/>
      <c r="AY975" s="187"/>
      <c r="AZ975" s="187"/>
      <c r="BA975" s="187"/>
      <c r="BB975" s="187"/>
      <c r="BC975" s="187"/>
    </row>
    <row r="976" spans="28:55">
      <c r="AB976" s="187"/>
      <c r="AC976" s="187"/>
      <c r="AD976" s="187"/>
      <c r="AE976" s="187"/>
      <c r="AF976" s="187"/>
      <c r="AG976" s="187"/>
      <c r="AH976" s="187"/>
      <c r="AI976" s="187"/>
      <c r="AJ976" s="187"/>
      <c r="AK976" s="187"/>
      <c r="AL976" s="187"/>
      <c r="AM976" s="187"/>
      <c r="AN976" s="187"/>
      <c r="AO976" s="187"/>
      <c r="AP976" s="187"/>
      <c r="AQ976" s="187"/>
      <c r="AR976" s="187"/>
      <c r="AS976" s="187"/>
      <c r="AT976" s="187"/>
      <c r="AU976" s="187"/>
      <c r="AV976" s="187"/>
      <c r="AW976" s="187"/>
      <c r="AX976" s="187"/>
      <c r="AY976" s="187"/>
      <c r="AZ976" s="187"/>
      <c r="BA976" s="187"/>
      <c r="BB976" s="187"/>
      <c r="BC976" s="187"/>
    </row>
    <row r="977" spans="28:55">
      <c r="AB977" s="187"/>
      <c r="AC977" s="187"/>
      <c r="AD977" s="187"/>
      <c r="AE977" s="187"/>
      <c r="AF977" s="187"/>
      <c r="AG977" s="187"/>
      <c r="AH977" s="187"/>
      <c r="AI977" s="187"/>
      <c r="AJ977" s="187"/>
      <c r="AK977" s="187"/>
      <c r="AL977" s="187"/>
      <c r="AM977" s="187"/>
      <c r="AN977" s="187"/>
      <c r="AO977" s="187"/>
      <c r="AP977" s="187"/>
      <c r="AQ977" s="187"/>
      <c r="AR977" s="187"/>
      <c r="AS977" s="187"/>
      <c r="AT977" s="187"/>
      <c r="AU977" s="187"/>
      <c r="AV977" s="187"/>
      <c r="AW977" s="187"/>
      <c r="AX977" s="187"/>
      <c r="AY977" s="187"/>
      <c r="AZ977" s="187"/>
      <c r="BA977" s="187"/>
      <c r="BB977" s="187"/>
      <c r="BC977" s="187"/>
    </row>
    <row r="978" spans="28:55">
      <c r="AB978" s="187"/>
      <c r="AC978" s="187"/>
      <c r="AD978" s="187"/>
      <c r="AE978" s="187"/>
      <c r="AF978" s="187"/>
      <c r="AG978" s="187"/>
      <c r="AH978" s="187"/>
      <c r="AI978" s="187"/>
      <c r="AJ978" s="187"/>
      <c r="AK978" s="187"/>
      <c r="AL978" s="187"/>
      <c r="AM978" s="187"/>
      <c r="AN978" s="187"/>
      <c r="AO978" s="187"/>
      <c r="AP978" s="187"/>
      <c r="AQ978" s="187"/>
      <c r="AR978" s="187"/>
      <c r="AS978" s="187"/>
      <c r="AT978" s="187"/>
      <c r="AU978" s="187"/>
      <c r="AV978" s="187"/>
      <c r="AW978" s="187"/>
      <c r="AX978" s="187"/>
      <c r="AY978" s="187"/>
      <c r="AZ978" s="187"/>
      <c r="BA978" s="187"/>
      <c r="BB978" s="187"/>
      <c r="BC978" s="187"/>
    </row>
    <row r="979" spans="28:55">
      <c r="AB979" s="187"/>
      <c r="AC979" s="187"/>
      <c r="AD979" s="187"/>
      <c r="AE979" s="187"/>
      <c r="AF979" s="187"/>
      <c r="AG979" s="187"/>
      <c r="AH979" s="187"/>
      <c r="AI979" s="187"/>
      <c r="AJ979" s="187"/>
      <c r="AK979" s="187"/>
      <c r="AL979" s="187"/>
      <c r="AM979" s="187"/>
      <c r="AN979" s="187"/>
      <c r="AO979" s="187"/>
      <c r="AP979" s="187"/>
      <c r="AQ979" s="187"/>
      <c r="AR979" s="187"/>
      <c r="AS979" s="187"/>
      <c r="AT979" s="187"/>
      <c r="AU979" s="187"/>
      <c r="AV979" s="187"/>
      <c r="AW979" s="187"/>
      <c r="AX979" s="187"/>
      <c r="AY979" s="187"/>
      <c r="AZ979" s="187"/>
      <c r="BA979" s="187"/>
      <c r="BB979" s="187"/>
      <c r="BC979" s="187"/>
    </row>
    <row r="980" spans="28:55">
      <c r="AB980" s="187"/>
      <c r="AC980" s="187"/>
      <c r="AD980" s="187"/>
      <c r="AE980" s="187"/>
      <c r="AF980" s="187"/>
      <c r="AG980" s="187"/>
      <c r="AH980" s="187"/>
      <c r="AI980" s="187"/>
      <c r="AJ980" s="187"/>
      <c r="AK980" s="187"/>
      <c r="AL980" s="187"/>
      <c r="AM980" s="187"/>
      <c r="AN980" s="187"/>
      <c r="AO980" s="187"/>
      <c r="AP980" s="187"/>
      <c r="AQ980" s="187"/>
      <c r="AR980" s="187"/>
      <c r="AS980" s="187"/>
      <c r="AT980" s="187"/>
      <c r="AU980" s="187"/>
      <c r="AV980" s="187"/>
      <c r="AW980" s="187"/>
      <c r="AX980" s="187"/>
      <c r="AY980" s="187"/>
      <c r="AZ980" s="187"/>
      <c r="BA980" s="187"/>
      <c r="BB980" s="187"/>
      <c r="BC980" s="187"/>
    </row>
    <row r="981" spans="28:55">
      <c r="AB981" s="187"/>
      <c r="AC981" s="187"/>
      <c r="AD981" s="187"/>
      <c r="AE981" s="187"/>
      <c r="AF981" s="187"/>
      <c r="AG981" s="187"/>
      <c r="AH981" s="187"/>
      <c r="AI981" s="187"/>
      <c r="AJ981" s="187"/>
      <c r="AK981" s="187"/>
      <c r="AL981" s="187"/>
      <c r="AM981" s="187"/>
      <c r="AN981" s="187"/>
      <c r="AO981" s="187"/>
      <c r="AP981" s="187"/>
      <c r="AQ981" s="187"/>
      <c r="AR981" s="187"/>
      <c r="AS981" s="187"/>
      <c r="AT981" s="187"/>
      <c r="AU981" s="187"/>
      <c r="AV981" s="187"/>
      <c r="AW981" s="187"/>
      <c r="AX981" s="187"/>
      <c r="AY981" s="187"/>
      <c r="AZ981" s="187"/>
      <c r="BA981" s="187"/>
      <c r="BB981" s="187"/>
      <c r="BC981" s="187"/>
    </row>
    <row r="982" spans="28:55">
      <c r="AB982" s="187"/>
      <c r="AC982" s="187"/>
      <c r="AD982" s="187"/>
      <c r="AE982" s="187"/>
      <c r="AF982" s="187"/>
      <c r="AG982" s="187"/>
      <c r="AH982" s="187"/>
      <c r="AI982" s="187"/>
      <c r="AJ982" s="187"/>
      <c r="AK982" s="187"/>
      <c r="AL982" s="187"/>
      <c r="AM982" s="187"/>
      <c r="AN982" s="187"/>
      <c r="AO982" s="187"/>
      <c r="AP982" s="187"/>
      <c r="AQ982" s="187"/>
      <c r="AR982" s="187"/>
      <c r="AS982" s="187"/>
      <c r="AT982" s="187"/>
      <c r="AU982" s="187"/>
      <c r="AV982" s="187"/>
      <c r="AW982" s="187"/>
      <c r="AX982" s="187"/>
      <c r="AY982" s="187"/>
      <c r="AZ982" s="187"/>
      <c r="BA982" s="187"/>
      <c r="BB982" s="187"/>
      <c r="BC982" s="187"/>
    </row>
    <row r="983" spans="28:55">
      <c r="AB983" s="187"/>
      <c r="AC983" s="187"/>
      <c r="AD983" s="187"/>
      <c r="AE983" s="187"/>
      <c r="AF983" s="187"/>
      <c r="AG983" s="187"/>
      <c r="AH983" s="187"/>
      <c r="AI983" s="187"/>
      <c r="AJ983" s="187"/>
      <c r="AK983" s="187"/>
      <c r="AL983" s="187"/>
      <c r="AM983" s="187"/>
      <c r="AN983" s="187"/>
      <c r="AO983" s="187"/>
      <c r="AP983" s="187"/>
      <c r="AQ983" s="187"/>
      <c r="AR983" s="187"/>
      <c r="AS983" s="187"/>
      <c r="AT983" s="187"/>
      <c r="AU983" s="187"/>
      <c r="AV983" s="187"/>
      <c r="AW983" s="187"/>
      <c r="AX983" s="187"/>
      <c r="AY983" s="187"/>
      <c r="AZ983" s="187"/>
      <c r="BA983" s="187"/>
      <c r="BB983" s="187"/>
      <c r="BC983" s="187"/>
    </row>
    <row r="984" spans="28:55">
      <c r="AB984" s="187"/>
      <c r="AC984" s="187"/>
      <c r="AD984" s="187"/>
      <c r="AE984" s="187"/>
      <c r="AF984" s="187"/>
      <c r="AG984" s="187"/>
      <c r="AH984" s="187"/>
      <c r="AI984" s="187"/>
      <c r="AJ984" s="187"/>
      <c r="AK984" s="187"/>
      <c r="AL984" s="187"/>
      <c r="AM984" s="187"/>
      <c r="AN984" s="187"/>
      <c r="AO984" s="187"/>
      <c r="AP984" s="187"/>
      <c r="AQ984" s="187"/>
      <c r="AR984" s="187"/>
      <c r="AS984" s="187"/>
      <c r="AT984" s="187"/>
      <c r="AU984" s="187"/>
      <c r="AV984" s="187"/>
      <c r="AW984" s="187"/>
      <c r="AX984" s="187"/>
      <c r="AY984" s="187"/>
      <c r="AZ984" s="187"/>
      <c r="BA984" s="187"/>
      <c r="BB984" s="187"/>
      <c r="BC984" s="187"/>
    </row>
    <row r="985" spans="28:55">
      <c r="AB985" s="187"/>
      <c r="AC985" s="187"/>
      <c r="AD985" s="187"/>
      <c r="AE985" s="187"/>
      <c r="AF985" s="187"/>
      <c r="AG985" s="187"/>
      <c r="AH985" s="187"/>
      <c r="AI985" s="187"/>
      <c r="AJ985" s="187"/>
      <c r="AK985" s="187"/>
      <c r="AL985" s="187"/>
      <c r="AM985" s="187"/>
      <c r="AN985" s="187"/>
      <c r="AO985" s="187"/>
      <c r="AP985" s="187"/>
      <c r="AQ985" s="187"/>
      <c r="AR985" s="187"/>
      <c r="AS985" s="187"/>
      <c r="AT985" s="187"/>
      <c r="AU985" s="187"/>
      <c r="AV985" s="187"/>
      <c r="AW985" s="187"/>
      <c r="AX985" s="187"/>
      <c r="AY985" s="187"/>
      <c r="AZ985" s="187"/>
      <c r="BA985" s="187"/>
      <c r="BB985" s="187"/>
      <c r="BC985" s="187"/>
    </row>
    <row r="986" spans="28:55">
      <c r="AB986" s="187"/>
      <c r="AC986" s="187"/>
      <c r="AD986" s="187"/>
      <c r="AE986" s="187"/>
      <c r="AF986" s="187"/>
      <c r="AG986" s="187"/>
      <c r="AH986" s="187"/>
      <c r="AI986" s="187"/>
      <c r="AJ986" s="187"/>
      <c r="AK986" s="187"/>
      <c r="AL986" s="187"/>
      <c r="AM986" s="187"/>
      <c r="AN986" s="187"/>
      <c r="AO986" s="187"/>
      <c r="AP986" s="187"/>
      <c r="AQ986" s="187"/>
      <c r="AR986" s="187"/>
      <c r="AS986" s="187"/>
      <c r="AT986" s="187"/>
      <c r="AU986" s="187"/>
      <c r="AV986" s="187"/>
      <c r="AW986" s="187"/>
      <c r="AX986" s="187"/>
      <c r="AY986" s="187"/>
      <c r="AZ986" s="187"/>
      <c r="BA986" s="187"/>
      <c r="BB986" s="187"/>
      <c r="BC986" s="187"/>
    </row>
    <row r="987" spans="28:55">
      <c r="AB987" s="187"/>
      <c r="AC987" s="187"/>
      <c r="AD987" s="187"/>
      <c r="AE987" s="187"/>
      <c r="AF987" s="187"/>
      <c r="AG987" s="187"/>
      <c r="AH987" s="187"/>
      <c r="AI987" s="187"/>
      <c r="AJ987" s="187"/>
      <c r="AK987" s="187"/>
      <c r="AL987" s="187"/>
      <c r="AM987" s="187"/>
      <c r="AN987" s="187"/>
      <c r="AO987" s="187"/>
      <c r="AP987" s="187"/>
      <c r="AQ987" s="187"/>
      <c r="AR987" s="187"/>
      <c r="AS987" s="187"/>
      <c r="AT987" s="187"/>
      <c r="AU987" s="187"/>
      <c r="AV987" s="187"/>
      <c r="AW987" s="187"/>
      <c r="AX987" s="187"/>
      <c r="AY987" s="187"/>
      <c r="AZ987" s="187"/>
      <c r="BA987" s="187"/>
      <c r="BB987" s="187"/>
      <c r="BC987" s="187"/>
    </row>
    <row r="988" spans="28:55">
      <c r="AB988" s="187"/>
      <c r="AC988" s="187"/>
      <c r="AD988" s="187"/>
      <c r="AE988" s="187"/>
      <c r="AF988" s="187"/>
      <c r="AG988" s="187"/>
      <c r="AH988" s="187"/>
      <c r="AI988" s="187"/>
      <c r="AJ988" s="187"/>
      <c r="AK988" s="187"/>
      <c r="AL988" s="187"/>
      <c r="AM988" s="187"/>
      <c r="AN988" s="187"/>
      <c r="AO988" s="187"/>
      <c r="AP988" s="187"/>
      <c r="AQ988" s="187"/>
      <c r="AR988" s="187"/>
      <c r="AS988" s="187"/>
      <c r="AT988" s="187"/>
      <c r="AU988" s="187"/>
      <c r="AV988" s="187"/>
      <c r="AW988" s="187"/>
      <c r="AX988" s="187"/>
      <c r="AY988" s="187"/>
      <c r="AZ988" s="187"/>
      <c r="BA988" s="187"/>
      <c r="BB988" s="187"/>
      <c r="BC988" s="187"/>
    </row>
    <row r="989" spans="28:55">
      <c r="AB989" s="187"/>
      <c r="AC989" s="187"/>
      <c r="AD989" s="187"/>
      <c r="AE989" s="187"/>
      <c r="AF989" s="187"/>
      <c r="AG989" s="187"/>
      <c r="AH989" s="187"/>
      <c r="AI989" s="187"/>
      <c r="AJ989" s="187"/>
      <c r="AK989" s="187"/>
      <c r="AL989" s="187"/>
      <c r="AM989" s="187"/>
      <c r="AN989" s="187"/>
      <c r="AO989" s="187"/>
      <c r="AP989" s="187"/>
      <c r="AQ989" s="187"/>
      <c r="AR989" s="187"/>
      <c r="AS989" s="187"/>
      <c r="AT989" s="187"/>
      <c r="AU989" s="187"/>
      <c r="AV989" s="187"/>
      <c r="AW989" s="187"/>
      <c r="AX989" s="187"/>
      <c r="AY989" s="187"/>
      <c r="AZ989" s="187"/>
      <c r="BA989" s="187"/>
      <c r="BB989" s="187"/>
      <c r="BC989" s="187"/>
    </row>
    <row r="990" spans="28:55">
      <c r="AB990" s="187"/>
      <c r="AC990" s="187"/>
      <c r="AD990" s="187"/>
      <c r="AE990" s="187"/>
      <c r="AF990" s="187"/>
      <c r="AG990" s="187"/>
      <c r="AH990" s="187"/>
      <c r="AI990" s="187"/>
      <c r="AJ990" s="187"/>
      <c r="AK990" s="187"/>
      <c r="AL990" s="187"/>
      <c r="AM990" s="187"/>
      <c r="AN990" s="187"/>
      <c r="AO990" s="187"/>
      <c r="AP990" s="187"/>
      <c r="AQ990" s="187"/>
      <c r="AR990" s="187"/>
      <c r="AS990" s="187"/>
      <c r="AT990" s="187"/>
      <c r="AU990" s="187"/>
      <c r="AV990" s="187"/>
      <c r="AW990" s="187"/>
      <c r="AX990" s="187"/>
      <c r="AY990" s="187"/>
      <c r="AZ990" s="187"/>
      <c r="BA990" s="187"/>
      <c r="BB990" s="187"/>
      <c r="BC990" s="187"/>
    </row>
    <row r="991" spans="28:55">
      <c r="AB991" s="187"/>
      <c r="AC991" s="187"/>
      <c r="AD991" s="187"/>
      <c r="AE991" s="187"/>
      <c r="AF991" s="187"/>
      <c r="AG991" s="187"/>
      <c r="AH991" s="187"/>
      <c r="AI991" s="187"/>
      <c r="AJ991" s="187"/>
      <c r="AK991" s="187"/>
      <c r="AL991" s="187"/>
      <c r="AM991" s="187"/>
      <c r="AN991" s="187"/>
      <c r="AO991" s="187"/>
      <c r="AP991" s="187"/>
      <c r="AQ991" s="187"/>
      <c r="AR991" s="187"/>
      <c r="AS991" s="187"/>
      <c r="AT991" s="187"/>
      <c r="AU991" s="187"/>
      <c r="AV991" s="187"/>
      <c r="AW991" s="187"/>
      <c r="AX991" s="187"/>
      <c r="AY991" s="187"/>
      <c r="AZ991" s="187"/>
      <c r="BA991" s="187"/>
      <c r="BB991" s="187"/>
      <c r="BC991" s="187"/>
    </row>
    <row r="992" spans="28:55">
      <c r="AB992" s="187"/>
      <c r="AC992" s="187"/>
      <c r="AD992" s="187"/>
      <c r="AE992" s="187"/>
      <c r="AF992" s="187"/>
      <c r="AG992" s="187"/>
      <c r="AH992" s="187"/>
      <c r="AI992" s="187"/>
      <c r="AJ992" s="187"/>
      <c r="AK992" s="187"/>
      <c r="AL992" s="187"/>
      <c r="AM992" s="187"/>
      <c r="AN992" s="187"/>
      <c r="AO992" s="187"/>
      <c r="AP992" s="187"/>
      <c r="AQ992" s="187"/>
      <c r="AR992" s="187"/>
      <c r="AS992" s="187"/>
      <c r="AT992" s="187"/>
      <c r="AU992" s="187"/>
      <c r="AV992" s="187"/>
      <c r="AW992" s="187"/>
      <c r="AX992" s="187"/>
      <c r="AY992" s="187"/>
      <c r="AZ992" s="187"/>
      <c r="BA992" s="187"/>
      <c r="BB992" s="187"/>
      <c r="BC992" s="187"/>
    </row>
    <row r="993" spans="28:55">
      <c r="AB993" s="187"/>
      <c r="AC993" s="187"/>
      <c r="AD993" s="187"/>
      <c r="AE993" s="187"/>
      <c r="AF993" s="187"/>
      <c r="AG993" s="187"/>
      <c r="AH993" s="187"/>
      <c r="AI993" s="187"/>
      <c r="AJ993" s="187"/>
      <c r="AK993" s="187"/>
      <c r="AL993" s="187"/>
      <c r="AM993" s="187"/>
      <c r="AN993" s="187"/>
      <c r="AO993" s="187"/>
      <c r="AP993" s="187"/>
      <c r="AQ993" s="187"/>
      <c r="AR993" s="187"/>
      <c r="AS993" s="187"/>
      <c r="AT993" s="187"/>
      <c r="AU993" s="187"/>
      <c r="AV993" s="187"/>
      <c r="AW993" s="187"/>
      <c r="AX993" s="187"/>
      <c r="AY993" s="187"/>
      <c r="AZ993" s="187"/>
      <c r="BA993" s="187"/>
      <c r="BB993" s="187"/>
      <c r="BC993" s="187"/>
    </row>
    <row r="994" spans="28:55">
      <c r="AB994" s="187"/>
      <c r="AC994" s="187"/>
      <c r="AD994" s="187"/>
      <c r="AE994" s="187"/>
      <c r="AF994" s="187"/>
      <c r="AG994" s="187"/>
      <c r="AH994" s="187"/>
      <c r="AI994" s="187"/>
      <c r="AJ994" s="187"/>
      <c r="AK994" s="187"/>
      <c r="AL994" s="187"/>
      <c r="AM994" s="187"/>
      <c r="AN994" s="187"/>
      <c r="AO994" s="187"/>
      <c r="AP994" s="187"/>
      <c r="AQ994" s="187"/>
      <c r="AR994" s="187"/>
      <c r="AS994" s="187"/>
      <c r="AT994" s="187"/>
      <c r="AU994" s="187"/>
      <c r="AV994" s="187"/>
      <c r="AW994" s="187"/>
      <c r="AX994" s="187"/>
      <c r="AY994" s="187"/>
      <c r="AZ994" s="187"/>
      <c r="BA994" s="187"/>
      <c r="BB994" s="187"/>
      <c r="BC994" s="187"/>
    </row>
    <row r="995" spans="28:55">
      <c r="AB995" s="187"/>
      <c r="AC995" s="187"/>
      <c r="AD995" s="187"/>
      <c r="AE995" s="187"/>
      <c r="AF995" s="187"/>
      <c r="AG995" s="187"/>
      <c r="AH995" s="187"/>
      <c r="AI995" s="187"/>
      <c r="AJ995" s="187"/>
      <c r="AK995" s="187"/>
      <c r="AL995" s="187"/>
      <c r="AM995" s="187"/>
      <c r="AN995" s="187"/>
      <c r="AO995" s="187"/>
      <c r="AP995" s="187"/>
      <c r="AQ995" s="187"/>
      <c r="AR995" s="187"/>
      <c r="AS995" s="187"/>
      <c r="AT995" s="187"/>
      <c r="AU995" s="187"/>
      <c r="AV995" s="187"/>
      <c r="AW995" s="187"/>
      <c r="AX995" s="187"/>
      <c r="AY995" s="187"/>
      <c r="AZ995" s="187"/>
      <c r="BA995" s="187"/>
      <c r="BB995" s="187"/>
      <c r="BC995" s="187"/>
    </row>
    <row r="996" spans="28:55">
      <c r="AB996" s="187"/>
      <c r="AC996" s="187"/>
      <c r="AD996" s="187"/>
      <c r="AE996" s="187"/>
      <c r="AF996" s="187"/>
      <c r="AG996" s="187"/>
      <c r="AH996" s="187"/>
      <c r="AI996" s="187"/>
      <c r="AJ996" s="187"/>
      <c r="AK996" s="187"/>
      <c r="AL996" s="187"/>
      <c r="AM996" s="187"/>
      <c r="AN996" s="187"/>
      <c r="AO996" s="187"/>
      <c r="AP996" s="187"/>
      <c r="AQ996" s="187"/>
      <c r="AR996" s="187"/>
      <c r="AS996" s="187"/>
      <c r="AT996" s="187"/>
      <c r="AU996" s="187"/>
      <c r="AV996" s="187"/>
      <c r="AW996" s="187"/>
      <c r="AX996" s="187"/>
      <c r="AY996" s="187"/>
      <c r="AZ996" s="187"/>
      <c r="BA996" s="187"/>
      <c r="BB996" s="187"/>
      <c r="BC996" s="187"/>
    </row>
    <row r="997" spans="28:55">
      <c r="AB997" s="187"/>
      <c r="AC997" s="187"/>
      <c r="AD997" s="187"/>
      <c r="AE997" s="187"/>
      <c r="AF997" s="187"/>
      <c r="AG997" s="187"/>
      <c r="AH997" s="187"/>
      <c r="AI997" s="187"/>
      <c r="AJ997" s="187"/>
      <c r="AK997" s="187"/>
      <c r="AL997" s="187"/>
      <c r="AM997" s="187"/>
      <c r="AN997" s="187"/>
      <c r="AO997" s="187"/>
      <c r="AP997" s="187"/>
      <c r="AQ997" s="187"/>
      <c r="AR997" s="187"/>
      <c r="AS997" s="187"/>
      <c r="AT997" s="187"/>
      <c r="AU997" s="187"/>
      <c r="AV997" s="187"/>
      <c r="AW997" s="187"/>
      <c r="AX997" s="187"/>
      <c r="AY997" s="187"/>
      <c r="AZ997" s="187"/>
      <c r="BA997" s="187"/>
      <c r="BB997" s="187"/>
      <c r="BC997" s="187"/>
    </row>
    <row r="998" spans="28:55">
      <c r="AB998" s="187"/>
      <c r="AC998" s="187"/>
      <c r="AD998" s="187"/>
      <c r="AE998" s="187"/>
      <c r="AF998" s="187"/>
      <c r="AG998" s="187"/>
      <c r="AH998" s="187"/>
      <c r="AI998" s="187"/>
      <c r="AJ998" s="187"/>
      <c r="AK998" s="187"/>
      <c r="AL998" s="187"/>
      <c r="AM998" s="187"/>
      <c r="AN998" s="187"/>
      <c r="AO998" s="187"/>
      <c r="AP998" s="187"/>
      <c r="AQ998" s="187"/>
      <c r="AR998" s="187"/>
      <c r="AS998" s="187"/>
      <c r="AT998" s="187"/>
      <c r="AU998" s="187"/>
      <c r="AV998" s="187"/>
      <c r="AW998" s="187"/>
      <c r="AX998" s="187"/>
      <c r="AY998" s="187"/>
      <c r="AZ998" s="187"/>
      <c r="BA998" s="187"/>
      <c r="BB998" s="187"/>
      <c r="BC998" s="187"/>
    </row>
    <row r="999" spans="28:55">
      <c r="AB999" s="187"/>
      <c r="AC999" s="187"/>
      <c r="AD999" s="187"/>
      <c r="AE999" s="187"/>
      <c r="AF999" s="187"/>
      <c r="AG999" s="187"/>
      <c r="AH999" s="187"/>
      <c r="AI999" s="187"/>
      <c r="AJ999" s="187"/>
      <c r="AK999" s="187"/>
      <c r="AL999" s="187"/>
      <c r="AM999" s="187"/>
      <c r="AN999" s="187"/>
      <c r="AO999" s="187"/>
      <c r="AP999" s="187"/>
      <c r="AQ999" s="187"/>
      <c r="AR999" s="187"/>
      <c r="AS999" s="187"/>
      <c r="AT999" s="187"/>
      <c r="AU999" s="187"/>
      <c r="AV999" s="187"/>
      <c r="AW999" s="187"/>
      <c r="AX999" s="187"/>
      <c r="AY999" s="187"/>
      <c r="AZ999" s="187"/>
      <c r="BA999" s="187"/>
      <c r="BB999" s="187"/>
      <c r="BC999" s="187"/>
    </row>
    <row r="1000" spans="28:55">
      <c r="AB1000" s="187"/>
      <c r="AC1000" s="187"/>
      <c r="AD1000" s="187"/>
      <c r="AE1000" s="187"/>
      <c r="AF1000" s="187"/>
      <c r="AG1000" s="187"/>
      <c r="AH1000" s="187"/>
      <c r="AI1000" s="187"/>
      <c r="AJ1000" s="187"/>
      <c r="AK1000" s="187"/>
      <c r="AL1000" s="187"/>
      <c r="AM1000" s="187"/>
      <c r="AN1000" s="187"/>
      <c r="AO1000" s="187"/>
      <c r="AP1000" s="187"/>
      <c r="AQ1000" s="187"/>
      <c r="AR1000" s="187"/>
      <c r="AS1000" s="187"/>
      <c r="AT1000" s="187"/>
      <c r="AU1000" s="187"/>
      <c r="AV1000" s="187"/>
      <c r="AW1000" s="187"/>
      <c r="AX1000" s="187"/>
      <c r="AY1000" s="187"/>
      <c r="AZ1000" s="187"/>
      <c r="BA1000" s="187"/>
      <c r="BB1000" s="187"/>
      <c r="BC1000" s="187"/>
    </row>
    <row r="1001" spans="28:55">
      <c r="AB1001" s="187"/>
      <c r="AC1001" s="187"/>
      <c r="AD1001" s="187"/>
      <c r="AE1001" s="187"/>
      <c r="AF1001" s="187"/>
      <c r="AG1001" s="187"/>
      <c r="AH1001" s="187"/>
      <c r="AI1001" s="187"/>
      <c r="AJ1001" s="187"/>
      <c r="AK1001" s="187"/>
      <c r="AL1001" s="187"/>
      <c r="AM1001" s="187"/>
      <c r="AN1001" s="187"/>
      <c r="AO1001" s="187"/>
      <c r="AP1001" s="187"/>
      <c r="AQ1001" s="187"/>
      <c r="AR1001" s="187"/>
      <c r="AS1001" s="187"/>
      <c r="AT1001" s="187"/>
      <c r="AU1001" s="187"/>
      <c r="AV1001" s="187"/>
      <c r="AW1001" s="187"/>
      <c r="AX1001" s="187"/>
      <c r="AY1001" s="187"/>
      <c r="AZ1001" s="187"/>
      <c r="BA1001" s="187"/>
      <c r="BB1001" s="187"/>
      <c r="BC1001" s="187"/>
    </row>
    <row r="1002" spans="28:55">
      <c r="AB1002" s="187"/>
      <c r="AC1002" s="187"/>
      <c r="AD1002" s="187"/>
      <c r="AE1002" s="187"/>
      <c r="AF1002" s="187"/>
      <c r="AG1002" s="187"/>
      <c r="AH1002" s="187"/>
      <c r="AI1002" s="187"/>
      <c r="AJ1002" s="187"/>
      <c r="AK1002" s="187"/>
      <c r="AL1002" s="187"/>
      <c r="AM1002" s="187"/>
      <c r="AN1002" s="187"/>
      <c r="AO1002" s="187"/>
      <c r="AP1002" s="187"/>
      <c r="AQ1002" s="187"/>
      <c r="AR1002" s="187"/>
      <c r="AS1002" s="187"/>
      <c r="AT1002" s="187"/>
      <c r="AU1002" s="187"/>
      <c r="AV1002" s="187"/>
      <c r="AW1002" s="187"/>
      <c r="AX1002" s="187"/>
      <c r="AY1002" s="187"/>
      <c r="AZ1002" s="187"/>
      <c r="BA1002" s="187"/>
      <c r="BB1002" s="187"/>
      <c r="BC1002" s="187"/>
    </row>
    <row r="1003" spans="28:55">
      <c r="AB1003" s="187"/>
      <c r="AC1003" s="187"/>
      <c r="AD1003" s="187"/>
      <c r="AE1003" s="187"/>
      <c r="AF1003" s="187"/>
      <c r="AG1003" s="187"/>
      <c r="AH1003" s="187"/>
      <c r="AI1003" s="187"/>
      <c r="AJ1003" s="187"/>
      <c r="AK1003" s="187"/>
      <c r="AL1003" s="187"/>
      <c r="AM1003" s="187"/>
      <c r="AN1003" s="187"/>
      <c r="AO1003" s="187"/>
      <c r="AP1003" s="187"/>
      <c r="AQ1003" s="187"/>
      <c r="AR1003" s="187"/>
      <c r="AS1003" s="187"/>
      <c r="AT1003" s="187"/>
      <c r="AU1003" s="187"/>
      <c r="AV1003" s="187"/>
      <c r="AW1003" s="187"/>
      <c r="AX1003" s="187"/>
      <c r="AY1003" s="187"/>
      <c r="AZ1003" s="187"/>
      <c r="BA1003" s="187"/>
      <c r="BB1003" s="187"/>
      <c r="BC1003" s="187"/>
    </row>
    <row r="1004" spans="28:55">
      <c r="AB1004" s="187"/>
      <c r="AC1004" s="187"/>
      <c r="AD1004" s="187"/>
      <c r="AE1004" s="187"/>
      <c r="AF1004" s="187"/>
      <c r="AG1004" s="187"/>
      <c r="AH1004" s="187"/>
      <c r="AI1004" s="187"/>
      <c r="AJ1004" s="187"/>
      <c r="AK1004" s="187"/>
      <c r="AL1004" s="187"/>
      <c r="AM1004" s="187"/>
      <c r="AN1004" s="187"/>
      <c r="AO1004" s="187"/>
      <c r="AP1004" s="187"/>
      <c r="AQ1004" s="187"/>
      <c r="AR1004" s="187"/>
      <c r="AS1004" s="187"/>
      <c r="AT1004" s="187"/>
      <c r="AU1004" s="187"/>
      <c r="AV1004" s="187"/>
      <c r="AW1004" s="187"/>
      <c r="AX1004" s="187"/>
      <c r="AY1004" s="187"/>
      <c r="AZ1004" s="187"/>
      <c r="BA1004" s="187"/>
      <c r="BB1004" s="187"/>
      <c r="BC1004" s="187"/>
    </row>
    <row r="1005" spans="28:55">
      <c r="AB1005" s="187"/>
      <c r="AC1005" s="187"/>
      <c r="AD1005" s="187"/>
      <c r="AE1005" s="187"/>
      <c r="AF1005" s="187"/>
      <c r="AG1005" s="187"/>
      <c r="AH1005" s="187"/>
      <c r="AI1005" s="187"/>
      <c r="AJ1005" s="187"/>
      <c r="AK1005" s="187"/>
      <c r="AL1005" s="187"/>
      <c r="AM1005" s="187"/>
      <c r="AN1005" s="187"/>
      <c r="AO1005" s="187"/>
      <c r="AP1005" s="187"/>
      <c r="AQ1005" s="187"/>
      <c r="AR1005" s="187"/>
      <c r="AS1005" s="187"/>
      <c r="AT1005" s="187"/>
      <c r="AU1005" s="187"/>
      <c r="AV1005" s="187"/>
      <c r="AW1005" s="187"/>
      <c r="AX1005" s="187"/>
      <c r="AY1005" s="187"/>
      <c r="AZ1005" s="187"/>
      <c r="BA1005" s="187"/>
      <c r="BB1005" s="187"/>
      <c r="BC1005" s="187"/>
    </row>
    <row r="1006" spans="28:55">
      <c r="AB1006" s="187"/>
      <c r="AC1006" s="187"/>
      <c r="AD1006" s="187"/>
      <c r="AE1006" s="187"/>
      <c r="AF1006" s="187"/>
      <c r="AG1006" s="187"/>
      <c r="AH1006" s="187"/>
      <c r="AI1006" s="187"/>
      <c r="AJ1006" s="187"/>
      <c r="AK1006" s="187"/>
      <c r="AL1006" s="187"/>
      <c r="AM1006" s="187"/>
      <c r="AN1006" s="187"/>
      <c r="AO1006" s="187"/>
      <c r="AP1006" s="187"/>
      <c r="AQ1006" s="187"/>
      <c r="AR1006" s="187"/>
      <c r="AS1006" s="187"/>
      <c r="AT1006" s="187"/>
      <c r="AU1006" s="187"/>
      <c r="AV1006" s="187"/>
      <c r="AW1006" s="187"/>
      <c r="AX1006" s="187"/>
      <c r="AY1006" s="187"/>
      <c r="AZ1006" s="187"/>
      <c r="BA1006" s="187"/>
      <c r="BB1006" s="187"/>
      <c r="BC1006" s="187"/>
    </row>
    <row r="1007" spans="28:55">
      <c r="AB1007" s="187"/>
      <c r="AC1007" s="187"/>
      <c r="AD1007" s="187"/>
      <c r="AE1007" s="187"/>
      <c r="AF1007" s="187"/>
      <c r="AG1007" s="187"/>
      <c r="AH1007" s="187"/>
      <c r="AI1007" s="187"/>
      <c r="AJ1007" s="187"/>
      <c r="AK1007" s="187"/>
      <c r="AL1007" s="187"/>
      <c r="AM1007" s="187"/>
      <c r="AN1007" s="187"/>
      <c r="AO1007" s="187"/>
      <c r="AP1007" s="187"/>
      <c r="AQ1007" s="187"/>
      <c r="AR1007" s="187"/>
      <c r="AS1007" s="187"/>
      <c r="AT1007" s="187"/>
      <c r="AU1007" s="187"/>
      <c r="AV1007" s="187"/>
      <c r="AW1007" s="187"/>
      <c r="AX1007" s="187"/>
      <c r="AY1007" s="187"/>
      <c r="AZ1007" s="187"/>
      <c r="BA1007" s="187"/>
      <c r="BB1007" s="187"/>
      <c r="BC1007" s="187"/>
    </row>
    <row r="1008" spans="28:55">
      <c r="AB1008" s="187"/>
      <c r="AC1008" s="187"/>
      <c r="AD1008" s="187"/>
      <c r="AE1008" s="187"/>
      <c r="AF1008" s="187"/>
      <c r="AG1008" s="187"/>
      <c r="AH1008" s="187"/>
      <c r="AI1008" s="187"/>
      <c r="AJ1008" s="187"/>
      <c r="AK1008" s="187"/>
      <c r="AL1008" s="187"/>
      <c r="AM1008" s="187"/>
      <c r="AN1008" s="187"/>
      <c r="AO1008" s="187"/>
      <c r="AP1008" s="187"/>
      <c r="AQ1008" s="187"/>
      <c r="AR1008" s="187"/>
      <c r="AS1008" s="187"/>
      <c r="AT1008" s="187"/>
      <c r="AU1008" s="187"/>
      <c r="AV1008" s="187"/>
      <c r="AW1008" s="187"/>
      <c r="AX1008" s="187"/>
      <c r="AY1008" s="187"/>
      <c r="AZ1008" s="187"/>
      <c r="BA1008" s="187"/>
      <c r="BB1008" s="187"/>
      <c r="BC1008" s="187"/>
    </row>
    <row r="1009" spans="28:55">
      <c r="AB1009" s="187"/>
      <c r="AC1009" s="187"/>
      <c r="AD1009" s="187"/>
      <c r="AE1009" s="187"/>
      <c r="AF1009" s="187"/>
      <c r="AG1009" s="187"/>
      <c r="AH1009" s="187"/>
      <c r="AI1009" s="187"/>
      <c r="AJ1009" s="187"/>
      <c r="AK1009" s="187"/>
      <c r="AL1009" s="187"/>
      <c r="AM1009" s="187"/>
      <c r="AN1009" s="187"/>
      <c r="AO1009" s="187"/>
      <c r="AP1009" s="187"/>
      <c r="AQ1009" s="187"/>
      <c r="AR1009" s="187"/>
      <c r="AS1009" s="187"/>
      <c r="AT1009" s="187"/>
      <c r="AU1009" s="187"/>
      <c r="AV1009" s="187"/>
      <c r="AW1009" s="187"/>
      <c r="AX1009" s="187"/>
      <c r="AY1009" s="187"/>
      <c r="AZ1009" s="187"/>
      <c r="BA1009" s="187"/>
      <c r="BB1009" s="187"/>
      <c r="BC1009" s="187"/>
    </row>
    <row r="1010" spans="28:55">
      <c r="AB1010" s="187"/>
      <c r="AC1010" s="187"/>
      <c r="AD1010" s="187"/>
      <c r="AE1010" s="187"/>
      <c r="AF1010" s="187"/>
      <c r="AG1010" s="187"/>
      <c r="AH1010" s="187"/>
      <c r="AI1010" s="187"/>
      <c r="AJ1010" s="187"/>
      <c r="AK1010" s="187"/>
      <c r="AL1010" s="187"/>
      <c r="AM1010" s="187"/>
      <c r="AN1010" s="187"/>
      <c r="AO1010" s="187"/>
      <c r="AP1010" s="187"/>
      <c r="AQ1010" s="187"/>
      <c r="AR1010" s="187"/>
      <c r="AS1010" s="187"/>
      <c r="AT1010" s="187"/>
      <c r="AU1010" s="187"/>
      <c r="AV1010" s="187"/>
      <c r="AW1010" s="187"/>
      <c r="AX1010" s="187"/>
      <c r="AY1010" s="187"/>
      <c r="AZ1010" s="187"/>
      <c r="BA1010" s="187"/>
      <c r="BB1010" s="187"/>
      <c r="BC1010" s="187"/>
    </row>
    <row r="1011" spans="28:55">
      <c r="AB1011" s="187"/>
      <c r="AC1011" s="187"/>
      <c r="AD1011" s="187"/>
      <c r="AE1011" s="187"/>
      <c r="AF1011" s="187"/>
      <c r="AG1011" s="187"/>
      <c r="AH1011" s="187"/>
      <c r="AI1011" s="187"/>
      <c r="AJ1011" s="187"/>
      <c r="AK1011" s="187"/>
      <c r="AL1011" s="187"/>
      <c r="AM1011" s="187"/>
      <c r="AN1011" s="187"/>
      <c r="AO1011" s="187"/>
      <c r="AP1011" s="187"/>
      <c r="AQ1011" s="187"/>
      <c r="AR1011" s="187"/>
      <c r="AS1011" s="187"/>
      <c r="AT1011" s="187"/>
      <c r="AU1011" s="187"/>
      <c r="AV1011" s="187"/>
      <c r="AW1011" s="187"/>
      <c r="AX1011" s="187"/>
      <c r="AY1011" s="187"/>
      <c r="AZ1011" s="187"/>
      <c r="BA1011" s="187"/>
      <c r="BB1011" s="187"/>
      <c r="BC1011" s="187"/>
    </row>
    <row r="1012" spans="28:55">
      <c r="AB1012" s="187"/>
      <c r="AC1012" s="187"/>
      <c r="AD1012" s="187"/>
      <c r="AE1012" s="187"/>
      <c r="AF1012" s="187"/>
      <c r="AG1012" s="187"/>
      <c r="AH1012" s="187"/>
      <c r="AI1012" s="187"/>
      <c r="AJ1012" s="187"/>
      <c r="AK1012" s="187"/>
      <c r="AL1012" s="187"/>
      <c r="AM1012" s="187"/>
      <c r="AN1012" s="187"/>
      <c r="AO1012" s="187"/>
      <c r="AP1012" s="187"/>
      <c r="AQ1012" s="187"/>
      <c r="AR1012" s="187"/>
      <c r="AS1012" s="187"/>
      <c r="AT1012" s="187"/>
      <c r="AU1012" s="187"/>
      <c r="AV1012" s="187"/>
      <c r="AW1012" s="187"/>
      <c r="AX1012" s="187"/>
      <c r="AY1012" s="187"/>
      <c r="AZ1012" s="187"/>
      <c r="BA1012" s="187"/>
      <c r="BB1012" s="187"/>
      <c r="BC1012" s="187"/>
    </row>
    <row r="1013" spans="28:55">
      <c r="AB1013" s="187"/>
      <c r="AC1013" s="187"/>
      <c r="AD1013" s="187"/>
      <c r="AE1013" s="187"/>
      <c r="AF1013" s="187"/>
      <c r="AG1013" s="187"/>
      <c r="AH1013" s="187"/>
      <c r="AI1013" s="187"/>
      <c r="AJ1013" s="187"/>
      <c r="AK1013" s="187"/>
      <c r="AL1013" s="187"/>
      <c r="AM1013" s="187"/>
      <c r="AN1013" s="187"/>
      <c r="AO1013" s="187"/>
      <c r="AP1013" s="187"/>
      <c r="AQ1013" s="187"/>
      <c r="AR1013" s="187"/>
      <c r="AS1013" s="187"/>
      <c r="AT1013" s="187"/>
      <c r="AU1013" s="187"/>
      <c r="AV1013" s="187"/>
      <c r="AW1013" s="187"/>
      <c r="AX1013" s="187"/>
      <c r="AY1013" s="187"/>
      <c r="AZ1013" s="187"/>
      <c r="BA1013" s="187"/>
      <c r="BB1013" s="187"/>
      <c r="BC1013" s="187"/>
    </row>
    <row r="1014" spans="28:55">
      <c r="AB1014" s="187"/>
      <c r="AC1014" s="187"/>
      <c r="AD1014" s="187"/>
      <c r="AE1014" s="187"/>
      <c r="AF1014" s="187"/>
      <c r="AG1014" s="187"/>
      <c r="AH1014" s="187"/>
      <c r="AI1014" s="187"/>
      <c r="AJ1014" s="187"/>
      <c r="AK1014" s="187"/>
      <c r="AL1014" s="187"/>
      <c r="AM1014" s="187"/>
      <c r="AN1014" s="187"/>
      <c r="AO1014" s="187"/>
      <c r="AP1014" s="187"/>
      <c r="AQ1014" s="187"/>
      <c r="AR1014" s="187"/>
      <c r="AS1014" s="187"/>
      <c r="AT1014" s="187"/>
      <c r="AU1014" s="187"/>
      <c r="AV1014" s="187"/>
      <c r="AW1014" s="187"/>
      <c r="AX1014" s="187"/>
      <c r="AY1014" s="187"/>
      <c r="AZ1014" s="187"/>
      <c r="BA1014" s="187"/>
      <c r="BB1014" s="187"/>
      <c r="BC1014" s="187"/>
    </row>
    <row r="1015" spans="28:55">
      <c r="AB1015" s="187"/>
      <c r="AC1015" s="187"/>
      <c r="AD1015" s="187"/>
      <c r="AE1015" s="187"/>
      <c r="AF1015" s="187"/>
      <c r="AG1015" s="187"/>
      <c r="AH1015" s="187"/>
      <c r="AI1015" s="187"/>
      <c r="AJ1015" s="187"/>
      <c r="AK1015" s="187"/>
      <c r="AL1015" s="187"/>
      <c r="AM1015" s="187"/>
      <c r="AN1015" s="187"/>
      <c r="AO1015" s="187"/>
      <c r="AP1015" s="187"/>
      <c r="AQ1015" s="187"/>
      <c r="AR1015" s="187"/>
      <c r="AS1015" s="187"/>
      <c r="AT1015" s="187"/>
      <c r="AU1015" s="187"/>
      <c r="AV1015" s="187"/>
      <c r="AW1015" s="187"/>
      <c r="AX1015" s="187"/>
      <c r="AY1015" s="187"/>
      <c r="AZ1015" s="187"/>
      <c r="BA1015" s="187"/>
      <c r="BB1015" s="187"/>
      <c r="BC1015" s="187"/>
    </row>
    <row r="1016" spans="28:55">
      <c r="AB1016" s="187"/>
      <c r="AC1016" s="187"/>
      <c r="AD1016" s="187"/>
      <c r="AE1016" s="187"/>
      <c r="AF1016" s="187"/>
      <c r="AG1016" s="187"/>
      <c r="AH1016" s="187"/>
      <c r="AI1016" s="187"/>
      <c r="AJ1016" s="187"/>
      <c r="AK1016" s="187"/>
      <c r="AL1016" s="187"/>
      <c r="AM1016" s="187"/>
      <c r="AN1016" s="187"/>
      <c r="AO1016" s="187"/>
      <c r="AP1016" s="187"/>
      <c r="AQ1016" s="187"/>
      <c r="AR1016" s="187"/>
      <c r="AS1016" s="187"/>
      <c r="AT1016" s="187"/>
      <c r="AU1016" s="187"/>
      <c r="AV1016" s="187"/>
      <c r="AW1016" s="187"/>
      <c r="AX1016" s="187"/>
      <c r="AY1016" s="187"/>
      <c r="AZ1016" s="187"/>
      <c r="BA1016" s="187"/>
      <c r="BB1016" s="187"/>
      <c r="BC1016" s="187"/>
    </row>
    <row r="1017" spans="28:55">
      <c r="AB1017" s="187"/>
      <c r="AC1017" s="187"/>
      <c r="AD1017" s="187"/>
      <c r="AE1017" s="187"/>
      <c r="AF1017" s="187"/>
      <c r="AG1017" s="187"/>
      <c r="AH1017" s="187"/>
      <c r="AI1017" s="187"/>
      <c r="AJ1017" s="187"/>
      <c r="AK1017" s="187"/>
      <c r="AL1017" s="187"/>
      <c r="AM1017" s="187"/>
      <c r="AN1017" s="187"/>
      <c r="AO1017" s="187"/>
      <c r="AP1017" s="187"/>
      <c r="AQ1017" s="187"/>
      <c r="AR1017" s="187"/>
      <c r="AS1017" s="187"/>
      <c r="AT1017" s="187"/>
      <c r="AU1017" s="187"/>
      <c r="AV1017" s="187"/>
      <c r="AW1017" s="187"/>
      <c r="AX1017" s="187"/>
      <c r="AY1017" s="187"/>
      <c r="AZ1017" s="187"/>
      <c r="BA1017" s="187"/>
      <c r="BB1017" s="187"/>
      <c r="BC1017" s="187"/>
    </row>
    <row r="1018" spans="28:55">
      <c r="AB1018" s="187"/>
      <c r="AC1018" s="187"/>
      <c r="AD1018" s="187"/>
      <c r="AE1018" s="187"/>
      <c r="AF1018" s="187"/>
      <c r="AG1018" s="187"/>
      <c r="AH1018" s="187"/>
      <c r="AI1018" s="187"/>
      <c r="AJ1018" s="187"/>
      <c r="AK1018" s="187"/>
      <c r="AL1018" s="187"/>
      <c r="AM1018" s="187"/>
      <c r="AN1018" s="187"/>
      <c r="AO1018" s="187"/>
      <c r="AP1018" s="187"/>
      <c r="AQ1018" s="187"/>
      <c r="AR1018" s="187"/>
      <c r="AS1018" s="187"/>
      <c r="AT1018" s="187"/>
      <c r="AU1018" s="187"/>
      <c r="AV1018" s="187"/>
      <c r="AW1018" s="187"/>
      <c r="AX1018" s="187"/>
      <c r="AY1018" s="187"/>
      <c r="AZ1018" s="187"/>
      <c r="BA1018" s="187"/>
      <c r="BB1018" s="187"/>
      <c r="BC1018" s="187"/>
    </row>
    <row r="1019" spans="28:55">
      <c r="AB1019" s="187"/>
      <c r="AC1019" s="187"/>
      <c r="AD1019" s="187"/>
      <c r="AE1019" s="187"/>
      <c r="AF1019" s="187"/>
      <c r="AG1019" s="187"/>
      <c r="AH1019" s="187"/>
      <c r="AI1019" s="187"/>
      <c r="AJ1019" s="187"/>
      <c r="AK1019" s="187"/>
      <c r="AL1019" s="187"/>
      <c r="AM1019" s="187"/>
      <c r="AN1019" s="187"/>
      <c r="AO1019" s="187"/>
      <c r="AP1019" s="187"/>
      <c r="AQ1019" s="187"/>
      <c r="AR1019" s="187"/>
      <c r="AS1019" s="187"/>
      <c r="AT1019" s="187"/>
      <c r="AU1019" s="187"/>
      <c r="AV1019" s="187"/>
      <c r="AW1019" s="187"/>
      <c r="AX1019" s="187"/>
      <c r="AY1019" s="187"/>
      <c r="AZ1019" s="187"/>
      <c r="BA1019" s="187"/>
      <c r="BB1019" s="187"/>
      <c r="BC1019" s="187"/>
    </row>
    <row r="1020" spans="28:55">
      <c r="AB1020" s="187"/>
      <c r="AC1020" s="187"/>
      <c r="AD1020" s="187"/>
      <c r="AE1020" s="187"/>
      <c r="AF1020" s="187"/>
      <c r="AG1020" s="187"/>
      <c r="AH1020" s="187"/>
      <c r="AI1020" s="187"/>
      <c r="AJ1020" s="187"/>
      <c r="AK1020" s="187"/>
      <c r="AL1020" s="187"/>
      <c r="AM1020" s="187"/>
      <c r="AN1020" s="187"/>
      <c r="AO1020" s="187"/>
      <c r="AP1020" s="187"/>
      <c r="AQ1020" s="187"/>
      <c r="AR1020" s="187"/>
      <c r="AS1020" s="187"/>
      <c r="AT1020" s="187"/>
      <c r="AU1020" s="187"/>
      <c r="AV1020" s="187"/>
      <c r="AW1020" s="187"/>
      <c r="AX1020" s="187"/>
      <c r="AY1020" s="187"/>
      <c r="AZ1020" s="187"/>
      <c r="BA1020" s="187"/>
      <c r="BB1020" s="187"/>
      <c r="BC1020" s="187"/>
    </row>
    <row r="1021" spans="28:55">
      <c r="AB1021" s="187"/>
      <c r="AC1021" s="187"/>
      <c r="AD1021" s="187"/>
      <c r="AE1021" s="187"/>
      <c r="AF1021" s="187"/>
      <c r="AG1021" s="187"/>
      <c r="AH1021" s="187"/>
      <c r="AI1021" s="187"/>
      <c r="AJ1021" s="187"/>
      <c r="AK1021" s="187"/>
      <c r="AL1021" s="187"/>
      <c r="AM1021" s="187"/>
      <c r="AN1021" s="187"/>
      <c r="AO1021" s="187"/>
      <c r="AP1021" s="187"/>
      <c r="AQ1021" s="187"/>
      <c r="AR1021" s="187"/>
      <c r="AS1021" s="187"/>
      <c r="AT1021" s="187"/>
      <c r="AU1021" s="187"/>
      <c r="AV1021" s="187"/>
      <c r="AW1021" s="187"/>
      <c r="AX1021" s="187"/>
      <c r="AY1021" s="187"/>
      <c r="AZ1021" s="187"/>
      <c r="BA1021" s="187"/>
      <c r="BB1021" s="187"/>
      <c r="BC1021" s="187"/>
    </row>
    <row r="1022" spans="28:55">
      <c r="AB1022" s="187"/>
      <c r="AC1022" s="187"/>
      <c r="AD1022" s="187"/>
      <c r="AE1022" s="187"/>
      <c r="AF1022" s="187"/>
      <c r="AG1022" s="187"/>
      <c r="AH1022" s="187"/>
      <c r="AI1022" s="187"/>
      <c r="AJ1022" s="187"/>
      <c r="AK1022" s="187"/>
      <c r="AL1022" s="187"/>
      <c r="AM1022" s="187"/>
      <c r="AN1022" s="187"/>
      <c r="AO1022" s="187"/>
      <c r="AP1022" s="187"/>
      <c r="AQ1022" s="187"/>
      <c r="AR1022" s="187"/>
      <c r="AS1022" s="187"/>
      <c r="AT1022" s="187"/>
      <c r="AU1022" s="187"/>
      <c r="AV1022" s="187"/>
      <c r="AW1022" s="187"/>
      <c r="AX1022" s="187"/>
      <c r="AY1022" s="187"/>
      <c r="AZ1022" s="187"/>
      <c r="BA1022" s="187"/>
      <c r="BB1022" s="187"/>
      <c r="BC1022" s="187"/>
    </row>
    <row r="1023" spans="28:55">
      <c r="AB1023" s="187"/>
      <c r="AC1023" s="187"/>
      <c r="AD1023" s="187"/>
      <c r="AE1023" s="187"/>
      <c r="AF1023" s="187"/>
      <c r="AG1023" s="187"/>
      <c r="AH1023" s="187"/>
      <c r="AI1023" s="187"/>
      <c r="AJ1023" s="187"/>
      <c r="AK1023" s="187"/>
      <c r="AL1023" s="187"/>
      <c r="AM1023" s="187"/>
      <c r="AN1023" s="187"/>
      <c r="AO1023" s="187"/>
      <c r="AP1023" s="187"/>
      <c r="AQ1023" s="187"/>
      <c r="AR1023" s="187"/>
      <c r="AS1023" s="187"/>
      <c r="AT1023" s="187"/>
      <c r="AU1023" s="187"/>
      <c r="AV1023" s="187"/>
      <c r="AW1023" s="187"/>
      <c r="AX1023" s="187"/>
      <c r="AY1023" s="187"/>
      <c r="AZ1023" s="187"/>
      <c r="BA1023" s="187"/>
      <c r="BB1023" s="187"/>
      <c r="BC1023" s="187"/>
    </row>
    <row r="1024" spans="28:55">
      <c r="AB1024" s="187"/>
      <c r="AC1024" s="187"/>
      <c r="AD1024" s="187"/>
      <c r="AE1024" s="187"/>
      <c r="AF1024" s="187"/>
      <c r="AG1024" s="187"/>
      <c r="AH1024" s="187"/>
      <c r="AI1024" s="187"/>
      <c r="AJ1024" s="187"/>
      <c r="AK1024" s="187"/>
      <c r="AL1024" s="187"/>
      <c r="AM1024" s="187"/>
      <c r="AN1024" s="187"/>
      <c r="AO1024" s="187"/>
      <c r="AP1024" s="187"/>
      <c r="AQ1024" s="187"/>
      <c r="AR1024" s="187"/>
      <c r="AS1024" s="187"/>
      <c r="AT1024" s="187"/>
      <c r="AU1024" s="187"/>
      <c r="AV1024" s="187"/>
      <c r="AW1024" s="187"/>
      <c r="AX1024" s="187"/>
      <c r="AY1024" s="187"/>
      <c r="AZ1024" s="187"/>
      <c r="BA1024" s="187"/>
      <c r="BB1024" s="187"/>
      <c r="BC1024" s="187"/>
    </row>
    <row r="1025" spans="28:55">
      <c r="AB1025" s="187"/>
      <c r="AC1025" s="187"/>
      <c r="AD1025" s="187"/>
      <c r="AE1025" s="187"/>
      <c r="AF1025" s="187"/>
      <c r="AG1025" s="187"/>
      <c r="AH1025" s="187"/>
      <c r="AI1025" s="187"/>
      <c r="AJ1025" s="187"/>
      <c r="AK1025" s="187"/>
      <c r="AL1025" s="187"/>
      <c r="AM1025" s="187"/>
      <c r="AN1025" s="187"/>
      <c r="AO1025" s="187"/>
      <c r="AP1025" s="187"/>
      <c r="AQ1025" s="187"/>
      <c r="AR1025" s="187"/>
      <c r="AS1025" s="187"/>
      <c r="AT1025" s="187"/>
      <c r="AU1025" s="187"/>
      <c r="AV1025" s="187"/>
      <c r="AW1025" s="187"/>
      <c r="AX1025" s="187"/>
      <c r="AY1025" s="187"/>
      <c r="AZ1025" s="187"/>
      <c r="BA1025" s="187"/>
      <c r="BB1025" s="187"/>
      <c r="BC1025" s="187"/>
    </row>
    <row r="1026" spans="28:55">
      <c r="AB1026" s="187"/>
      <c r="AC1026" s="187"/>
      <c r="AD1026" s="187"/>
      <c r="AE1026" s="187"/>
      <c r="AF1026" s="187"/>
      <c r="AG1026" s="187"/>
      <c r="AH1026" s="187"/>
      <c r="AI1026" s="187"/>
      <c r="AJ1026" s="187"/>
      <c r="AK1026" s="187"/>
      <c r="AL1026" s="187"/>
      <c r="AM1026" s="187"/>
      <c r="AN1026" s="187"/>
      <c r="AO1026" s="187"/>
      <c r="AP1026" s="187"/>
      <c r="AQ1026" s="187"/>
      <c r="AR1026" s="187"/>
      <c r="AS1026" s="187"/>
      <c r="AT1026" s="187"/>
      <c r="AU1026" s="187"/>
      <c r="AV1026" s="187"/>
      <c r="AW1026" s="187"/>
      <c r="AX1026" s="187"/>
      <c r="AY1026" s="187"/>
      <c r="AZ1026" s="187"/>
      <c r="BA1026" s="187"/>
      <c r="BB1026" s="187"/>
      <c r="BC1026" s="187"/>
    </row>
    <row r="1027" spans="28:55">
      <c r="AB1027" s="187"/>
      <c r="AC1027" s="187"/>
      <c r="AD1027" s="187"/>
      <c r="AE1027" s="187"/>
      <c r="AF1027" s="187"/>
      <c r="AG1027" s="187"/>
      <c r="AH1027" s="187"/>
      <c r="AI1027" s="187"/>
      <c r="AJ1027" s="187"/>
      <c r="AK1027" s="187"/>
      <c r="AL1027" s="187"/>
      <c r="AM1027" s="187"/>
      <c r="AN1027" s="187"/>
      <c r="AO1027" s="187"/>
      <c r="AP1027" s="187"/>
      <c r="AQ1027" s="187"/>
      <c r="AR1027" s="187"/>
      <c r="AS1027" s="187"/>
      <c r="AT1027" s="187"/>
      <c r="AU1027" s="187"/>
      <c r="AV1027" s="187"/>
      <c r="AW1027" s="187"/>
      <c r="AX1027" s="187"/>
      <c r="AY1027" s="187"/>
      <c r="AZ1027" s="187"/>
      <c r="BA1027" s="187"/>
      <c r="BB1027" s="187"/>
      <c r="BC1027" s="187"/>
    </row>
    <row r="1028" spans="28:55">
      <c r="AB1028" s="187"/>
      <c r="AC1028" s="187"/>
      <c r="AD1028" s="187"/>
      <c r="AE1028" s="187"/>
      <c r="AF1028" s="187"/>
      <c r="AG1028" s="187"/>
      <c r="AH1028" s="187"/>
      <c r="AI1028" s="187"/>
      <c r="AJ1028" s="187"/>
      <c r="AK1028" s="187"/>
      <c r="AL1028" s="187"/>
      <c r="AM1028" s="187"/>
      <c r="AN1028" s="187"/>
      <c r="AO1028" s="187"/>
      <c r="AP1028" s="187"/>
      <c r="AQ1028" s="187"/>
      <c r="AR1028" s="187"/>
      <c r="AS1028" s="187"/>
      <c r="AT1028" s="187"/>
      <c r="AU1028" s="187"/>
      <c r="AV1028" s="187"/>
      <c r="AW1028" s="187"/>
      <c r="AX1028" s="187"/>
      <c r="AY1028" s="187"/>
      <c r="AZ1028" s="187"/>
      <c r="BA1028" s="187"/>
      <c r="BB1028" s="187"/>
      <c r="BC1028" s="187"/>
    </row>
    <row r="1029" spans="28:55">
      <c r="AB1029" s="187"/>
      <c r="AC1029" s="187"/>
      <c r="AD1029" s="187"/>
      <c r="AE1029" s="187"/>
      <c r="AF1029" s="187"/>
      <c r="AG1029" s="187"/>
      <c r="AH1029" s="187"/>
      <c r="AI1029" s="187"/>
      <c r="AJ1029" s="187"/>
      <c r="AK1029" s="187"/>
      <c r="AL1029" s="187"/>
      <c r="AM1029" s="187"/>
      <c r="AN1029" s="187"/>
      <c r="AO1029" s="187"/>
      <c r="AP1029" s="187"/>
      <c r="AQ1029" s="187"/>
      <c r="AR1029" s="187"/>
      <c r="AS1029" s="187"/>
      <c r="AT1029" s="187"/>
      <c r="AU1029" s="187"/>
      <c r="AV1029" s="187"/>
      <c r="AW1029" s="187"/>
      <c r="AX1029" s="187"/>
      <c r="AY1029" s="187"/>
      <c r="AZ1029" s="187"/>
      <c r="BA1029" s="187"/>
      <c r="BB1029" s="187"/>
      <c r="BC1029" s="187"/>
    </row>
    <row r="1030" spans="28:55">
      <c r="AB1030" s="187"/>
      <c r="AC1030" s="187"/>
      <c r="AD1030" s="187"/>
      <c r="AE1030" s="187"/>
      <c r="AF1030" s="187"/>
      <c r="AG1030" s="187"/>
      <c r="AH1030" s="187"/>
      <c r="AI1030" s="187"/>
      <c r="AJ1030" s="187"/>
      <c r="AK1030" s="187"/>
      <c r="AL1030" s="187"/>
      <c r="AM1030" s="187"/>
      <c r="AN1030" s="187"/>
      <c r="AO1030" s="187"/>
      <c r="AP1030" s="187"/>
      <c r="AQ1030" s="187"/>
      <c r="AR1030" s="187"/>
      <c r="AS1030" s="187"/>
      <c r="AT1030" s="187"/>
      <c r="AU1030" s="187"/>
      <c r="AV1030" s="187"/>
      <c r="AW1030" s="187"/>
      <c r="AX1030" s="187"/>
      <c r="AY1030" s="187"/>
      <c r="AZ1030" s="187"/>
      <c r="BA1030" s="187"/>
      <c r="BB1030" s="187"/>
      <c r="BC1030" s="187"/>
    </row>
    <row r="1031" spans="28:55">
      <c r="AB1031" s="187"/>
      <c r="AC1031" s="187"/>
      <c r="AD1031" s="187"/>
      <c r="AE1031" s="187"/>
      <c r="AF1031" s="187"/>
      <c r="AG1031" s="187"/>
      <c r="AH1031" s="187"/>
      <c r="AI1031" s="187"/>
      <c r="AJ1031" s="187"/>
      <c r="AK1031" s="187"/>
      <c r="AL1031" s="187"/>
      <c r="AM1031" s="187"/>
      <c r="AN1031" s="187"/>
      <c r="AO1031" s="187"/>
      <c r="AP1031" s="187"/>
      <c r="AQ1031" s="187"/>
      <c r="AR1031" s="187"/>
      <c r="AS1031" s="187"/>
      <c r="AT1031" s="187"/>
      <c r="AU1031" s="187"/>
      <c r="AV1031" s="187"/>
      <c r="AW1031" s="187"/>
      <c r="AX1031" s="187"/>
      <c r="AY1031" s="187"/>
      <c r="AZ1031" s="187"/>
      <c r="BA1031" s="187"/>
      <c r="BB1031" s="187"/>
      <c r="BC1031" s="187"/>
    </row>
    <row r="1032" spans="28:55">
      <c r="AB1032" s="187"/>
      <c r="AC1032" s="187"/>
      <c r="AD1032" s="187"/>
      <c r="AE1032" s="187"/>
      <c r="AF1032" s="187"/>
      <c r="AG1032" s="187"/>
      <c r="AH1032" s="187"/>
      <c r="AI1032" s="187"/>
      <c r="AJ1032" s="187"/>
      <c r="AK1032" s="187"/>
      <c r="AL1032" s="187"/>
      <c r="AM1032" s="187"/>
      <c r="AN1032" s="187"/>
      <c r="AO1032" s="187"/>
      <c r="AP1032" s="187"/>
      <c r="AQ1032" s="187"/>
      <c r="AR1032" s="187"/>
      <c r="AS1032" s="187"/>
      <c r="AT1032" s="187"/>
      <c r="AU1032" s="187"/>
      <c r="AV1032" s="187"/>
      <c r="AW1032" s="187"/>
      <c r="AX1032" s="187"/>
      <c r="AY1032" s="187"/>
      <c r="AZ1032" s="187"/>
      <c r="BA1032" s="187"/>
      <c r="BB1032" s="187"/>
      <c r="BC1032" s="187"/>
    </row>
    <row r="1033" spans="28:55">
      <c r="AB1033" s="187"/>
      <c r="AC1033" s="187"/>
      <c r="AD1033" s="187"/>
      <c r="AE1033" s="187"/>
      <c r="AF1033" s="187"/>
      <c r="AG1033" s="187"/>
      <c r="AH1033" s="187"/>
      <c r="AI1033" s="187"/>
      <c r="AJ1033" s="187"/>
      <c r="AK1033" s="187"/>
      <c r="AL1033" s="187"/>
      <c r="AM1033" s="187"/>
      <c r="AN1033" s="187"/>
      <c r="AO1033" s="187"/>
      <c r="AP1033" s="187"/>
      <c r="AQ1033" s="187"/>
      <c r="AR1033" s="187"/>
      <c r="AS1033" s="187"/>
      <c r="AT1033" s="187"/>
      <c r="AU1033" s="187"/>
      <c r="AV1033" s="187"/>
      <c r="AW1033" s="187"/>
      <c r="AX1033" s="187"/>
      <c r="AY1033" s="187"/>
      <c r="AZ1033" s="187"/>
      <c r="BA1033" s="187"/>
      <c r="BB1033" s="187"/>
      <c r="BC1033" s="187"/>
    </row>
    <row r="1034" spans="28:55">
      <c r="AB1034" s="187"/>
      <c r="AC1034" s="187"/>
      <c r="AD1034" s="187"/>
      <c r="AE1034" s="187"/>
      <c r="AF1034" s="187"/>
      <c r="AG1034" s="187"/>
      <c r="AH1034" s="187"/>
      <c r="AI1034" s="187"/>
      <c r="AJ1034" s="187"/>
      <c r="AK1034" s="187"/>
      <c r="AL1034" s="187"/>
      <c r="AM1034" s="187"/>
      <c r="AN1034" s="187"/>
      <c r="AO1034" s="187"/>
      <c r="AP1034" s="187"/>
      <c r="AQ1034" s="187"/>
      <c r="AR1034" s="187"/>
      <c r="AS1034" s="187"/>
      <c r="AT1034" s="187"/>
      <c r="AU1034" s="187"/>
      <c r="AV1034" s="187"/>
      <c r="AW1034" s="187"/>
      <c r="AX1034" s="187"/>
      <c r="AY1034" s="187"/>
      <c r="AZ1034" s="187"/>
      <c r="BA1034" s="187"/>
      <c r="BB1034" s="187"/>
      <c r="BC1034" s="187"/>
    </row>
    <row r="1035" spans="28:55">
      <c r="AB1035" s="187"/>
      <c r="AC1035" s="187"/>
      <c r="AD1035" s="187"/>
      <c r="AE1035" s="187"/>
      <c r="AF1035" s="187"/>
      <c r="AG1035" s="187"/>
      <c r="AH1035" s="187"/>
      <c r="AI1035" s="187"/>
      <c r="AJ1035" s="187"/>
      <c r="AK1035" s="187"/>
      <c r="AL1035" s="187"/>
      <c r="AM1035" s="187"/>
      <c r="AN1035" s="187"/>
      <c r="AO1035" s="187"/>
      <c r="AP1035" s="187"/>
      <c r="AQ1035" s="187"/>
      <c r="AR1035" s="187"/>
      <c r="AS1035" s="187"/>
      <c r="AT1035" s="187"/>
      <c r="AU1035" s="187"/>
      <c r="AV1035" s="187"/>
      <c r="AW1035" s="187"/>
      <c r="AX1035" s="187"/>
      <c r="AY1035" s="187"/>
      <c r="AZ1035" s="187"/>
      <c r="BA1035" s="187"/>
      <c r="BB1035" s="187"/>
      <c r="BC1035" s="187"/>
    </row>
    <row r="1036" spans="28:55">
      <c r="AB1036" s="187"/>
      <c r="AC1036" s="187"/>
      <c r="AD1036" s="187"/>
      <c r="AE1036" s="187"/>
      <c r="AF1036" s="187"/>
      <c r="AG1036" s="187"/>
      <c r="AH1036" s="187"/>
      <c r="AI1036" s="187"/>
      <c r="AJ1036" s="187"/>
      <c r="AK1036" s="187"/>
      <c r="AL1036" s="187"/>
      <c r="AM1036" s="187"/>
      <c r="AN1036" s="187"/>
      <c r="AO1036" s="187"/>
      <c r="AP1036" s="187"/>
      <c r="AQ1036" s="187"/>
      <c r="AR1036" s="187"/>
      <c r="AS1036" s="187"/>
      <c r="AT1036" s="187"/>
      <c r="AU1036" s="187"/>
      <c r="AV1036" s="187"/>
      <c r="AW1036" s="187"/>
      <c r="AX1036" s="187"/>
      <c r="AY1036" s="187"/>
      <c r="AZ1036" s="187"/>
      <c r="BA1036" s="187"/>
      <c r="BB1036" s="187"/>
      <c r="BC1036" s="187"/>
    </row>
    <row r="1037" spans="28:55">
      <c r="AB1037" s="187"/>
      <c r="AC1037" s="187"/>
      <c r="AD1037" s="187"/>
      <c r="AE1037" s="187"/>
      <c r="AF1037" s="187"/>
      <c r="AG1037" s="187"/>
      <c r="AH1037" s="187"/>
      <c r="AI1037" s="187"/>
      <c r="AJ1037" s="187"/>
      <c r="AK1037" s="187"/>
      <c r="AL1037" s="187"/>
      <c r="AM1037" s="187"/>
      <c r="AN1037" s="187"/>
      <c r="AO1037" s="187"/>
      <c r="AP1037" s="187"/>
      <c r="AQ1037" s="187"/>
      <c r="AR1037" s="187"/>
      <c r="AS1037" s="187"/>
      <c r="AT1037" s="187"/>
      <c r="AU1037" s="187"/>
      <c r="AV1037" s="187"/>
      <c r="AW1037" s="187"/>
      <c r="AX1037" s="187"/>
      <c r="AY1037" s="187"/>
      <c r="AZ1037" s="187"/>
      <c r="BA1037" s="187"/>
      <c r="BB1037" s="187"/>
      <c r="BC1037" s="187"/>
    </row>
    <row r="1038" spans="28:55">
      <c r="AB1038" s="187"/>
      <c r="AC1038" s="187"/>
      <c r="AD1038" s="187"/>
      <c r="AE1038" s="187"/>
      <c r="AF1038" s="187"/>
      <c r="AG1038" s="187"/>
      <c r="AH1038" s="187"/>
      <c r="AI1038" s="187"/>
      <c r="AJ1038" s="187"/>
      <c r="AK1038" s="187"/>
      <c r="AL1038" s="187"/>
      <c r="AM1038" s="187"/>
      <c r="AN1038" s="187"/>
      <c r="AO1038" s="187"/>
      <c r="AP1038" s="187"/>
      <c r="AQ1038" s="187"/>
      <c r="AR1038" s="187"/>
      <c r="AS1038" s="187"/>
      <c r="AT1038" s="187"/>
      <c r="AU1038" s="187"/>
      <c r="AV1038" s="187"/>
      <c r="AW1038" s="187"/>
      <c r="AX1038" s="187"/>
      <c r="AY1038" s="187"/>
      <c r="AZ1038" s="187"/>
      <c r="BA1038" s="187"/>
      <c r="BB1038" s="187"/>
      <c r="BC1038" s="187"/>
    </row>
    <row r="1039" spans="28:55">
      <c r="AB1039" s="187"/>
      <c r="AC1039" s="187"/>
      <c r="AD1039" s="187"/>
      <c r="AE1039" s="187"/>
      <c r="AF1039" s="187"/>
      <c r="AG1039" s="187"/>
      <c r="AH1039" s="187"/>
      <c r="AI1039" s="187"/>
      <c r="AJ1039" s="187"/>
      <c r="AK1039" s="187"/>
      <c r="AL1039" s="187"/>
      <c r="AM1039" s="187"/>
      <c r="AN1039" s="187"/>
      <c r="AO1039" s="187"/>
      <c r="AP1039" s="187"/>
      <c r="AQ1039" s="187"/>
      <c r="AR1039" s="187"/>
      <c r="AS1039" s="187"/>
      <c r="AT1039" s="187"/>
      <c r="AU1039" s="187"/>
      <c r="AV1039" s="187"/>
      <c r="AW1039" s="187"/>
      <c r="AX1039" s="187"/>
      <c r="AY1039" s="187"/>
      <c r="AZ1039" s="187"/>
      <c r="BA1039" s="187"/>
      <c r="BB1039" s="187"/>
      <c r="BC1039" s="187"/>
    </row>
    <row r="1040" spans="28:55">
      <c r="AB1040" s="187"/>
      <c r="AC1040" s="187"/>
      <c r="AD1040" s="187"/>
      <c r="AE1040" s="187"/>
      <c r="AF1040" s="187"/>
      <c r="AG1040" s="187"/>
      <c r="AH1040" s="187"/>
      <c r="AI1040" s="187"/>
      <c r="AJ1040" s="187"/>
      <c r="AK1040" s="187"/>
      <c r="AL1040" s="187"/>
      <c r="AM1040" s="187"/>
      <c r="AN1040" s="187"/>
      <c r="AO1040" s="187"/>
      <c r="AP1040" s="187"/>
      <c r="AQ1040" s="187"/>
      <c r="AR1040" s="187"/>
      <c r="AS1040" s="187"/>
      <c r="AT1040" s="187"/>
      <c r="AU1040" s="187"/>
      <c r="AV1040" s="187"/>
      <c r="AW1040" s="187"/>
      <c r="AX1040" s="187"/>
      <c r="AY1040" s="187"/>
      <c r="AZ1040" s="187"/>
      <c r="BA1040" s="187"/>
      <c r="BB1040" s="187"/>
      <c r="BC1040" s="187"/>
    </row>
    <row r="1041" spans="28:55">
      <c r="AB1041" s="187"/>
      <c r="AC1041" s="187"/>
      <c r="AD1041" s="187"/>
      <c r="AE1041" s="187"/>
      <c r="AF1041" s="187"/>
      <c r="AG1041" s="187"/>
      <c r="AH1041" s="187"/>
      <c r="AI1041" s="187"/>
      <c r="AJ1041" s="187"/>
      <c r="AK1041" s="187"/>
      <c r="AL1041" s="187"/>
      <c r="AM1041" s="187"/>
      <c r="AN1041" s="187"/>
      <c r="AO1041" s="187"/>
      <c r="AP1041" s="187"/>
      <c r="AQ1041" s="187"/>
      <c r="AR1041" s="187"/>
      <c r="AS1041" s="187"/>
      <c r="AT1041" s="187"/>
      <c r="AU1041" s="187"/>
      <c r="AV1041" s="187"/>
      <c r="AW1041" s="187"/>
      <c r="AX1041" s="187"/>
      <c r="AY1041" s="187"/>
      <c r="AZ1041" s="187"/>
      <c r="BA1041" s="187"/>
      <c r="BB1041" s="187"/>
      <c r="BC1041" s="187"/>
    </row>
    <row r="1042" spans="28:55">
      <c r="AB1042" s="187"/>
      <c r="AC1042" s="187"/>
      <c r="AD1042" s="187"/>
      <c r="AE1042" s="187"/>
      <c r="AF1042" s="187"/>
      <c r="AG1042" s="187"/>
      <c r="AH1042" s="187"/>
      <c r="AI1042" s="187"/>
      <c r="AJ1042" s="187"/>
      <c r="AK1042" s="187"/>
      <c r="AL1042" s="187"/>
      <c r="AM1042" s="187"/>
      <c r="AN1042" s="187"/>
      <c r="AO1042" s="187"/>
      <c r="AP1042" s="187"/>
      <c r="AQ1042" s="187"/>
      <c r="AR1042" s="187"/>
      <c r="AS1042" s="187"/>
      <c r="AT1042" s="187"/>
      <c r="AU1042" s="187"/>
      <c r="AV1042" s="187"/>
      <c r="AW1042" s="187"/>
      <c r="AX1042" s="187"/>
      <c r="AY1042" s="187"/>
      <c r="AZ1042" s="187"/>
      <c r="BA1042" s="187"/>
      <c r="BB1042" s="187"/>
      <c r="BC1042" s="187"/>
    </row>
    <row r="1043" spans="28:55">
      <c r="AB1043" s="187"/>
      <c r="AC1043" s="187"/>
      <c r="AD1043" s="187"/>
      <c r="AE1043" s="187"/>
      <c r="AF1043" s="187"/>
      <c r="AG1043" s="187"/>
      <c r="AH1043" s="187"/>
      <c r="AI1043" s="187"/>
      <c r="AJ1043" s="187"/>
      <c r="AK1043" s="187"/>
      <c r="AL1043" s="187"/>
      <c r="AM1043" s="187"/>
      <c r="AN1043" s="187"/>
      <c r="AO1043" s="187"/>
      <c r="AP1043" s="187"/>
      <c r="AQ1043" s="187"/>
      <c r="AR1043" s="187"/>
      <c r="AS1043" s="187"/>
      <c r="AT1043" s="187"/>
      <c r="AU1043" s="187"/>
      <c r="AV1043" s="187"/>
      <c r="AW1043" s="187"/>
      <c r="AX1043" s="187"/>
      <c r="AY1043" s="187"/>
      <c r="AZ1043" s="187"/>
      <c r="BA1043" s="187"/>
      <c r="BB1043" s="187"/>
      <c r="BC1043" s="187"/>
    </row>
    <row r="1044" spans="28:55">
      <c r="AB1044" s="187"/>
      <c r="AC1044" s="187"/>
      <c r="AD1044" s="187"/>
      <c r="AE1044" s="187"/>
      <c r="AF1044" s="187"/>
      <c r="AG1044" s="187"/>
      <c r="AH1044" s="187"/>
      <c r="AI1044" s="187"/>
      <c r="AJ1044" s="187"/>
      <c r="AK1044" s="187"/>
      <c r="AL1044" s="187"/>
      <c r="AM1044" s="187"/>
      <c r="AN1044" s="187"/>
      <c r="AO1044" s="187"/>
      <c r="AP1044" s="187"/>
      <c r="AQ1044" s="187"/>
      <c r="AR1044" s="187"/>
      <c r="AS1044" s="187"/>
      <c r="AT1044" s="187"/>
      <c r="AU1044" s="187"/>
      <c r="AV1044" s="187"/>
      <c r="AW1044" s="187"/>
      <c r="AX1044" s="187"/>
      <c r="AY1044" s="187"/>
      <c r="AZ1044" s="187"/>
      <c r="BA1044" s="187"/>
      <c r="BB1044" s="187"/>
      <c r="BC1044" s="187"/>
    </row>
    <row r="1045" spans="28:55">
      <c r="AB1045" s="187"/>
      <c r="AC1045" s="187"/>
      <c r="AD1045" s="187"/>
      <c r="AE1045" s="187"/>
      <c r="AF1045" s="187"/>
      <c r="AG1045" s="187"/>
      <c r="AH1045" s="187"/>
      <c r="AI1045" s="187"/>
      <c r="AJ1045" s="187"/>
      <c r="AK1045" s="187"/>
      <c r="AL1045" s="187"/>
      <c r="AM1045" s="187"/>
      <c r="AN1045" s="187"/>
      <c r="AO1045" s="187"/>
      <c r="AP1045" s="187"/>
      <c r="AQ1045" s="187"/>
      <c r="AR1045" s="187"/>
      <c r="AS1045" s="187"/>
      <c r="AT1045" s="187"/>
      <c r="AU1045" s="187"/>
      <c r="AV1045" s="187"/>
      <c r="AW1045" s="187"/>
      <c r="AX1045" s="187"/>
      <c r="AY1045" s="187"/>
      <c r="AZ1045" s="187"/>
      <c r="BA1045" s="187"/>
      <c r="BB1045" s="187"/>
      <c r="BC1045" s="187"/>
    </row>
    <row r="1046" spans="28:55">
      <c r="AB1046" s="187"/>
      <c r="AC1046" s="187"/>
      <c r="AD1046" s="187"/>
      <c r="AE1046" s="187"/>
      <c r="AF1046" s="187"/>
      <c r="AG1046" s="187"/>
      <c r="AH1046" s="187"/>
      <c r="AI1046" s="187"/>
      <c r="AJ1046" s="187"/>
      <c r="AK1046" s="187"/>
      <c r="AL1046" s="187"/>
      <c r="AM1046" s="187"/>
      <c r="AN1046" s="187"/>
      <c r="AO1046" s="187"/>
      <c r="AP1046" s="187"/>
      <c r="AQ1046" s="187"/>
      <c r="AR1046" s="187"/>
      <c r="AS1046" s="187"/>
      <c r="AT1046" s="187"/>
      <c r="AU1046" s="187"/>
      <c r="AV1046" s="187"/>
      <c r="AW1046" s="187"/>
      <c r="AX1046" s="187"/>
      <c r="AY1046" s="187"/>
      <c r="AZ1046" s="187"/>
      <c r="BA1046" s="187"/>
      <c r="BB1046" s="187"/>
      <c r="BC1046" s="187"/>
    </row>
    <row r="1047" spans="28:55">
      <c r="AB1047" s="187"/>
      <c r="AC1047" s="187"/>
      <c r="AD1047" s="187"/>
      <c r="AE1047" s="187"/>
      <c r="AF1047" s="187"/>
      <c r="AG1047" s="187"/>
      <c r="AH1047" s="187"/>
      <c r="AI1047" s="187"/>
      <c r="AJ1047" s="187"/>
      <c r="AK1047" s="187"/>
      <c r="AL1047" s="187"/>
      <c r="AM1047" s="187"/>
      <c r="AN1047" s="187"/>
      <c r="AO1047" s="187"/>
      <c r="AP1047" s="187"/>
      <c r="AQ1047" s="187"/>
      <c r="AR1047" s="187"/>
      <c r="AS1047" s="187"/>
      <c r="AT1047" s="187"/>
      <c r="AU1047" s="187"/>
      <c r="AV1047" s="187"/>
      <c r="AW1047" s="187"/>
      <c r="AX1047" s="187"/>
      <c r="AY1047" s="187"/>
      <c r="AZ1047" s="187"/>
      <c r="BA1047" s="187"/>
      <c r="BB1047" s="187"/>
      <c r="BC1047" s="187"/>
    </row>
    <row r="1048" spans="28:55">
      <c r="AB1048" s="187"/>
      <c r="AC1048" s="187"/>
      <c r="AD1048" s="187"/>
      <c r="AE1048" s="187"/>
      <c r="AF1048" s="187"/>
      <c r="AG1048" s="187"/>
      <c r="AH1048" s="187"/>
      <c r="AI1048" s="187"/>
      <c r="AJ1048" s="187"/>
      <c r="AK1048" s="187"/>
      <c r="AL1048" s="187"/>
      <c r="AM1048" s="187"/>
      <c r="AN1048" s="187"/>
      <c r="AO1048" s="187"/>
      <c r="AP1048" s="187"/>
      <c r="AQ1048" s="187"/>
      <c r="AR1048" s="187"/>
      <c r="AS1048" s="187"/>
      <c r="AT1048" s="187"/>
      <c r="AU1048" s="187"/>
      <c r="AV1048" s="187"/>
      <c r="AW1048" s="187"/>
      <c r="AX1048" s="187"/>
      <c r="AY1048" s="187"/>
      <c r="AZ1048" s="187"/>
      <c r="BA1048" s="187"/>
      <c r="BB1048" s="187"/>
      <c r="BC1048" s="187"/>
    </row>
    <row r="1049" spans="28:55">
      <c r="AB1049" s="187"/>
      <c r="AC1049" s="187"/>
      <c r="AD1049" s="187"/>
      <c r="AE1049" s="187"/>
      <c r="AF1049" s="187"/>
      <c r="AG1049" s="187"/>
      <c r="AH1049" s="187"/>
      <c r="AI1049" s="187"/>
      <c r="AJ1049" s="187"/>
      <c r="AK1049" s="187"/>
      <c r="AL1049" s="187"/>
      <c r="AM1049" s="187"/>
      <c r="AN1049" s="187"/>
      <c r="AO1049" s="187"/>
      <c r="AP1049" s="187"/>
      <c r="AQ1049" s="187"/>
      <c r="AR1049" s="187"/>
      <c r="AS1049" s="187"/>
      <c r="AT1049" s="187"/>
      <c r="AU1049" s="187"/>
      <c r="AV1049" s="187"/>
      <c r="AW1049" s="187"/>
      <c r="AX1049" s="187"/>
      <c r="AY1049" s="187"/>
      <c r="AZ1049" s="187"/>
      <c r="BA1049" s="187"/>
      <c r="BB1049" s="187"/>
      <c r="BC1049" s="187"/>
    </row>
    <row r="1050" spans="28:55">
      <c r="AB1050" s="187"/>
      <c r="AC1050" s="187"/>
      <c r="AD1050" s="187"/>
      <c r="AE1050" s="187"/>
      <c r="AF1050" s="187"/>
      <c r="AG1050" s="187"/>
      <c r="AH1050" s="187"/>
      <c r="AI1050" s="187"/>
      <c r="AJ1050" s="187"/>
      <c r="AK1050" s="187"/>
      <c r="AL1050" s="187"/>
      <c r="AM1050" s="187"/>
      <c r="AN1050" s="187"/>
      <c r="AO1050" s="187"/>
      <c r="AP1050" s="187"/>
      <c r="AQ1050" s="187"/>
      <c r="AR1050" s="187"/>
      <c r="AS1050" s="187"/>
      <c r="AT1050" s="187"/>
      <c r="AU1050" s="187"/>
      <c r="AV1050" s="187"/>
      <c r="AW1050" s="187"/>
      <c r="AX1050" s="187"/>
      <c r="AY1050" s="187"/>
      <c r="AZ1050" s="187"/>
      <c r="BA1050" s="187"/>
      <c r="BB1050" s="187"/>
      <c r="BC1050" s="187"/>
    </row>
    <row r="1051" spans="28:55">
      <c r="AB1051" s="187"/>
      <c r="AC1051" s="187"/>
      <c r="AD1051" s="187"/>
      <c r="AE1051" s="187"/>
      <c r="AF1051" s="187"/>
      <c r="AG1051" s="187"/>
      <c r="AH1051" s="187"/>
      <c r="AI1051" s="187"/>
      <c r="AJ1051" s="187"/>
      <c r="AK1051" s="187"/>
      <c r="AL1051" s="187"/>
      <c r="AM1051" s="187"/>
      <c r="AN1051" s="187"/>
      <c r="AO1051" s="187"/>
      <c r="AP1051" s="187"/>
      <c r="AQ1051" s="187"/>
      <c r="AR1051" s="187"/>
      <c r="AS1051" s="187"/>
      <c r="AT1051" s="187"/>
      <c r="AU1051" s="187"/>
      <c r="AV1051" s="187"/>
      <c r="AW1051" s="187"/>
      <c r="AX1051" s="187"/>
      <c r="AY1051" s="187"/>
      <c r="AZ1051" s="187"/>
      <c r="BA1051" s="187"/>
      <c r="BB1051" s="187"/>
      <c r="BC1051" s="187"/>
    </row>
    <row r="1052" spans="28:55">
      <c r="AB1052" s="187"/>
      <c r="AC1052" s="187"/>
      <c r="AD1052" s="187"/>
      <c r="AE1052" s="187"/>
      <c r="AF1052" s="187"/>
      <c r="AG1052" s="187"/>
      <c r="AH1052" s="187"/>
      <c r="AI1052" s="187"/>
      <c r="AJ1052" s="187"/>
      <c r="AK1052" s="187"/>
      <c r="AL1052" s="187"/>
      <c r="AM1052" s="187"/>
      <c r="AN1052" s="187"/>
      <c r="AO1052" s="187"/>
      <c r="AP1052" s="187"/>
      <c r="AQ1052" s="187"/>
      <c r="AR1052" s="187"/>
      <c r="AS1052" s="187"/>
      <c r="AT1052" s="187"/>
      <c r="AU1052" s="187"/>
      <c r="AV1052" s="187"/>
      <c r="AW1052" s="187"/>
      <c r="AX1052" s="187"/>
      <c r="AY1052" s="187"/>
      <c r="AZ1052" s="187"/>
      <c r="BA1052" s="187"/>
      <c r="BB1052" s="187"/>
      <c r="BC1052" s="187"/>
    </row>
    <row r="1053" spans="28:55">
      <c r="AB1053" s="187"/>
      <c r="AC1053" s="187"/>
      <c r="AD1053" s="187"/>
      <c r="AE1053" s="187"/>
      <c r="AF1053" s="187"/>
      <c r="AG1053" s="187"/>
      <c r="AH1053" s="187"/>
      <c r="AI1053" s="187"/>
      <c r="AJ1053" s="187"/>
      <c r="AK1053" s="187"/>
      <c r="AL1053" s="187"/>
      <c r="AM1053" s="187"/>
      <c r="AN1053" s="187"/>
      <c r="AO1053" s="187"/>
      <c r="AP1053" s="187"/>
      <c r="AQ1053" s="187"/>
      <c r="AR1053" s="187"/>
      <c r="AS1053" s="187"/>
      <c r="AT1053" s="187"/>
      <c r="AU1053" s="187"/>
      <c r="AV1053" s="187"/>
      <c r="AW1053" s="187"/>
      <c r="AX1053" s="187"/>
      <c r="AY1053" s="187"/>
      <c r="AZ1053" s="187"/>
      <c r="BA1053" s="187"/>
      <c r="BB1053" s="187"/>
      <c r="BC1053" s="187"/>
    </row>
    <row r="1054" spans="28:55">
      <c r="AB1054" s="187"/>
      <c r="AC1054" s="187"/>
      <c r="AD1054" s="187"/>
      <c r="AE1054" s="187"/>
      <c r="AF1054" s="187"/>
      <c r="AG1054" s="187"/>
      <c r="AH1054" s="187"/>
      <c r="AI1054" s="187"/>
      <c r="AJ1054" s="187"/>
      <c r="AK1054" s="187"/>
      <c r="AL1054" s="187"/>
      <c r="AM1054" s="187"/>
      <c r="AN1054" s="187"/>
      <c r="AO1054" s="187"/>
      <c r="AP1054" s="187"/>
      <c r="AQ1054" s="187"/>
      <c r="AR1054" s="187"/>
      <c r="AS1054" s="187"/>
      <c r="AT1054" s="187"/>
      <c r="AU1054" s="187"/>
      <c r="AV1054" s="187"/>
      <c r="AW1054" s="187"/>
      <c r="AX1054" s="187"/>
      <c r="AY1054" s="187"/>
      <c r="AZ1054" s="187"/>
      <c r="BA1054" s="187"/>
      <c r="BB1054" s="187"/>
      <c r="BC1054" s="187"/>
    </row>
    <row r="1055" spans="28:55">
      <c r="AB1055" s="187"/>
      <c r="AC1055" s="187"/>
      <c r="AD1055" s="187"/>
      <c r="AE1055" s="187"/>
      <c r="AF1055" s="187"/>
      <c r="AG1055" s="187"/>
      <c r="AH1055" s="187"/>
      <c r="AI1055" s="187"/>
      <c r="AJ1055" s="187"/>
      <c r="AK1055" s="187"/>
      <c r="AL1055" s="187"/>
      <c r="AM1055" s="187"/>
      <c r="AN1055" s="187"/>
      <c r="AO1055" s="187"/>
      <c r="AP1055" s="187"/>
      <c r="AQ1055" s="187"/>
      <c r="AR1055" s="187"/>
      <c r="AS1055" s="187"/>
      <c r="AT1055" s="187"/>
      <c r="AU1055" s="187"/>
      <c r="AV1055" s="187"/>
      <c r="AW1055" s="187"/>
      <c r="AX1055" s="187"/>
      <c r="AY1055" s="187"/>
      <c r="AZ1055" s="187"/>
      <c r="BA1055" s="187"/>
      <c r="BB1055" s="187"/>
      <c r="BC1055" s="187"/>
    </row>
    <row r="1056" spans="28:55">
      <c r="AB1056" s="187"/>
      <c r="AC1056" s="187"/>
      <c r="AD1056" s="187"/>
      <c r="AE1056" s="187"/>
      <c r="AF1056" s="187"/>
      <c r="AG1056" s="187"/>
      <c r="AH1056" s="187"/>
      <c r="AI1056" s="187"/>
      <c r="AJ1056" s="187"/>
      <c r="AK1056" s="187"/>
      <c r="AL1056" s="187"/>
      <c r="AM1056" s="187"/>
      <c r="AN1056" s="187"/>
      <c r="AO1056" s="187"/>
      <c r="AP1056" s="187"/>
      <c r="AQ1056" s="187"/>
      <c r="AR1056" s="187"/>
      <c r="AS1056" s="187"/>
      <c r="AT1056" s="187"/>
      <c r="AU1056" s="187"/>
      <c r="AV1056" s="187"/>
      <c r="AW1056" s="187"/>
      <c r="AX1056" s="187"/>
      <c r="AY1056" s="187"/>
      <c r="AZ1056" s="187"/>
      <c r="BA1056" s="187"/>
      <c r="BB1056" s="187"/>
      <c r="BC1056" s="187"/>
    </row>
    <row r="1057" spans="28:55">
      <c r="AB1057" s="187"/>
      <c r="AC1057" s="187"/>
      <c r="AD1057" s="187"/>
      <c r="AE1057" s="187"/>
      <c r="AF1057" s="187"/>
      <c r="AG1057" s="187"/>
      <c r="AH1057" s="187"/>
      <c r="AI1057" s="187"/>
      <c r="AJ1057" s="187"/>
      <c r="AK1057" s="187"/>
      <c r="AL1057" s="187"/>
      <c r="AM1057" s="187"/>
      <c r="AN1057" s="187"/>
      <c r="AO1057" s="187"/>
      <c r="AP1057" s="187"/>
      <c r="AQ1057" s="187"/>
      <c r="AR1057" s="187"/>
      <c r="AS1057" s="187"/>
      <c r="AT1057" s="187"/>
      <c r="AU1057" s="187"/>
      <c r="AV1057" s="187"/>
      <c r="AW1057" s="187"/>
      <c r="AX1057" s="187"/>
      <c r="AY1057" s="187"/>
      <c r="AZ1057" s="187"/>
      <c r="BA1057" s="187"/>
      <c r="BB1057" s="187"/>
      <c r="BC1057" s="187"/>
    </row>
    <row r="1058" spans="28:55">
      <c r="AB1058" s="187"/>
      <c r="AC1058" s="187"/>
      <c r="AD1058" s="187"/>
      <c r="AE1058" s="187"/>
      <c r="AF1058" s="187"/>
      <c r="AG1058" s="187"/>
      <c r="AH1058" s="187"/>
      <c r="AI1058" s="187"/>
      <c r="AJ1058" s="187"/>
      <c r="AK1058" s="187"/>
      <c r="AL1058" s="187"/>
      <c r="AM1058" s="187"/>
      <c r="AN1058" s="187"/>
      <c r="AO1058" s="187"/>
      <c r="AP1058" s="187"/>
      <c r="AQ1058" s="187"/>
      <c r="AR1058" s="187"/>
      <c r="AS1058" s="187"/>
      <c r="AT1058" s="187"/>
      <c r="AU1058" s="187"/>
      <c r="AV1058" s="187"/>
      <c r="AW1058" s="187"/>
      <c r="AX1058" s="187"/>
      <c r="AY1058" s="187"/>
      <c r="AZ1058" s="187"/>
      <c r="BA1058" s="187"/>
      <c r="BB1058" s="187"/>
      <c r="BC1058" s="187"/>
    </row>
    <row r="1059" spans="28:55">
      <c r="AB1059" s="187"/>
      <c r="AC1059" s="187"/>
      <c r="AD1059" s="187"/>
      <c r="AE1059" s="187"/>
      <c r="AF1059" s="187"/>
      <c r="AG1059" s="187"/>
      <c r="AH1059" s="187"/>
      <c r="AI1059" s="187"/>
      <c r="AJ1059" s="187"/>
      <c r="AK1059" s="187"/>
      <c r="AL1059" s="187"/>
      <c r="AM1059" s="187"/>
      <c r="AN1059" s="187"/>
      <c r="AO1059" s="187"/>
      <c r="AP1059" s="187"/>
      <c r="AQ1059" s="187"/>
      <c r="AR1059" s="187"/>
      <c r="AS1059" s="187"/>
      <c r="AT1059" s="187"/>
      <c r="AU1059" s="187"/>
      <c r="AV1059" s="187"/>
      <c r="AW1059" s="187"/>
      <c r="AX1059" s="187"/>
      <c r="AY1059" s="187"/>
      <c r="AZ1059" s="187"/>
      <c r="BA1059" s="187"/>
      <c r="BB1059" s="187"/>
      <c r="BC1059" s="187"/>
    </row>
    <row r="1060" spans="28:55">
      <c r="AB1060" s="187"/>
      <c r="AC1060" s="187"/>
      <c r="AD1060" s="187"/>
      <c r="AE1060" s="187"/>
      <c r="AF1060" s="187"/>
      <c r="AG1060" s="187"/>
      <c r="AH1060" s="187"/>
      <c r="AI1060" s="187"/>
      <c r="AJ1060" s="187"/>
      <c r="AK1060" s="187"/>
      <c r="AL1060" s="187"/>
      <c r="AM1060" s="187"/>
      <c r="AN1060" s="187"/>
      <c r="AO1060" s="187"/>
      <c r="AP1060" s="187"/>
      <c r="AQ1060" s="187"/>
      <c r="AR1060" s="187"/>
      <c r="AS1060" s="187"/>
      <c r="AT1060" s="187"/>
      <c r="AU1060" s="187"/>
      <c r="AV1060" s="187"/>
      <c r="AW1060" s="187"/>
      <c r="AX1060" s="187"/>
      <c r="AY1060" s="187"/>
      <c r="AZ1060" s="187"/>
      <c r="BA1060" s="187"/>
      <c r="BB1060" s="187"/>
      <c r="BC1060" s="187"/>
    </row>
    <row r="1061" spans="28:55">
      <c r="AB1061" s="187"/>
      <c r="AC1061" s="187"/>
      <c r="AD1061" s="187"/>
      <c r="AE1061" s="187"/>
      <c r="AF1061" s="187"/>
      <c r="AG1061" s="187"/>
      <c r="AH1061" s="187"/>
      <c r="AI1061" s="187"/>
      <c r="AJ1061" s="187"/>
      <c r="AK1061" s="187"/>
      <c r="AL1061" s="187"/>
      <c r="AM1061" s="187"/>
      <c r="AN1061" s="187"/>
      <c r="AO1061" s="187"/>
      <c r="AP1061" s="187"/>
      <c r="AQ1061" s="187"/>
      <c r="AR1061" s="187"/>
      <c r="AS1061" s="187"/>
      <c r="AT1061" s="187"/>
      <c r="AU1061" s="187"/>
      <c r="AV1061" s="187"/>
      <c r="AW1061" s="187"/>
      <c r="AX1061" s="187"/>
      <c r="AY1061" s="187"/>
      <c r="AZ1061" s="187"/>
      <c r="BA1061" s="187"/>
      <c r="BB1061" s="187"/>
      <c r="BC1061" s="187"/>
    </row>
    <row r="1062" spans="28:55">
      <c r="AB1062" s="187"/>
      <c r="AC1062" s="187"/>
      <c r="AD1062" s="187"/>
      <c r="AE1062" s="187"/>
      <c r="AF1062" s="187"/>
      <c r="AG1062" s="187"/>
      <c r="AH1062" s="187"/>
      <c r="AI1062" s="187"/>
      <c r="AJ1062" s="187"/>
      <c r="AK1062" s="187"/>
      <c r="AL1062" s="187"/>
      <c r="AM1062" s="187"/>
      <c r="AN1062" s="187"/>
      <c r="AO1062" s="187"/>
      <c r="AP1062" s="187"/>
      <c r="AQ1062" s="187"/>
      <c r="AR1062" s="187"/>
      <c r="AS1062" s="187"/>
      <c r="AT1062" s="187"/>
      <c r="AU1062" s="187"/>
      <c r="AV1062" s="187"/>
      <c r="AW1062" s="187"/>
      <c r="AX1062" s="187"/>
      <c r="AY1062" s="187"/>
      <c r="AZ1062" s="187"/>
      <c r="BA1062" s="187"/>
      <c r="BB1062" s="187"/>
      <c r="BC1062" s="187"/>
    </row>
    <row r="1063" spans="28:55">
      <c r="AB1063" s="187"/>
      <c r="AC1063" s="187"/>
      <c r="AD1063" s="187"/>
      <c r="AE1063" s="187"/>
      <c r="AF1063" s="187"/>
      <c r="AG1063" s="187"/>
      <c r="AH1063" s="187"/>
      <c r="AI1063" s="187"/>
      <c r="AJ1063" s="187"/>
      <c r="AK1063" s="187"/>
      <c r="AL1063" s="187"/>
      <c r="AM1063" s="187"/>
      <c r="AN1063" s="187"/>
      <c r="AO1063" s="187"/>
      <c r="AP1063" s="187"/>
      <c r="AQ1063" s="187"/>
      <c r="AR1063" s="187"/>
      <c r="AS1063" s="187"/>
      <c r="AT1063" s="187"/>
      <c r="AU1063" s="187"/>
      <c r="AV1063" s="187"/>
      <c r="AW1063" s="187"/>
      <c r="AX1063" s="187"/>
      <c r="AY1063" s="187"/>
      <c r="AZ1063" s="187"/>
      <c r="BA1063" s="187"/>
      <c r="BB1063" s="187"/>
      <c r="BC1063" s="187"/>
    </row>
    <row r="1064" spans="28:55">
      <c r="AB1064" s="187"/>
      <c r="AC1064" s="187"/>
      <c r="AD1064" s="187"/>
      <c r="AE1064" s="187"/>
      <c r="AF1064" s="187"/>
      <c r="AG1064" s="187"/>
      <c r="AH1064" s="187"/>
      <c r="AI1064" s="187"/>
      <c r="AJ1064" s="187"/>
      <c r="AK1064" s="187"/>
      <c r="AL1064" s="187"/>
      <c r="AM1064" s="187"/>
      <c r="AN1064" s="187"/>
      <c r="AO1064" s="187"/>
      <c r="AP1064" s="187"/>
      <c r="AQ1064" s="187"/>
      <c r="AR1064" s="187"/>
      <c r="AS1064" s="187"/>
      <c r="AT1064" s="187"/>
      <c r="AU1064" s="187"/>
      <c r="AV1064" s="187"/>
      <c r="AW1064" s="187"/>
      <c r="AX1064" s="187"/>
      <c r="AY1064" s="187"/>
      <c r="AZ1064" s="187"/>
      <c r="BA1064" s="187"/>
      <c r="BB1064" s="187"/>
      <c r="BC1064" s="187"/>
    </row>
    <row r="1065" spans="28:55">
      <c r="AB1065" s="187"/>
      <c r="AC1065" s="187"/>
      <c r="AD1065" s="187"/>
      <c r="AE1065" s="187"/>
      <c r="AF1065" s="187"/>
      <c r="AG1065" s="187"/>
      <c r="AH1065" s="187"/>
      <c r="AI1065" s="187"/>
      <c r="AJ1065" s="187"/>
      <c r="AK1065" s="187"/>
      <c r="AL1065" s="187"/>
      <c r="AM1065" s="187"/>
      <c r="AN1065" s="187"/>
      <c r="AO1065" s="187"/>
      <c r="AP1065" s="187"/>
      <c r="AQ1065" s="187"/>
      <c r="AR1065" s="187"/>
      <c r="AS1065" s="187"/>
      <c r="AT1065" s="187"/>
      <c r="AU1065" s="187"/>
      <c r="AV1065" s="187"/>
      <c r="AW1065" s="187"/>
      <c r="AX1065" s="187"/>
      <c r="AY1065" s="187"/>
      <c r="AZ1065" s="187"/>
      <c r="BA1065" s="187"/>
      <c r="BB1065" s="187"/>
      <c r="BC1065" s="187"/>
    </row>
    <row r="1066" spans="28:55">
      <c r="AB1066" s="187"/>
      <c r="AC1066" s="187"/>
      <c r="AD1066" s="187"/>
      <c r="AE1066" s="187"/>
      <c r="AF1066" s="187"/>
      <c r="AG1066" s="187"/>
      <c r="AH1066" s="187"/>
      <c r="AI1066" s="187"/>
      <c r="AJ1066" s="187"/>
      <c r="AK1066" s="187"/>
      <c r="AL1066" s="187"/>
      <c r="AM1066" s="187"/>
      <c r="AN1066" s="187"/>
      <c r="AO1066" s="187"/>
      <c r="AP1066" s="187"/>
      <c r="AQ1066" s="187"/>
      <c r="AR1066" s="187"/>
      <c r="AS1066" s="187"/>
      <c r="AT1066" s="187"/>
      <c r="AU1066" s="187"/>
      <c r="AV1066" s="187"/>
      <c r="AW1066" s="187"/>
      <c r="AX1066" s="187"/>
      <c r="AY1066" s="187"/>
      <c r="AZ1066" s="187"/>
      <c r="BA1066" s="187"/>
      <c r="BB1066" s="187"/>
      <c r="BC1066" s="187"/>
    </row>
    <row r="1067" spans="28:55">
      <c r="AB1067" s="187"/>
      <c r="AC1067" s="187"/>
      <c r="AD1067" s="187"/>
      <c r="AE1067" s="187"/>
      <c r="AF1067" s="187"/>
      <c r="AG1067" s="187"/>
      <c r="AH1067" s="187"/>
      <c r="AI1067" s="187"/>
      <c r="AJ1067" s="187"/>
      <c r="AK1067" s="187"/>
      <c r="AL1067" s="187"/>
      <c r="AM1067" s="187"/>
      <c r="AN1067" s="187"/>
      <c r="AO1067" s="187"/>
      <c r="AP1067" s="187"/>
      <c r="AQ1067" s="187"/>
      <c r="AR1067" s="187"/>
      <c r="AS1067" s="187"/>
      <c r="AT1067" s="187"/>
      <c r="AU1067" s="187"/>
      <c r="AV1067" s="187"/>
      <c r="AW1067" s="187"/>
      <c r="AX1067" s="187"/>
      <c r="AY1067" s="187"/>
      <c r="AZ1067" s="187"/>
      <c r="BA1067" s="187"/>
      <c r="BB1067" s="187"/>
      <c r="BC1067" s="187"/>
    </row>
    <row r="1068" spans="28:55">
      <c r="AB1068" s="187"/>
      <c r="AC1068" s="187"/>
      <c r="AD1068" s="187"/>
      <c r="AE1068" s="187"/>
      <c r="AF1068" s="187"/>
      <c r="AG1068" s="187"/>
      <c r="AH1068" s="187"/>
      <c r="AI1068" s="187"/>
      <c r="AJ1068" s="187"/>
      <c r="AK1068" s="187"/>
      <c r="AL1068" s="187"/>
      <c r="AM1068" s="187"/>
      <c r="AN1068" s="187"/>
      <c r="AO1068" s="187"/>
      <c r="AP1068" s="187"/>
      <c r="AQ1068" s="187"/>
      <c r="AR1068" s="187"/>
      <c r="AS1068" s="187"/>
      <c r="AT1068" s="187"/>
      <c r="AU1068" s="187"/>
      <c r="AV1068" s="187"/>
      <c r="AW1068" s="187"/>
      <c r="AX1068" s="187"/>
      <c r="AY1068" s="187"/>
      <c r="AZ1068" s="187"/>
      <c r="BA1068" s="187"/>
      <c r="BB1068" s="187"/>
      <c r="BC1068" s="187"/>
    </row>
    <row r="1069" spans="28:55">
      <c r="AB1069" s="187"/>
      <c r="AC1069" s="187"/>
      <c r="AD1069" s="187"/>
      <c r="AE1069" s="187"/>
      <c r="AF1069" s="187"/>
      <c r="AG1069" s="187"/>
      <c r="AH1069" s="187"/>
      <c r="AI1069" s="187"/>
      <c r="AJ1069" s="187"/>
      <c r="AK1069" s="187"/>
      <c r="AL1069" s="187"/>
      <c r="AM1069" s="187"/>
      <c r="AN1069" s="187"/>
      <c r="AO1069" s="187"/>
      <c r="AP1069" s="187"/>
      <c r="AQ1069" s="187"/>
      <c r="AR1069" s="187"/>
      <c r="AS1069" s="187"/>
      <c r="AT1069" s="187"/>
      <c r="AU1069" s="187"/>
      <c r="AV1069" s="187"/>
      <c r="AW1069" s="187"/>
      <c r="AX1069" s="187"/>
      <c r="AY1069" s="187"/>
      <c r="AZ1069" s="187"/>
      <c r="BA1069" s="187"/>
      <c r="BB1069" s="187"/>
      <c r="BC1069" s="187"/>
    </row>
    <row r="1070" spans="28:55">
      <c r="AB1070" s="187"/>
      <c r="AC1070" s="187"/>
      <c r="AD1070" s="187"/>
      <c r="AE1070" s="187"/>
      <c r="AF1070" s="187"/>
      <c r="AG1070" s="187"/>
      <c r="AH1070" s="187"/>
      <c r="AI1070" s="187"/>
      <c r="AJ1070" s="187"/>
      <c r="AK1070" s="187"/>
      <c r="AL1070" s="187"/>
      <c r="AM1070" s="187"/>
      <c r="AN1070" s="187"/>
      <c r="AO1070" s="187"/>
      <c r="AP1070" s="187"/>
      <c r="AQ1070" s="187"/>
      <c r="AR1070" s="187"/>
      <c r="AS1070" s="187"/>
      <c r="AT1070" s="187"/>
      <c r="AU1070" s="187"/>
      <c r="AV1070" s="187"/>
      <c r="AW1070" s="187"/>
      <c r="AX1070" s="187"/>
      <c r="AY1070" s="187"/>
      <c r="AZ1070" s="187"/>
      <c r="BA1070" s="187"/>
      <c r="BB1070" s="187"/>
      <c r="BC1070" s="187"/>
    </row>
    <row r="1071" spans="28:55">
      <c r="AB1071" s="187"/>
      <c r="AC1071" s="187"/>
      <c r="AD1071" s="187"/>
      <c r="AE1071" s="187"/>
      <c r="AF1071" s="187"/>
      <c r="AG1071" s="187"/>
      <c r="AH1071" s="187"/>
      <c r="AI1071" s="187"/>
      <c r="AJ1071" s="187"/>
      <c r="AK1071" s="187"/>
      <c r="AL1071" s="187"/>
      <c r="AM1071" s="187"/>
      <c r="AN1071" s="187"/>
      <c r="AO1071" s="187"/>
      <c r="AP1071" s="187"/>
      <c r="AQ1071" s="187"/>
      <c r="AR1071" s="187"/>
      <c r="AS1071" s="187"/>
      <c r="AT1071" s="187"/>
      <c r="AU1071" s="187"/>
      <c r="AV1071" s="187"/>
      <c r="AW1071" s="187"/>
      <c r="AX1071" s="187"/>
      <c r="AY1071" s="187"/>
      <c r="AZ1071" s="187"/>
      <c r="BA1071" s="187"/>
      <c r="BB1071" s="187"/>
      <c r="BC1071" s="187"/>
    </row>
    <row r="1072" spans="28:55">
      <c r="AB1072" s="187"/>
      <c r="AC1072" s="187"/>
      <c r="AD1072" s="187"/>
      <c r="AE1072" s="187"/>
      <c r="AF1072" s="187"/>
      <c r="AG1072" s="187"/>
      <c r="AH1072" s="187"/>
      <c r="AI1072" s="187"/>
      <c r="AJ1072" s="187"/>
      <c r="AK1072" s="187"/>
      <c r="AL1072" s="187"/>
      <c r="AM1072" s="187"/>
      <c r="AN1072" s="187"/>
      <c r="AO1072" s="187"/>
      <c r="AP1072" s="187"/>
      <c r="AQ1072" s="187"/>
      <c r="AR1072" s="187"/>
      <c r="AS1072" s="187"/>
      <c r="AT1072" s="187"/>
      <c r="AU1072" s="187"/>
      <c r="AV1072" s="187"/>
      <c r="AW1072" s="187"/>
      <c r="AX1072" s="187"/>
      <c r="AY1072" s="187"/>
      <c r="AZ1072" s="187"/>
      <c r="BA1072" s="187"/>
      <c r="BB1072" s="187"/>
      <c r="BC1072" s="187"/>
    </row>
    <row r="1073" spans="28:55">
      <c r="AB1073" s="187"/>
      <c r="AC1073" s="187"/>
      <c r="AD1073" s="187"/>
      <c r="AE1073" s="187"/>
      <c r="AF1073" s="187"/>
      <c r="AG1073" s="187"/>
      <c r="AH1073" s="187"/>
      <c r="AI1073" s="187"/>
      <c r="AJ1073" s="187"/>
      <c r="AK1073" s="187"/>
      <c r="AL1073" s="187"/>
      <c r="AM1073" s="187"/>
      <c r="AN1073" s="187"/>
      <c r="AO1073" s="187"/>
      <c r="AP1073" s="187"/>
      <c r="AQ1073" s="187"/>
      <c r="AR1073" s="187"/>
      <c r="AS1073" s="187"/>
      <c r="AT1073" s="187"/>
      <c r="AU1073" s="187"/>
      <c r="AV1073" s="187"/>
      <c r="AW1073" s="187"/>
      <c r="AX1073" s="187"/>
      <c r="AY1073" s="187"/>
      <c r="AZ1073" s="187"/>
      <c r="BA1073" s="187"/>
      <c r="BB1073" s="187"/>
      <c r="BC1073" s="187"/>
    </row>
    <row r="1074" spans="28:55">
      <c r="AB1074" s="187"/>
      <c r="AC1074" s="187"/>
      <c r="AD1074" s="187"/>
      <c r="AE1074" s="187"/>
      <c r="AF1074" s="187"/>
      <c r="AG1074" s="187"/>
      <c r="AH1074" s="187"/>
      <c r="AI1074" s="187"/>
      <c r="AJ1074" s="187"/>
      <c r="AK1074" s="187"/>
      <c r="AL1074" s="187"/>
      <c r="AM1074" s="187"/>
      <c r="AN1074" s="187"/>
      <c r="AO1074" s="187"/>
      <c r="AP1074" s="187"/>
      <c r="AQ1074" s="187"/>
      <c r="AR1074" s="187"/>
      <c r="AS1074" s="187"/>
      <c r="AT1074" s="187"/>
      <c r="AU1074" s="187"/>
      <c r="AV1074" s="187"/>
      <c r="AW1074" s="187"/>
      <c r="AX1074" s="187"/>
      <c r="AY1074" s="187"/>
      <c r="AZ1074" s="187"/>
      <c r="BA1074" s="187"/>
      <c r="BB1074" s="187"/>
      <c r="BC1074" s="187"/>
    </row>
    <row r="1075" spans="28:55">
      <c r="AB1075" s="187"/>
      <c r="AC1075" s="187"/>
      <c r="AD1075" s="187"/>
      <c r="AE1075" s="187"/>
      <c r="AF1075" s="187"/>
      <c r="AG1075" s="187"/>
      <c r="AH1075" s="187"/>
      <c r="AI1075" s="187"/>
      <c r="AJ1075" s="187"/>
      <c r="AK1075" s="187"/>
      <c r="AL1075" s="187"/>
      <c r="AM1075" s="187"/>
      <c r="AN1075" s="187"/>
      <c r="AO1075" s="187"/>
      <c r="AP1075" s="187"/>
      <c r="AQ1075" s="187"/>
      <c r="AR1075" s="187"/>
      <c r="AS1075" s="187"/>
      <c r="AT1075" s="187"/>
      <c r="AU1075" s="187"/>
      <c r="AV1075" s="187"/>
      <c r="AW1075" s="187"/>
      <c r="AX1075" s="187"/>
      <c r="AY1075" s="187"/>
      <c r="AZ1075" s="187"/>
      <c r="BA1075" s="187"/>
      <c r="BB1075" s="187"/>
      <c r="BC1075" s="187"/>
    </row>
    <row r="1076" spans="28:55">
      <c r="AB1076" s="187"/>
      <c r="AC1076" s="187"/>
      <c r="AD1076" s="187"/>
      <c r="AE1076" s="187"/>
      <c r="AF1076" s="187"/>
      <c r="AG1076" s="187"/>
      <c r="AH1076" s="187"/>
      <c r="AI1076" s="187"/>
      <c r="AJ1076" s="187"/>
      <c r="AK1076" s="187"/>
      <c r="AL1076" s="187"/>
      <c r="AM1076" s="187"/>
      <c r="AN1076" s="187"/>
      <c r="AO1076" s="187"/>
      <c r="AP1076" s="187"/>
      <c r="AQ1076" s="187"/>
      <c r="AR1076" s="187"/>
      <c r="AS1076" s="187"/>
      <c r="AT1076" s="187"/>
      <c r="AU1076" s="187"/>
      <c r="AV1076" s="187"/>
      <c r="AW1076" s="187"/>
      <c r="AX1076" s="187"/>
      <c r="AY1076" s="187"/>
      <c r="AZ1076" s="187"/>
      <c r="BA1076" s="187"/>
      <c r="BB1076" s="187"/>
      <c r="BC1076" s="187"/>
    </row>
    <row r="1077" spans="28:55">
      <c r="AB1077" s="187"/>
      <c r="AC1077" s="187"/>
      <c r="AD1077" s="187"/>
      <c r="AE1077" s="187"/>
      <c r="AF1077" s="187"/>
      <c r="AG1077" s="187"/>
      <c r="AH1077" s="187"/>
      <c r="AI1077" s="187"/>
      <c r="AJ1077" s="187"/>
      <c r="AK1077" s="187"/>
      <c r="AL1077" s="187"/>
      <c r="AM1077" s="187"/>
      <c r="AN1077" s="187"/>
      <c r="AO1077" s="187"/>
      <c r="AP1077" s="187"/>
      <c r="AQ1077" s="187"/>
      <c r="AR1077" s="187"/>
      <c r="AS1077" s="187"/>
      <c r="AT1077" s="187"/>
      <c r="AU1077" s="187"/>
      <c r="AV1077" s="187"/>
      <c r="AW1077" s="187"/>
      <c r="AX1077" s="187"/>
      <c r="AY1077" s="187"/>
      <c r="AZ1077" s="187"/>
      <c r="BA1077" s="187"/>
      <c r="BB1077" s="187"/>
      <c r="BC1077" s="187"/>
    </row>
    <row r="1078" spans="28:55">
      <c r="AB1078" s="187"/>
      <c r="AC1078" s="187"/>
      <c r="AD1078" s="187"/>
      <c r="AE1078" s="187"/>
      <c r="AF1078" s="187"/>
      <c r="AG1078" s="187"/>
      <c r="AH1078" s="187"/>
      <c r="AI1078" s="187"/>
      <c r="AJ1078" s="187"/>
      <c r="AK1078" s="187"/>
      <c r="AL1078" s="187"/>
      <c r="AM1078" s="187"/>
      <c r="AN1078" s="187"/>
      <c r="AO1078" s="187"/>
      <c r="AP1078" s="187"/>
      <c r="AQ1078" s="187"/>
      <c r="AR1078" s="187"/>
      <c r="AS1078" s="187"/>
      <c r="AT1078" s="187"/>
      <c r="AU1078" s="187"/>
      <c r="AV1078" s="187"/>
      <c r="AW1078" s="187"/>
      <c r="AX1078" s="187"/>
      <c r="AY1078" s="187"/>
      <c r="AZ1078" s="187"/>
      <c r="BA1078" s="187"/>
      <c r="BB1078" s="187"/>
      <c r="BC1078" s="187"/>
    </row>
    <row r="1079" spans="28:55">
      <c r="AB1079" s="187"/>
      <c r="AC1079" s="187"/>
      <c r="AD1079" s="187"/>
      <c r="AE1079" s="187"/>
      <c r="AF1079" s="187"/>
      <c r="AG1079" s="187"/>
      <c r="AH1079" s="187"/>
      <c r="AI1079" s="187"/>
      <c r="AJ1079" s="187"/>
      <c r="AK1079" s="187"/>
      <c r="AL1079" s="187"/>
      <c r="AM1079" s="187"/>
      <c r="AN1079" s="187"/>
      <c r="AO1079" s="187"/>
      <c r="AP1079" s="187"/>
      <c r="AQ1079" s="187"/>
      <c r="AR1079" s="187"/>
      <c r="AS1079" s="187"/>
      <c r="AT1079" s="187"/>
      <c r="AU1079" s="187"/>
      <c r="AV1079" s="187"/>
      <c r="AW1079" s="187"/>
      <c r="AX1079" s="187"/>
      <c r="AY1079" s="187"/>
      <c r="AZ1079" s="187"/>
      <c r="BA1079" s="187"/>
      <c r="BB1079" s="187"/>
      <c r="BC1079" s="187"/>
    </row>
    <row r="1080" spans="28:55">
      <c r="AB1080" s="187"/>
      <c r="AC1080" s="187"/>
      <c r="AD1080" s="187"/>
      <c r="AE1080" s="187"/>
      <c r="AF1080" s="187"/>
      <c r="AG1080" s="187"/>
      <c r="AH1080" s="187"/>
      <c r="AI1080" s="187"/>
      <c r="AJ1080" s="187"/>
      <c r="AK1080" s="187"/>
      <c r="AL1080" s="187"/>
      <c r="AM1080" s="187"/>
      <c r="AN1080" s="187"/>
      <c r="AO1080" s="187"/>
      <c r="AP1080" s="187"/>
      <c r="AQ1080" s="187"/>
      <c r="AR1080" s="187"/>
      <c r="AS1080" s="187"/>
      <c r="AT1080" s="187"/>
      <c r="AU1080" s="187"/>
      <c r="AV1080" s="187"/>
      <c r="AW1080" s="187"/>
      <c r="AX1080" s="187"/>
      <c r="AY1080" s="187"/>
      <c r="AZ1080" s="187"/>
      <c r="BA1080" s="187"/>
      <c r="BB1080" s="187"/>
      <c r="BC1080" s="187"/>
    </row>
    <row r="1081" spans="28:55">
      <c r="AB1081" s="187"/>
      <c r="AC1081" s="187"/>
      <c r="AD1081" s="187"/>
      <c r="AE1081" s="187"/>
      <c r="AF1081" s="187"/>
      <c r="AG1081" s="187"/>
      <c r="AH1081" s="187"/>
      <c r="AI1081" s="187"/>
      <c r="AJ1081" s="187"/>
      <c r="AK1081" s="187"/>
      <c r="AL1081" s="187"/>
      <c r="AM1081" s="187"/>
      <c r="AN1081" s="187"/>
      <c r="AO1081" s="187"/>
      <c r="AP1081" s="187"/>
      <c r="AQ1081" s="187"/>
      <c r="AR1081" s="187"/>
      <c r="AS1081" s="187"/>
      <c r="AT1081" s="187"/>
      <c r="AU1081" s="187"/>
      <c r="AV1081" s="187"/>
      <c r="AW1081" s="187"/>
      <c r="AX1081" s="187"/>
      <c r="AY1081" s="187"/>
      <c r="AZ1081" s="187"/>
      <c r="BA1081" s="187"/>
      <c r="BB1081" s="187"/>
      <c r="BC1081" s="187"/>
    </row>
    <row r="1082" spans="28:55">
      <c r="AB1082" s="187"/>
      <c r="AC1082" s="187"/>
      <c r="AD1082" s="187"/>
      <c r="AE1082" s="187"/>
      <c r="AF1082" s="187"/>
      <c r="AG1082" s="187"/>
      <c r="AH1082" s="187"/>
      <c r="AI1082" s="187"/>
      <c r="AJ1082" s="187"/>
      <c r="AK1082" s="187"/>
      <c r="AL1082" s="187"/>
      <c r="AM1082" s="187"/>
      <c r="AN1082" s="187"/>
      <c r="AO1082" s="187"/>
      <c r="AP1082" s="187"/>
      <c r="AQ1082" s="187"/>
      <c r="AR1082" s="187"/>
      <c r="AS1082" s="187"/>
      <c r="AT1082" s="187"/>
      <c r="AU1082" s="187"/>
      <c r="AV1082" s="187"/>
      <c r="AW1082" s="187"/>
      <c r="AX1082" s="187"/>
      <c r="AY1082" s="187"/>
      <c r="AZ1082" s="187"/>
      <c r="BA1082" s="187"/>
      <c r="BB1082" s="187"/>
      <c r="BC1082" s="187"/>
    </row>
    <row r="1083" spans="28:55">
      <c r="AB1083" s="187"/>
      <c r="AC1083" s="187"/>
      <c r="AD1083" s="187"/>
      <c r="AE1083" s="187"/>
      <c r="AF1083" s="187"/>
      <c r="AG1083" s="187"/>
      <c r="AH1083" s="187"/>
      <c r="AI1083" s="187"/>
      <c r="AJ1083" s="187"/>
      <c r="AK1083" s="187"/>
      <c r="AL1083" s="187"/>
      <c r="AM1083" s="187"/>
      <c r="AN1083" s="187"/>
      <c r="AO1083" s="187"/>
      <c r="AP1083" s="187"/>
      <c r="AQ1083" s="187"/>
      <c r="AR1083" s="187"/>
      <c r="AS1083" s="187"/>
      <c r="AT1083" s="187"/>
      <c r="AU1083" s="187"/>
      <c r="AV1083" s="187"/>
      <c r="AW1083" s="187"/>
      <c r="AX1083" s="187"/>
      <c r="AY1083" s="187"/>
      <c r="AZ1083" s="187"/>
      <c r="BA1083" s="187"/>
      <c r="BB1083" s="187"/>
      <c r="BC1083" s="187"/>
    </row>
    <row r="1084" spans="28:55">
      <c r="AB1084" s="187"/>
      <c r="AC1084" s="187"/>
      <c r="AD1084" s="187"/>
      <c r="AE1084" s="187"/>
      <c r="AF1084" s="187"/>
      <c r="AG1084" s="187"/>
      <c r="AH1084" s="187"/>
      <c r="AI1084" s="187"/>
      <c r="AJ1084" s="187"/>
      <c r="AK1084" s="187"/>
      <c r="AL1084" s="187"/>
      <c r="AM1084" s="187"/>
      <c r="AN1084" s="187"/>
      <c r="AO1084" s="187"/>
      <c r="AP1084" s="187"/>
      <c r="AQ1084" s="187"/>
      <c r="AR1084" s="187"/>
      <c r="AS1084" s="187"/>
      <c r="AT1084" s="187"/>
      <c r="AU1084" s="187"/>
      <c r="AV1084" s="187"/>
      <c r="AW1084" s="187"/>
      <c r="AX1084" s="187"/>
      <c r="AY1084" s="187"/>
      <c r="AZ1084" s="187"/>
      <c r="BA1084" s="187"/>
      <c r="BB1084" s="187"/>
      <c r="BC1084" s="187"/>
    </row>
    <row r="1085" spans="28:55">
      <c r="AB1085" s="187"/>
      <c r="AC1085" s="187"/>
      <c r="AD1085" s="187"/>
      <c r="AE1085" s="187"/>
      <c r="AF1085" s="187"/>
      <c r="AG1085" s="187"/>
      <c r="AH1085" s="187"/>
      <c r="AI1085" s="187"/>
      <c r="AJ1085" s="187"/>
      <c r="AK1085" s="187"/>
      <c r="AL1085" s="187"/>
      <c r="AM1085" s="187"/>
      <c r="AN1085" s="187"/>
      <c r="AO1085" s="187"/>
      <c r="AP1085" s="187"/>
      <c r="AQ1085" s="187"/>
      <c r="AR1085" s="187"/>
      <c r="AS1085" s="187"/>
      <c r="AT1085" s="187"/>
      <c r="AU1085" s="187"/>
      <c r="AV1085" s="187"/>
      <c r="AW1085" s="187"/>
      <c r="AX1085" s="187"/>
      <c r="AY1085" s="187"/>
      <c r="AZ1085" s="187"/>
      <c r="BA1085" s="187"/>
      <c r="BB1085" s="187"/>
      <c r="BC1085" s="187"/>
    </row>
    <row r="1086" spans="28:55">
      <c r="AB1086" s="187"/>
      <c r="AC1086" s="187"/>
      <c r="AD1086" s="187"/>
      <c r="AE1086" s="187"/>
      <c r="AF1086" s="187"/>
      <c r="AG1086" s="187"/>
      <c r="AH1086" s="187"/>
      <c r="AI1086" s="187"/>
      <c r="AJ1086" s="187"/>
      <c r="AK1086" s="187"/>
      <c r="AL1086" s="187"/>
      <c r="AM1086" s="187"/>
      <c r="AN1086" s="187"/>
      <c r="AO1086" s="187"/>
      <c r="AP1086" s="187"/>
      <c r="AQ1086" s="187"/>
      <c r="AR1086" s="187"/>
      <c r="AS1086" s="187"/>
      <c r="AT1086" s="187"/>
      <c r="AU1086" s="187"/>
      <c r="AV1086" s="187"/>
      <c r="AW1086" s="187"/>
      <c r="AX1086" s="187"/>
      <c r="AY1086" s="187"/>
      <c r="AZ1086" s="187"/>
      <c r="BA1086" s="187"/>
      <c r="BB1086" s="187"/>
      <c r="BC1086" s="187"/>
    </row>
    <row r="1087" spans="28:55">
      <c r="AB1087" s="187"/>
      <c r="AC1087" s="187"/>
      <c r="AD1087" s="187"/>
      <c r="AE1087" s="187"/>
      <c r="AF1087" s="187"/>
      <c r="AG1087" s="187"/>
      <c r="AH1087" s="187"/>
      <c r="AI1087" s="187"/>
      <c r="AJ1087" s="187"/>
      <c r="AK1087" s="187"/>
      <c r="AL1087" s="187"/>
      <c r="AM1087" s="187"/>
      <c r="AN1087" s="187"/>
      <c r="AO1087" s="187"/>
      <c r="AP1087" s="187"/>
      <c r="AQ1087" s="187"/>
      <c r="AR1087" s="187"/>
      <c r="AS1087" s="187"/>
      <c r="AT1087" s="187"/>
      <c r="AU1087" s="187"/>
      <c r="AV1087" s="187"/>
      <c r="AW1087" s="187"/>
      <c r="AX1087" s="187"/>
      <c r="AY1087" s="187"/>
      <c r="AZ1087" s="187"/>
      <c r="BA1087" s="187"/>
      <c r="BB1087" s="187"/>
      <c r="BC1087" s="187"/>
    </row>
    <row r="1088" spans="28:55">
      <c r="AB1088" s="187"/>
      <c r="AC1088" s="187"/>
      <c r="AD1088" s="187"/>
      <c r="AE1088" s="187"/>
      <c r="AF1088" s="187"/>
      <c r="AG1088" s="187"/>
      <c r="AH1088" s="187"/>
      <c r="AI1088" s="187"/>
      <c r="AJ1088" s="187"/>
      <c r="AK1088" s="187"/>
      <c r="AL1088" s="187"/>
      <c r="AM1088" s="187"/>
      <c r="AN1088" s="187"/>
      <c r="AO1088" s="187"/>
      <c r="AP1088" s="187"/>
      <c r="AQ1088" s="187"/>
      <c r="AR1088" s="187"/>
      <c r="AS1088" s="187"/>
      <c r="AT1088" s="187"/>
      <c r="AU1088" s="187"/>
      <c r="AV1088" s="187"/>
      <c r="AW1088" s="187"/>
      <c r="AX1088" s="187"/>
      <c r="AY1088" s="187"/>
      <c r="AZ1088" s="187"/>
      <c r="BA1088" s="187"/>
      <c r="BB1088" s="187"/>
      <c r="BC1088" s="187"/>
    </row>
    <row r="1089" spans="28:55">
      <c r="AB1089" s="187"/>
      <c r="AC1089" s="187"/>
      <c r="AD1089" s="187"/>
      <c r="AE1089" s="187"/>
      <c r="AF1089" s="187"/>
      <c r="AG1089" s="187"/>
      <c r="AH1089" s="187"/>
      <c r="AI1089" s="187"/>
      <c r="AJ1089" s="187"/>
      <c r="AK1089" s="187"/>
      <c r="AL1089" s="187"/>
      <c r="AM1089" s="187"/>
      <c r="AN1089" s="187"/>
      <c r="AO1089" s="187"/>
      <c r="AP1089" s="187"/>
      <c r="AQ1089" s="187"/>
      <c r="AR1089" s="187"/>
      <c r="AS1089" s="187"/>
      <c r="AT1089" s="187"/>
      <c r="AU1089" s="187"/>
      <c r="AV1089" s="187"/>
      <c r="AW1089" s="187"/>
      <c r="AX1089" s="187"/>
      <c r="AY1089" s="187"/>
      <c r="AZ1089" s="187"/>
      <c r="BA1089" s="187"/>
      <c r="BB1089" s="187"/>
      <c r="BC1089" s="187"/>
    </row>
    <row r="1090" spans="28:55">
      <c r="AB1090" s="187"/>
      <c r="AC1090" s="187"/>
      <c r="AD1090" s="187"/>
      <c r="AE1090" s="187"/>
      <c r="AF1090" s="187"/>
      <c r="AG1090" s="187"/>
      <c r="AH1090" s="187"/>
      <c r="AI1090" s="187"/>
      <c r="AJ1090" s="187"/>
      <c r="AK1090" s="187"/>
      <c r="AL1090" s="187"/>
      <c r="AM1090" s="187"/>
      <c r="AN1090" s="187"/>
      <c r="AO1090" s="187"/>
      <c r="AP1090" s="187"/>
      <c r="AQ1090" s="187"/>
      <c r="AR1090" s="187"/>
      <c r="AS1090" s="187"/>
      <c r="AT1090" s="187"/>
      <c r="AU1090" s="187"/>
      <c r="AV1090" s="187"/>
      <c r="AW1090" s="187"/>
      <c r="AX1090" s="187"/>
      <c r="AY1090" s="187"/>
      <c r="AZ1090" s="187"/>
      <c r="BA1090" s="187"/>
      <c r="BB1090" s="187"/>
      <c r="BC1090" s="187"/>
    </row>
    <row r="1091" spans="28:55">
      <c r="AB1091" s="187"/>
      <c r="AC1091" s="187"/>
      <c r="AD1091" s="187"/>
      <c r="AE1091" s="187"/>
      <c r="AF1091" s="187"/>
      <c r="AG1091" s="187"/>
      <c r="AH1091" s="187"/>
      <c r="AI1091" s="187"/>
      <c r="AJ1091" s="187"/>
      <c r="AK1091" s="187"/>
      <c r="AL1091" s="187"/>
      <c r="AM1091" s="187"/>
      <c r="AN1091" s="187"/>
      <c r="AO1091" s="187"/>
      <c r="AP1091" s="187"/>
      <c r="AQ1091" s="187"/>
      <c r="AR1091" s="187"/>
      <c r="AS1091" s="187"/>
      <c r="AT1091" s="187"/>
      <c r="AU1091" s="187"/>
      <c r="AV1091" s="187"/>
      <c r="AW1091" s="187"/>
      <c r="AX1091" s="187"/>
      <c r="AY1091" s="187"/>
      <c r="AZ1091" s="187"/>
      <c r="BA1091" s="187"/>
      <c r="BB1091" s="187"/>
      <c r="BC1091" s="187"/>
    </row>
    <row r="1092" spans="28:55">
      <c r="AB1092" s="187"/>
      <c r="AC1092" s="187"/>
      <c r="AD1092" s="187"/>
      <c r="AE1092" s="187"/>
      <c r="AF1092" s="187"/>
      <c r="AG1092" s="187"/>
      <c r="AH1092" s="187"/>
      <c r="AI1092" s="187"/>
      <c r="AJ1092" s="187"/>
      <c r="AK1092" s="187"/>
      <c r="AL1092" s="187"/>
      <c r="AM1092" s="187"/>
      <c r="AN1092" s="187"/>
      <c r="AO1092" s="187"/>
      <c r="AP1092" s="187"/>
      <c r="AQ1092" s="187"/>
      <c r="AR1092" s="187"/>
      <c r="AS1092" s="187"/>
      <c r="AT1092" s="187"/>
      <c r="AU1092" s="187"/>
      <c r="AV1092" s="187"/>
      <c r="AW1092" s="187"/>
      <c r="AX1092" s="187"/>
      <c r="AY1092" s="187"/>
      <c r="AZ1092" s="187"/>
      <c r="BA1092" s="187"/>
      <c r="BB1092" s="187"/>
      <c r="BC1092" s="187"/>
    </row>
    <row r="1093" spans="28:55">
      <c r="AB1093" s="187"/>
      <c r="AC1093" s="187"/>
      <c r="AD1093" s="187"/>
      <c r="AE1093" s="187"/>
      <c r="AF1093" s="187"/>
      <c r="AG1093" s="187"/>
      <c r="AH1093" s="187"/>
      <c r="AI1093" s="187"/>
      <c r="AJ1093" s="187"/>
      <c r="AK1093" s="187"/>
      <c r="AL1093" s="187"/>
      <c r="AM1093" s="187"/>
      <c r="AN1093" s="187"/>
      <c r="AO1093" s="187"/>
      <c r="AP1093" s="187"/>
      <c r="AQ1093" s="187"/>
      <c r="AR1093" s="187"/>
      <c r="AS1093" s="187"/>
      <c r="AT1093" s="187"/>
      <c r="AU1093" s="187"/>
      <c r="AV1093" s="187"/>
      <c r="AW1093" s="187"/>
      <c r="AX1093" s="187"/>
      <c r="AY1093" s="187"/>
      <c r="AZ1093" s="187"/>
      <c r="BA1093" s="187"/>
      <c r="BB1093" s="187"/>
      <c r="BC1093" s="187"/>
    </row>
    <row r="1094" spans="28:55">
      <c r="AB1094" s="187"/>
      <c r="AC1094" s="187"/>
      <c r="AD1094" s="187"/>
      <c r="AE1094" s="187"/>
      <c r="AF1094" s="187"/>
      <c r="AG1094" s="187"/>
      <c r="AH1094" s="187"/>
      <c r="AI1094" s="187"/>
      <c r="AJ1094" s="187"/>
      <c r="AK1094" s="187"/>
      <c r="AL1094" s="187"/>
      <c r="AM1094" s="187"/>
      <c r="AN1094" s="187"/>
      <c r="AO1094" s="187"/>
      <c r="AP1094" s="187"/>
      <c r="AQ1094" s="187"/>
      <c r="AR1094" s="187"/>
      <c r="AS1094" s="187"/>
      <c r="AT1094" s="187"/>
      <c r="AU1094" s="187"/>
      <c r="AV1094" s="187"/>
      <c r="AW1094" s="187"/>
      <c r="AX1094" s="187"/>
      <c r="AY1094" s="187"/>
      <c r="AZ1094" s="187"/>
      <c r="BA1094" s="187"/>
      <c r="BB1094" s="187"/>
      <c r="BC1094" s="187"/>
    </row>
    <row r="1095" spans="28:55">
      <c r="AB1095" s="187"/>
      <c r="AC1095" s="187"/>
      <c r="AD1095" s="187"/>
      <c r="AE1095" s="187"/>
      <c r="AF1095" s="187"/>
      <c r="AG1095" s="187"/>
      <c r="AH1095" s="187"/>
      <c r="AI1095" s="187"/>
      <c r="AJ1095" s="187"/>
      <c r="AK1095" s="187"/>
      <c r="AL1095" s="187"/>
      <c r="AM1095" s="187"/>
      <c r="AN1095" s="187"/>
      <c r="AO1095" s="187"/>
      <c r="AP1095" s="187"/>
      <c r="AQ1095" s="187"/>
      <c r="AR1095" s="187"/>
      <c r="AS1095" s="187"/>
      <c r="AT1095" s="187"/>
      <c r="AU1095" s="187"/>
      <c r="AV1095" s="187"/>
      <c r="AW1095" s="187"/>
      <c r="AX1095" s="187"/>
      <c r="AY1095" s="187"/>
      <c r="AZ1095" s="187"/>
      <c r="BA1095" s="187"/>
      <c r="BB1095" s="187"/>
      <c r="BC1095" s="187"/>
    </row>
    <row r="1096" spans="28:55">
      <c r="AB1096" s="187"/>
      <c r="AC1096" s="187"/>
      <c r="AD1096" s="187"/>
      <c r="AE1096" s="187"/>
      <c r="AF1096" s="187"/>
      <c r="AG1096" s="187"/>
      <c r="AH1096" s="187"/>
      <c r="AI1096" s="187"/>
      <c r="AJ1096" s="187"/>
      <c r="AK1096" s="187"/>
      <c r="AL1096" s="187"/>
      <c r="AM1096" s="187"/>
      <c r="AN1096" s="187"/>
      <c r="AO1096" s="187"/>
      <c r="AP1096" s="187"/>
      <c r="AQ1096" s="187"/>
      <c r="AR1096" s="187"/>
      <c r="AS1096" s="187"/>
      <c r="AT1096" s="187"/>
      <c r="AU1096" s="187"/>
      <c r="AV1096" s="187"/>
      <c r="AW1096" s="187"/>
      <c r="AX1096" s="187"/>
      <c r="AY1096" s="187"/>
      <c r="AZ1096" s="187"/>
      <c r="BA1096" s="187"/>
      <c r="BB1096" s="187"/>
      <c r="BC1096" s="187"/>
    </row>
    <row r="1097" spans="28:55">
      <c r="AB1097" s="187"/>
      <c r="AC1097" s="187"/>
      <c r="AD1097" s="187"/>
      <c r="AE1097" s="187"/>
      <c r="AF1097" s="187"/>
      <c r="AG1097" s="187"/>
      <c r="AH1097" s="187"/>
      <c r="AI1097" s="187"/>
      <c r="AJ1097" s="187"/>
      <c r="AK1097" s="187"/>
      <c r="AL1097" s="187"/>
      <c r="AM1097" s="187"/>
      <c r="AN1097" s="187"/>
      <c r="AO1097" s="187"/>
      <c r="AP1097" s="187"/>
      <c r="AQ1097" s="187"/>
      <c r="AR1097" s="187"/>
      <c r="AS1097" s="187"/>
      <c r="AT1097" s="187"/>
      <c r="AU1097" s="187"/>
      <c r="AV1097" s="187"/>
      <c r="AW1097" s="187"/>
      <c r="AX1097" s="187"/>
      <c r="AY1097" s="187"/>
      <c r="AZ1097" s="187"/>
      <c r="BA1097" s="187"/>
      <c r="BB1097" s="187"/>
      <c r="BC1097" s="187"/>
    </row>
    <row r="1098" spans="28:55">
      <c r="AB1098" s="187"/>
      <c r="AC1098" s="187"/>
      <c r="AD1098" s="187"/>
      <c r="AE1098" s="187"/>
      <c r="AF1098" s="187"/>
      <c r="AG1098" s="187"/>
      <c r="AH1098" s="187"/>
      <c r="AI1098" s="187"/>
      <c r="AJ1098" s="187"/>
      <c r="AK1098" s="187"/>
      <c r="AL1098" s="187"/>
      <c r="AM1098" s="187"/>
      <c r="AN1098" s="187"/>
      <c r="AO1098" s="187"/>
      <c r="AP1098" s="187"/>
      <c r="AQ1098" s="187"/>
      <c r="AR1098" s="187"/>
      <c r="AS1098" s="187"/>
      <c r="AT1098" s="187"/>
      <c r="AU1098" s="187"/>
      <c r="AV1098" s="187"/>
      <c r="AW1098" s="187"/>
      <c r="AX1098" s="187"/>
      <c r="AY1098" s="187"/>
      <c r="AZ1098" s="187"/>
      <c r="BA1098" s="187"/>
      <c r="BB1098" s="187"/>
      <c r="BC1098" s="187"/>
    </row>
    <row r="1099" spans="28:55">
      <c r="AB1099" s="187"/>
      <c r="AC1099" s="187"/>
      <c r="AD1099" s="187"/>
      <c r="AE1099" s="187"/>
      <c r="AF1099" s="187"/>
      <c r="AG1099" s="187"/>
      <c r="AH1099" s="187"/>
      <c r="AI1099" s="187"/>
      <c r="AJ1099" s="187"/>
      <c r="AK1099" s="187"/>
      <c r="AL1099" s="187"/>
      <c r="AM1099" s="187"/>
      <c r="AN1099" s="187"/>
      <c r="AO1099" s="187"/>
      <c r="AP1099" s="187"/>
      <c r="AQ1099" s="187"/>
      <c r="AR1099" s="187"/>
      <c r="AS1099" s="187"/>
      <c r="AT1099" s="187"/>
      <c r="AU1099" s="187"/>
      <c r="AV1099" s="187"/>
      <c r="AW1099" s="187"/>
      <c r="AX1099" s="187"/>
      <c r="AY1099" s="187"/>
      <c r="AZ1099" s="187"/>
      <c r="BA1099" s="187"/>
      <c r="BB1099" s="187"/>
      <c r="BC1099" s="187"/>
    </row>
    <row r="1100" spans="28:55">
      <c r="AB1100" s="187"/>
      <c r="AC1100" s="187"/>
      <c r="AD1100" s="187"/>
      <c r="AE1100" s="187"/>
      <c r="AF1100" s="187"/>
      <c r="AG1100" s="187"/>
      <c r="AH1100" s="187"/>
      <c r="AI1100" s="187"/>
      <c r="AJ1100" s="187"/>
      <c r="AK1100" s="187"/>
      <c r="AL1100" s="187"/>
      <c r="AM1100" s="187"/>
      <c r="AN1100" s="187"/>
      <c r="AO1100" s="187"/>
      <c r="AP1100" s="187"/>
      <c r="AQ1100" s="187"/>
      <c r="AR1100" s="187"/>
      <c r="AS1100" s="187"/>
      <c r="AT1100" s="187"/>
      <c r="AU1100" s="187"/>
      <c r="AV1100" s="187"/>
      <c r="AW1100" s="187"/>
      <c r="AX1100" s="187"/>
      <c r="AY1100" s="187"/>
      <c r="AZ1100" s="187"/>
      <c r="BA1100" s="187"/>
      <c r="BB1100" s="187"/>
      <c r="BC1100" s="187"/>
    </row>
    <row r="1101" spans="28:55">
      <c r="AB1101" s="187"/>
      <c r="AC1101" s="187"/>
      <c r="AD1101" s="187"/>
      <c r="AE1101" s="187"/>
      <c r="AF1101" s="187"/>
      <c r="AG1101" s="187"/>
      <c r="AH1101" s="187"/>
      <c r="AI1101" s="187"/>
      <c r="AJ1101" s="187"/>
      <c r="AK1101" s="187"/>
      <c r="AL1101" s="187"/>
      <c r="AM1101" s="187"/>
      <c r="AN1101" s="187"/>
      <c r="AO1101" s="187"/>
      <c r="AP1101" s="187"/>
      <c r="AQ1101" s="187"/>
      <c r="AR1101" s="187"/>
      <c r="AS1101" s="187"/>
      <c r="AT1101" s="187"/>
      <c r="AU1101" s="187"/>
      <c r="AV1101" s="187"/>
      <c r="AW1101" s="187"/>
      <c r="AX1101" s="187"/>
      <c r="AY1101" s="187"/>
      <c r="AZ1101" s="187"/>
      <c r="BA1101" s="187"/>
      <c r="BB1101" s="187"/>
      <c r="BC1101" s="187"/>
    </row>
    <row r="1102" spans="28:55">
      <c r="AB1102" s="187"/>
      <c r="AC1102" s="187"/>
      <c r="AD1102" s="187"/>
      <c r="AE1102" s="187"/>
      <c r="AF1102" s="187"/>
      <c r="AG1102" s="187"/>
      <c r="AH1102" s="187"/>
      <c r="AI1102" s="187"/>
      <c r="AJ1102" s="187"/>
      <c r="AK1102" s="187"/>
      <c r="AL1102" s="187"/>
      <c r="AM1102" s="187"/>
      <c r="AN1102" s="187"/>
      <c r="AO1102" s="187"/>
      <c r="AP1102" s="187"/>
      <c r="AQ1102" s="187"/>
      <c r="AR1102" s="187"/>
      <c r="AS1102" s="187"/>
      <c r="AT1102" s="187"/>
      <c r="AU1102" s="187"/>
      <c r="AV1102" s="187"/>
      <c r="AW1102" s="187"/>
      <c r="AX1102" s="187"/>
      <c r="AY1102" s="187"/>
      <c r="AZ1102" s="187"/>
      <c r="BA1102" s="187"/>
      <c r="BB1102" s="187"/>
      <c r="BC1102" s="187"/>
    </row>
    <row r="1103" spans="28:55">
      <c r="AB1103" s="187"/>
      <c r="AC1103" s="187"/>
      <c r="AD1103" s="187"/>
      <c r="AE1103" s="187"/>
      <c r="AF1103" s="187"/>
      <c r="AG1103" s="187"/>
      <c r="AH1103" s="187"/>
      <c r="AI1103" s="187"/>
      <c r="AJ1103" s="187"/>
      <c r="AK1103" s="187"/>
      <c r="AL1103" s="187"/>
      <c r="AM1103" s="187"/>
      <c r="AN1103" s="187"/>
      <c r="AO1103" s="187"/>
      <c r="AP1103" s="187"/>
      <c r="AQ1103" s="187"/>
      <c r="AR1103" s="187"/>
      <c r="AS1103" s="187"/>
      <c r="AT1103" s="187"/>
      <c r="AU1103" s="187"/>
      <c r="AV1103" s="187"/>
      <c r="AW1103" s="187"/>
      <c r="AX1103" s="187"/>
      <c r="AY1103" s="187"/>
      <c r="AZ1103" s="187"/>
      <c r="BA1103" s="187"/>
      <c r="BB1103" s="187"/>
      <c r="BC1103" s="187"/>
    </row>
    <row r="1104" spans="28:55">
      <c r="AB1104" s="187"/>
      <c r="AC1104" s="187"/>
      <c r="AD1104" s="187"/>
      <c r="AE1104" s="187"/>
      <c r="AF1104" s="187"/>
      <c r="AG1104" s="187"/>
      <c r="AH1104" s="187"/>
      <c r="AI1104" s="187"/>
      <c r="AJ1104" s="187"/>
      <c r="AK1104" s="187"/>
      <c r="AL1104" s="187"/>
      <c r="AM1104" s="187"/>
      <c r="AN1104" s="187"/>
      <c r="AO1104" s="187"/>
      <c r="AP1104" s="187"/>
      <c r="AQ1104" s="187"/>
      <c r="AR1104" s="187"/>
      <c r="AS1104" s="187"/>
      <c r="AT1104" s="187"/>
      <c r="AU1104" s="187"/>
      <c r="AV1104" s="187"/>
      <c r="AW1104" s="187"/>
      <c r="AX1104" s="187"/>
      <c r="AY1104" s="187"/>
      <c r="AZ1104" s="187"/>
      <c r="BA1104" s="187"/>
      <c r="BB1104" s="187"/>
      <c r="BC1104" s="187"/>
    </row>
    <row r="1105" spans="28:55">
      <c r="AB1105" s="187"/>
      <c r="AC1105" s="187"/>
      <c r="AD1105" s="187"/>
      <c r="AE1105" s="187"/>
      <c r="AF1105" s="187"/>
      <c r="AG1105" s="187"/>
      <c r="AH1105" s="187"/>
      <c r="AI1105" s="187"/>
      <c r="AJ1105" s="187"/>
      <c r="AK1105" s="187"/>
      <c r="AL1105" s="187"/>
      <c r="AM1105" s="187"/>
      <c r="AN1105" s="187"/>
      <c r="AO1105" s="187"/>
      <c r="AP1105" s="187"/>
      <c r="AQ1105" s="187"/>
      <c r="AR1105" s="187"/>
      <c r="AS1105" s="187"/>
      <c r="AT1105" s="187"/>
      <c r="AU1105" s="187"/>
      <c r="AV1105" s="187"/>
      <c r="AW1105" s="187"/>
      <c r="AX1105" s="187"/>
      <c r="AY1105" s="187"/>
      <c r="AZ1105" s="187"/>
      <c r="BA1105" s="187"/>
      <c r="BB1105" s="187"/>
      <c r="BC1105" s="187"/>
    </row>
    <row r="1106" spans="28:55">
      <c r="AB1106" s="187"/>
      <c r="AC1106" s="187"/>
      <c r="AD1106" s="187"/>
      <c r="AE1106" s="187"/>
      <c r="AF1106" s="187"/>
      <c r="AG1106" s="187"/>
      <c r="AH1106" s="187"/>
      <c r="AI1106" s="187"/>
      <c r="AJ1106" s="187"/>
      <c r="AK1106" s="187"/>
      <c r="AL1106" s="187"/>
      <c r="AM1106" s="187"/>
      <c r="AN1106" s="187"/>
      <c r="AO1106" s="187"/>
      <c r="AP1106" s="187"/>
      <c r="AQ1106" s="187"/>
      <c r="AR1106" s="187"/>
      <c r="AS1106" s="187"/>
      <c r="AT1106" s="187"/>
      <c r="AU1106" s="187"/>
      <c r="AV1106" s="187"/>
      <c r="AW1106" s="187"/>
      <c r="AX1106" s="187"/>
      <c r="AY1106" s="187"/>
      <c r="AZ1106" s="187"/>
      <c r="BA1106" s="187"/>
      <c r="BB1106" s="187"/>
      <c r="BC1106" s="187"/>
    </row>
    <row r="1107" spans="28:55">
      <c r="AB1107" s="187"/>
      <c r="AC1107" s="187"/>
      <c r="AD1107" s="187"/>
      <c r="AE1107" s="187"/>
      <c r="AF1107" s="187"/>
      <c r="AG1107" s="187"/>
      <c r="AH1107" s="187"/>
      <c r="AI1107" s="187"/>
      <c r="AJ1107" s="187"/>
      <c r="AK1107" s="187"/>
      <c r="AL1107" s="187"/>
      <c r="AM1107" s="187"/>
      <c r="AN1107" s="187"/>
      <c r="AO1107" s="187"/>
      <c r="AP1107" s="187"/>
      <c r="AQ1107" s="187"/>
      <c r="AR1107" s="187"/>
      <c r="AS1107" s="187"/>
      <c r="AT1107" s="187"/>
      <c r="AU1107" s="187"/>
      <c r="AV1107" s="187"/>
      <c r="AW1107" s="187"/>
      <c r="AX1107" s="187"/>
      <c r="AY1107" s="187"/>
      <c r="AZ1107" s="187"/>
      <c r="BA1107" s="187"/>
      <c r="BB1107" s="187"/>
      <c r="BC1107" s="187"/>
    </row>
    <row r="1108" spans="28:55">
      <c r="AB1108" s="187"/>
      <c r="AC1108" s="187"/>
      <c r="AD1108" s="187"/>
      <c r="AE1108" s="187"/>
      <c r="AF1108" s="187"/>
      <c r="AG1108" s="187"/>
      <c r="AH1108" s="187"/>
      <c r="AI1108" s="187"/>
      <c r="AJ1108" s="187"/>
      <c r="AK1108" s="187"/>
      <c r="AL1108" s="187"/>
      <c r="AM1108" s="187"/>
      <c r="AN1108" s="187"/>
      <c r="AO1108" s="187"/>
      <c r="AP1108" s="187"/>
      <c r="AQ1108" s="187"/>
      <c r="AR1108" s="187"/>
      <c r="AS1108" s="187"/>
      <c r="AT1108" s="187"/>
      <c r="AU1108" s="187"/>
      <c r="AV1108" s="187"/>
      <c r="AW1108" s="187"/>
      <c r="AX1108" s="187"/>
      <c r="AY1108" s="187"/>
      <c r="AZ1108" s="187"/>
      <c r="BA1108" s="187"/>
      <c r="BB1108" s="187"/>
      <c r="BC1108" s="187"/>
    </row>
    <row r="1109" spans="28:55">
      <c r="AB1109" s="187"/>
      <c r="AC1109" s="187"/>
      <c r="AD1109" s="187"/>
      <c r="AE1109" s="187"/>
      <c r="AF1109" s="187"/>
      <c r="AG1109" s="187"/>
      <c r="AH1109" s="187"/>
      <c r="AI1109" s="187"/>
      <c r="AJ1109" s="187"/>
      <c r="AK1109" s="187"/>
      <c r="AL1109" s="187"/>
      <c r="AM1109" s="187"/>
      <c r="AN1109" s="187"/>
      <c r="AO1109" s="187"/>
      <c r="AP1109" s="187"/>
      <c r="AQ1109" s="187"/>
      <c r="AR1109" s="187"/>
      <c r="AS1109" s="187"/>
      <c r="AT1109" s="187"/>
      <c r="AU1109" s="187"/>
      <c r="AV1109" s="187"/>
      <c r="AW1109" s="187"/>
      <c r="AX1109" s="187"/>
      <c r="AY1109" s="187"/>
      <c r="AZ1109" s="187"/>
      <c r="BA1109" s="187"/>
      <c r="BB1109" s="187"/>
      <c r="BC1109" s="187"/>
    </row>
    <row r="1110" spans="28:55">
      <c r="AB1110" s="187"/>
      <c r="AC1110" s="187"/>
      <c r="AD1110" s="187"/>
      <c r="AE1110" s="187"/>
      <c r="AF1110" s="187"/>
      <c r="AG1110" s="187"/>
      <c r="AH1110" s="187"/>
      <c r="AI1110" s="187"/>
      <c r="AJ1110" s="187"/>
      <c r="AK1110" s="187"/>
      <c r="AL1110" s="187"/>
      <c r="AM1110" s="187"/>
      <c r="AN1110" s="187"/>
      <c r="AO1110" s="187"/>
      <c r="AP1110" s="187"/>
      <c r="AQ1110" s="187"/>
      <c r="AR1110" s="187"/>
      <c r="AS1110" s="187"/>
      <c r="AT1110" s="187"/>
      <c r="AU1110" s="187"/>
      <c r="AV1110" s="187"/>
      <c r="AW1110" s="187"/>
      <c r="AX1110" s="187"/>
      <c r="AY1110" s="187"/>
      <c r="AZ1110" s="187"/>
      <c r="BA1110" s="187"/>
      <c r="BB1110" s="187"/>
      <c r="BC1110" s="187"/>
    </row>
    <row r="1111" spans="28:55">
      <c r="AB1111" s="187"/>
      <c r="AC1111" s="187"/>
      <c r="AD1111" s="187"/>
      <c r="AE1111" s="187"/>
      <c r="AF1111" s="187"/>
      <c r="AG1111" s="187"/>
      <c r="AH1111" s="187"/>
      <c r="AI1111" s="187"/>
      <c r="AJ1111" s="187"/>
      <c r="AK1111" s="187"/>
      <c r="AL1111" s="187"/>
      <c r="AM1111" s="187"/>
      <c r="AN1111" s="187"/>
      <c r="AO1111" s="187"/>
      <c r="AP1111" s="187"/>
      <c r="AQ1111" s="187"/>
      <c r="AR1111" s="187"/>
      <c r="AS1111" s="187"/>
      <c r="AT1111" s="187"/>
      <c r="AU1111" s="187"/>
      <c r="AV1111" s="187"/>
      <c r="AW1111" s="187"/>
      <c r="AX1111" s="187"/>
      <c r="AY1111" s="187"/>
      <c r="AZ1111" s="187"/>
      <c r="BA1111" s="187"/>
      <c r="BB1111" s="187"/>
      <c r="BC1111" s="187"/>
    </row>
    <row r="1112" spans="28:55">
      <c r="AB1112" s="187"/>
      <c r="AC1112" s="187"/>
      <c r="AD1112" s="187"/>
      <c r="AE1112" s="187"/>
      <c r="AF1112" s="187"/>
      <c r="AG1112" s="187"/>
      <c r="AH1112" s="187"/>
      <c r="AI1112" s="187"/>
      <c r="AJ1112" s="187"/>
      <c r="AK1112" s="187"/>
      <c r="AL1112" s="187"/>
      <c r="AM1112" s="187"/>
      <c r="AN1112" s="187"/>
      <c r="AO1112" s="187"/>
      <c r="AP1112" s="187"/>
      <c r="AQ1112" s="187"/>
      <c r="AR1112" s="187"/>
      <c r="AS1112" s="187"/>
      <c r="AT1112" s="187"/>
      <c r="AU1112" s="187"/>
      <c r="AV1112" s="187"/>
      <c r="AW1112" s="187"/>
      <c r="AX1112" s="187"/>
      <c r="AY1112" s="187"/>
      <c r="AZ1112" s="187"/>
      <c r="BA1112" s="187"/>
      <c r="BB1112" s="187"/>
      <c r="BC1112" s="187"/>
    </row>
    <row r="1113" spans="28:55">
      <c r="AB1113" s="187"/>
      <c r="AC1113" s="187"/>
      <c r="AD1113" s="187"/>
      <c r="AE1113" s="187"/>
      <c r="AF1113" s="187"/>
      <c r="AG1113" s="187"/>
      <c r="AH1113" s="187"/>
      <c r="AI1113" s="187"/>
      <c r="AJ1113" s="187"/>
      <c r="AK1113" s="187"/>
      <c r="AL1113" s="187"/>
      <c r="AM1113" s="187"/>
      <c r="AN1113" s="187"/>
      <c r="AO1113" s="187"/>
      <c r="AP1113" s="187"/>
      <c r="AQ1113" s="187"/>
      <c r="AR1113" s="187"/>
      <c r="AS1113" s="187"/>
      <c r="AT1113" s="187"/>
      <c r="AU1113" s="187"/>
      <c r="AV1113" s="187"/>
      <c r="AW1113" s="187"/>
      <c r="AX1113" s="187"/>
      <c r="AY1113" s="187"/>
      <c r="AZ1113" s="187"/>
      <c r="BA1113" s="187"/>
      <c r="BB1113" s="187"/>
      <c r="BC1113" s="187"/>
    </row>
    <row r="1114" spans="28:55">
      <c r="AB1114" s="187"/>
      <c r="AC1114" s="187"/>
      <c r="AD1114" s="187"/>
      <c r="AE1114" s="187"/>
      <c r="AF1114" s="187"/>
      <c r="AG1114" s="187"/>
      <c r="AH1114" s="187"/>
      <c r="AI1114" s="187"/>
      <c r="AJ1114" s="187"/>
      <c r="AK1114" s="187"/>
      <c r="AL1114" s="187"/>
      <c r="AM1114" s="187"/>
      <c r="AN1114" s="187"/>
      <c r="AO1114" s="187"/>
      <c r="AP1114" s="187"/>
      <c r="AQ1114" s="187"/>
      <c r="AR1114" s="187"/>
      <c r="AS1114" s="187"/>
      <c r="AT1114" s="187"/>
      <c r="AU1114" s="187"/>
      <c r="AV1114" s="187"/>
      <c r="AW1114" s="187"/>
      <c r="AX1114" s="187"/>
      <c r="AY1114" s="187"/>
      <c r="AZ1114" s="187"/>
      <c r="BA1114" s="187"/>
      <c r="BB1114" s="187"/>
      <c r="BC1114" s="187"/>
    </row>
    <row r="1115" spans="28:55">
      <c r="AB1115" s="187"/>
      <c r="AC1115" s="187"/>
      <c r="AD1115" s="187"/>
      <c r="AE1115" s="187"/>
      <c r="AF1115" s="187"/>
      <c r="AG1115" s="187"/>
      <c r="AH1115" s="187"/>
      <c r="AI1115" s="187"/>
      <c r="AJ1115" s="187"/>
      <c r="AK1115" s="187"/>
      <c r="AL1115" s="187"/>
      <c r="AM1115" s="187"/>
      <c r="AN1115" s="187"/>
      <c r="AO1115" s="187"/>
      <c r="AP1115" s="187"/>
      <c r="AQ1115" s="187"/>
      <c r="AR1115" s="187"/>
      <c r="AS1115" s="187"/>
      <c r="AT1115" s="187"/>
      <c r="AU1115" s="187"/>
      <c r="AV1115" s="187"/>
      <c r="AW1115" s="187"/>
      <c r="AX1115" s="187"/>
      <c r="AY1115" s="187"/>
      <c r="AZ1115" s="187"/>
      <c r="BA1115" s="187"/>
      <c r="BB1115" s="187"/>
      <c r="BC1115" s="187"/>
    </row>
    <row r="1116" spans="28:55">
      <c r="AB1116" s="187"/>
      <c r="AC1116" s="187"/>
      <c r="AD1116" s="187"/>
      <c r="AE1116" s="187"/>
      <c r="AF1116" s="187"/>
      <c r="AG1116" s="187"/>
      <c r="AH1116" s="187"/>
      <c r="AI1116" s="187"/>
      <c r="AJ1116" s="187"/>
      <c r="AK1116" s="187"/>
      <c r="AL1116" s="187"/>
      <c r="AM1116" s="187"/>
      <c r="AN1116" s="187"/>
      <c r="AO1116" s="187"/>
      <c r="AP1116" s="187"/>
      <c r="AQ1116" s="187"/>
      <c r="AR1116" s="187"/>
      <c r="AS1116" s="187"/>
      <c r="AT1116" s="187"/>
      <c r="AU1116" s="187"/>
      <c r="AV1116" s="187"/>
      <c r="AW1116" s="187"/>
      <c r="AX1116" s="187"/>
      <c r="AY1116" s="187"/>
      <c r="AZ1116" s="187"/>
      <c r="BA1116" s="187"/>
      <c r="BB1116" s="187"/>
      <c r="BC1116" s="187"/>
    </row>
    <row r="1117" spans="28:55">
      <c r="AB1117" s="187"/>
      <c r="AC1117" s="187"/>
      <c r="AD1117" s="187"/>
      <c r="AE1117" s="187"/>
      <c r="AF1117" s="187"/>
      <c r="AG1117" s="187"/>
      <c r="AH1117" s="187"/>
      <c r="AI1117" s="187"/>
      <c r="AJ1117" s="187"/>
      <c r="AK1117" s="187"/>
      <c r="AL1117" s="187"/>
      <c r="AM1117" s="187"/>
      <c r="AN1117" s="187"/>
      <c r="AO1117" s="187"/>
      <c r="AP1117" s="187"/>
      <c r="AQ1117" s="187"/>
      <c r="AR1117" s="187"/>
      <c r="AS1117" s="187"/>
      <c r="AT1117" s="187"/>
      <c r="AU1117" s="187"/>
      <c r="AV1117" s="187"/>
      <c r="AW1117" s="187"/>
      <c r="AX1117" s="187"/>
      <c r="AY1117" s="187"/>
      <c r="AZ1117" s="187"/>
      <c r="BA1117" s="187"/>
      <c r="BB1117" s="187"/>
      <c r="BC1117" s="187"/>
    </row>
    <row r="1118" spans="28:55">
      <c r="AB1118" s="187"/>
      <c r="AC1118" s="187"/>
      <c r="AD1118" s="187"/>
      <c r="AE1118" s="187"/>
      <c r="AF1118" s="187"/>
      <c r="AG1118" s="187"/>
      <c r="AH1118" s="187"/>
      <c r="AI1118" s="187"/>
      <c r="AJ1118" s="187"/>
      <c r="AK1118" s="187"/>
      <c r="AL1118" s="187"/>
      <c r="AM1118" s="187"/>
      <c r="AN1118" s="187"/>
      <c r="AO1118" s="187"/>
      <c r="AP1118" s="187"/>
      <c r="AQ1118" s="187"/>
      <c r="AR1118" s="187"/>
      <c r="AS1118" s="187"/>
      <c r="AT1118" s="187"/>
      <c r="AU1118" s="187"/>
      <c r="AV1118" s="187"/>
      <c r="AW1118" s="187"/>
      <c r="AX1118" s="187"/>
      <c r="AY1118" s="187"/>
      <c r="AZ1118" s="187"/>
      <c r="BA1118" s="187"/>
      <c r="BB1118" s="187"/>
      <c r="BC1118" s="187"/>
    </row>
    <row r="1119" spans="28:55">
      <c r="AB1119" s="187"/>
      <c r="AC1119" s="187"/>
      <c r="AD1119" s="187"/>
      <c r="AE1119" s="187"/>
      <c r="AF1119" s="187"/>
      <c r="AG1119" s="187"/>
      <c r="AH1119" s="187"/>
      <c r="AI1119" s="187"/>
      <c r="AJ1119" s="187"/>
      <c r="AK1119" s="187"/>
      <c r="AL1119" s="187"/>
      <c r="AM1119" s="187"/>
      <c r="AN1119" s="187"/>
      <c r="AO1119" s="187"/>
      <c r="AP1119" s="187"/>
      <c r="AQ1119" s="187"/>
      <c r="AR1119" s="187"/>
      <c r="AS1119" s="187"/>
      <c r="AT1119" s="187"/>
      <c r="AU1119" s="187"/>
      <c r="AV1119" s="187"/>
      <c r="AW1119" s="187"/>
      <c r="AX1119" s="187"/>
      <c r="AY1119" s="187"/>
      <c r="AZ1119" s="187"/>
      <c r="BA1119" s="187"/>
      <c r="BB1119" s="187"/>
      <c r="BC1119" s="187"/>
    </row>
    <row r="1120" spans="28:55">
      <c r="AB1120" s="187"/>
      <c r="AC1120" s="187"/>
      <c r="AD1120" s="187"/>
      <c r="AE1120" s="187"/>
      <c r="AF1120" s="187"/>
      <c r="AG1120" s="187"/>
      <c r="AH1120" s="187"/>
      <c r="AI1120" s="187"/>
      <c r="AJ1120" s="187"/>
      <c r="AK1120" s="187"/>
      <c r="AL1120" s="187"/>
      <c r="AM1120" s="187"/>
      <c r="AN1120" s="187"/>
      <c r="AO1120" s="187"/>
      <c r="AP1120" s="187"/>
      <c r="AQ1120" s="187"/>
      <c r="AR1120" s="187"/>
      <c r="AS1120" s="187"/>
      <c r="AT1120" s="187"/>
      <c r="AU1120" s="187"/>
      <c r="AV1120" s="187"/>
      <c r="AW1120" s="187"/>
      <c r="AX1120" s="187"/>
      <c r="AY1120" s="187"/>
      <c r="AZ1120" s="187"/>
      <c r="BA1120" s="187"/>
      <c r="BB1120" s="187"/>
      <c r="BC1120" s="187"/>
    </row>
    <row r="1121" spans="28:55">
      <c r="AB1121" s="187"/>
      <c r="AC1121" s="187"/>
      <c r="AD1121" s="187"/>
      <c r="AE1121" s="187"/>
      <c r="AF1121" s="187"/>
      <c r="AG1121" s="187"/>
      <c r="AH1121" s="187"/>
      <c r="AI1121" s="187"/>
      <c r="AJ1121" s="187"/>
      <c r="AK1121" s="187"/>
      <c r="AL1121" s="187"/>
      <c r="AM1121" s="187"/>
      <c r="AN1121" s="187"/>
      <c r="AO1121" s="187"/>
      <c r="AP1121" s="187"/>
      <c r="AQ1121" s="187"/>
      <c r="AR1121" s="187"/>
      <c r="AS1121" s="187"/>
      <c r="AT1121" s="187"/>
      <c r="AU1121" s="187"/>
      <c r="AV1121" s="187"/>
      <c r="AW1121" s="187"/>
      <c r="AX1121" s="187"/>
      <c r="AY1121" s="187"/>
      <c r="AZ1121" s="187"/>
      <c r="BA1121" s="187"/>
      <c r="BB1121" s="187"/>
      <c r="BC1121" s="187"/>
    </row>
    <row r="1122" spans="28:55">
      <c r="AB1122" s="187"/>
      <c r="AC1122" s="187"/>
      <c r="AD1122" s="187"/>
      <c r="AE1122" s="187"/>
      <c r="AF1122" s="187"/>
      <c r="AG1122" s="187"/>
      <c r="AH1122" s="187"/>
      <c r="AI1122" s="187"/>
      <c r="AJ1122" s="187"/>
      <c r="AK1122" s="187"/>
      <c r="AL1122" s="187"/>
      <c r="AM1122" s="187"/>
      <c r="AN1122" s="187"/>
      <c r="AO1122" s="187"/>
      <c r="AP1122" s="187"/>
      <c r="AQ1122" s="187"/>
      <c r="AR1122" s="187"/>
      <c r="AS1122" s="187"/>
      <c r="AT1122" s="187"/>
      <c r="AU1122" s="187"/>
      <c r="AV1122" s="187"/>
      <c r="AW1122" s="187"/>
      <c r="AX1122" s="187"/>
      <c r="AY1122" s="187"/>
      <c r="AZ1122" s="187"/>
      <c r="BA1122" s="187"/>
      <c r="BB1122" s="187"/>
      <c r="BC1122" s="187"/>
    </row>
    <row r="1123" spans="28:55">
      <c r="AB1123" s="187"/>
      <c r="AC1123" s="187"/>
      <c r="AD1123" s="187"/>
      <c r="AE1123" s="187"/>
      <c r="AF1123" s="187"/>
      <c r="AG1123" s="187"/>
      <c r="AH1123" s="187"/>
      <c r="AI1123" s="187"/>
      <c r="AJ1123" s="187"/>
      <c r="AK1123" s="187"/>
      <c r="AL1123" s="187"/>
      <c r="AM1123" s="187"/>
      <c r="AN1123" s="187"/>
      <c r="AO1123" s="187"/>
      <c r="AP1123" s="187"/>
      <c r="AQ1123" s="187"/>
      <c r="AR1123" s="187"/>
      <c r="AS1123" s="187"/>
      <c r="AT1123" s="187"/>
      <c r="AU1123" s="187"/>
      <c r="AV1123" s="187"/>
      <c r="AW1123" s="187"/>
      <c r="AX1123" s="187"/>
      <c r="AY1123" s="187"/>
      <c r="AZ1123" s="187"/>
      <c r="BA1123" s="187"/>
      <c r="BB1123" s="187"/>
      <c r="BC1123" s="187"/>
    </row>
    <row r="1124" spans="28:55">
      <c r="AB1124" s="187"/>
      <c r="AC1124" s="187"/>
      <c r="AD1124" s="187"/>
      <c r="AE1124" s="187"/>
      <c r="AF1124" s="187"/>
      <c r="AG1124" s="187"/>
      <c r="AH1124" s="187"/>
      <c r="AI1124" s="187"/>
      <c r="AJ1124" s="187"/>
      <c r="AK1124" s="187"/>
      <c r="AL1124" s="187"/>
      <c r="AM1124" s="187"/>
      <c r="AN1124" s="187"/>
      <c r="AO1124" s="187"/>
      <c r="AP1124" s="187"/>
      <c r="AQ1124" s="187"/>
      <c r="AR1124" s="187"/>
      <c r="AS1124" s="187"/>
      <c r="AT1124" s="187"/>
      <c r="AU1124" s="187"/>
      <c r="AV1124" s="187"/>
      <c r="AW1124" s="187"/>
      <c r="AX1124" s="187"/>
      <c r="AY1124" s="187"/>
      <c r="AZ1124" s="187"/>
      <c r="BA1124" s="187"/>
      <c r="BB1124" s="187"/>
      <c r="BC1124" s="187"/>
    </row>
    <row r="1125" spans="28:55">
      <c r="AB1125" s="187"/>
      <c r="AC1125" s="187"/>
      <c r="AD1125" s="187"/>
      <c r="AE1125" s="187"/>
      <c r="AF1125" s="187"/>
      <c r="AG1125" s="187"/>
      <c r="AH1125" s="187"/>
      <c r="AI1125" s="187"/>
      <c r="AJ1125" s="187"/>
      <c r="AK1125" s="187"/>
      <c r="AL1125" s="187"/>
      <c r="AM1125" s="187"/>
      <c r="AN1125" s="187"/>
      <c r="AO1125" s="187"/>
      <c r="AP1125" s="187"/>
      <c r="AQ1125" s="187"/>
      <c r="AR1125" s="187"/>
      <c r="AS1125" s="187"/>
      <c r="AT1125" s="187"/>
      <c r="AU1125" s="187"/>
      <c r="AV1125" s="187"/>
      <c r="AW1125" s="187"/>
      <c r="AX1125" s="187"/>
      <c r="AY1125" s="187"/>
      <c r="AZ1125" s="187"/>
      <c r="BA1125" s="187"/>
      <c r="BB1125" s="187"/>
      <c r="BC1125" s="187"/>
    </row>
    <row r="1126" spans="28:55">
      <c r="AB1126" s="187"/>
      <c r="AC1126" s="187"/>
      <c r="AD1126" s="187"/>
      <c r="AE1126" s="187"/>
      <c r="AF1126" s="187"/>
      <c r="AG1126" s="187"/>
      <c r="AH1126" s="187"/>
      <c r="AI1126" s="187"/>
      <c r="AJ1126" s="187"/>
      <c r="AK1126" s="187"/>
      <c r="AL1126" s="187"/>
      <c r="AM1126" s="187"/>
      <c r="AN1126" s="187"/>
      <c r="AO1126" s="187"/>
      <c r="AP1126" s="187"/>
      <c r="AQ1126" s="187"/>
      <c r="AR1126" s="187"/>
      <c r="AS1126" s="187"/>
      <c r="AT1126" s="187"/>
      <c r="AU1126" s="187"/>
      <c r="AV1126" s="187"/>
      <c r="AW1126" s="187"/>
      <c r="AX1126" s="187"/>
      <c r="AY1126" s="187"/>
      <c r="AZ1126" s="187"/>
      <c r="BA1126" s="187"/>
      <c r="BB1126" s="187"/>
      <c r="BC1126" s="187"/>
    </row>
    <row r="1127" spans="28:55">
      <c r="AB1127" s="187"/>
      <c r="AC1127" s="187"/>
      <c r="AD1127" s="187"/>
      <c r="AE1127" s="187"/>
      <c r="AF1127" s="187"/>
      <c r="AG1127" s="187"/>
      <c r="AH1127" s="187"/>
      <c r="AI1127" s="187"/>
      <c r="AJ1127" s="187"/>
      <c r="AK1127" s="187"/>
      <c r="AL1127" s="187"/>
      <c r="AM1127" s="187"/>
      <c r="AN1127" s="187"/>
      <c r="AO1127" s="187"/>
      <c r="AP1127" s="187"/>
      <c r="AQ1127" s="187"/>
      <c r="AR1127" s="187"/>
      <c r="AS1127" s="187"/>
      <c r="AT1127" s="187"/>
      <c r="AU1127" s="187"/>
      <c r="AV1127" s="187"/>
      <c r="AW1127" s="187"/>
      <c r="AX1127" s="187"/>
      <c r="AY1127" s="187"/>
      <c r="AZ1127" s="187"/>
      <c r="BA1127" s="187"/>
      <c r="BB1127" s="187"/>
      <c r="BC1127" s="187"/>
    </row>
    <row r="1128" spans="28:55">
      <c r="AB1128" s="187"/>
      <c r="AC1128" s="187"/>
      <c r="AD1128" s="187"/>
      <c r="AE1128" s="187"/>
      <c r="AF1128" s="187"/>
      <c r="AG1128" s="187"/>
      <c r="AH1128" s="187"/>
      <c r="AI1128" s="187"/>
      <c r="AJ1128" s="187"/>
      <c r="AK1128" s="187"/>
      <c r="AL1128" s="187"/>
      <c r="AM1128" s="187"/>
      <c r="AN1128" s="187"/>
      <c r="AO1128" s="187"/>
      <c r="AP1128" s="187"/>
      <c r="AQ1128" s="187"/>
      <c r="AR1128" s="187"/>
      <c r="AS1128" s="187"/>
      <c r="AT1128" s="187"/>
      <c r="AU1128" s="187"/>
      <c r="AV1128" s="187"/>
      <c r="AW1128" s="187"/>
      <c r="AX1128" s="187"/>
      <c r="AY1128" s="187"/>
      <c r="AZ1128" s="187"/>
      <c r="BA1128" s="187"/>
      <c r="BB1128" s="187"/>
      <c r="BC1128" s="187"/>
    </row>
    <row r="1129" spans="28:55">
      <c r="AB1129" s="187"/>
      <c r="AC1129" s="187"/>
      <c r="AD1129" s="187"/>
      <c r="AE1129" s="187"/>
      <c r="AF1129" s="187"/>
      <c r="AG1129" s="187"/>
      <c r="AH1129" s="187"/>
      <c r="AI1129" s="187"/>
      <c r="AJ1129" s="187"/>
      <c r="AK1129" s="187"/>
      <c r="AL1129" s="187"/>
      <c r="AM1129" s="187"/>
      <c r="AN1129" s="187"/>
      <c r="AO1129" s="187"/>
      <c r="AP1129" s="187"/>
      <c r="AQ1129" s="187"/>
      <c r="AR1129" s="187"/>
      <c r="AS1129" s="187"/>
      <c r="AT1129" s="187"/>
      <c r="AU1129" s="187"/>
      <c r="AV1129" s="187"/>
      <c r="AW1129" s="187"/>
      <c r="AX1129" s="187"/>
      <c r="AY1129" s="187"/>
      <c r="AZ1129" s="187"/>
      <c r="BA1129" s="187"/>
      <c r="BB1129" s="187"/>
      <c r="BC1129" s="187"/>
    </row>
    <row r="1130" spans="28:55">
      <c r="AB1130" s="187"/>
      <c r="AC1130" s="187"/>
      <c r="AD1130" s="187"/>
      <c r="AE1130" s="187"/>
      <c r="AF1130" s="187"/>
      <c r="AG1130" s="187"/>
      <c r="AH1130" s="187"/>
      <c r="AI1130" s="187"/>
      <c r="AJ1130" s="187"/>
      <c r="AK1130" s="187"/>
      <c r="AL1130" s="187"/>
      <c r="AM1130" s="187"/>
      <c r="AN1130" s="187"/>
      <c r="AO1130" s="187"/>
      <c r="AP1130" s="187"/>
      <c r="AQ1130" s="187"/>
      <c r="AR1130" s="187"/>
      <c r="AS1130" s="187"/>
      <c r="AT1130" s="187"/>
      <c r="AU1130" s="187"/>
      <c r="AV1130" s="187"/>
      <c r="AW1130" s="187"/>
      <c r="AX1130" s="187"/>
      <c r="AY1130" s="187"/>
      <c r="AZ1130" s="187"/>
      <c r="BA1130" s="187"/>
      <c r="BB1130" s="187"/>
      <c r="BC1130" s="187"/>
    </row>
    <row r="1131" spans="28:55">
      <c r="AB1131" s="187"/>
      <c r="AC1131" s="187"/>
      <c r="AD1131" s="187"/>
      <c r="AE1131" s="187"/>
      <c r="AF1131" s="187"/>
      <c r="AG1131" s="187"/>
      <c r="AH1131" s="187"/>
      <c r="AI1131" s="187"/>
      <c r="AJ1131" s="187"/>
      <c r="AK1131" s="187"/>
      <c r="AL1131" s="187"/>
      <c r="AM1131" s="187"/>
      <c r="AN1131" s="187"/>
      <c r="AO1131" s="187"/>
      <c r="AP1131" s="187"/>
      <c r="AQ1131" s="187"/>
      <c r="AR1131" s="187"/>
      <c r="AS1131" s="187"/>
      <c r="AT1131" s="187"/>
      <c r="AU1131" s="187"/>
      <c r="AV1131" s="187"/>
      <c r="AW1131" s="187"/>
      <c r="AX1131" s="187"/>
      <c r="AY1131" s="187"/>
      <c r="AZ1131" s="187"/>
      <c r="BA1131" s="187"/>
      <c r="BB1131" s="187"/>
      <c r="BC1131" s="187"/>
    </row>
    <row r="1132" spans="28:55">
      <c r="AB1132" s="187"/>
      <c r="AC1132" s="187"/>
      <c r="AD1132" s="187"/>
      <c r="AE1132" s="187"/>
      <c r="AF1132" s="187"/>
      <c r="AG1132" s="187"/>
      <c r="AH1132" s="187"/>
      <c r="AI1132" s="187"/>
      <c r="AJ1132" s="187"/>
      <c r="AK1132" s="187"/>
      <c r="AL1132" s="187"/>
      <c r="AM1132" s="187"/>
      <c r="AN1132" s="187"/>
      <c r="AO1132" s="187"/>
      <c r="AP1132" s="187"/>
      <c r="AQ1132" s="187"/>
      <c r="AR1132" s="187"/>
      <c r="AS1132" s="187"/>
      <c r="AT1132" s="187"/>
      <c r="AU1132" s="187"/>
      <c r="AV1132" s="187"/>
      <c r="AW1132" s="187"/>
      <c r="AX1132" s="187"/>
      <c r="AY1132" s="187"/>
      <c r="AZ1132" s="187"/>
      <c r="BA1132" s="187"/>
      <c r="BB1132" s="187"/>
      <c r="BC1132" s="187"/>
    </row>
    <row r="1133" spans="28:55">
      <c r="AB1133" s="187"/>
      <c r="AC1133" s="187"/>
      <c r="AD1133" s="187"/>
      <c r="AE1133" s="187"/>
      <c r="AF1133" s="187"/>
      <c r="AG1133" s="187"/>
      <c r="AH1133" s="187"/>
      <c r="AI1133" s="187"/>
      <c r="AJ1133" s="187"/>
      <c r="AK1133" s="187"/>
      <c r="AL1133" s="187"/>
      <c r="AM1133" s="187"/>
      <c r="AN1133" s="187"/>
      <c r="AO1133" s="187"/>
      <c r="AP1133" s="187"/>
      <c r="AQ1133" s="187"/>
      <c r="AR1133" s="187"/>
      <c r="AS1133" s="187"/>
      <c r="AT1133" s="187"/>
      <c r="AU1133" s="187"/>
      <c r="AV1133" s="187"/>
      <c r="AW1133" s="187"/>
      <c r="AX1133" s="187"/>
      <c r="AY1133" s="187"/>
      <c r="AZ1133" s="187"/>
      <c r="BA1133" s="187"/>
      <c r="BB1133" s="187"/>
      <c r="BC1133" s="187"/>
    </row>
    <row r="1134" spans="28:55">
      <c r="AB1134" s="187"/>
      <c r="AC1134" s="187"/>
      <c r="AD1134" s="187"/>
      <c r="AE1134" s="187"/>
      <c r="AF1134" s="187"/>
      <c r="AG1134" s="187"/>
      <c r="AH1134" s="187"/>
      <c r="AI1134" s="187"/>
      <c r="AJ1134" s="187"/>
      <c r="AK1134" s="187"/>
      <c r="AL1134" s="187"/>
      <c r="AM1134" s="187"/>
      <c r="AN1134" s="187"/>
      <c r="AO1134" s="187"/>
      <c r="AP1134" s="187"/>
      <c r="AQ1134" s="187"/>
      <c r="AR1134" s="187"/>
      <c r="AS1134" s="187"/>
      <c r="AT1134" s="187"/>
      <c r="AU1134" s="187"/>
      <c r="AV1134" s="187"/>
      <c r="AW1134" s="187"/>
      <c r="AX1134" s="187"/>
      <c r="AY1134" s="187"/>
      <c r="AZ1134" s="187"/>
      <c r="BA1134" s="187"/>
      <c r="BB1134" s="187"/>
      <c r="BC1134" s="187"/>
    </row>
    <row r="1135" spans="28:55">
      <c r="AB1135" s="187"/>
      <c r="AC1135" s="187"/>
      <c r="AD1135" s="187"/>
      <c r="AE1135" s="187"/>
      <c r="AF1135" s="187"/>
      <c r="AG1135" s="187"/>
      <c r="AH1135" s="187"/>
      <c r="AI1135" s="187"/>
      <c r="AJ1135" s="187"/>
      <c r="AK1135" s="187"/>
      <c r="AL1135" s="187"/>
      <c r="AM1135" s="187"/>
      <c r="AN1135" s="187"/>
      <c r="AO1135" s="187"/>
      <c r="AP1135" s="187"/>
      <c r="AQ1135" s="187"/>
      <c r="AR1135" s="187"/>
      <c r="AS1135" s="187"/>
      <c r="AT1135" s="187"/>
      <c r="AU1135" s="187"/>
      <c r="AV1135" s="187"/>
      <c r="AW1135" s="187"/>
      <c r="AX1135" s="187"/>
      <c r="AY1135" s="187"/>
      <c r="AZ1135" s="187"/>
      <c r="BA1135" s="187"/>
      <c r="BB1135" s="187"/>
      <c r="BC1135" s="187"/>
    </row>
    <row r="1136" spans="28:55">
      <c r="AB1136" s="187"/>
      <c r="AC1136" s="187"/>
      <c r="AD1136" s="187"/>
      <c r="AE1136" s="187"/>
      <c r="AF1136" s="187"/>
      <c r="AG1136" s="187"/>
      <c r="AH1136" s="187"/>
      <c r="AI1136" s="187"/>
      <c r="AJ1136" s="187"/>
      <c r="AK1136" s="187"/>
      <c r="AL1136" s="187"/>
      <c r="AM1136" s="187"/>
      <c r="AN1136" s="187"/>
      <c r="AO1136" s="187"/>
      <c r="AP1136" s="187"/>
      <c r="AQ1136" s="187"/>
      <c r="AR1136" s="187"/>
      <c r="AS1136" s="187"/>
      <c r="AT1136" s="187"/>
      <c r="AU1136" s="187"/>
      <c r="AV1136" s="187"/>
      <c r="AW1136" s="187"/>
      <c r="AX1136" s="187"/>
      <c r="AY1136" s="187"/>
      <c r="AZ1136" s="187"/>
      <c r="BA1136" s="187"/>
      <c r="BB1136" s="187"/>
      <c r="BC1136" s="187"/>
    </row>
    <row r="1137" spans="28:55">
      <c r="AB1137" s="187"/>
      <c r="AC1137" s="187"/>
      <c r="AD1137" s="187"/>
      <c r="AE1137" s="187"/>
      <c r="AF1137" s="187"/>
      <c r="AG1137" s="187"/>
      <c r="AH1137" s="187"/>
      <c r="AI1137" s="187"/>
      <c r="AJ1137" s="187"/>
      <c r="AK1137" s="187"/>
      <c r="AL1137" s="187"/>
      <c r="AM1137" s="187"/>
      <c r="AN1137" s="187"/>
      <c r="AO1137" s="187"/>
      <c r="AP1137" s="187"/>
      <c r="AQ1137" s="187"/>
      <c r="AR1137" s="187"/>
      <c r="AS1137" s="187"/>
      <c r="AT1137" s="187"/>
      <c r="AU1137" s="187"/>
      <c r="AV1137" s="187"/>
      <c r="AW1137" s="187"/>
      <c r="AX1137" s="187"/>
      <c r="AY1137" s="187"/>
      <c r="AZ1137" s="187"/>
      <c r="BA1137" s="187"/>
      <c r="BB1137" s="187"/>
      <c r="BC1137" s="187"/>
    </row>
    <row r="1138" spans="28:55">
      <c r="AB1138" s="187"/>
      <c r="AC1138" s="187"/>
      <c r="AD1138" s="187"/>
      <c r="AE1138" s="187"/>
      <c r="AF1138" s="187"/>
      <c r="AG1138" s="187"/>
      <c r="AH1138" s="187"/>
      <c r="AI1138" s="187"/>
      <c r="AJ1138" s="187"/>
      <c r="AK1138" s="187"/>
      <c r="AL1138" s="187"/>
      <c r="AM1138" s="187"/>
      <c r="AN1138" s="187"/>
      <c r="AO1138" s="187"/>
      <c r="AP1138" s="187"/>
      <c r="AQ1138" s="187"/>
      <c r="AR1138" s="187"/>
      <c r="AS1138" s="187"/>
      <c r="AT1138" s="187"/>
      <c r="AU1138" s="187"/>
      <c r="AV1138" s="187"/>
      <c r="AW1138" s="187"/>
      <c r="AX1138" s="187"/>
      <c r="AY1138" s="187"/>
      <c r="AZ1138" s="187"/>
      <c r="BA1138" s="187"/>
      <c r="BB1138" s="187"/>
      <c r="BC1138" s="187"/>
    </row>
    <row r="1139" spans="28:55">
      <c r="AB1139" s="187"/>
      <c r="AC1139" s="187"/>
      <c r="AD1139" s="187"/>
      <c r="AE1139" s="187"/>
      <c r="AF1139" s="187"/>
      <c r="AG1139" s="187"/>
      <c r="AH1139" s="187"/>
      <c r="AI1139" s="187"/>
      <c r="AJ1139" s="187"/>
      <c r="AK1139" s="187"/>
      <c r="AL1139" s="187"/>
      <c r="AM1139" s="187"/>
      <c r="AN1139" s="187"/>
      <c r="AO1139" s="187"/>
      <c r="AP1139" s="187"/>
      <c r="AQ1139" s="187"/>
      <c r="AR1139" s="187"/>
      <c r="AS1139" s="187"/>
      <c r="AT1139" s="187"/>
      <c r="AU1139" s="187"/>
      <c r="AV1139" s="187"/>
      <c r="AW1139" s="187"/>
      <c r="AX1139" s="187"/>
      <c r="AY1139" s="187"/>
      <c r="AZ1139" s="187"/>
      <c r="BA1139" s="187"/>
      <c r="BB1139" s="187"/>
      <c r="BC1139" s="187"/>
    </row>
    <row r="1140" spans="28:55">
      <c r="AB1140" s="187"/>
      <c r="AC1140" s="187"/>
      <c r="AD1140" s="187"/>
      <c r="AE1140" s="187"/>
      <c r="AF1140" s="187"/>
      <c r="AG1140" s="187"/>
      <c r="AH1140" s="187"/>
      <c r="AI1140" s="187"/>
      <c r="AJ1140" s="187"/>
      <c r="AK1140" s="187"/>
      <c r="AL1140" s="187"/>
      <c r="AM1140" s="187"/>
      <c r="AN1140" s="187"/>
      <c r="AO1140" s="187"/>
      <c r="AP1140" s="187"/>
      <c r="AQ1140" s="187"/>
      <c r="AR1140" s="187"/>
      <c r="AS1140" s="187"/>
      <c r="AT1140" s="187"/>
      <c r="AU1140" s="187"/>
      <c r="AV1140" s="187"/>
      <c r="AW1140" s="187"/>
      <c r="AX1140" s="187"/>
      <c r="AY1140" s="187"/>
      <c r="AZ1140" s="187"/>
      <c r="BA1140" s="187"/>
      <c r="BB1140" s="187"/>
      <c r="BC1140" s="187"/>
    </row>
    <row r="1141" spans="28:55">
      <c r="AB1141" s="187"/>
      <c r="AC1141" s="187"/>
      <c r="AD1141" s="187"/>
      <c r="AE1141" s="187"/>
      <c r="AF1141" s="187"/>
      <c r="AG1141" s="187"/>
      <c r="AH1141" s="187"/>
      <c r="AI1141" s="187"/>
      <c r="AJ1141" s="187"/>
      <c r="AK1141" s="187"/>
      <c r="AL1141" s="187"/>
      <c r="AM1141" s="187"/>
      <c r="AN1141" s="187"/>
      <c r="AO1141" s="187"/>
      <c r="AP1141" s="187"/>
      <c r="AQ1141" s="187"/>
      <c r="AR1141" s="187"/>
      <c r="AS1141" s="187"/>
      <c r="AT1141" s="187"/>
      <c r="AU1141" s="187"/>
      <c r="AV1141" s="187"/>
      <c r="AW1141" s="187"/>
      <c r="AX1141" s="187"/>
      <c r="AY1141" s="187"/>
      <c r="AZ1141" s="187"/>
      <c r="BA1141" s="187"/>
      <c r="BB1141" s="187"/>
      <c r="BC1141" s="187"/>
    </row>
    <row r="1142" spans="28:55">
      <c r="AB1142" s="187"/>
      <c r="AC1142" s="187"/>
      <c r="AD1142" s="187"/>
      <c r="AE1142" s="187"/>
      <c r="AF1142" s="187"/>
      <c r="AG1142" s="187"/>
      <c r="AH1142" s="187"/>
      <c r="AI1142" s="187"/>
      <c r="AJ1142" s="187"/>
      <c r="AK1142" s="187"/>
      <c r="AL1142" s="187"/>
      <c r="AM1142" s="187"/>
      <c r="AN1142" s="187"/>
      <c r="AO1142" s="187"/>
      <c r="AP1142" s="187"/>
      <c r="AQ1142" s="187"/>
      <c r="AR1142" s="187"/>
      <c r="AS1142" s="187"/>
      <c r="AT1142" s="187"/>
      <c r="AU1142" s="187"/>
      <c r="AV1142" s="187"/>
      <c r="AW1142" s="187"/>
      <c r="AX1142" s="187"/>
      <c r="AY1142" s="187"/>
      <c r="AZ1142" s="187"/>
      <c r="BA1142" s="187"/>
      <c r="BB1142" s="187"/>
      <c r="BC1142" s="187"/>
    </row>
    <row r="1143" spans="28:55">
      <c r="AB1143" s="187"/>
      <c r="AC1143" s="187"/>
      <c r="AD1143" s="187"/>
      <c r="AE1143" s="187"/>
      <c r="AF1143" s="187"/>
      <c r="AG1143" s="187"/>
      <c r="AH1143" s="187"/>
      <c r="AI1143" s="187"/>
      <c r="AJ1143" s="187"/>
      <c r="AK1143" s="187"/>
      <c r="AL1143" s="187"/>
      <c r="AM1143" s="187"/>
      <c r="AN1143" s="187"/>
      <c r="AO1143" s="187"/>
      <c r="AP1143" s="187"/>
      <c r="AQ1143" s="187"/>
      <c r="AR1143" s="187"/>
      <c r="AS1143" s="187"/>
      <c r="AT1143" s="187"/>
      <c r="AU1143" s="187"/>
      <c r="AV1143" s="187"/>
      <c r="AW1143" s="187"/>
      <c r="AX1143" s="187"/>
      <c r="AY1143" s="187"/>
      <c r="AZ1143" s="187"/>
      <c r="BA1143" s="187"/>
      <c r="BB1143" s="187"/>
      <c r="BC1143" s="187"/>
    </row>
    <row r="1144" spans="28:55">
      <c r="AB1144" s="187"/>
      <c r="AC1144" s="187"/>
      <c r="AD1144" s="187"/>
      <c r="AE1144" s="187"/>
      <c r="AF1144" s="187"/>
      <c r="AG1144" s="187"/>
      <c r="AH1144" s="187"/>
      <c r="AI1144" s="187"/>
      <c r="AJ1144" s="187"/>
      <c r="AK1144" s="187"/>
      <c r="AL1144" s="187"/>
      <c r="AM1144" s="187"/>
      <c r="AN1144" s="187"/>
      <c r="AO1144" s="187"/>
      <c r="AP1144" s="187"/>
      <c r="AQ1144" s="187"/>
      <c r="AR1144" s="187"/>
      <c r="AS1144" s="187"/>
      <c r="AT1144" s="187"/>
      <c r="AU1144" s="187"/>
      <c r="AV1144" s="187"/>
      <c r="AW1144" s="187"/>
      <c r="AX1144" s="187"/>
      <c r="AY1144" s="187"/>
      <c r="AZ1144" s="187"/>
      <c r="BA1144" s="187"/>
      <c r="BB1144" s="187"/>
      <c r="BC1144" s="187"/>
    </row>
    <row r="1145" spans="28:55">
      <c r="AB1145" s="187"/>
      <c r="AC1145" s="187"/>
      <c r="AD1145" s="187"/>
      <c r="AE1145" s="187"/>
      <c r="AF1145" s="187"/>
      <c r="AG1145" s="187"/>
      <c r="AH1145" s="187"/>
      <c r="AI1145" s="187"/>
      <c r="AJ1145" s="187"/>
      <c r="AK1145" s="187"/>
      <c r="AL1145" s="187"/>
      <c r="AM1145" s="187"/>
      <c r="AN1145" s="187"/>
      <c r="AO1145" s="187"/>
      <c r="AP1145" s="187"/>
      <c r="AQ1145" s="187"/>
      <c r="AR1145" s="187"/>
      <c r="AS1145" s="187"/>
      <c r="AT1145" s="187"/>
      <c r="AU1145" s="187"/>
      <c r="AV1145" s="187"/>
      <c r="AW1145" s="187"/>
      <c r="AX1145" s="187"/>
      <c r="AY1145" s="187"/>
      <c r="AZ1145" s="187"/>
      <c r="BA1145" s="187"/>
      <c r="BB1145" s="187"/>
      <c r="BC1145" s="187"/>
    </row>
    <row r="1146" spans="28:55">
      <c r="AB1146" s="187"/>
      <c r="AC1146" s="187"/>
      <c r="AD1146" s="187"/>
      <c r="AE1146" s="187"/>
      <c r="AF1146" s="187"/>
      <c r="AG1146" s="187"/>
      <c r="AH1146" s="187"/>
      <c r="AI1146" s="187"/>
      <c r="AJ1146" s="187"/>
      <c r="AK1146" s="187"/>
      <c r="AL1146" s="187"/>
      <c r="AM1146" s="187"/>
      <c r="AN1146" s="187"/>
      <c r="AO1146" s="187"/>
      <c r="AP1146" s="187"/>
      <c r="AQ1146" s="187"/>
      <c r="AR1146" s="187"/>
      <c r="AS1146" s="187"/>
      <c r="AT1146" s="187"/>
      <c r="AU1146" s="187"/>
      <c r="AV1146" s="187"/>
      <c r="AW1146" s="187"/>
      <c r="AX1146" s="187"/>
      <c r="AY1146" s="187"/>
      <c r="AZ1146" s="187"/>
      <c r="BA1146" s="187"/>
      <c r="BB1146" s="187"/>
      <c r="BC1146" s="187"/>
    </row>
    <row r="1147" spans="28:55">
      <c r="AB1147" s="187"/>
      <c r="AC1147" s="187"/>
      <c r="AD1147" s="187"/>
      <c r="AE1147" s="187"/>
      <c r="AF1147" s="187"/>
      <c r="AG1147" s="187"/>
      <c r="AH1147" s="187"/>
      <c r="AI1147" s="187"/>
      <c r="AJ1147" s="187"/>
      <c r="AK1147" s="187"/>
      <c r="AL1147" s="187"/>
      <c r="AM1147" s="187"/>
      <c r="AN1147" s="187"/>
      <c r="AO1147" s="187"/>
      <c r="AP1147" s="187"/>
      <c r="AQ1147" s="187"/>
      <c r="AR1147" s="187"/>
      <c r="AS1147" s="187"/>
      <c r="AT1147" s="187"/>
      <c r="AU1147" s="187"/>
      <c r="AV1147" s="187"/>
      <c r="AW1147" s="187"/>
      <c r="AX1147" s="187"/>
      <c r="AY1147" s="187"/>
      <c r="AZ1147" s="187"/>
      <c r="BA1147" s="187"/>
      <c r="BB1147" s="187"/>
      <c r="BC1147" s="187"/>
    </row>
    <row r="1148" spans="28:55">
      <c r="AB1148" s="187"/>
      <c r="AC1148" s="187"/>
      <c r="AD1148" s="187"/>
      <c r="AE1148" s="187"/>
      <c r="AF1148" s="187"/>
      <c r="AG1148" s="187"/>
      <c r="AH1148" s="187"/>
      <c r="AI1148" s="187"/>
      <c r="AJ1148" s="187"/>
      <c r="AK1148" s="187"/>
      <c r="AL1148" s="187"/>
      <c r="AM1148" s="187"/>
      <c r="AN1148" s="187"/>
      <c r="AO1148" s="187"/>
      <c r="AP1148" s="187"/>
      <c r="AQ1148" s="187"/>
      <c r="AR1148" s="187"/>
      <c r="AS1148" s="187"/>
      <c r="AT1148" s="187"/>
      <c r="AU1148" s="187"/>
      <c r="AV1148" s="187"/>
      <c r="AW1148" s="187"/>
      <c r="AX1148" s="187"/>
      <c r="AY1148" s="187"/>
      <c r="AZ1148" s="187"/>
      <c r="BA1148" s="187"/>
      <c r="BB1148" s="187"/>
      <c r="BC1148" s="187"/>
    </row>
    <row r="1149" spans="28:55">
      <c r="AB1149" s="187"/>
      <c r="AC1149" s="187"/>
      <c r="AD1149" s="187"/>
      <c r="AE1149" s="187"/>
      <c r="AF1149" s="187"/>
      <c r="AG1149" s="187"/>
      <c r="AH1149" s="187"/>
      <c r="AI1149" s="187"/>
      <c r="AJ1149" s="187"/>
      <c r="AK1149" s="187"/>
      <c r="AL1149" s="187"/>
      <c r="AM1149" s="187"/>
      <c r="AN1149" s="187"/>
      <c r="AO1149" s="187"/>
      <c r="AP1149" s="187"/>
      <c r="AQ1149" s="187"/>
      <c r="AR1149" s="187"/>
      <c r="AS1149" s="187"/>
      <c r="AT1149" s="187"/>
      <c r="AU1149" s="187"/>
      <c r="AV1149" s="187"/>
      <c r="AW1149" s="187"/>
      <c r="AX1149" s="187"/>
      <c r="AY1149" s="187"/>
      <c r="AZ1149" s="187"/>
      <c r="BA1149" s="187"/>
      <c r="BB1149" s="187"/>
      <c r="BC1149" s="187"/>
    </row>
    <row r="1150" spans="28:55">
      <c r="AB1150" s="187"/>
      <c r="AC1150" s="187"/>
      <c r="AD1150" s="187"/>
      <c r="AE1150" s="187"/>
      <c r="AF1150" s="187"/>
      <c r="AG1150" s="187"/>
      <c r="AH1150" s="187"/>
      <c r="AI1150" s="187"/>
      <c r="AJ1150" s="187"/>
      <c r="AK1150" s="187"/>
      <c r="AL1150" s="187"/>
      <c r="AM1150" s="187"/>
      <c r="AN1150" s="187"/>
      <c r="AO1150" s="187"/>
      <c r="AP1150" s="187"/>
      <c r="AQ1150" s="187"/>
      <c r="AR1150" s="187"/>
      <c r="AS1150" s="187"/>
      <c r="AT1150" s="187"/>
      <c r="AU1150" s="187"/>
      <c r="AV1150" s="187"/>
      <c r="AW1150" s="187"/>
      <c r="AX1150" s="187"/>
      <c r="AY1150" s="187"/>
      <c r="AZ1150" s="187"/>
      <c r="BA1150" s="187"/>
      <c r="BB1150" s="187"/>
      <c r="BC1150" s="187"/>
    </row>
    <row r="1151" spans="28:55">
      <c r="AB1151" s="187"/>
      <c r="AC1151" s="187"/>
      <c r="AD1151" s="187"/>
      <c r="AE1151" s="187"/>
      <c r="AF1151" s="187"/>
      <c r="AG1151" s="187"/>
      <c r="AH1151" s="187"/>
      <c r="AI1151" s="187"/>
      <c r="AJ1151" s="187"/>
      <c r="AK1151" s="187"/>
      <c r="AL1151" s="187"/>
      <c r="AM1151" s="187"/>
      <c r="AN1151" s="187"/>
      <c r="AO1151" s="187"/>
      <c r="AP1151" s="187"/>
      <c r="AQ1151" s="187"/>
      <c r="AR1151" s="187"/>
      <c r="AS1151" s="187"/>
      <c r="AT1151" s="187"/>
      <c r="AU1151" s="187"/>
      <c r="AV1151" s="187"/>
      <c r="AW1151" s="187"/>
      <c r="AX1151" s="187"/>
      <c r="AY1151" s="187"/>
      <c r="AZ1151" s="187"/>
      <c r="BA1151" s="187"/>
      <c r="BB1151" s="187"/>
      <c r="BC1151" s="187"/>
    </row>
    <row r="1152" spans="28:55">
      <c r="AB1152" s="187"/>
      <c r="AC1152" s="187"/>
      <c r="AD1152" s="187"/>
      <c r="AE1152" s="187"/>
      <c r="AF1152" s="187"/>
      <c r="AG1152" s="187"/>
      <c r="AH1152" s="187"/>
      <c r="AI1152" s="187"/>
      <c r="AJ1152" s="187"/>
      <c r="AK1152" s="187"/>
      <c r="AL1152" s="187"/>
      <c r="AM1152" s="187"/>
      <c r="AN1152" s="187"/>
      <c r="AO1152" s="187"/>
      <c r="AP1152" s="187"/>
      <c r="AQ1152" s="187"/>
      <c r="AR1152" s="187"/>
      <c r="AS1152" s="187"/>
      <c r="AT1152" s="187"/>
      <c r="AU1152" s="187"/>
      <c r="AV1152" s="187"/>
      <c r="AW1152" s="187"/>
      <c r="AX1152" s="187"/>
      <c r="AY1152" s="187"/>
      <c r="AZ1152" s="187"/>
      <c r="BA1152" s="187"/>
      <c r="BB1152" s="187"/>
      <c r="BC1152" s="187"/>
    </row>
    <row r="1153" spans="28:55">
      <c r="AB1153" s="187"/>
      <c r="AC1153" s="187"/>
      <c r="AD1153" s="187"/>
      <c r="AE1153" s="187"/>
      <c r="AF1153" s="187"/>
      <c r="AG1153" s="187"/>
      <c r="AH1153" s="187"/>
      <c r="AI1153" s="187"/>
      <c r="AJ1153" s="187"/>
      <c r="AK1153" s="187"/>
      <c r="AL1153" s="187"/>
      <c r="AM1153" s="187"/>
      <c r="AN1153" s="187"/>
      <c r="AO1153" s="187"/>
      <c r="AP1153" s="187"/>
      <c r="AQ1153" s="187"/>
      <c r="AR1153" s="187"/>
      <c r="AS1153" s="187"/>
      <c r="AT1153" s="187"/>
      <c r="AU1153" s="187"/>
      <c r="AV1153" s="187"/>
      <c r="AW1153" s="187"/>
      <c r="AX1153" s="187"/>
      <c r="AY1153" s="187"/>
      <c r="AZ1153" s="187"/>
      <c r="BA1153" s="187"/>
      <c r="BB1153" s="187"/>
      <c r="BC1153" s="187"/>
    </row>
    <row r="1154" spans="28:55">
      <c r="AB1154" s="187"/>
      <c r="AC1154" s="187"/>
      <c r="AD1154" s="187"/>
      <c r="AE1154" s="187"/>
      <c r="AF1154" s="187"/>
      <c r="AG1154" s="187"/>
      <c r="AH1154" s="187"/>
      <c r="AI1154" s="187"/>
      <c r="AJ1154" s="187"/>
      <c r="AK1154" s="187"/>
      <c r="AL1154" s="187"/>
      <c r="AM1154" s="187"/>
      <c r="AN1154" s="187"/>
      <c r="AO1154" s="187"/>
      <c r="AP1154" s="187"/>
      <c r="AQ1154" s="187"/>
      <c r="AR1154" s="187"/>
      <c r="AS1154" s="187"/>
      <c r="AT1154" s="187"/>
      <c r="AU1154" s="187"/>
      <c r="AV1154" s="187"/>
      <c r="AW1154" s="187"/>
      <c r="AX1154" s="187"/>
      <c r="AY1154" s="187"/>
      <c r="AZ1154" s="187"/>
      <c r="BA1154" s="187"/>
      <c r="BB1154" s="187"/>
      <c r="BC1154" s="187"/>
    </row>
    <row r="1155" spans="28:55">
      <c r="AB1155" s="187"/>
      <c r="AC1155" s="187"/>
      <c r="AD1155" s="187"/>
      <c r="AE1155" s="187"/>
      <c r="AF1155" s="187"/>
      <c r="AG1155" s="187"/>
      <c r="AH1155" s="187"/>
      <c r="AI1155" s="187"/>
      <c r="AJ1155" s="187"/>
      <c r="AK1155" s="187"/>
      <c r="AL1155" s="187"/>
      <c r="AM1155" s="187"/>
      <c r="AN1155" s="187"/>
      <c r="AO1155" s="187"/>
      <c r="AP1155" s="187"/>
      <c r="AQ1155" s="187"/>
      <c r="AR1155" s="187"/>
      <c r="AS1155" s="187"/>
      <c r="AT1155" s="187"/>
      <c r="AU1155" s="187"/>
      <c r="AV1155" s="187"/>
      <c r="AW1155" s="187"/>
      <c r="AX1155" s="187"/>
      <c r="AY1155" s="187"/>
      <c r="AZ1155" s="187"/>
      <c r="BA1155" s="187"/>
      <c r="BB1155" s="187"/>
      <c r="BC1155" s="187"/>
    </row>
    <row r="1156" spans="28:55">
      <c r="AB1156" s="187"/>
      <c r="AC1156" s="187"/>
      <c r="AD1156" s="187"/>
      <c r="AE1156" s="187"/>
      <c r="AF1156" s="187"/>
      <c r="AG1156" s="187"/>
      <c r="AH1156" s="187"/>
      <c r="AI1156" s="187"/>
      <c r="AJ1156" s="187"/>
      <c r="AK1156" s="187"/>
      <c r="AL1156" s="187"/>
      <c r="AM1156" s="187"/>
      <c r="AN1156" s="187"/>
      <c r="AO1156" s="187"/>
      <c r="AP1156" s="187"/>
      <c r="AQ1156" s="187"/>
      <c r="AR1156" s="187"/>
      <c r="AS1156" s="187"/>
      <c r="AT1156" s="187"/>
      <c r="AU1156" s="187"/>
      <c r="AV1156" s="187"/>
      <c r="AW1156" s="187"/>
      <c r="AX1156" s="187"/>
      <c r="AY1156" s="187"/>
      <c r="AZ1156" s="187"/>
      <c r="BA1156" s="187"/>
      <c r="BB1156" s="187"/>
      <c r="BC1156" s="187"/>
    </row>
    <row r="1157" spans="28:55">
      <c r="AB1157" s="187"/>
      <c r="AC1157" s="187"/>
      <c r="AD1157" s="187"/>
      <c r="AE1157" s="187"/>
      <c r="AF1157" s="187"/>
      <c r="AG1157" s="187"/>
      <c r="AH1157" s="187"/>
      <c r="AI1157" s="187"/>
      <c r="AJ1157" s="187"/>
      <c r="AK1157" s="187"/>
      <c r="AL1157" s="187"/>
      <c r="AM1157" s="187"/>
      <c r="AN1157" s="187"/>
      <c r="AO1157" s="187"/>
      <c r="AP1157" s="187"/>
      <c r="AQ1157" s="187"/>
      <c r="AR1157" s="187"/>
      <c r="AS1157" s="187"/>
      <c r="AT1157" s="187"/>
      <c r="AU1157" s="187"/>
      <c r="AV1157" s="187"/>
      <c r="AW1157" s="187"/>
      <c r="AX1157" s="187"/>
      <c r="AY1157" s="187"/>
      <c r="AZ1157" s="187"/>
      <c r="BA1157" s="187"/>
      <c r="BB1157" s="187"/>
      <c r="BC1157" s="187"/>
    </row>
    <row r="1158" spans="28:55">
      <c r="AB1158" s="187"/>
      <c r="AC1158" s="187"/>
      <c r="AD1158" s="187"/>
      <c r="AE1158" s="187"/>
      <c r="AF1158" s="187"/>
      <c r="AG1158" s="187"/>
      <c r="AH1158" s="187"/>
      <c r="AI1158" s="187"/>
      <c r="AJ1158" s="187"/>
      <c r="AK1158" s="187"/>
      <c r="AL1158" s="187"/>
      <c r="AM1158" s="187"/>
      <c r="AN1158" s="187"/>
      <c r="AO1158" s="187"/>
      <c r="AP1158" s="187"/>
      <c r="AQ1158" s="187"/>
      <c r="AR1158" s="187"/>
      <c r="AS1158" s="187"/>
      <c r="AT1158" s="187"/>
      <c r="AU1158" s="187"/>
      <c r="AV1158" s="187"/>
      <c r="AW1158" s="187"/>
      <c r="AX1158" s="187"/>
      <c r="AY1158" s="187"/>
      <c r="AZ1158" s="187"/>
      <c r="BA1158" s="187"/>
      <c r="BB1158" s="187"/>
      <c r="BC1158" s="187"/>
    </row>
    <row r="1159" spans="28:55">
      <c r="AB1159" s="187"/>
      <c r="AC1159" s="187"/>
      <c r="AD1159" s="187"/>
      <c r="AE1159" s="187"/>
      <c r="AF1159" s="187"/>
      <c r="AG1159" s="187"/>
      <c r="AH1159" s="187"/>
      <c r="AI1159" s="187"/>
      <c r="AJ1159" s="187"/>
      <c r="AK1159" s="187"/>
      <c r="AL1159" s="187"/>
      <c r="AM1159" s="187"/>
      <c r="AN1159" s="187"/>
      <c r="AO1159" s="187"/>
      <c r="AP1159" s="187"/>
      <c r="AQ1159" s="187"/>
      <c r="AR1159" s="187"/>
      <c r="AS1159" s="187"/>
      <c r="AT1159" s="187"/>
      <c r="AU1159" s="187"/>
      <c r="AV1159" s="187"/>
      <c r="AW1159" s="187"/>
      <c r="AX1159" s="187"/>
      <c r="AY1159" s="187"/>
      <c r="AZ1159" s="187"/>
      <c r="BA1159" s="187"/>
      <c r="BB1159" s="187"/>
      <c r="BC1159" s="187"/>
    </row>
    <row r="1160" spans="28:55">
      <c r="AB1160" s="187"/>
      <c r="AC1160" s="187"/>
      <c r="AD1160" s="187"/>
      <c r="AE1160" s="187"/>
      <c r="AF1160" s="187"/>
      <c r="AG1160" s="187"/>
      <c r="AH1160" s="187"/>
      <c r="AI1160" s="187"/>
      <c r="AJ1160" s="187"/>
      <c r="AK1160" s="187"/>
      <c r="AL1160" s="187"/>
      <c r="AM1160" s="187"/>
      <c r="AN1160" s="187"/>
      <c r="AO1160" s="187"/>
      <c r="AP1160" s="187"/>
      <c r="AQ1160" s="187"/>
      <c r="AR1160" s="187"/>
      <c r="AS1160" s="187"/>
      <c r="AT1160" s="187"/>
      <c r="AU1160" s="187"/>
      <c r="AV1160" s="187"/>
      <c r="AW1160" s="187"/>
      <c r="AX1160" s="187"/>
      <c r="AY1160" s="187"/>
      <c r="AZ1160" s="187"/>
      <c r="BA1160" s="187"/>
      <c r="BB1160" s="187"/>
      <c r="BC1160" s="187"/>
    </row>
    <row r="1161" spans="28:55">
      <c r="AB1161" s="187"/>
      <c r="AC1161" s="187"/>
      <c r="AD1161" s="187"/>
      <c r="AE1161" s="187"/>
      <c r="AF1161" s="187"/>
      <c r="AG1161" s="187"/>
      <c r="AH1161" s="187"/>
      <c r="AI1161" s="187"/>
      <c r="AJ1161" s="187"/>
      <c r="AK1161" s="187"/>
      <c r="AL1161" s="187"/>
      <c r="AM1161" s="187"/>
      <c r="AN1161" s="187"/>
      <c r="AO1161" s="187"/>
      <c r="AP1161" s="187"/>
      <c r="AQ1161" s="187"/>
      <c r="AR1161" s="187"/>
      <c r="AS1161" s="187"/>
      <c r="AT1161" s="187"/>
      <c r="AU1161" s="187"/>
      <c r="AV1161" s="187"/>
      <c r="AW1161" s="187"/>
      <c r="AX1161" s="187"/>
      <c r="AY1161" s="187"/>
      <c r="AZ1161" s="187"/>
      <c r="BA1161" s="187"/>
      <c r="BB1161" s="187"/>
      <c r="BC1161" s="187"/>
    </row>
    <row r="1162" spans="28:55">
      <c r="AB1162" s="187"/>
      <c r="AC1162" s="187"/>
      <c r="AD1162" s="187"/>
      <c r="AE1162" s="187"/>
      <c r="AF1162" s="187"/>
      <c r="AG1162" s="187"/>
      <c r="AH1162" s="187"/>
      <c r="AI1162" s="187"/>
      <c r="AJ1162" s="187"/>
      <c r="AK1162" s="187"/>
      <c r="AL1162" s="187"/>
      <c r="AM1162" s="187"/>
      <c r="AN1162" s="187"/>
      <c r="AO1162" s="187"/>
      <c r="AP1162" s="187"/>
      <c r="AQ1162" s="187"/>
      <c r="AR1162" s="187"/>
      <c r="AS1162" s="187"/>
      <c r="AT1162" s="187"/>
      <c r="AU1162" s="187"/>
      <c r="AV1162" s="187"/>
      <c r="AW1162" s="187"/>
      <c r="AX1162" s="187"/>
      <c r="AY1162" s="187"/>
      <c r="AZ1162" s="187"/>
      <c r="BA1162" s="187"/>
      <c r="BB1162" s="187"/>
      <c r="BC1162" s="187"/>
    </row>
    <row r="1163" spans="28:55">
      <c r="AB1163" s="187"/>
      <c r="AC1163" s="187"/>
      <c r="AD1163" s="187"/>
      <c r="AE1163" s="187"/>
      <c r="AF1163" s="187"/>
      <c r="AG1163" s="187"/>
      <c r="AH1163" s="187"/>
      <c r="AI1163" s="187"/>
      <c r="AJ1163" s="187"/>
      <c r="AK1163" s="187"/>
      <c r="AL1163" s="187"/>
      <c r="AM1163" s="187"/>
      <c r="AN1163" s="187"/>
      <c r="AO1163" s="187"/>
      <c r="AP1163" s="187"/>
      <c r="AQ1163" s="187"/>
      <c r="AR1163" s="187"/>
      <c r="AS1163" s="187"/>
      <c r="AT1163" s="187"/>
      <c r="AU1163" s="187"/>
      <c r="AV1163" s="187"/>
      <c r="AW1163" s="187"/>
      <c r="AX1163" s="187"/>
      <c r="AY1163" s="187"/>
      <c r="AZ1163" s="187"/>
      <c r="BA1163" s="187"/>
      <c r="BB1163" s="187"/>
      <c r="BC1163" s="187"/>
    </row>
  </sheetData>
  <mergeCells count="30">
    <mergeCell ref="E188:E198"/>
    <mergeCell ref="E45:E55"/>
    <mergeCell ref="E58:E68"/>
    <mergeCell ref="E71:E81"/>
    <mergeCell ref="E84:E94"/>
    <mergeCell ref="E97:E107"/>
    <mergeCell ref="E110:E120"/>
    <mergeCell ref="E123:E133"/>
    <mergeCell ref="E136:E146"/>
    <mergeCell ref="E149:E159"/>
    <mergeCell ref="E162:E172"/>
    <mergeCell ref="E175:E185"/>
    <mergeCell ref="E344:E354"/>
    <mergeCell ref="E201:E211"/>
    <mergeCell ref="E214:E224"/>
    <mergeCell ref="E227:E237"/>
    <mergeCell ref="E240:E250"/>
    <mergeCell ref="E253:E263"/>
    <mergeCell ref="E266:E276"/>
    <mergeCell ref="E279:E289"/>
    <mergeCell ref="E292:E302"/>
    <mergeCell ref="E305:E315"/>
    <mergeCell ref="E318:E328"/>
    <mergeCell ref="E331:E341"/>
    <mergeCell ref="E409:E419"/>
    <mergeCell ref="E422:E432"/>
    <mergeCell ref="E357:E367"/>
    <mergeCell ref="E370:E380"/>
    <mergeCell ref="E383:E393"/>
    <mergeCell ref="E396:E406"/>
  </mergeCells>
  <phoneticPr fontId="0" type="noConversion"/>
  <printOptions headings="1"/>
  <pageMargins left="0.75" right="0.75" top="1" bottom="1" header="0.5" footer="0.5"/>
  <pageSetup paperSize="9" orientation="landscape" horizontalDpi="4294967292"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IV470"/>
  <sheetViews>
    <sheetView zoomScaleNormal="100" workbookViewId="0">
      <pane ySplit="4" topLeftCell="A5" activePane="bottomLeft" state="frozen"/>
      <selection activeCell="D37" sqref="D37"/>
      <selection pane="bottomLeft" activeCell="D37" sqref="D37"/>
    </sheetView>
  </sheetViews>
  <sheetFormatPr defaultRowHeight="12.75" outlineLevelRow="1"/>
  <cols>
    <col min="1" max="1" width="1.85546875" customWidth="1"/>
    <col min="2" max="2" width="2.42578125" customWidth="1"/>
    <col min="3" max="3" width="24.7109375" customWidth="1"/>
    <col min="4" max="4" width="17.28515625" customWidth="1"/>
    <col min="5" max="5" width="3.7109375" customWidth="1"/>
    <col min="6" max="6" width="3.5703125" customWidth="1"/>
    <col min="7" max="7" width="10.42578125" bestFit="1" customWidth="1"/>
    <col min="8" max="8" width="10" customWidth="1"/>
    <col min="9" max="9" width="10.140625" customWidth="1"/>
    <col min="10" max="11" width="10" customWidth="1"/>
    <col min="12" max="14" width="10" bestFit="1" customWidth="1"/>
    <col min="15" max="15" width="10.85546875" bestFit="1" customWidth="1"/>
    <col min="16" max="17" width="10.28515625" bestFit="1" customWidth="1"/>
    <col min="18" max="62" width="9.5703125" bestFit="1" customWidth="1"/>
  </cols>
  <sheetData>
    <row r="1" spans="1:256">
      <c r="A1" s="9"/>
      <c r="B1" s="9"/>
      <c r="C1" s="9"/>
      <c r="D1" s="9"/>
      <c r="E1" s="9"/>
      <c r="F1" s="9"/>
      <c r="G1" s="51"/>
      <c r="H1" s="51"/>
      <c r="I1" s="51"/>
      <c r="J1" s="51"/>
      <c r="K1" s="51"/>
      <c r="L1" s="51"/>
      <c r="M1" s="51"/>
      <c r="N1" s="51"/>
      <c r="O1" s="51"/>
      <c r="P1" s="51"/>
      <c r="Q1" s="51"/>
      <c r="R1" s="51"/>
      <c r="S1" s="51"/>
      <c r="T1" s="51"/>
      <c r="U1" s="51"/>
      <c r="V1" s="51"/>
      <c r="W1" s="51"/>
      <c r="X1" s="51"/>
      <c r="Y1" s="51"/>
      <c r="Z1" s="51"/>
      <c r="AA1" s="51"/>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20"/>
      <c r="BL1" s="220"/>
    </row>
    <row r="2" spans="1:256" ht="15.75">
      <c r="A2" s="9"/>
      <c r="B2" s="9"/>
      <c r="C2" s="56" t="s">
        <v>39</v>
      </c>
      <c r="D2" s="9"/>
      <c r="E2" s="9"/>
      <c r="F2" s="9"/>
      <c r="G2" s="9"/>
      <c r="H2" s="9"/>
      <c r="I2" s="9"/>
      <c r="J2" s="9"/>
      <c r="K2" s="9"/>
      <c r="L2" s="9"/>
      <c r="M2" s="9"/>
      <c r="N2" s="9"/>
      <c r="O2" s="9"/>
      <c r="P2" s="9"/>
      <c r="Q2" s="9"/>
      <c r="R2" s="9"/>
      <c r="S2" s="12"/>
      <c r="T2" s="12"/>
      <c r="U2" s="12"/>
      <c r="V2" s="12"/>
      <c r="W2" s="12"/>
      <c r="X2" s="12"/>
      <c r="Y2" s="12"/>
      <c r="Z2" s="12"/>
      <c r="AA2" s="12"/>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c r="BF2" s="220"/>
      <c r="BG2" s="220"/>
      <c r="BH2" s="220"/>
      <c r="BI2" s="220"/>
      <c r="BJ2" s="220"/>
      <c r="BK2" s="220"/>
      <c r="BL2" s="220"/>
    </row>
    <row r="3" spans="1:256" s="1" customFormat="1">
      <c r="A3" s="57"/>
      <c r="B3" s="57"/>
      <c r="C3" s="58"/>
      <c r="D3" s="57"/>
      <c r="E3" s="57"/>
      <c r="F3" s="57"/>
      <c r="G3" s="59">
        <v>0</v>
      </c>
      <c r="H3" s="59">
        <v>1</v>
      </c>
      <c r="I3" s="59">
        <v>2</v>
      </c>
      <c r="J3" s="59">
        <v>3</v>
      </c>
      <c r="K3" s="59">
        <v>4</v>
      </c>
      <c r="L3" s="59">
        <v>5</v>
      </c>
      <c r="M3" s="59">
        <v>6</v>
      </c>
      <c r="N3" s="51"/>
      <c r="O3" s="51"/>
      <c r="P3" s="51"/>
      <c r="Q3" s="51"/>
      <c r="R3" s="51"/>
      <c r="S3" s="51"/>
      <c r="T3" s="51"/>
      <c r="U3" s="51"/>
      <c r="V3" s="51"/>
      <c r="W3" s="51"/>
      <c r="X3" s="51"/>
      <c r="Y3" s="51"/>
      <c r="Z3" s="51"/>
      <c r="AA3" s="51"/>
      <c r="AB3" s="210"/>
      <c r="AC3" s="210"/>
      <c r="AD3" s="210"/>
      <c r="AE3" s="210"/>
      <c r="AF3" s="210"/>
      <c r="AG3" s="210"/>
      <c r="AH3" s="210"/>
      <c r="AI3" s="210"/>
      <c r="AJ3" s="210"/>
      <c r="AK3" s="210"/>
      <c r="AL3" s="210"/>
      <c r="AM3" s="210"/>
      <c r="AN3" s="210"/>
      <c r="AO3" s="210"/>
      <c r="AP3" s="210"/>
      <c r="AQ3" s="210"/>
      <c r="AR3" s="210"/>
      <c r="AS3" s="210"/>
      <c r="AT3" s="210"/>
      <c r="AU3" s="210"/>
      <c r="AV3" s="210"/>
      <c r="AW3" s="210"/>
      <c r="AX3" s="210"/>
      <c r="AY3" s="210"/>
      <c r="AZ3" s="210"/>
      <c r="BA3" s="210"/>
      <c r="BB3" s="210"/>
      <c r="BC3" s="210"/>
      <c r="BD3" s="210"/>
      <c r="BE3" s="210"/>
      <c r="BF3" s="210"/>
      <c r="BG3" s="210"/>
      <c r="BH3" s="210"/>
      <c r="BI3" s="210"/>
      <c r="BJ3" s="210"/>
      <c r="BK3" s="225"/>
      <c r="BL3" s="225"/>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row>
    <row r="4" spans="1:256" s="24" customFormat="1" ht="15.75">
      <c r="A4" s="81"/>
      <c r="B4" s="81"/>
      <c r="C4" s="82" t="s">
        <v>5</v>
      </c>
      <c r="D4" s="81"/>
      <c r="E4" s="81"/>
      <c r="F4" s="81"/>
      <c r="G4" s="146">
        <v>2012</v>
      </c>
      <c r="H4" s="146">
        <v>2013</v>
      </c>
      <c r="I4" s="146" t="s">
        <v>248</v>
      </c>
      <c r="J4" s="146" t="s">
        <v>249</v>
      </c>
      <c r="K4" s="146" t="s">
        <v>250</v>
      </c>
      <c r="L4" s="146" t="s">
        <v>251</v>
      </c>
      <c r="M4" s="146" t="s">
        <v>252</v>
      </c>
      <c r="N4" s="146" t="s">
        <v>253</v>
      </c>
      <c r="O4" s="146" t="s">
        <v>254</v>
      </c>
      <c r="P4" s="146" t="s">
        <v>255</v>
      </c>
      <c r="Q4" s="146" t="s">
        <v>256</v>
      </c>
      <c r="R4" s="146"/>
      <c r="S4" s="17"/>
      <c r="T4" s="17"/>
      <c r="U4" s="17"/>
      <c r="V4" s="17"/>
      <c r="W4" s="17"/>
      <c r="X4" s="17"/>
      <c r="Y4" s="17"/>
      <c r="Z4" s="17"/>
      <c r="AA4" s="17"/>
      <c r="AB4" s="212"/>
      <c r="AC4" s="212"/>
      <c r="AD4" s="212"/>
      <c r="AE4" s="212"/>
      <c r="AF4" s="212"/>
      <c r="AG4" s="212"/>
      <c r="AH4" s="212"/>
      <c r="AI4" s="212"/>
      <c r="AJ4" s="212"/>
      <c r="AK4" s="212"/>
      <c r="AL4" s="212"/>
      <c r="AM4" s="212"/>
      <c r="AN4" s="212"/>
      <c r="AO4" s="212"/>
      <c r="AP4" s="212"/>
      <c r="AQ4" s="212"/>
      <c r="AR4" s="212"/>
      <c r="AS4" s="212"/>
      <c r="AT4" s="212"/>
      <c r="AU4" s="212"/>
      <c r="AV4" s="212"/>
      <c r="AW4" s="212"/>
      <c r="AX4" s="212"/>
      <c r="AY4" s="212"/>
      <c r="AZ4" s="212"/>
      <c r="BA4" s="212"/>
      <c r="BB4" s="212"/>
      <c r="BC4" s="212"/>
      <c r="BD4" s="212"/>
      <c r="BE4" s="212"/>
      <c r="BF4" s="212"/>
      <c r="BG4" s="212"/>
      <c r="BH4" s="212"/>
      <c r="BI4" s="212"/>
      <c r="BJ4" s="212"/>
      <c r="BK4" s="220"/>
      <c r="BL4" s="220"/>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4" customFormat="1">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213"/>
      <c r="AC5" s="213"/>
      <c r="AD5" s="213"/>
      <c r="AE5" s="213"/>
      <c r="AF5" s="213"/>
      <c r="AG5" s="213"/>
      <c r="AH5" s="213"/>
      <c r="AI5" s="213"/>
      <c r="AJ5" s="213"/>
      <c r="AK5" s="213"/>
      <c r="AL5" s="213"/>
      <c r="AM5" s="213"/>
      <c r="AN5" s="213"/>
      <c r="AO5" s="213"/>
      <c r="AP5" s="213"/>
      <c r="AQ5" s="213"/>
      <c r="AR5" s="213"/>
      <c r="AS5" s="213"/>
      <c r="AT5" s="213"/>
      <c r="AU5" s="213"/>
      <c r="AV5" s="213"/>
      <c r="AW5" s="213"/>
      <c r="AX5" s="213"/>
      <c r="AY5" s="213"/>
      <c r="AZ5" s="213"/>
      <c r="BA5" s="213"/>
      <c r="BB5" s="213"/>
      <c r="BC5" s="213"/>
      <c r="BD5" s="213"/>
      <c r="BE5" s="213"/>
      <c r="BF5" s="213"/>
      <c r="BG5" s="213"/>
      <c r="BH5" s="213"/>
      <c r="BI5" s="213"/>
      <c r="BJ5" s="213"/>
      <c r="BK5" s="220"/>
      <c r="BL5" s="220"/>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c r="A6" s="9"/>
      <c r="B6" s="9"/>
      <c r="C6" s="46" t="s">
        <v>44</v>
      </c>
      <c r="D6" s="9"/>
      <c r="E6" s="9"/>
      <c r="F6" s="9"/>
      <c r="G6" s="192">
        <v>1031.2739539814918</v>
      </c>
      <c r="H6" s="140">
        <v>1117.3996727138085</v>
      </c>
      <c r="I6" s="140">
        <v>1201.6246070730906</v>
      </c>
      <c r="J6" s="140">
        <v>1295.6505711598247</v>
      </c>
      <c r="K6" s="140">
        <v>1403.3225804905117</v>
      </c>
      <c r="L6" s="140">
        <v>1460.5763177928691</v>
      </c>
      <c r="M6" s="140">
        <v>0</v>
      </c>
      <c r="N6" s="140">
        <v>0</v>
      </c>
      <c r="O6" s="140">
        <v>0</v>
      </c>
      <c r="P6" s="140">
        <v>0</v>
      </c>
      <c r="Q6" s="140">
        <v>0</v>
      </c>
      <c r="R6" s="140"/>
      <c r="S6" s="139"/>
      <c r="T6" s="139"/>
      <c r="U6" s="139"/>
      <c r="V6" s="139"/>
      <c r="W6" s="139"/>
      <c r="X6" s="139"/>
      <c r="Y6" s="139"/>
      <c r="Z6" s="139"/>
      <c r="AA6" s="139"/>
      <c r="AB6" s="226"/>
      <c r="AC6" s="226"/>
      <c r="AD6" s="226"/>
      <c r="AE6" s="226"/>
      <c r="AF6" s="226"/>
      <c r="AG6" s="226"/>
      <c r="AH6" s="226"/>
      <c r="AI6" s="226"/>
      <c r="AJ6" s="226"/>
      <c r="AK6" s="226"/>
      <c r="AL6" s="226"/>
      <c r="AM6" s="226"/>
      <c r="AN6" s="226"/>
      <c r="AO6" s="226"/>
      <c r="AP6" s="226"/>
      <c r="AQ6" s="226"/>
      <c r="AR6" s="226"/>
      <c r="AS6" s="226"/>
      <c r="AT6" s="226"/>
      <c r="AU6" s="226"/>
      <c r="AV6" s="226"/>
      <c r="AW6" s="226"/>
      <c r="AX6" s="226"/>
      <c r="AY6" s="226"/>
      <c r="AZ6" s="226"/>
      <c r="BA6" s="226"/>
      <c r="BB6" s="226"/>
      <c r="BC6" s="226"/>
      <c r="BD6" s="226"/>
      <c r="BE6" s="226"/>
      <c r="BF6" s="226"/>
      <c r="BG6" s="226"/>
      <c r="BH6" s="226"/>
      <c r="BI6" s="226"/>
      <c r="BJ6" s="226"/>
      <c r="BK6" s="220"/>
      <c r="BL6" s="220"/>
    </row>
    <row r="7" spans="1:256" outlineLevel="1">
      <c r="A7" s="9"/>
      <c r="B7" s="9"/>
      <c r="C7" s="9"/>
      <c r="D7" s="129" t="s">
        <v>121</v>
      </c>
      <c r="E7" s="9"/>
      <c r="F7" s="9"/>
      <c r="G7" s="193">
        <v>900.50001706204387</v>
      </c>
      <c r="H7" s="111">
        <v>984.62925518401221</v>
      </c>
      <c r="I7" s="111">
        <v>1068.226354147841</v>
      </c>
      <c r="J7" s="111">
        <v>1161.3006461545751</v>
      </c>
      <c r="K7" s="111">
        <v>1263.0794043456658</v>
      </c>
      <c r="L7" s="111">
        <v>1327.4318591245271</v>
      </c>
      <c r="M7" s="111">
        <v>0</v>
      </c>
      <c r="N7" s="111">
        <v>0</v>
      </c>
      <c r="O7" s="111">
        <v>0</v>
      </c>
      <c r="P7" s="111">
        <v>0</v>
      </c>
      <c r="Q7" s="111">
        <v>0</v>
      </c>
      <c r="R7" s="111"/>
      <c r="S7" s="9"/>
      <c r="T7" s="9"/>
      <c r="U7" s="9"/>
      <c r="V7" s="9"/>
      <c r="W7" s="9"/>
      <c r="X7" s="9"/>
      <c r="Y7" s="9"/>
      <c r="Z7" s="9"/>
      <c r="AA7" s="9"/>
      <c r="AB7" s="187"/>
      <c r="AC7" s="187"/>
      <c r="AD7" s="187"/>
      <c r="AE7" s="187"/>
      <c r="AF7" s="187"/>
      <c r="AG7" s="187"/>
      <c r="AH7" s="187"/>
      <c r="AI7" s="187"/>
      <c r="AJ7" s="187"/>
      <c r="AK7" s="187"/>
      <c r="AL7" s="187"/>
      <c r="AM7" s="187"/>
      <c r="AN7" s="187"/>
      <c r="AO7" s="187"/>
      <c r="AP7" s="187"/>
      <c r="AQ7" s="187"/>
      <c r="AR7" s="187"/>
      <c r="AS7" s="187"/>
      <c r="AT7" s="187"/>
      <c r="AU7" s="187"/>
      <c r="AV7" s="187"/>
      <c r="AW7" s="187"/>
      <c r="AX7" s="187"/>
      <c r="AY7" s="187"/>
      <c r="AZ7" s="187"/>
      <c r="BA7" s="187"/>
      <c r="BB7" s="187"/>
      <c r="BC7" s="187"/>
      <c r="BD7" s="187"/>
      <c r="BE7" s="187"/>
      <c r="BF7" s="187"/>
      <c r="BG7" s="187"/>
      <c r="BH7" s="187"/>
      <c r="BI7" s="187"/>
      <c r="BJ7" s="187"/>
      <c r="BK7" s="187"/>
      <c r="BL7" s="187"/>
    </row>
    <row r="8" spans="1:256" outlineLevel="1">
      <c r="A8" s="9"/>
      <c r="B8" s="9"/>
      <c r="C8" s="46"/>
      <c r="D8" s="129" t="s">
        <v>122</v>
      </c>
      <c r="E8" s="9"/>
      <c r="F8" s="9"/>
      <c r="G8" s="193">
        <v>95.661049759540234</v>
      </c>
      <c r="H8" s="111">
        <v>95.687545878253815</v>
      </c>
      <c r="I8" s="111">
        <v>94.242714088692651</v>
      </c>
      <c r="J8" s="111">
        <v>94.149827282548657</v>
      </c>
      <c r="K8" s="111">
        <v>92.068737061377874</v>
      </c>
      <c r="L8" s="111">
        <v>89.868668013366431</v>
      </c>
      <c r="M8" s="111">
        <v>0</v>
      </c>
      <c r="N8" s="111">
        <v>0</v>
      </c>
      <c r="O8" s="111">
        <v>0</v>
      </c>
      <c r="P8" s="111">
        <v>0</v>
      </c>
      <c r="Q8" s="111">
        <v>0</v>
      </c>
      <c r="R8" s="111"/>
      <c r="S8" s="100"/>
      <c r="T8" s="100"/>
      <c r="U8" s="100"/>
      <c r="V8" s="100"/>
      <c r="W8" s="100"/>
      <c r="X8" s="100"/>
      <c r="Y8" s="100"/>
      <c r="Z8" s="100"/>
      <c r="AA8" s="100"/>
      <c r="AB8" s="227"/>
      <c r="AC8" s="227"/>
      <c r="AD8" s="227"/>
      <c r="AE8" s="227"/>
      <c r="AF8" s="227"/>
      <c r="AG8" s="227"/>
      <c r="AH8" s="227"/>
      <c r="AI8" s="227"/>
      <c r="AJ8" s="227"/>
      <c r="AK8" s="227"/>
      <c r="AL8" s="227"/>
      <c r="AM8" s="227"/>
      <c r="AN8" s="227"/>
      <c r="AO8" s="227"/>
      <c r="AP8" s="227"/>
      <c r="AQ8" s="227"/>
      <c r="AR8" s="227"/>
      <c r="AS8" s="227"/>
      <c r="AT8" s="227"/>
      <c r="AU8" s="227"/>
      <c r="AV8" s="227"/>
      <c r="AW8" s="227"/>
      <c r="AX8" s="227"/>
      <c r="AY8" s="227"/>
      <c r="AZ8" s="227"/>
      <c r="BA8" s="227"/>
      <c r="BB8" s="227"/>
      <c r="BC8" s="227"/>
      <c r="BD8" s="227"/>
      <c r="BE8" s="227"/>
      <c r="BF8" s="227"/>
      <c r="BG8" s="227"/>
      <c r="BH8" s="227"/>
      <c r="BI8" s="227"/>
      <c r="BJ8" s="227"/>
      <c r="BK8" s="220"/>
      <c r="BL8" s="220"/>
    </row>
    <row r="9" spans="1:256" outlineLevel="1">
      <c r="A9" s="9"/>
      <c r="B9" s="9"/>
      <c r="C9" s="46"/>
      <c r="D9" s="129" t="s">
        <v>123</v>
      </c>
      <c r="E9" s="9"/>
      <c r="F9" s="9"/>
      <c r="G9" s="193">
        <v>8.9848295371829057</v>
      </c>
      <c r="H9" s="111">
        <v>8.8422120278575456</v>
      </c>
      <c r="I9" s="111">
        <v>7.805088650403226</v>
      </c>
      <c r="J9" s="111">
        <v>7.5349868571657064</v>
      </c>
      <c r="K9" s="111">
        <v>7.259967953411012</v>
      </c>
      <c r="L9" s="111">
        <v>6.9134867636967163</v>
      </c>
      <c r="M9" s="111">
        <v>0</v>
      </c>
      <c r="N9" s="111">
        <v>0</v>
      </c>
      <c r="O9" s="111">
        <v>0</v>
      </c>
      <c r="P9" s="111">
        <v>0</v>
      </c>
      <c r="Q9" s="111">
        <v>0</v>
      </c>
      <c r="R9" s="111"/>
      <c r="S9" s="100"/>
      <c r="T9" s="100"/>
      <c r="U9" s="100"/>
      <c r="V9" s="100"/>
      <c r="W9" s="100"/>
      <c r="X9" s="100"/>
      <c r="Y9" s="100"/>
      <c r="Z9" s="100"/>
      <c r="AA9" s="100"/>
      <c r="AB9" s="227"/>
      <c r="AC9" s="227"/>
      <c r="AD9" s="227"/>
      <c r="AE9" s="227"/>
      <c r="AF9" s="227"/>
      <c r="AG9" s="227"/>
      <c r="AH9" s="227"/>
      <c r="AI9" s="227"/>
      <c r="AJ9" s="227"/>
      <c r="AK9" s="227"/>
      <c r="AL9" s="227"/>
      <c r="AM9" s="227"/>
      <c r="AN9" s="227"/>
      <c r="AO9" s="227"/>
      <c r="AP9" s="227"/>
      <c r="AQ9" s="227"/>
      <c r="AR9" s="227"/>
      <c r="AS9" s="227"/>
      <c r="AT9" s="227"/>
      <c r="AU9" s="227"/>
      <c r="AV9" s="227"/>
      <c r="AW9" s="227"/>
      <c r="AX9" s="227"/>
      <c r="AY9" s="227"/>
      <c r="AZ9" s="227"/>
      <c r="BA9" s="227"/>
      <c r="BB9" s="227"/>
      <c r="BC9" s="227"/>
      <c r="BD9" s="227"/>
      <c r="BE9" s="227"/>
      <c r="BF9" s="227"/>
      <c r="BG9" s="227"/>
      <c r="BH9" s="227"/>
      <c r="BI9" s="227"/>
      <c r="BJ9" s="227"/>
      <c r="BK9" s="220"/>
      <c r="BL9" s="220"/>
    </row>
    <row r="10" spans="1:256" outlineLevel="1">
      <c r="A10" s="9"/>
      <c r="B10" s="9"/>
      <c r="C10" s="46"/>
      <c r="D10" s="129" t="s">
        <v>124</v>
      </c>
      <c r="E10" s="9"/>
      <c r="F10" s="9"/>
      <c r="G10" s="193">
        <v>0.66089700582914723</v>
      </c>
      <c r="H10" s="111">
        <v>0.93883147174174819</v>
      </c>
      <c r="I10" s="111">
        <v>0.99222792552436878</v>
      </c>
      <c r="J10" s="111">
        <v>1.2828971151752147</v>
      </c>
      <c r="K10" s="111">
        <v>1.5763548405072363</v>
      </c>
      <c r="L10" s="111">
        <v>1.6650351982816827</v>
      </c>
      <c r="M10" s="111">
        <v>0</v>
      </c>
      <c r="N10" s="111">
        <v>0</v>
      </c>
      <c r="O10" s="111">
        <v>0</v>
      </c>
      <c r="P10" s="111">
        <v>0</v>
      </c>
      <c r="Q10" s="111">
        <v>0</v>
      </c>
      <c r="R10" s="111"/>
      <c r="S10" s="100"/>
      <c r="T10" s="100"/>
      <c r="U10" s="100"/>
      <c r="V10" s="100"/>
      <c r="W10" s="100"/>
      <c r="X10" s="100"/>
      <c r="Y10" s="100"/>
      <c r="Z10" s="100"/>
      <c r="AA10" s="100"/>
      <c r="AB10" s="227"/>
      <c r="AC10" s="227"/>
      <c r="AD10" s="227"/>
      <c r="AE10" s="227"/>
      <c r="AF10" s="227"/>
      <c r="AG10" s="227"/>
      <c r="AH10" s="227"/>
      <c r="AI10" s="227"/>
      <c r="AJ10" s="227"/>
      <c r="AK10" s="227"/>
      <c r="AL10" s="227"/>
      <c r="AM10" s="227"/>
      <c r="AN10" s="227"/>
      <c r="AO10" s="227"/>
      <c r="AP10" s="227"/>
      <c r="AQ10" s="227"/>
      <c r="AR10" s="227"/>
      <c r="AS10" s="227"/>
      <c r="AT10" s="227"/>
      <c r="AU10" s="227"/>
      <c r="AV10" s="227"/>
      <c r="AW10" s="227"/>
      <c r="AX10" s="227"/>
      <c r="AY10" s="227"/>
      <c r="AZ10" s="227"/>
      <c r="BA10" s="227"/>
      <c r="BB10" s="227"/>
      <c r="BC10" s="227"/>
      <c r="BD10" s="227"/>
      <c r="BE10" s="227"/>
      <c r="BF10" s="227"/>
      <c r="BG10" s="227"/>
      <c r="BH10" s="227"/>
      <c r="BI10" s="227"/>
      <c r="BJ10" s="227"/>
      <c r="BK10" s="220"/>
      <c r="BL10" s="220"/>
    </row>
    <row r="11" spans="1:256" outlineLevel="1">
      <c r="A11" s="9"/>
      <c r="B11" s="9"/>
      <c r="C11" s="46"/>
      <c r="D11" s="129" t="s">
        <v>125</v>
      </c>
      <c r="E11" s="9"/>
      <c r="F11" s="9"/>
      <c r="G11" s="193">
        <v>0.66919548358124392</v>
      </c>
      <c r="H11" s="111">
        <v>0.82976042804924943</v>
      </c>
      <c r="I11" s="111">
        <v>1.5066956379290009</v>
      </c>
      <c r="J11" s="111">
        <v>0.75346120243820813</v>
      </c>
      <c r="K11" s="111">
        <v>9.2840003514441953</v>
      </c>
      <c r="L11" s="111">
        <v>6.0571790057247421</v>
      </c>
      <c r="M11" s="111">
        <v>0</v>
      </c>
      <c r="N11" s="111">
        <v>0</v>
      </c>
      <c r="O11" s="111">
        <v>0</v>
      </c>
      <c r="P11" s="111">
        <v>0</v>
      </c>
      <c r="Q11" s="111">
        <v>0</v>
      </c>
      <c r="R11" s="111"/>
      <c r="S11" s="100"/>
      <c r="T11" s="100"/>
      <c r="U11" s="100"/>
      <c r="V11" s="100"/>
      <c r="W11" s="100"/>
      <c r="X11" s="100"/>
      <c r="Y11" s="100"/>
      <c r="Z11" s="100"/>
      <c r="AA11" s="100"/>
      <c r="AB11" s="227"/>
      <c r="AC11" s="227"/>
      <c r="AD11" s="227"/>
      <c r="AE11" s="227"/>
      <c r="AF11" s="227"/>
      <c r="AG11" s="227"/>
      <c r="AH11" s="227"/>
      <c r="AI11" s="227"/>
      <c r="AJ11" s="227"/>
      <c r="AK11" s="227"/>
      <c r="AL11" s="227"/>
      <c r="AM11" s="227"/>
      <c r="AN11" s="227"/>
      <c r="AO11" s="227"/>
      <c r="AP11" s="227"/>
      <c r="AQ11" s="227"/>
      <c r="AR11" s="227"/>
      <c r="AS11" s="227"/>
      <c r="AT11" s="227"/>
      <c r="AU11" s="227"/>
      <c r="AV11" s="227"/>
      <c r="AW11" s="227"/>
      <c r="AX11" s="227"/>
      <c r="AY11" s="227"/>
      <c r="AZ11" s="227"/>
      <c r="BA11" s="227"/>
      <c r="BB11" s="227"/>
      <c r="BC11" s="227"/>
      <c r="BD11" s="227"/>
      <c r="BE11" s="227"/>
      <c r="BF11" s="227"/>
      <c r="BG11" s="227"/>
      <c r="BH11" s="227"/>
      <c r="BI11" s="227"/>
      <c r="BJ11" s="227"/>
      <c r="BK11" s="220"/>
      <c r="BL11" s="220"/>
    </row>
    <row r="12" spans="1:256" outlineLevel="1">
      <c r="A12" s="9"/>
      <c r="B12" s="9"/>
      <c r="C12" s="46"/>
      <c r="D12" s="129" t="s">
        <v>126</v>
      </c>
      <c r="E12" s="9"/>
      <c r="F12" s="9"/>
      <c r="G12" s="193">
        <v>24.7979651333143</v>
      </c>
      <c r="H12" s="111">
        <v>26.472067723893975</v>
      </c>
      <c r="I12" s="111">
        <v>28.851526622700682</v>
      </c>
      <c r="J12" s="111">
        <v>30.628752547921842</v>
      </c>
      <c r="K12" s="111">
        <v>30.054115938105664</v>
      </c>
      <c r="L12" s="111">
        <v>28.640089687272393</v>
      </c>
      <c r="M12" s="111">
        <v>0</v>
      </c>
      <c r="N12" s="111">
        <v>0</v>
      </c>
      <c r="O12" s="111">
        <v>0</v>
      </c>
      <c r="P12" s="111">
        <v>0</v>
      </c>
      <c r="Q12" s="111">
        <v>0</v>
      </c>
      <c r="R12" s="111"/>
      <c r="S12" s="100"/>
      <c r="T12" s="100"/>
      <c r="U12" s="100"/>
      <c r="V12" s="100"/>
      <c r="W12" s="100"/>
      <c r="X12" s="100"/>
      <c r="Y12" s="100"/>
      <c r="Z12" s="100"/>
      <c r="AA12" s="100"/>
      <c r="AB12" s="227"/>
      <c r="AC12" s="227"/>
      <c r="AD12" s="227"/>
      <c r="AE12" s="227"/>
      <c r="AF12" s="227"/>
      <c r="AG12" s="227"/>
      <c r="AH12" s="227"/>
      <c r="AI12" s="227"/>
      <c r="AJ12" s="227"/>
      <c r="AK12" s="227"/>
      <c r="AL12" s="227"/>
      <c r="AM12" s="227"/>
      <c r="AN12" s="227"/>
      <c r="AO12" s="227"/>
      <c r="AP12" s="227"/>
      <c r="AQ12" s="227"/>
      <c r="AR12" s="227"/>
      <c r="AS12" s="227"/>
      <c r="AT12" s="227"/>
      <c r="AU12" s="227"/>
      <c r="AV12" s="227"/>
      <c r="AW12" s="227"/>
      <c r="AX12" s="227"/>
      <c r="AY12" s="227"/>
      <c r="AZ12" s="227"/>
      <c r="BA12" s="227"/>
      <c r="BB12" s="227"/>
      <c r="BC12" s="227"/>
      <c r="BD12" s="227"/>
      <c r="BE12" s="227"/>
      <c r="BF12" s="227"/>
      <c r="BG12" s="227"/>
      <c r="BH12" s="227"/>
      <c r="BI12" s="227"/>
      <c r="BJ12" s="227"/>
      <c r="BK12" s="220"/>
      <c r="BL12" s="220"/>
    </row>
    <row r="13" spans="1:256" outlineLevel="1">
      <c r="A13" s="9"/>
      <c r="B13" s="9"/>
      <c r="C13" s="46"/>
      <c r="D13" s="129" t="s">
        <v>127</v>
      </c>
      <c r="E13" s="9"/>
      <c r="F13" s="9"/>
      <c r="G13" s="193">
        <v>0</v>
      </c>
      <c r="H13" s="111">
        <v>0</v>
      </c>
      <c r="I13" s="111">
        <v>0</v>
      </c>
      <c r="J13" s="111">
        <v>0</v>
      </c>
      <c r="K13" s="111">
        <v>0</v>
      </c>
      <c r="L13" s="111">
        <v>0</v>
      </c>
      <c r="M13" s="111">
        <v>0</v>
      </c>
      <c r="N13" s="111">
        <v>0</v>
      </c>
      <c r="O13" s="111">
        <v>0</v>
      </c>
      <c r="P13" s="111">
        <v>0</v>
      </c>
      <c r="Q13" s="111">
        <v>0</v>
      </c>
      <c r="R13" s="111"/>
      <c r="S13" s="100"/>
      <c r="T13" s="100"/>
      <c r="U13" s="100"/>
      <c r="V13" s="100"/>
      <c r="W13" s="100"/>
      <c r="X13" s="100"/>
      <c r="Y13" s="100"/>
      <c r="Z13" s="100"/>
      <c r="AA13" s="100"/>
      <c r="AB13" s="227"/>
      <c r="AC13" s="227"/>
      <c r="AD13" s="227"/>
      <c r="AE13" s="227"/>
      <c r="AF13" s="227"/>
      <c r="AG13" s="227"/>
      <c r="AH13" s="227"/>
      <c r="AI13" s="227"/>
      <c r="AJ13" s="227"/>
      <c r="AK13" s="227"/>
      <c r="AL13" s="227"/>
      <c r="AM13" s="227"/>
      <c r="AN13" s="227"/>
      <c r="AO13" s="227"/>
      <c r="AP13" s="227"/>
      <c r="AQ13" s="227"/>
      <c r="AR13" s="227"/>
      <c r="AS13" s="227"/>
      <c r="AT13" s="227"/>
      <c r="AU13" s="227"/>
      <c r="AV13" s="227"/>
      <c r="AW13" s="227"/>
      <c r="AX13" s="227"/>
      <c r="AY13" s="227"/>
      <c r="AZ13" s="227"/>
      <c r="BA13" s="227"/>
      <c r="BB13" s="227"/>
      <c r="BC13" s="227"/>
      <c r="BD13" s="227"/>
      <c r="BE13" s="227"/>
      <c r="BF13" s="227"/>
      <c r="BG13" s="227"/>
      <c r="BH13" s="227"/>
      <c r="BI13" s="227"/>
      <c r="BJ13" s="227"/>
      <c r="BK13" s="220"/>
      <c r="BL13" s="220"/>
    </row>
    <row r="14" spans="1:256" outlineLevel="1">
      <c r="A14" s="9"/>
      <c r="B14" s="9"/>
      <c r="C14" s="46"/>
      <c r="D14" s="129" t="s">
        <v>128</v>
      </c>
      <c r="E14" s="9"/>
      <c r="F14" s="9"/>
      <c r="G14" s="193">
        <v>0</v>
      </c>
      <c r="H14" s="111">
        <v>0</v>
      </c>
      <c r="I14" s="111">
        <v>0</v>
      </c>
      <c r="J14" s="111">
        <v>0</v>
      </c>
      <c r="K14" s="111">
        <v>0</v>
      </c>
      <c r="L14" s="111">
        <v>0</v>
      </c>
      <c r="M14" s="111">
        <v>0</v>
      </c>
      <c r="N14" s="111">
        <v>0</v>
      </c>
      <c r="O14" s="111">
        <v>0</v>
      </c>
      <c r="P14" s="111">
        <v>0</v>
      </c>
      <c r="Q14" s="111">
        <v>0</v>
      </c>
      <c r="R14" s="111"/>
      <c r="S14" s="100"/>
      <c r="T14" s="100"/>
      <c r="U14" s="100"/>
      <c r="V14" s="100"/>
      <c r="W14" s="100"/>
      <c r="X14" s="100"/>
      <c r="Y14" s="100"/>
      <c r="Z14" s="100"/>
      <c r="AA14" s="100"/>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7"/>
      <c r="AY14" s="227"/>
      <c r="AZ14" s="227"/>
      <c r="BA14" s="227"/>
      <c r="BB14" s="227"/>
      <c r="BC14" s="227"/>
      <c r="BD14" s="227"/>
      <c r="BE14" s="227"/>
      <c r="BF14" s="227"/>
      <c r="BG14" s="227"/>
      <c r="BH14" s="227"/>
      <c r="BI14" s="227"/>
      <c r="BJ14" s="227"/>
      <c r="BK14" s="220"/>
      <c r="BL14" s="220"/>
    </row>
    <row r="15" spans="1:256" outlineLevel="1">
      <c r="A15" s="9"/>
      <c r="B15" s="9"/>
      <c r="C15" s="46"/>
      <c r="D15" s="129">
        <v>0</v>
      </c>
      <c r="E15" s="9"/>
      <c r="F15" s="9"/>
      <c r="G15" s="193">
        <v>0</v>
      </c>
      <c r="H15" s="111">
        <v>0</v>
      </c>
      <c r="I15" s="111">
        <v>0</v>
      </c>
      <c r="J15" s="111">
        <v>0</v>
      </c>
      <c r="K15" s="111">
        <v>0</v>
      </c>
      <c r="L15" s="111">
        <v>0</v>
      </c>
      <c r="M15" s="111">
        <v>0</v>
      </c>
      <c r="N15" s="111">
        <v>0</v>
      </c>
      <c r="O15" s="111">
        <v>0</v>
      </c>
      <c r="P15" s="111">
        <v>0</v>
      </c>
      <c r="Q15" s="111">
        <v>0</v>
      </c>
      <c r="R15" s="111"/>
      <c r="S15" s="100"/>
      <c r="T15" s="100"/>
      <c r="U15" s="100"/>
      <c r="V15" s="100"/>
      <c r="W15" s="100"/>
      <c r="X15" s="100"/>
      <c r="Y15" s="100"/>
      <c r="Z15" s="100"/>
      <c r="AA15" s="100"/>
      <c r="AB15" s="227"/>
      <c r="AC15" s="227"/>
      <c r="AD15" s="227"/>
      <c r="AE15" s="227"/>
      <c r="AF15" s="227"/>
      <c r="AG15" s="227"/>
      <c r="AH15" s="227"/>
      <c r="AI15" s="227"/>
      <c r="AJ15" s="227"/>
      <c r="AK15" s="227"/>
      <c r="AL15" s="227"/>
      <c r="AM15" s="227"/>
      <c r="AN15" s="227"/>
      <c r="AO15" s="227"/>
      <c r="AP15" s="227"/>
      <c r="AQ15" s="227"/>
      <c r="AR15" s="227"/>
      <c r="AS15" s="227"/>
      <c r="AT15" s="227"/>
      <c r="AU15" s="227"/>
      <c r="AV15" s="227"/>
      <c r="AW15" s="227"/>
      <c r="AX15" s="227"/>
      <c r="AY15" s="227"/>
      <c r="AZ15" s="227"/>
      <c r="BA15" s="227"/>
      <c r="BB15" s="227"/>
      <c r="BC15" s="227"/>
      <c r="BD15" s="227"/>
      <c r="BE15" s="227"/>
      <c r="BF15" s="227"/>
      <c r="BG15" s="227"/>
      <c r="BH15" s="227"/>
      <c r="BI15" s="227"/>
      <c r="BJ15" s="227"/>
      <c r="BK15" s="220"/>
      <c r="BL15" s="220"/>
    </row>
    <row r="16" spans="1:256" outlineLevel="1">
      <c r="A16" s="9"/>
      <c r="B16" s="9"/>
      <c r="C16" s="46"/>
      <c r="D16" s="129">
        <v>0</v>
      </c>
      <c r="E16" s="9"/>
      <c r="F16" s="9"/>
      <c r="G16" s="193">
        <v>0</v>
      </c>
      <c r="H16" s="111">
        <v>0</v>
      </c>
      <c r="I16" s="111">
        <v>0</v>
      </c>
      <c r="J16" s="111">
        <v>0</v>
      </c>
      <c r="K16" s="111">
        <v>0</v>
      </c>
      <c r="L16" s="111">
        <v>0</v>
      </c>
      <c r="M16" s="111">
        <v>0</v>
      </c>
      <c r="N16" s="111">
        <v>0</v>
      </c>
      <c r="O16" s="111">
        <v>0</v>
      </c>
      <c r="P16" s="111">
        <v>0</v>
      </c>
      <c r="Q16" s="111">
        <v>0</v>
      </c>
      <c r="R16" s="111"/>
      <c r="S16" s="100"/>
      <c r="T16" s="100"/>
      <c r="U16" s="100"/>
      <c r="V16" s="100"/>
      <c r="W16" s="100"/>
      <c r="X16" s="100"/>
      <c r="Y16" s="100"/>
      <c r="Z16" s="100"/>
      <c r="AA16" s="100"/>
      <c r="AB16" s="227"/>
      <c r="AC16" s="227"/>
      <c r="AD16" s="227"/>
      <c r="AE16" s="227"/>
      <c r="AF16" s="227"/>
      <c r="AG16" s="227"/>
      <c r="AH16" s="227"/>
      <c r="AI16" s="227"/>
      <c r="AJ16" s="227"/>
      <c r="AK16" s="227"/>
      <c r="AL16" s="227"/>
      <c r="AM16" s="227"/>
      <c r="AN16" s="227"/>
      <c r="AO16" s="227"/>
      <c r="AP16" s="227"/>
      <c r="AQ16" s="227"/>
      <c r="AR16" s="227"/>
      <c r="AS16" s="227"/>
      <c r="AT16" s="227"/>
      <c r="AU16" s="227"/>
      <c r="AV16" s="227"/>
      <c r="AW16" s="227"/>
      <c r="AX16" s="227"/>
      <c r="AY16" s="227"/>
      <c r="AZ16" s="227"/>
      <c r="BA16" s="227"/>
      <c r="BB16" s="227"/>
      <c r="BC16" s="227"/>
      <c r="BD16" s="227"/>
      <c r="BE16" s="227"/>
      <c r="BF16" s="227"/>
      <c r="BG16" s="227"/>
      <c r="BH16" s="227"/>
      <c r="BI16" s="227"/>
      <c r="BJ16" s="227"/>
      <c r="BK16" s="220"/>
      <c r="BL16" s="220"/>
    </row>
    <row r="17" spans="1:64" outlineLevel="1">
      <c r="A17" s="9"/>
      <c r="B17" s="9"/>
      <c r="C17" s="46"/>
      <c r="D17" s="129">
        <v>0</v>
      </c>
      <c r="E17" s="9"/>
      <c r="F17" s="9"/>
      <c r="G17" s="193">
        <v>0</v>
      </c>
      <c r="H17" s="111">
        <v>0</v>
      </c>
      <c r="I17" s="111">
        <v>0</v>
      </c>
      <c r="J17" s="111">
        <v>0</v>
      </c>
      <c r="K17" s="111">
        <v>0</v>
      </c>
      <c r="L17" s="111">
        <v>0</v>
      </c>
      <c r="M17" s="111">
        <v>0</v>
      </c>
      <c r="N17" s="111">
        <v>0</v>
      </c>
      <c r="O17" s="111">
        <v>0</v>
      </c>
      <c r="P17" s="111">
        <v>0</v>
      </c>
      <c r="Q17" s="111">
        <v>0</v>
      </c>
      <c r="R17" s="111"/>
      <c r="S17" s="100"/>
      <c r="T17" s="100"/>
      <c r="U17" s="100"/>
      <c r="V17" s="100"/>
      <c r="W17" s="100"/>
      <c r="X17" s="100"/>
      <c r="Y17" s="100"/>
      <c r="Z17" s="100"/>
      <c r="AA17" s="100"/>
      <c r="AB17" s="227"/>
      <c r="AC17" s="227"/>
      <c r="AD17" s="227"/>
      <c r="AE17" s="227"/>
      <c r="AF17" s="227"/>
      <c r="AG17" s="227"/>
      <c r="AH17" s="227"/>
      <c r="AI17" s="227"/>
      <c r="AJ17" s="227"/>
      <c r="AK17" s="227"/>
      <c r="AL17" s="227"/>
      <c r="AM17" s="227"/>
      <c r="AN17" s="227"/>
      <c r="AO17" s="227"/>
      <c r="AP17" s="227"/>
      <c r="AQ17" s="227"/>
      <c r="AR17" s="227"/>
      <c r="AS17" s="227"/>
      <c r="AT17" s="227"/>
      <c r="AU17" s="227"/>
      <c r="AV17" s="227"/>
      <c r="AW17" s="227"/>
      <c r="AX17" s="227"/>
      <c r="AY17" s="227"/>
      <c r="AZ17" s="227"/>
      <c r="BA17" s="227"/>
      <c r="BB17" s="227"/>
      <c r="BC17" s="227"/>
      <c r="BD17" s="227"/>
      <c r="BE17" s="227"/>
      <c r="BF17" s="227"/>
      <c r="BG17" s="227"/>
      <c r="BH17" s="227"/>
      <c r="BI17" s="227"/>
      <c r="BJ17" s="227"/>
      <c r="BK17" s="220"/>
      <c r="BL17" s="220"/>
    </row>
    <row r="18" spans="1:64" outlineLevel="1">
      <c r="A18" s="9"/>
      <c r="B18" s="9"/>
      <c r="C18" s="46"/>
      <c r="D18" s="129">
        <v>0</v>
      </c>
      <c r="E18" s="9"/>
      <c r="F18" s="9"/>
      <c r="G18" s="193">
        <v>0</v>
      </c>
      <c r="H18" s="111">
        <v>0</v>
      </c>
      <c r="I18" s="111">
        <v>0</v>
      </c>
      <c r="J18" s="111">
        <v>0</v>
      </c>
      <c r="K18" s="111">
        <v>0</v>
      </c>
      <c r="L18" s="111">
        <v>0</v>
      </c>
      <c r="M18" s="111">
        <v>0</v>
      </c>
      <c r="N18" s="111">
        <v>0</v>
      </c>
      <c r="O18" s="111">
        <v>0</v>
      </c>
      <c r="P18" s="111">
        <v>0</v>
      </c>
      <c r="Q18" s="111">
        <v>0</v>
      </c>
      <c r="R18" s="111"/>
      <c r="S18" s="100"/>
      <c r="T18" s="100"/>
      <c r="U18" s="100"/>
      <c r="V18" s="100"/>
      <c r="W18" s="100"/>
      <c r="X18" s="100"/>
      <c r="Y18" s="100"/>
      <c r="Z18" s="100"/>
      <c r="AA18" s="100"/>
      <c r="AB18" s="227"/>
      <c r="AC18" s="227"/>
      <c r="AD18" s="227"/>
      <c r="AE18" s="227"/>
      <c r="AF18" s="227"/>
      <c r="AG18" s="227"/>
      <c r="AH18" s="227"/>
      <c r="AI18" s="227"/>
      <c r="AJ18" s="227"/>
      <c r="AK18" s="227"/>
      <c r="AL18" s="227"/>
      <c r="AM18" s="227"/>
      <c r="AN18" s="227"/>
      <c r="AO18" s="227"/>
      <c r="AP18" s="227"/>
      <c r="AQ18" s="227"/>
      <c r="AR18" s="227"/>
      <c r="AS18" s="227"/>
      <c r="AT18" s="227"/>
      <c r="AU18" s="227"/>
      <c r="AV18" s="227"/>
      <c r="AW18" s="227"/>
      <c r="AX18" s="227"/>
      <c r="AY18" s="227"/>
      <c r="AZ18" s="227"/>
      <c r="BA18" s="227"/>
      <c r="BB18" s="227"/>
      <c r="BC18" s="227"/>
      <c r="BD18" s="227"/>
      <c r="BE18" s="227"/>
      <c r="BF18" s="227"/>
      <c r="BG18" s="227"/>
      <c r="BH18" s="227"/>
      <c r="BI18" s="227"/>
      <c r="BJ18" s="227"/>
      <c r="BK18" s="220"/>
      <c r="BL18" s="220"/>
    </row>
    <row r="19" spans="1:64" outlineLevel="1">
      <c r="A19" s="9"/>
      <c r="B19" s="9"/>
      <c r="C19" s="46"/>
      <c r="D19" s="129">
        <v>0</v>
      </c>
      <c r="E19" s="9"/>
      <c r="F19" s="9"/>
      <c r="G19" s="193">
        <v>0</v>
      </c>
      <c r="H19" s="111">
        <v>0</v>
      </c>
      <c r="I19" s="111">
        <v>0</v>
      </c>
      <c r="J19" s="111">
        <v>0</v>
      </c>
      <c r="K19" s="111">
        <v>0</v>
      </c>
      <c r="L19" s="111">
        <v>0</v>
      </c>
      <c r="M19" s="111">
        <v>0</v>
      </c>
      <c r="N19" s="111">
        <v>0</v>
      </c>
      <c r="O19" s="111">
        <v>0</v>
      </c>
      <c r="P19" s="111">
        <v>0</v>
      </c>
      <c r="Q19" s="111">
        <v>0</v>
      </c>
      <c r="R19" s="111"/>
      <c r="S19" s="100"/>
      <c r="T19" s="100"/>
      <c r="U19" s="100"/>
      <c r="V19" s="100"/>
      <c r="W19" s="100"/>
      <c r="X19" s="100"/>
      <c r="Y19" s="100"/>
      <c r="Z19" s="100"/>
      <c r="AA19" s="100"/>
      <c r="AB19" s="227"/>
      <c r="AC19" s="227"/>
      <c r="AD19" s="227"/>
      <c r="AE19" s="227"/>
      <c r="AF19" s="227"/>
      <c r="AG19" s="227"/>
      <c r="AH19" s="227"/>
      <c r="AI19" s="227"/>
      <c r="AJ19" s="227"/>
      <c r="AK19" s="227"/>
      <c r="AL19" s="227"/>
      <c r="AM19" s="227"/>
      <c r="AN19" s="227"/>
      <c r="AO19" s="227"/>
      <c r="AP19" s="227"/>
      <c r="AQ19" s="227"/>
      <c r="AR19" s="227"/>
      <c r="AS19" s="227"/>
      <c r="AT19" s="227"/>
      <c r="AU19" s="227"/>
      <c r="AV19" s="227"/>
      <c r="AW19" s="227"/>
      <c r="AX19" s="227"/>
      <c r="AY19" s="227"/>
      <c r="AZ19" s="227"/>
      <c r="BA19" s="227"/>
      <c r="BB19" s="227"/>
      <c r="BC19" s="227"/>
      <c r="BD19" s="227"/>
      <c r="BE19" s="227"/>
      <c r="BF19" s="227"/>
      <c r="BG19" s="227"/>
      <c r="BH19" s="227"/>
      <c r="BI19" s="227"/>
      <c r="BJ19" s="227"/>
      <c r="BK19" s="220"/>
      <c r="BL19" s="220"/>
    </row>
    <row r="20" spans="1:64" outlineLevel="1">
      <c r="A20" s="9"/>
      <c r="B20" s="9"/>
      <c r="C20" s="46"/>
      <c r="D20" s="129">
        <v>0</v>
      </c>
      <c r="E20" s="9"/>
      <c r="F20" s="9"/>
      <c r="G20" s="193">
        <v>0</v>
      </c>
      <c r="H20" s="111">
        <v>0</v>
      </c>
      <c r="I20" s="111">
        <v>0</v>
      </c>
      <c r="J20" s="111">
        <v>0</v>
      </c>
      <c r="K20" s="111">
        <v>0</v>
      </c>
      <c r="L20" s="111">
        <v>0</v>
      </c>
      <c r="M20" s="111">
        <v>0</v>
      </c>
      <c r="N20" s="111">
        <v>0</v>
      </c>
      <c r="O20" s="111">
        <v>0</v>
      </c>
      <c r="P20" s="111">
        <v>0</v>
      </c>
      <c r="Q20" s="111">
        <v>0</v>
      </c>
      <c r="R20" s="111"/>
      <c r="S20" s="100"/>
      <c r="T20" s="100"/>
      <c r="U20" s="100"/>
      <c r="V20" s="100"/>
      <c r="W20" s="100"/>
      <c r="X20" s="100"/>
      <c r="Y20" s="100"/>
      <c r="Z20" s="100"/>
      <c r="AA20" s="100"/>
      <c r="AB20" s="227"/>
      <c r="AC20" s="227"/>
      <c r="AD20" s="227"/>
      <c r="AE20" s="227"/>
      <c r="AF20" s="227"/>
      <c r="AG20" s="227"/>
      <c r="AH20" s="227"/>
      <c r="AI20" s="227"/>
      <c r="AJ20" s="227"/>
      <c r="AK20" s="227"/>
      <c r="AL20" s="227"/>
      <c r="AM20" s="227"/>
      <c r="AN20" s="227"/>
      <c r="AO20" s="227"/>
      <c r="AP20" s="227"/>
      <c r="AQ20" s="227"/>
      <c r="AR20" s="227"/>
      <c r="AS20" s="227"/>
      <c r="AT20" s="227"/>
      <c r="AU20" s="227"/>
      <c r="AV20" s="227"/>
      <c r="AW20" s="227"/>
      <c r="AX20" s="227"/>
      <c r="AY20" s="227"/>
      <c r="AZ20" s="227"/>
      <c r="BA20" s="227"/>
      <c r="BB20" s="227"/>
      <c r="BC20" s="227"/>
      <c r="BD20" s="227"/>
      <c r="BE20" s="227"/>
      <c r="BF20" s="227"/>
      <c r="BG20" s="227"/>
      <c r="BH20" s="227"/>
      <c r="BI20" s="227"/>
      <c r="BJ20" s="227"/>
      <c r="BK20" s="220"/>
      <c r="BL20" s="220"/>
    </row>
    <row r="21" spans="1:64" outlineLevel="1">
      <c r="A21" s="9"/>
      <c r="B21" s="9"/>
      <c r="C21" s="46"/>
      <c r="D21" s="129">
        <v>0</v>
      </c>
      <c r="E21" s="9"/>
      <c r="F21" s="9"/>
      <c r="G21" s="193">
        <v>0</v>
      </c>
      <c r="H21" s="111">
        <v>0</v>
      </c>
      <c r="I21" s="111">
        <v>0</v>
      </c>
      <c r="J21" s="111">
        <v>0</v>
      </c>
      <c r="K21" s="111">
        <v>0</v>
      </c>
      <c r="L21" s="111">
        <v>0</v>
      </c>
      <c r="M21" s="111">
        <v>0</v>
      </c>
      <c r="N21" s="111">
        <v>0</v>
      </c>
      <c r="O21" s="111">
        <v>0</v>
      </c>
      <c r="P21" s="111">
        <v>0</v>
      </c>
      <c r="Q21" s="111">
        <v>0</v>
      </c>
      <c r="R21" s="111"/>
      <c r="S21" s="100"/>
      <c r="T21" s="100"/>
      <c r="U21" s="100"/>
      <c r="V21" s="100"/>
      <c r="W21" s="100"/>
      <c r="X21" s="100"/>
      <c r="Y21" s="100"/>
      <c r="Z21" s="100"/>
      <c r="AA21" s="100"/>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7"/>
      <c r="AY21" s="227"/>
      <c r="AZ21" s="227"/>
      <c r="BA21" s="227"/>
      <c r="BB21" s="227"/>
      <c r="BC21" s="227"/>
      <c r="BD21" s="227"/>
      <c r="BE21" s="227"/>
      <c r="BF21" s="227"/>
      <c r="BG21" s="227"/>
      <c r="BH21" s="227"/>
      <c r="BI21" s="227"/>
      <c r="BJ21" s="227"/>
      <c r="BK21" s="220"/>
      <c r="BL21" s="220"/>
    </row>
    <row r="22" spans="1:64" outlineLevel="1">
      <c r="A22" s="9"/>
      <c r="B22" s="9"/>
      <c r="C22" s="46"/>
      <c r="D22" s="129">
        <v>0</v>
      </c>
      <c r="E22" s="9"/>
      <c r="F22" s="9"/>
      <c r="G22" s="193">
        <v>0</v>
      </c>
      <c r="H22" s="111">
        <v>0</v>
      </c>
      <c r="I22" s="111">
        <v>0</v>
      </c>
      <c r="J22" s="111">
        <v>0</v>
      </c>
      <c r="K22" s="111">
        <v>0</v>
      </c>
      <c r="L22" s="111">
        <v>0</v>
      </c>
      <c r="M22" s="111">
        <v>0</v>
      </c>
      <c r="N22" s="111">
        <v>0</v>
      </c>
      <c r="O22" s="111">
        <v>0</v>
      </c>
      <c r="P22" s="111">
        <v>0</v>
      </c>
      <c r="Q22" s="111">
        <v>0</v>
      </c>
      <c r="R22" s="111"/>
      <c r="S22" s="100"/>
      <c r="T22" s="100"/>
      <c r="U22" s="100"/>
      <c r="V22" s="100"/>
      <c r="W22" s="100"/>
      <c r="X22" s="100"/>
      <c r="Y22" s="100"/>
      <c r="Z22" s="100"/>
      <c r="AA22" s="100"/>
      <c r="AB22" s="227"/>
      <c r="AC22" s="227"/>
      <c r="AD22" s="227"/>
      <c r="AE22" s="227"/>
      <c r="AF22" s="227"/>
      <c r="AG22" s="227"/>
      <c r="AH22" s="227"/>
      <c r="AI22" s="227"/>
      <c r="AJ22" s="227"/>
      <c r="AK22" s="227"/>
      <c r="AL22" s="227"/>
      <c r="AM22" s="227"/>
      <c r="AN22" s="227"/>
      <c r="AO22" s="227"/>
      <c r="AP22" s="227"/>
      <c r="AQ22" s="227"/>
      <c r="AR22" s="227"/>
      <c r="AS22" s="227"/>
      <c r="AT22" s="227"/>
      <c r="AU22" s="227"/>
      <c r="AV22" s="227"/>
      <c r="AW22" s="227"/>
      <c r="AX22" s="227"/>
      <c r="AY22" s="227"/>
      <c r="AZ22" s="227"/>
      <c r="BA22" s="227"/>
      <c r="BB22" s="227"/>
      <c r="BC22" s="227"/>
      <c r="BD22" s="227"/>
      <c r="BE22" s="227"/>
      <c r="BF22" s="227"/>
      <c r="BG22" s="227"/>
      <c r="BH22" s="227"/>
      <c r="BI22" s="227"/>
      <c r="BJ22" s="227"/>
      <c r="BK22" s="220"/>
      <c r="BL22" s="220"/>
    </row>
    <row r="23" spans="1:64" outlineLevel="1">
      <c r="A23" s="9"/>
      <c r="B23" s="9"/>
      <c r="C23" s="46"/>
      <c r="D23" s="129">
        <v>0</v>
      </c>
      <c r="E23" s="9"/>
      <c r="F23" s="9"/>
      <c r="G23" s="193">
        <v>0</v>
      </c>
      <c r="H23" s="111">
        <v>0</v>
      </c>
      <c r="I23" s="111">
        <v>0</v>
      </c>
      <c r="J23" s="111">
        <v>0</v>
      </c>
      <c r="K23" s="111">
        <v>0</v>
      </c>
      <c r="L23" s="111">
        <v>0</v>
      </c>
      <c r="M23" s="111">
        <v>0</v>
      </c>
      <c r="N23" s="111">
        <v>0</v>
      </c>
      <c r="O23" s="111">
        <v>0</v>
      </c>
      <c r="P23" s="111">
        <v>0</v>
      </c>
      <c r="Q23" s="111">
        <v>0</v>
      </c>
      <c r="R23" s="111"/>
      <c r="S23" s="100"/>
      <c r="T23" s="100"/>
      <c r="U23" s="100"/>
      <c r="V23" s="100"/>
      <c r="W23" s="100"/>
      <c r="X23" s="100"/>
      <c r="Y23" s="100"/>
      <c r="Z23" s="100"/>
      <c r="AA23" s="100"/>
      <c r="AB23" s="227"/>
      <c r="AC23" s="227"/>
      <c r="AD23" s="227"/>
      <c r="AE23" s="227"/>
      <c r="AF23" s="227"/>
      <c r="AG23" s="227"/>
      <c r="AH23" s="227"/>
      <c r="AI23" s="227"/>
      <c r="AJ23" s="227"/>
      <c r="AK23" s="227"/>
      <c r="AL23" s="227"/>
      <c r="AM23" s="227"/>
      <c r="AN23" s="227"/>
      <c r="AO23" s="227"/>
      <c r="AP23" s="227"/>
      <c r="AQ23" s="227"/>
      <c r="AR23" s="227"/>
      <c r="AS23" s="227"/>
      <c r="AT23" s="227"/>
      <c r="AU23" s="227"/>
      <c r="AV23" s="227"/>
      <c r="AW23" s="227"/>
      <c r="AX23" s="227"/>
      <c r="AY23" s="227"/>
      <c r="AZ23" s="227"/>
      <c r="BA23" s="227"/>
      <c r="BB23" s="227"/>
      <c r="BC23" s="227"/>
      <c r="BD23" s="227"/>
      <c r="BE23" s="227"/>
      <c r="BF23" s="227"/>
      <c r="BG23" s="227"/>
      <c r="BH23" s="227"/>
      <c r="BI23" s="227"/>
      <c r="BJ23" s="227"/>
      <c r="BK23" s="220"/>
      <c r="BL23" s="220"/>
    </row>
    <row r="24" spans="1:64" outlineLevel="1">
      <c r="A24" s="9"/>
      <c r="B24" s="9"/>
      <c r="C24" s="46"/>
      <c r="D24" s="129">
        <v>0</v>
      </c>
      <c r="E24" s="9"/>
      <c r="F24" s="9"/>
      <c r="G24" s="193">
        <v>0</v>
      </c>
      <c r="H24" s="111">
        <v>0</v>
      </c>
      <c r="I24" s="111">
        <v>0</v>
      </c>
      <c r="J24" s="111">
        <v>0</v>
      </c>
      <c r="K24" s="111">
        <v>0</v>
      </c>
      <c r="L24" s="111">
        <v>0</v>
      </c>
      <c r="M24" s="111">
        <v>0</v>
      </c>
      <c r="N24" s="111">
        <v>0</v>
      </c>
      <c r="O24" s="111">
        <v>0</v>
      </c>
      <c r="P24" s="111">
        <v>0</v>
      </c>
      <c r="Q24" s="111">
        <v>0</v>
      </c>
      <c r="R24" s="111"/>
      <c r="S24" s="100"/>
      <c r="T24" s="100"/>
      <c r="U24" s="100"/>
      <c r="V24" s="100"/>
      <c r="W24" s="100"/>
      <c r="X24" s="100"/>
      <c r="Y24" s="100"/>
      <c r="Z24" s="100"/>
      <c r="AA24" s="100"/>
      <c r="AB24" s="227"/>
      <c r="AC24" s="227"/>
      <c r="AD24" s="227"/>
      <c r="AE24" s="227"/>
      <c r="AF24" s="227"/>
      <c r="AG24" s="227"/>
      <c r="AH24" s="227"/>
      <c r="AI24" s="227"/>
      <c r="AJ24" s="227"/>
      <c r="AK24" s="227"/>
      <c r="AL24" s="227"/>
      <c r="AM24" s="227"/>
      <c r="AN24" s="227"/>
      <c r="AO24" s="227"/>
      <c r="AP24" s="227"/>
      <c r="AQ24" s="227"/>
      <c r="AR24" s="227"/>
      <c r="AS24" s="227"/>
      <c r="AT24" s="227"/>
      <c r="AU24" s="227"/>
      <c r="AV24" s="227"/>
      <c r="AW24" s="227"/>
      <c r="AX24" s="227"/>
      <c r="AY24" s="227"/>
      <c r="AZ24" s="227"/>
      <c r="BA24" s="227"/>
      <c r="BB24" s="227"/>
      <c r="BC24" s="227"/>
      <c r="BD24" s="227"/>
      <c r="BE24" s="227"/>
      <c r="BF24" s="227"/>
      <c r="BG24" s="227"/>
      <c r="BH24" s="227"/>
      <c r="BI24" s="227"/>
      <c r="BJ24" s="227"/>
      <c r="BK24" s="220"/>
      <c r="BL24" s="220"/>
    </row>
    <row r="25" spans="1:64" outlineLevel="1">
      <c r="A25" s="9"/>
      <c r="B25" s="9"/>
      <c r="C25" s="46"/>
      <c r="D25" s="129">
        <v>0</v>
      </c>
      <c r="E25" s="9"/>
      <c r="F25" s="9"/>
      <c r="G25" s="193">
        <v>0</v>
      </c>
      <c r="H25" s="111">
        <v>0</v>
      </c>
      <c r="I25" s="111">
        <v>0</v>
      </c>
      <c r="J25" s="111">
        <v>0</v>
      </c>
      <c r="K25" s="111">
        <v>0</v>
      </c>
      <c r="L25" s="111">
        <v>0</v>
      </c>
      <c r="M25" s="111">
        <v>0</v>
      </c>
      <c r="N25" s="111">
        <v>0</v>
      </c>
      <c r="O25" s="111">
        <v>0</v>
      </c>
      <c r="P25" s="111">
        <v>0</v>
      </c>
      <c r="Q25" s="111">
        <v>0</v>
      </c>
      <c r="R25" s="111"/>
      <c r="S25" s="100"/>
      <c r="T25" s="100"/>
      <c r="U25" s="100"/>
      <c r="V25" s="100"/>
      <c r="W25" s="100"/>
      <c r="X25" s="100"/>
      <c r="Y25" s="100"/>
      <c r="Z25" s="100"/>
      <c r="AA25" s="100"/>
      <c r="AB25" s="227"/>
      <c r="AC25" s="227"/>
      <c r="AD25" s="227"/>
      <c r="AE25" s="227"/>
      <c r="AF25" s="227"/>
      <c r="AG25" s="227"/>
      <c r="AH25" s="227"/>
      <c r="AI25" s="227"/>
      <c r="AJ25" s="227"/>
      <c r="AK25" s="227"/>
      <c r="AL25" s="227"/>
      <c r="AM25" s="227"/>
      <c r="AN25" s="227"/>
      <c r="AO25" s="227"/>
      <c r="AP25" s="227"/>
      <c r="AQ25" s="227"/>
      <c r="AR25" s="227"/>
      <c r="AS25" s="227"/>
      <c r="AT25" s="227"/>
      <c r="AU25" s="227"/>
      <c r="AV25" s="227"/>
      <c r="AW25" s="227"/>
      <c r="AX25" s="227"/>
      <c r="AY25" s="227"/>
      <c r="AZ25" s="227"/>
      <c r="BA25" s="227"/>
      <c r="BB25" s="227"/>
      <c r="BC25" s="227"/>
      <c r="BD25" s="227"/>
      <c r="BE25" s="227"/>
      <c r="BF25" s="227"/>
      <c r="BG25" s="227"/>
      <c r="BH25" s="227"/>
      <c r="BI25" s="227"/>
      <c r="BJ25" s="227"/>
      <c r="BK25" s="220"/>
      <c r="BL25" s="220"/>
    </row>
    <row r="26" spans="1:64" outlineLevel="1">
      <c r="A26" s="9"/>
      <c r="B26" s="9"/>
      <c r="C26" s="46"/>
      <c r="D26" s="129">
        <v>0</v>
      </c>
      <c r="E26" s="9"/>
      <c r="F26" s="9"/>
      <c r="G26" s="193">
        <v>0</v>
      </c>
      <c r="H26" s="111">
        <v>0</v>
      </c>
      <c r="I26" s="111">
        <v>0</v>
      </c>
      <c r="J26" s="111">
        <v>0</v>
      </c>
      <c r="K26" s="111">
        <v>0</v>
      </c>
      <c r="L26" s="111">
        <v>0</v>
      </c>
      <c r="M26" s="111">
        <v>0</v>
      </c>
      <c r="N26" s="111">
        <v>0</v>
      </c>
      <c r="O26" s="111">
        <v>0</v>
      </c>
      <c r="P26" s="111">
        <v>0</v>
      </c>
      <c r="Q26" s="111">
        <v>0</v>
      </c>
      <c r="R26" s="111"/>
      <c r="S26" s="100"/>
      <c r="T26" s="100"/>
      <c r="U26" s="100"/>
      <c r="V26" s="100"/>
      <c r="W26" s="100"/>
      <c r="X26" s="100"/>
      <c r="Y26" s="100"/>
      <c r="Z26" s="100"/>
      <c r="AA26" s="100"/>
      <c r="AB26" s="227"/>
      <c r="AC26" s="227"/>
      <c r="AD26" s="227"/>
      <c r="AE26" s="227"/>
      <c r="AF26" s="227"/>
      <c r="AG26" s="227"/>
      <c r="AH26" s="227"/>
      <c r="AI26" s="227"/>
      <c r="AJ26" s="227"/>
      <c r="AK26" s="227"/>
      <c r="AL26" s="227"/>
      <c r="AM26" s="227"/>
      <c r="AN26" s="227"/>
      <c r="AO26" s="227"/>
      <c r="AP26" s="227"/>
      <c r="AQ26" s="227"/>
      <c r="AR26" s="227"/>
      <c r="AS26" s="227"/>
      <c r="AT26" s="227"/>
      <c r="AU26" s="227"/>
      <c r="AV26" s="227"/>
      <c r="AW26" s="227"/>
      <c r="AX26" s="227"/>
      <c r="AY26" s="227"/>
      <c r="AZ26" s="227"/>
      <c r="BA26" s="227"/>
      <c r="BB26" s="227"/>
      <c r="BC26" s="227"/>
      <c r="BD26" s="227"/>
      <c r="BE26" s="227"/>
      <c r="BF26" s="227"/>
      <c r="BG26" s="227"/>
      <c r="BH26" s="227"/>
      <c r="BI26" s="227"/>
      <c r="BJ26" s="227"/>
      <c r="BK26" s="220"/>
      <c r="BL26" s="220"/>
    </row>
    <row r="27" spans="1:64" outlineLevel="1">
      <c r="A27" s="9"/>
      <c r="B27" s="9"/>
      <c r="C27" s="46"/>
      <c r="D27" s="129">
        <v>0</v>
      </c>
      <c r="E27" s="9"/>
      <c r="F27" s="9"/>
      <c r="G27" s="193">
        <v>0</v>
      </c>
      <c r="H27" s="111">
        <v>0</v>
      </c>
      <c r="I27" s="111">
        <v>0</v>
      </c>
      <c r="J27" s="111">
        <v>0</v>
      </c>
      <c r="K27" s="111">
        <v>0</v>
      </c>
      <c r="L27" s="111">
        <v>0</v>
      </c>
      <c r="M27" s="111">
        <v>0</v>
      </c>
      <c r="N27" s="111">
        <v>0</v>
      </c>
      <c r="O27" s="111">
        <v>0</v>
      </c>
      <c r="P27" s="111">
        <v>0</v>
      </c>
      <c r="Q27" s="111">
        <v>0</v>
      </c>
      <c r="R27" s="111"/>
      <c r="S27" s="100"/>
      <c r="T27" s="100"/>
      <c r="U27" s="100"/>
      <c r="V27" s="100"/>
      <c r="W27" s="100"/>
      <c r="X27" s="100"/>
      <c r="Y27" s="100"/>
      <c r="Z27" s="100"/>
      <c r="AA27" s="100"/>
      <c r="AB27" s="227"/>
      <c r="AC27" s="227"/>
      <c r="AD27" s="227"/>
      <c r="AE27" s="227"/>
      <c r="AF27" s="227"/>
      <c r="AG27" s="227"/>
      <c r="AH27" s="227"/>
      <c r="AI27" s="227"/>
      <c r="AJ27" s="227"/>
      <c r="AK27" s="227"/>
      <c r="AL27" s="227"/>
      <c r="AM27" s="227"/>
      <c r="AN27" s="227"/>
      <c r="AO27" s="227"/>
      <c r="AP27" s="227"/>
      <c r="AQ27" s="227"/>
      <c r="AR27" s="227"/>
      <c r="AS27" s="227"/>
      <c r="AT27" s="227"/>
      <c r="AU27" s="227"/>
      <c r="AV27" s="227"/>
      <c r="AW27" s="227"/>
      <c r="AX27" s="227"/>
      <c r="AY27" s="227"/>
      <c r="AZ27" s="227"/>
      <c r="BA27" s="227"/>
      <c r="BB27" s="227"/>
      <c r="BC27" s="227"/>
      <c r="BD27" s="227"/>
      <c r="BE27" s="227"/>
      <c r="BF27" s="227"/>
      <c r="BG27" s="227"/>
      <c r="BH27" s="227"/>
      <c r="BI27" s="227"/>
      <c r="BJ27" s="227"/>
      <c r="BK27" s="220"/>
      <c r="BL27" s="220"/>
    </row>
    <row r="28" spans="1:64" outlineLevel="1">
      <c r="A28" s="9"/>
      <c r="B28" s="9"/>
      <c r="C28" s="46"/>
      <c r="D28" s="129">
        <v>0</v>
      </c>
      <c r="E28" s="9"/>
      <c r="F28" s="9"/>
      <c r="G28" s="193">
        <v>0</v>
      </c>
      <c r="H28" s="111">
        <v>0</v>
      </c>
      <c r="I28" s="111">
        <v>0</v>
      </c>
      <c r="J28" s="111">
        <v>0</v>
      </c>
      <c r="K28" s="111">
        <v>0</v>
      </c>
      <c r="L28" s="111">
        <v>0</v>
      </c>
      <c r="M28" s="111">
        <v>0</v>
      </c>
      <c r="N28" s="111">
        <v>0</v>
      </c>
      <c r="O28" s="111">
        <v>0</v>
      </c>
      <c r="P28" s="111">
        <v>0</v>
      </c>
      <c r="Q28" s="111">
        <v>0</v>
      </c>
      <c r="R28" s="111"/>
      <c r="S28" s="100"/>
      <c r="T28" s="100"/>
      <c r="U28" s="100"/>
      <c r="V28" s="100"/>
      <c r="W28" s="100"/>
      <c r="X28" s="100"/>
      <c r="Y28" s="100"/>
      <c r="Z28" s="100"/>
      <c r="AA28" s="100"/>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7"/>
      <c r="AY28" s="227"/>
      <c r="AZ28" s="227"/>
      <c r="BA28" s="227"/>
      <c r="BB28" s="227"/>
      <c r="BC28" s="227"/>
      <c r="BD28" s="227"/>
      <c r="BE28" s="227"/>
      <c r="BF28" s="227"/>
      <c r="BG28" s="227"/>
      <c r="BH28" s="227"/>
      <c r="BI28" s="227"/>
      <c r="BJ28" s="227"/>
      <c r="BK28" s="220"/>
      <c r="BL28" s="220"/>
    </row>
    <row r="29" spans="1:64" outlineLevel="1">
      <c r="A29" s="9"/>
      <c r="B29" s="9"/>
      <c r="C29" s="46"/>
      <c r="D29" s="129">
        <v>0</v>
      </c>
      <c r="E29" s="9"/>
      <c r="F29" s="9"/>
      <c r="G29" s="193">
        <v>0</v>
      </c>
      <c r="H29" s="111">
        <v>0</v>
      </c>
      <c r="I29" s="111">
        <v>0</v>
      </c>
      <c r="J29" s="111">
        <v>0</v>
      </c>
      <c r="K29" s="111">
        <v>0</v>
      </c>
      <c r="L29" s="111">
        <v>0</v>
      </c>
      <c r="M29" s="111">
        <v>0</v>
      </c>
      <c r="N29" s="111">
        <v>0</v>
      </c>
      <c r="O29" s="111">
        <v>0</v>
      </c>
      <c r="P29" s="111">
        <v>0</v>
      </c>
      <c r="Q29" s="111">
        <v>0</v>
      </c>
      <c r="R29" s="111"/>
      <c r="S29" s="100"/>
      <c r="T29" s="100"/>
      <c r="U29" s="100"/>
      <c r="V29" s="100"/>
      <c r="W29" s="100"/>
      <c r="X29" s="100"/>
      <c r="Y29" s="100"/>
      <c r="Z29" s="100"/>
      <c r="AA29" s="100"/>
      <c r="AB29" s="227"/>
      <c r="AC29" s="227"/>
      <c r="AD29" s="227"/>
      <c r="AE29" s="227"/>
      <c r="AF29" s="227"/>
      <c r="AG29" s="227"/>
      <c r="AH29" s="227"/>
      <c r="AI29" s="227"/>
      <c r="AJ29" s="227"/>
      <c r="AK29" s="227"/>
      <c r="AL29" s="227"/>
      <c r="AM29" s="227"/>
      <c r="AN29" s="227"/>
      <c r="AO29" s="227"/>
      <c r="AP29" s="227"/>
      <c r="AQ29" s="227"/>
      <c r="AR29" s="227"/>
      <c r="AS29" s="227"/>
      <c r="AT29" s="227"/>
      <c r="AU29" s="227"/>
      <c r="AV29" s="227"/>
      <c r="AW29" s="227"/>
      <c r="AX29" s="227"/>
      <c r="AY29" s="227"/>
      <c r="AZ29" s="227"/>
      <c r="BA29" s="227"/>
      <c r="BB29" s="227"/>
      <c r="BC29" s="227"/>
      <c r="BD29" s="227"/>
      <c r="BE29" s="227"/>
      <c r="BF29" s="227"/>
      <c r="BG29" s="227"/>
      <c r="BH29" s="227"/>
      <c r="BI29" s="227"/>
      <c r="BJ29" s="227"/>
      <c r="BK29" s="220"/>
      <c r="BL29" s="220"/>
    </row>
    <row r="30" spans="1:64" outlineLevel="1">
      <c r="A30" s="9"/>
      <c r="B30" s="9"/>
      <c r="C30" s="46"/>
      <c r="D30" s="129">
        <v>0</v>
      </c>
      <c r="E30" s="9"/>
      <c r="F30" s="9"/>
      <c r="G30" s="193">
        <v>0</v>
      </c>
      <c r="H30" s="111">
        <v>0</v>
      </c>
      <c r="I30" s="111">
        <v>0</v>
      </c>
      <c r="J30" s="111">
        <v>0</v>
      </c>
      <c r="K30" s="111">
        <v>0</v>
      </c>
      <c r="L30" s="111">
        <v>0</v>
      </c>
      <c r="M30" s="111">
        <v>0</v>
      </c>
      <c r="N30" s="111">
        <v>0</v>
      </c>
      <c r="O30" s="111">
        <v>0</v>
      </c>
      <c r="P30" s="111">
        <v>0</v>
      </c>
      <c r="Q30" s="111">
        <v>0</v>
      </c>
      <c r="R30" s="111"/>
      <c r="S30" s="100"/>
      <c r="T30" s="100"/>
      <c r="U30" s="100"/>
      <c r="V30" s="100"/>
      <c r="W30" s="100"/>
      <c r="X30" s="100"/>
      <c r="Y30" s="100"/>
      <c r="Z30" s="100"/>
      <c r="AA30" s="100"/>
      <c r="AB30" s="227"/>
      <c r="AC30" s="227"/>
      <c r="AD30" s="227"/>
      <c r="AE30" s="227"/>
      <c r="AF30" s="227"/>
      <c r="AG30" s="227"/>
      <c r="AH30" s="227"/>
      <c r="AI30" s="227"/>
      <c r="AJ30" s="227"/>
      <c r="AK30" s="227"/>
      <c r="AL30" s="227"/>
      <c r="AM30" s="227"/>
      <c r="AN30" s="227"/>
      <c r="AO30" s="227"/>
      <c r="AP30" s="227"/>
      <c r="AQ30" s="227"/>
      <c r="AR30" s="227"/>
      <c r="AS30" s="227"/>
      <c r="AT30" s="227"/>
      <c r="AU30" s="227"/>
      <c r="AV30" s="227"/>
      <c r="AW30" s="227"/>
      <c r="AX30" s="227"/>
      <c r="AY30" s="227"/>
      <c r="AZ30" s="227"/>
      <c r="BA30" s="227"/>
      <c r="BB30" s="227"/>
      <c r="BC30" s="227"/>
      <c r="BD30" s="227"/>
      <c r="BE30" s="227"/>
      <c r="BF30" s="227"/>
      <c r="BG30" s="227"/>
      <c r="BH30" s="227"/>
      <c r="BI30" s="227"/>
      <c r="BJ30" s="227"/>
      <c r="BK30" s="220"/>
      <c r="BL30" s="220"/>
    </row>
    <row r="31" spans="1:64" outlineLevel="1">
      <c r="A31" s="9"/>
      <c r="B31" s="9"/>
      <c r="C31" s="46"/>
      <c r="D31" s="129">
        <v>0</v>
      </c>
      <c r="E31" s="9"/>
      <c r="F31" s="9"/>
      <c r="G31" s="193">
        <v>0</v>
      </c>
      <c r="H31" s="111">
        <v>0</v>
      </c>
      <c r="I31" s="111">
        <v>0</v>
      </c>
      <c r="J31" s="111">
        <v>0</v>
      </c>
      <c r="K31" s="111">
        <v>0</v>
      </c>
      <c r="L31" s="111">
        <v>0</v>
      </c>
      <c r="M31" s="111">
        <v>0</v>
      </c>
      <c r="N31" s="111">
        <v>0</v>
      </c>
      <c r="O31" s="111">
        <v>0</v>
      </c>
      <c r="P31" s="111">
        <v>0</v>
      </c>
      <c r="Q31" s="111">
        <v>0</v>
      </c>
      <c r="R31" s="111"/>
      <c r="S31" s="100"/>
      <c r="T31" s="100"/>
      <c r="U31" s="100"/>
      <c r="V31" s="100"/>
      <c r="W31" s="100"/>
      <c r="X31" s="100"/>
      <c r="Y31" s="100"/>
      <c r="Z31" s="100"/>
      <c r="AA31" s="100"/>
      <c r="AB31" s="227"/>
      <c r="AC31" s="227"/>
      <c r="AD31" s="227"/>
      <c r="AE31" s="227"/>
      <c r="AF31" s="227"/>
      <c r="AG31" s="227"/>
      <c r="AH31" s="227"/>
      <c r="AI31" s="227"/>
      <c r="AJ31" s="227"/>
      <c r="AK31" s="227"/>
      <c r="AL31" s="227"/>
      <c r="AM31" s="227"/>
      <c r="AN31" s="227"/>
      <c r="AO31" s="227"/>
      <c r="AP31" s="227"/>
      <c r="AQ31" s="227"/>
      <c r="AR31" s="227"/>
      <c r="AS31" s="227"/>
      <c r="AT31" s="227"/>
      <c r="AU31" s="227"/>
      <c r="AV31" s="227"/>
      <c r="AW31" s="227"/>
      <c r="AX31" s="227"/>
      <c r="AY31" s="227"/>
      <c r="AZ31" s="227"/>
      <c r="BA31" s="227"/>
      <c r="BB31" s="227"/>
      <c r="BC31" s="227"/>
      <c r="BD31" s="227"/>
      <c r="BE31" s="227"/>
      <c r="BF31" s="227"/>
      <c r="BG31" s="227"/>
      <c r="BH31" s="227"/>
      <c r="BI31" s="227"/>
      <c r="BJ31" s="227"/>
      <c r="BK31" s="220"/>
      <c r="BL31" s="220"/>
    </row>
    <row r="32" spans="1:64" outlineLevel="1">
      <c r="A32" s="9"/>
      <c r="B32" s="9"/>
      <c r="C32" s="46"/>
      <c r="D32" s="129">
        <v>0</v>
      </c>
      <c r="E32" s="9"/>
      <c r="F32" s="9"/>
      <c r="G32" s="193">
        <v>0</v>
      </c>
      <c r="H32" s="111">
        <v>0</v>
      </c>
      <c r="I32" s="111">
        <v>0</v>
      </c>
      <c r="J32" s="111">
        <v>0</v>
      </c>
      <c r="K32" s="111">
        <v>0</v>
      </c>
      <c r="L32" s="111">
        <v>0</v>
      </c>
      <c r="M32" s="111">
        <v>0</v>
      </c>
      <c r="N32" s="111">
        <v>0</v>
      </c>
      <c r="O32" s="111">
        <v>0</v>
      </c>
      <c r="P32" s="111">
        <v>0</v>
      </c>
      <c r="Q32" s="111">
        <v>0</v>
      </c>
      <c r="R32" s="111"/>
      <c r="S32" s="100"/>
      <c r="T32" s="100"/>
      <c r="U32" s="100"/>
      <c r="V32" s="100"/>
      <c r="W32" s="100"/>
      <c r="X32" s="100"/>
      <c r="Y32" s="100"/>
      <c r="Z32" s="100"/>
      <c r="AA32" s="100"/>
      <c r="AB32" s="227"/>
      <c r="AC32" s="227"/>
      <c r="AD32" s="227"/>
      <c r="AE32" s="227"/>
      <c r="AF32" s="227"/>
      <c r="AG32" s="227"/>
      <c r="AH32" s="227"/>
      <c r="AI32" s="227"/>
      <c r="AJ32" s="227"/>
      <c r="AK32" s="227"/>
      <c r="AL32" s="227"/>
      <c r="AM32" s="227"/>
      <c r="AN32" s="227"/>
      <c r="AO32" s="227"/>
      <c r="AP32" s="227"/>
      <c r="AQ32" s="227"/>
      <c r="AR32" s="227"/>
      <c r="AS32" s="227"/>
      <c r="AT32" s="227"/>
      <c r="AU32" s="227"/>
      <c r="AV32" s="227"/>
      <c r="AW32" s="227"/>
      <c r="AX32" s="227"/>
      <c r="AY32" s="227"/>
      <c r="AZ32" s="227"/>
      <c r="BA32" s="227"/>
      <c r="BB32" s="227"/>
      <c r="BC32" s="227"/>
      <c r="BD32" s="227"/>
      <c r="BE32" s="227"/>
      <c r="BF32" s="227"/>
      <c r="BG32" s="227"/>
      <c r="BH32" s="227"/>
      <c r="BI32" s="227"/>
      <c r="BJ32" s="227"/>
      <c r="BK32" s="220"/>
      <c r="BL32" s="220"/>
    </row>
    <row r="33" spans="1:64" outlineLevel="1">
      <c r="A33" s="9"/>
      <c r="B33" s="9"/>
      <c r="C33" s="46"/>
      <c r="D33" s="129">
        <v>0</v>
      </c>
      <c r="E33" s="9"/>
      <c r="F33" s="9"/>
      <c r="G33" s="193">
        <v>0</v>
      </c>
      <c r="H33" s="111">
        <v>0</v>
      </c>
      <c r="I33" s="111">
        <v>0</v>
      </c>
      <c r="J33" s="111">
        <v>0</v>
      </c>
      <c r="K33" s="111">
        <v>0</v>
      </c>
      <c r="L33" s="111">
        <v>0</v>
      </c>
      <c r="M33" s="111">
        <v>0</v>
      </c>
      <c r="N33" s="111">
        <v>0</v>
      </c>
      <c r="O33" s="111">
        <v>0</v>
      </c>
      <c r="P33" s="111">
        <v>0</v>
      </c>
      <c r="Q33" s="111">
        <v>0</v>
      </c>
      <c r="R33" s="111"/>
      <c r="S33" s="100"/>
      <c r="T33" s="100"/>
      <c r="U33" s="100"/>
      <c r="V33" s="100"/>
      <c r="W33" s="100"/>
      <c r="X33" s="100"/>
      <c r="Y33" s="100"/>
      <c r="Z33" s="100"/>
      <c r="AA33" s="100"/>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7"/>
      <c r="AY33" s="227"/>
      <c r="AZ33" s="227"/>
      <c r="BA33" s="227"/>
      <c r="BB33" s="227"/>
      <c r="BC33" s="227"/>
      <c r="BD33" s="227"/>
      <c r="BE33" s="227"/>
      <c r="BF33" s="227"/>
      <c r="BG33" s="227"/>
      <c r="BH33" s="227"/>
      <c r="BI33" s="227"/>
      <c r="BJ33" s="227"/>
      <c r="BK33" s="220"/>
      <c r="BL33" s="220"/>
    </row>
    <row r="34" spans="1:64" outlineLevel="1">
      <c r="A34" s="9"/>
      <c r="B34" s="9"/>
      <c r="C34" s="46"/>
      <c r="D34" s="129">
        <v>0</v>
      </c>
      <c r="E34" s="9"/>
      <c r="F34" s="9"/>
      <c r="G34" s="193">
        <v>0</v>
      </c>
      <c r="H34" s="111">
        <v>0</v>
      </c>
      <c r="I34" s="111">
        <v>0</v>
      </c>
      <c r="J34" s="111">
        <v>0</v>
      </c>
      <c r="K34" s="111">
        <v>0</v>
      </c>
      <c r="L34" s="111">
        <v>0</v>
      </c>
      <c r="M34" s="111">
        <v>0</v>
      </c>
      <c r="N34" s="111">
        <v>0</v>
      </c>
      <c r="O34" s="111">
        <v>0</v>
      </c>
      <c r="P34" s="111">
        <v>0</v>
      </c>
      <c r="Q34" s="111">
        <v>0</v>
      </c>
      <c r="R34" s="111"/>
      <c r="S34" s="100"/>
      <c r="T34" s="100"/>
      <c r="U34" s="100"/>
      <c r="V34" s="100"/>
      <c r="W34" s="100"/>
      <c r="X34" s="100"/>
      <c r="Y34" s="100"/>
      <c r="Z34" s="100"/>
      <c r="AA34" s="100"/>
      <c r="AB34" s="227"/>
      <c r="AC34" s="227"/>
      <c r="AD34" s="227"/>
      <c r="AE34" s="227"/>
      <c r="AF34" s="227"/>
      <c r="AG34" s="227"/>
      <c r="AH34" s="227"/>
      <c r="AI34" s="227"/>
      <c r="AJ34" s="227"/>
      <c r="AK34" s="227"/>
      <c r="AL34" s="227"/>
      <c r="AM34" s="227"/>
      <c r="AN34" s="227"/>
      <c r="AO34" s="227"/>
      <c r="AP34" s="227"/>
      <c r="AQ34" s="227"/>
      <c r="AR34" s="227"/>
      <c r="AS34" s="227"/>
      <c r="AT34" s="227"/>
      <c r="AU34" s="227"/>
      <c r="AV34" s="227"/>
      <c r="AW34" s="227"/>
      <c r="AX34" s="227"/>
      <c r="AY34" s="227"/>
      <c r="AZ34" s="227"/>
      <c r="BA34" s="227"/>
      <c r="BB34" s="227"/>
      <c r="BC34" s="227"/>
      <c r="BD34" s="227"/>
      <c r="BE34" s="227"/>
      <c r="BF34" s="227"/>
      <c r="BG34" s="227"/>
      <c r="BH34" s="227"/>
      <c r="BI34" s="227"/>
      <c r="BJ34" s="227"/>
      <c r="BK34" s="220"/>
      <c r="BL34" s="220"/>
    </row>
    <row r="35" spans="1:64" outlineLevel="1">
      <c r="A35" s="9"/>
      <c r="B35" s="9"/>
      <c r="C35" s="46"/>
      <c r="D35" s="129">
        <v>0</v>
      </c>
      <c r="E35" s="9"/>
      <c r="F35" s="9"/>
      <c r="G35" s="193">
        <v>0</v>
      </c>
      <c r="H35" s="111">
        <v>0</v>
      </c>
      <c r="I35" s="111">
        <v>0</v>
      </c>
      <c r="J35" s="111">
        <v>0</v>
      </c>
      <c r="K35" s="111">
        <v>0</v>
      </c>
      <c r="L35" s="111">
        <v>0</v>
      </c>
      <c r="M35" s="111">
        <v>0</v>
      </c>
      <c r="N35" s="111">
        <v>0</v>
      </c>
      <c r="O35" s="111">
        <v>0</v>
      </c>
      <c r="P35" s="111">
        <v>0</v>
      </c>
      <c r="Q35" s="111">
        <v>0</v>
      </c>
      <c r="R35" s="111"/>
      <c r="S35" s="100"/>
      <c r="T35" s="100"/>
      <c r="U35" s="100"/>
      <c r="V35" s="100"/>
      <c r="W35" s="100"/>
      <c r="X35" s="100"/>
      <c r="Y35" s="100"/>
      <c r="Z35" s="100"/>
      <c r="AA35" s="100"/>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7"/>
      <c r="AY35" s="227"/>
      <c r="AZ35" s="227"/>
      <c r="BA35" s="227"/>
      <c r="BB35" s="227"/>
      <c r="BC35" s="227"/>
      <c r="BD35" s="227"/>
      <c r="BE35" s="227"/>
      <c r="BF35" s="227"/>
      <c r="BG35" s="227"/>
      <c r="BH35" s="227"/>
      <c r="BI35" s="227"/>
      <c r="BJ35" s="227"/>
      <c r="BK35" s="220"/>
      <c r="BL35" s="220"/>
    </row>
    <row r="36" spans="1:64" outlineLevel="1">
      <c r="A36" s="9"/>
      <c r="B36" s="9"/>
      <c r="C36" s="46"/>
      <c r="D36" s="129">
        <v>0</v>
      </c>
      <c r="E36" s="9"/>
      <c r="F36" s="9"/>
      <c r="G36" s="193">
        <v>0</v>
      </c>
      <c r="H36" s="111">
        <v>0</v>
      </c>
      <c r="I36" s="111">
        <v>0</v>
      </c>
      <c r="J36" s="111">
        <v>0</v>
      </c>
      <c r="K36" s="111">
        <v>0</v>
      </c>
      <c r="L36" s="111">
        <v>0</v>
      </c>
      <c r="M36" s="111">
        <v>0</v>
      </c>
      <c r="N36" s="111">
        <v>0</v>
      </c>
      <c r="O36" s="111">
        <v>0</v>
      </c>
      <c r="P36" s="111">
        <v>0</v>
      </c>
      <c r="Q36" s="111">
        <v>0</v>
      </c>
      <c r="R36" s="111"/>
      <c r="S36" s="100"/>
      <c r="T36" s="100"/>
      <c r="U36" s="100"/>
      <c r="V36" s="100"/>
      <c r="W36" s="100"/>
      <c r="X36" s="100"/>
      <c r="Y36" s="100"/>
      <c r="Z36" s="100"/>
      <c r="AA36" s="100"/>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7"/>
      <c r="AY36" s="227"/>
      <c r="AZ36" s="227"/>
      <c r="BA36" s="227"/>
      <c r="BB36" s="227"/>
      <c r="BC36" s="227"/>
      <c r="BD36" s="227"/>
      <c r="BE36" s="227"/>
      <c r="BF36" s="227"/>
      <c r="BG36" s="227"/>
      <c r="BH36" s="227"/>
      <c r="BI36" s="227"/>
      <c r="BJ36" s="227"/>
      <c r="BK36" s="220"/>
      <c r="BL36" s="220"/>
    </row>
    <row r="37" spans="1:64">
      <c r="A37" s="9"/>
      <c r="B37" s="9"/>
      <c r="C37" s="46"/>
      <c r="D37" s="114"/>
      <c r="E37" s="9"/>
      <c r="F37" s="9"/>
      <c r="G37" s="203"/>
      <c r="H37" s="37"/>
      <c r="I37" s="37"/>
      <c r="J37" s="37"/>
      <c r="K37" s="37"/>
      <c r="L37" s="37"/>
      <c r="M37" s="37"/>
      <c r="N37" s="100"/>
      <c r="O37" s="29"/>
      <c r="P37" s="29"/>
      <c r="Q37" s="29"/>
      <c r="R37" s="29"/>
      <c r="S37" s="100"/>
      <c r="T37" s="100"/>
      <c r="U37" s="100"/>
      <c r="V37" s="100"/>
      <c r="W37" s="100"/>
      <c r="X37" s="100"/>
      <c r="Y37" s="100"/>
      <c r="Z37" s="100"/>
      <c r="AA37" s="100"/>
      <c r="AB37" s="227"/>
      <c r="AC37" s="227"/>
      <c r="AD37" s="227"/>
      <c r="AE37" s="227"/>
      <c r="AF37" s="227"/>
      <c r="AG37" s="227"/>
      <c r="AH37" s="227"/>
      <c r="AI37" s="227"/>
      <c r="AJ37" s="227"/>
      <c r="AK37" s="227"/>
      <c r="AL37" s="227"/>
      <c r="AM37" s="227"/>
      <c r="AN37" s="227"/>
      <c r="AO37" s="227"/>
      <c r="AP37" s="227"/>
      <c r="AQ37" s="227"/>
      <c r="AR37" s="227"/>
      <c r="AS37" s="227"/>
      <c r="AT37" s="227"/>
      <c r="AU37" s="227"/>
      <c r="AV37" s="227"/>
      <c r="AW37" s="227"/>
      <c r="AX37" s="227"/>
      <c r="AY37" s="227"/>
      <c r="AZ37" s="227"/>
      <c r="BA37" s="227"/>
      <c r="BB37" s="227"/>
      <c r="BC37" s="227"/>
      <c r="BD37" s="227"/>
      <c r="BE37" s="227"/>
      <c r="BF37" s="227"/>
      <c r="BG37" s="227"/>
      <c r="BH37" s="227"/>
      <c r="BI37" s="227"/>
      <c r="BJ37" s="227"/>
      <c r="BK37" s="220"/>
      <c r="BL37" s="220"/>
    </row>
    <row r="38" spans="1:64">
      <c r="A38" s="9"/>
      <c r="B38" s="9"/>
      <c r="C38" s="46" t="s">
        <v>34</v>
      </c>
      <c r="D38" s="9"/>
      <c r="E38" s="9"/>
      <c r="F38" s="9"/>
      <c r="G38" s="194">
        <v>95.596769927678125</v>
      </c>
      <c r="H38" s="37">
        <v>101.75288355819396</v>
      </c>
      <c r="I38" s="37">
        <v>111.97417645404924</v>
      </c>
      <c r="J38" s="37">
        <v>127.2379368063544</v>
      </c>
      <c r="K38" s="37">
        <v>89.393797501787873</v>
      </c>
      <c r="L38" s="37">
        <v>103.16281543176274</v>
      </c>
      <c r="M38" s="37">
        <v>0</v>
      </c>
      <c r="N38" s="37">
        <v>0</v>
      </c>
      <c r="O38" s="37">
        <v>0</v>
      </c>
      <c r="P38" s="37">
        <v>0</v>
      </c>
      <c r="Q38" s="37">
        <v>0</v>
      </c>
      <c r="R38" s="29"/>
      <c r="S38" s="100"/>
      <c r="T38" s="100"/>
      <c r="U38" s="100"/>
      <c r="V38" s="100"/>
      <c r="W38" s="100"/>
      <c r="X38" s="100"/>
      <c r="Y38" s="100"/>
      <c r="Z38" s="100"/>
      <c r="AA38" s="100"/>
      <c r="AB38" s="227"/>
      <c r="AC38" s="227"/>
      <c r="AD38" s="227"/>
      <c r="AE38" s="227"/>
      <c r="AF38" s="227"/>
      <c r="AG38" s="227"/>
      <c r="AH38" s="227"/>
      <c r="AI38" s="227"/>
      <c r="AJ38" s="227"/>
      <c r="AK38" s="227"/>
      <c r="AL38" s="227"/>
      <c r="AM38" s="227"/>
      <c r="AN38" s="227"/>
      <c r="AO38" s="227"/>
      <c r="AP38" s="227"/>
      <c r="AQ38" s="227"/>
      <c r="AR38" s="227"/>
      <c r="AS38" s="227"/>
      <c r="AT38" s="227"/>
      <c r="AU38" s="227"/>
      <c r="AV38" s="227"/>
      <c r="AW38" s="227"/>
      <c r="AX38" s="227"/>
      <c r="AY38" s="227"/>
      <c r="AZ38" s="227"/>
      <c r="BA38" s="227"/>
      <c r="BB38" s="227"/>
      <c r="BC38" s="227"/>
      <c r="BD38" s="227"/>
      <c r="BE38" s="227"/>
      <c r="BF38" s="227"/>
      <c r="BG38" s="227"/>
      <c r="BH38" s="227"/>
      <c r="BI38" s="227"/>
      <c r="BJ38" s="227"/>
      <c r="BK38" s="220"/>
      <c r="BL38" s="220"/>
    </row>
    <row r="39" spans="1:64" outlineLevel="1">
      <c r="A39" s="9"/>
      <c r="B39" s="9"/>
      <c r="C39" s="46"/>
      <c r="D39" s="129" t="s">
        <v>121</v>
      </c>
      <c r="E39" s="9"/>
      <c r="F39" s="9"/>
      <c r="G39" s="193">
        <v>81.316072764121174</v>
      </c>
      <c r="H39" s="111">
        <v>88.362005079577557</v>
      </c>
      <c r="I39" s="111">
        <v>96.252380554708509</v>
      </c>
      <c r="J39" s="111">
        <v>102.91870082493155</v>
      </c>
      <c r="K39" s="111">
        <v>74.756424872199702</v>
      </c>
      <c r="L39" s="111">
        <v>73.709800720417647</v>
      </c>
      <c r="M39" s="111">
        <v>0</v>
      </c>
      <c r="N39" s="111">
        <v>0</v>
      </c>
      <c r="O39" s="111">
        <v>0</v>
      </c>
      <c r="P39" s="111">
        <v>0</v>
      </c>
      <c r="Q39" s="111">
        <v>0</v>
      </c>
      <c r="R39" s="29"/>
      <c r="S39" s="100"/>
      <c r="T39" s="100"/>
      <c r="U39" s="100"/>
      <c r="V39" s="100"/>
      <c r="W39" s="100"/>
      <c r="X39" s="100"/>
      <c r="Y39" s="100"/>
      <c r="Z39" s="100"/>
      <c r="AA39" s="100"/>
      <c r="AB39" s="227"/>
      <c r="AC39" s="227"/>
      <c r="AD39" s="227"/>
      <c r="AE39" s="227"/>
      <c r="AF39" s="227"/>
      <c r="AG39" s="227"/>
      <c r="AH39" s="227"/>
      <c r="AI39" s="227"/>
      <c r="AJ39" s="227"/>
      <c r="AK39" s="227"/>
      <c r="AL39" s="227"/>
      <c r="AM39" s="227"/>
      <c r="AN39" s="227"/>
      <c r="AO39" s="227"/>
      <c r="AP39" s="227"/>
      <c r="AQ39" s="227"/>
      <c r="AR39" s="227"/>
      <c r="AS39" s="227"/>
      <c r="AT39" s="227"/>
      <c r="AU39" s="227"/>
      <c r="AV39" s="227"/>
      <c r="AW39" s="227"/>
      <c r="AX39" s="227"/>
      <c r="AY39" s="227"/>
      <c r="AZ39" s="227"/>
      <c r="BA39" s="227"/>
      <c r="BB39" s="227"/>
      <c r="BC39" s="227"/>
      <c r="BD39" s="227"/>
      <c r="BE39" s="227"/>
      <c r="BF39" s="227"/>
      <c r="BG39" s="227"/>
      <c r="BH39" s="227"/>
      <c r="BI39" s="227"/>
      <c r="BJ39" s="227"/>
      <c r="BK39" s="220"/>
      <c r="BL39" s="220"/>
    </row>
    <row r="40" spans="1:64" outlineLevel="1">
      <c r="A40" s="9"/>
      <c r="B40" s="9"/>
      <c r="C40" s="46"/>
      <c r="D40" s="129" t="s">
        <v>122</v>
      </c>
      <c r="E40" s="9"/>
      <c r="F40" s="9"/>
      <c r="G40" s="193">
        <v>9.5519727888084951</v>
      </c>
      <c r="H40" s="111">
        <v>8.8027962623924463</v>
      </c>
      <c r="I40" s="111">
        <v>10.872814076653498</v>
      </c>
      <c r="J40" s="111">
        <v>9.9492695079694471</v>
      </c>
      <c r="K40" s="111">
        <v>11.664478949538553</v>
      </c>
      <c r="L40" s="111">
        <v>15.751542320268149</v>
      </c>
      <c r="M40" s="111">
        <v>0</v>
      </c>
      <c r="N40" s="111">
        <v>0</v>
      </c>
      <c r="O40" s="111">
        <v>0</v>
      </c>
      <c r="P40" s="111">
        <v>0</v>
      </c>
      <c r="Q40" s="111">
        <v>0</v>
      </c>
      <c r="R40" s="29"/>
      <c r="S40" s="100"/>
      <c r="T40" s="100"/>
      <c r="U40" s="100"/>
      <c r="V40" s="100"/>
      <c r="W40" s="100"/>
      <c r="X40" s="100"/>
      <c r="Y40" s="100"/>
      <c r="Z40" s="100"/>
      <c r="AA40" s="100"/>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27"/>
      <c r="AZ40" s="227"/>
      <c r="BA40" s="227"/>
      <c r="BB40" s="227"/>
      <c r="BC40" s="227"/>
      <c r="BD40" s="227"/>
      <c r="BE40" s="227"/>
      <c r="BF40" s="227"/>
      <c r="BG40" s="227"/>
      <c r="BH40" s="227"/>
      <c r="BI40" s="227"/>
      <c r="BJ40" s="227"/>
      <c r="BK40" s="220"/>
      <c r="BL40" s="220"/>
    </row>
    <row r="41" spans="1:64" outlineLevel="1">
      <c r="A41" s="9"/>
      <c r="B41" s="9"/>
      <c r="C41" s="46"/>
      <c r="D41" s="129" t="s">
        <v>123</v>
      </c>
      <c r="E41" s="9"/>
      <c r="F41" s="9"/>
      <c r="G41" s="193">
        <v>0</v>
      </c>
      <c r="H41" s="111">
        <v>-0.7848262693018806</v>
      </c>
      <c r="I41" s="111">
        <v>0</v>
      </c>
      <c r="J41" s="111">
        <v>0</v>
      </c>
      <c r="K41" s="111">
        <v>0</v>
      </c>
      <c r="L41" s="111">
        <v>0</v>
      </c>
      <c r="M41" s="111">
        <v>0</v>
      </c>
      <c r="N41" s="111">
        <v>0</v>
      </c>
      <c r="O41" s="111">
        <v>0</v>
      </c>
      <c r="P41" s="111">
        <v>0</v>
      </c>
      <c r="Q41" s="111">
        <v>0</v>
      </c>
      <c r="R41" s="29"/>
      <c r="S41" s="100"/>
      <c r="T41" s="100"/>
      <c r="U41" s="100"/>
      <c r="V41" s="100"/>
      <c r="W41" s="100"/>
      <c r="X41" s="100"/>
      <c r="Y41" s="100"/>
      <c r="Z41" s="100"/>
      <c r="AA41" s="100"/>
      <c r="AB41" s="227"/>
      <c r="AC41" s="227"/>
      <c r="AD41" s="227"/>
      <c r="AE41" s="227"/>
      <c r="AF41" s="227"/>
      <c r="AG41" s="227"/>
      <c r="AH41" s="227"/>
      <c r="AI41" s="227"/>
      <c r="AJ41" s="227"/>
      <c r="AK41" s="227"/>
      <c r="AL41" s="227"/>
      <c r="AM41" s="227"/>
      <c r="AN41" s="227"/>
      <c r="AO41" s="227"/>
      <c r="AP41" s="227"/>
      <c r="AQ41" s="227"/>
      <c r="AR41" s="227"/>
      <c r="AS41" s="227"/>
      <c r="AT41" s="227"/>
      <c r="AU41" s="227"/>
      <c r="AV41" s="227"/>
      <c r="AW41" s="227"/>
      <c r="AX41" s="227"/>
      <c r="AY41" s="227"/>
      <c r="AZ41" s="227"/>
      <c r="BA41" s="227"/>
      <c r="BB41" s="227"/>
      <c r="BC41" s="227"/>
      <c r="BD41" s="227"/>
      <c r="BE41" s="227"/>
      <c r="BF41" s="227"/>
      <c r="BG41" s="227"/>
      <c r="BH41" s="227"/>
      <c r="BI41" s="227"/>
      <c r="BJ41" s="227"/>
      <c r="BK41" s="220"/>
      <c r="BL41" s="220"/>
    </row>
    <row r="42" spans="1:64" outlineLevel="1">
      <c r="A42" s="9"/>
      <c r="B42" s="9"/>
      <c r="C42" s="46"/>
      <c r="D42" s="129" t="s">
        <v>124</v>
      </c>
      <c r="E42" s="9"/>
      <c r="F42" s="9"/>
      <c r="G42" s="193">
        <v>0.37096865358991299</v>
      </c>
      <c r="H42" s="111">
        <v>0.15550849836586603</v>
      </c>
      <c r="I42" s="111">
        <v>0.40835553017454779</v>
      </c>
      <c r="J42" s="111">
        <v>0.42370880525460275</v>
      </c>
      <c r="K42" s="111">
        <v>0.24552804569761835</v>
      </c>
      <c r="L42" s="111">
        <v>0.52539480597362698</v>
      </c>
      <c r="M42" s="111">
        <v>0</v>
      </c>
      <c r="N42" s="111">
        <v>0</v>
      </c>
      <c r="O42" s="111">
        <v>0</v>
      </c>
      <c r="P42" s="111">
        <v>0</v>
      </c>
      <c r="Q42" s="111">
        <v>0</v>
      </c>
      <c r="R42" s="29"/>
      <c r="S42" s="100"/>
      <c r="T42" s="100"/>
      <c r="U42" s="100"/>
      <c r="V42" s="100"/>
      <c r="W42" s="100"/>
      <c r="X42" s="100"/>
      <c r="Y42" s="100"/>
      <c r="Z42" s="100"/>
      <c r="AA42" s="100"/>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7"/>
      <c r="AY42" s="227"/>
      <c r="AZ42" s="227"/>
      <c r="BA42" s="227"/>
      <c r="BB42" s="227"/>
      <c r="BC42" s="227"/>
      <c r="BD42" s="227"/>
      <c r="BE42" s="227"/>
      <c r="BF42" s="227"/>
      <c r="BG42" s="227"/>
      <c r="BH42" s="227"/>
      <c r="BI42" s="227"/>
      <c r="BJ42" s="227"/>
      <c r="BK42" s="220"/>
      <c r="BL42" s="220"/>
    </row>
    <row r="43" spans="1:64" outlineLevel="1">
      <c r="A43" s="9"/>
      <c r="B43" s="9"/>
      <c r="C43" s="46"/>
      <c r="D43" s="129" t="s">
        <v>125</v>
      </c>
      <c r="E43" s="9"/>
      <c r="F43" s="9"/>
      <c r="G43" s="193">
        <v>0.42811690253671564</v>
      </c>
      <c r="H43" s="111">
        <v>0.90259337871064249</v>
      </c>
      <c r="I43" s="111">
        <v>0.42170739037538624</v>
      </c>
      <c r="J43" s="111">
        <v>11.684690196125594</v>
      </c>
      <c r="K43" s="111">
        <v>0.54028020293933754</v>
      </c>
      <c r="L43" s="111">
        <v>8.8905042657890228</v>
      </c>
      <c r="M43" s="111">
        <v>0</v>
      </c>
      <c r="N43" s="111">
        <v>0</v>
      </c>
      <c r="O43" s="111">
        <v>0</v>
      </c>
      <c r="P43" s="111">
        <v>0</v>
      </c>
      <c r="Q43" s="111">
        <v>0</v>
      </c>
      <c r="R43" s="29"/>
      <c r="S43" s="100"/>
      <c r="T43" s="100"/>
      <c r="U43" s="100"/>
      <c r="V43" s="100"/>
      <c r="W43" s="100"/>
      <c r="X43" s="100"/>
      <c r="Y43" s="100"/>
      <c r="Z43" s="100"/>
      <c r="AA43" s="100"/>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227"/>
      <c r="AZ43" s="227"/>
      <c r="BA43" s="227"/>
      <c r="BB43" s="227"/>
      <c r="BC43" s="227"/>
      <c r="BD43" s="227"/>
      <c r="BE43" s="227"/>
      <c r="BF43" s="227"/>
      <c r="BG43" s="227"/>
      <c r="BH43" s="227"/>
      <c r="BI43" s="227"/>
      <c r="BJ43" s="227"/>
      <c r="BK43" s="220"/>
      <c r="BL43" s="220"/>
    </row>
    <row r="44" spans="1:64" outlineLevel="1">
      <c r="A44" s="9"/>
      <c r="B44" s="9"/>
      <c r="C44" s="46"/>
      <c r="D44" s="129" t="s">
        <v>126</v>
      </c>
      <c r="E44" s="9"/>
      <c r="F44" s="9"/>
      <c r="G44" s="193">
        <v>3.9296388186218278</v>
      </c>
      <c r="H44" s="111">
        <v>4.3148066084493228</v>
      </c>
      <c r="I44" s="111">
        <v>4.0189189021373055</v>
      </c>
      <c r="J44" s="111">
        <v>2.2615674720731964</v>
      </c>
      <c r="K44" s="111">
        <v>2.1870854314126587</v>
      </c>
      <c r="L44" s="111">
        <v>4.2855733193142909</v>
      </c>
      <c r="M44" s="111">
        <v>0</v>
      </c>
      <c r="N44" s="111">
        <v>0</v>
      </c>
      <c r="O44" s="111">
        <v>0</v>
      </c>
      <c r="P44" s="111">
        <v>0</v>
      </c>
      <c r="Q44" s="111">
        <v>0</v>
      </c>
      <c r="R44" s="29"/>
      <c r="S44" s="100"/>
      <c r="T44" s="100"/>
      <c r="U44" s="100"/>
      <c r="V44" s="100"/>
      <c r="W44" s="100"/>
      <c r="X44" s="100"/>
      <c r="Y44" s="100"/>
      <c r="Z44" s="100"/>
      <c r="AA44" s="100"/>
      <c r="AB44" s="227"/>
      <c r="AC44" s="227"/>
      <c r="AD44" s="227"/>
      <c r="AE44" s="227"/>
      <c r="AF44" s="227"/>
      <c r="AG44" s="227"/>
      <c r="AH44" s="227"/>
      <c r="AI44" s="227"/>
      <c r="AJ44" s="227"/>
      <c r="AK44" s="227"/>
      <c r="AL44" s="227"/>
      <c r="AM44" s="227"/>
      <c r="AN44" s="227"/>
      <c r="AO44" s="227"/>
      <c r="AP44" s="227"/>
      <c r="AQ44" s="227"/>
      <c r="AR44" s="227"/>
      <c r="AS44" s="227"/>
      <c r="AT44" s="227"/>
      <c r="AU44" s="227"/>
      <c r="AV44" s="227"/>
      <c r="AW44" s="227"/>
      <c r="AX44" s="227"/>
      <c r="AY44" s="227"/>
      <c r="AZ44" s="227"/>
      <c r="BA44" s="227"/>
      <c r="BB44" s="227"/>
      <c r="BC44" s="227"/>
      <c r="BD44" s="227"/>
      <c r="BE44" s="227"/>
      <c r="BF44" s="227"/>
      <c r="BG44" s="227"/>
      <c r="BH44" s="227"/>
      <c r="BI44" s="227"/>
      <c r="BJ44" s="227"/>
      <c r="BK44" s="220"/>
      <c r="BL44" s="220"/>
    </row>
    <row r="45" spans="1:64" outlineLevel="1">
      <c r="A45" s="9"/>
      <c r="B45" s="9"/>
      <c r="C45" s="46"/>
      <c r="D45" s="129" t="s">
        <v>127</v>
      </c>
      <c r="E45" s="9"/>
      <c r="F45" s="9"/>
      <c r="G45" s="193">
        <v>0</v>
      </c>
      <c r="H45" s="111">
        <v>0</v>
      </c>
      <c r="I45" s="111">
        <v>0</v>
      </c>
      <c r="J45" s="111">
        <v>0</v>
      </c>
      <c r="K45" s="111">
        <v>0</v>
      </c>
      <c r="L45" s="111">
        <v>0</v>
      </c>
      <c r="M45" s="111">
        <v>0</v>
      </c>
      <c r="N45" s="111">
        <v>0</v>
      </c>
      <c r="O45" s="111">
        <v>0</v>
      </c>
      <c r="P45" s="111">
        <v>0</v>
      </c>
      <c r="Q45" s="111">
        <v>0</v>
      </c>
      <c r="R45" s="29"/>
      <c r="S45" s="100"/>
      <c r="T45" s="100"/>
      <c r="U45" s="100"/>
      <c r="V45" s="100"/>
      <c r="W45" s="100"/>
      <c r="X45" s="100"/>
      <c r="Y45" s="100"/>
      <c r="Z45" s="100"/>
      <c r="AA45" s="100"/>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27"/>
      <c r="AY45" s="227"/>
      <c r="AZ45" s="227"/>
      <c r="BA45" s="227"/>
      <c r="BB45" s="227"/>
      <c r="BC45" s="227"/>
      <c r="BD45" s="227"/>
      <c r="BE45" s="227"/>
      <c r="BF45" s="227"/>
      <c r="BG45" s="227"/>
      <c r="BH45" s="227"/>
      <c r="BI45" s="227"/>
      <c r="BJ45" s="227"/>
      <c r="BK45" s="220"/>
      <c r="BL45" s="220"/>
    </row>
    <row r="46" spans="1:64" outlineLevel="1">
      <c r="A46" s="9"/>
      <c r="B46" s="9"/>
      <c r="C46" s="46"/>
      <c r="D46" s="129" t="s">
        <v>128</v>
      </c>
      <c r="E46" s="9"/>
      <c r="F46" s="9"/>
      <c r="G46" s="193">
        <v>0</v>
      </c>
      <c r="H46" s="111">
        <v>0</v>
      </c>
      <c r="I46" s="111">
        <v>0</v>
      </c>
      <c r="J46" s="111">
        <v>0</v>
      </c>
      <c r="K46" s="111">
        <v>0</v>
      </c>
      <c r="L46" s="111">
        <v>0</v>
      </c>
      <c r="M46" s="111">
        <v>0</v>
      </c>
      <c r="N46" s="111">
        <v>0</v>
      </c>
      <c r="O46" s="111">
        <v>0</v>
      </c>
      <c r="P46" s="111">
        <v>0</v>
      </c>
      <c r="Q46" s="111">
        <v>0</v>
      </c>
      <c r="R46" s="29"/>
      <c r="S46" s="100"/>
      <c r="T46" s="100"/>
      <c r="U46" s="100"/>
      <c r="V46" s="100"/>
      <c r="W46" s="100"/>
      <c r="X46" s="100"/>
      <c r="Y46" s="100"/>
      <c r="Z46" s="100"/>
      <c r="AA46" s="100"/>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227"/>
      <c r="AY46" s="227"/>
      <c r="AZ46" s="227"/>
      <c r="BA46" s="227"/>
      <c r="BB46" s="227"/>
      <c r="BC46" s="227"/>
      <c r="BD46" s="227"/>
      <c r="BE46" s="227"/>
      <c r="BF46" s="227"/>
      <c r="BG46" s="227"/>
      <c r="BH46" s="227"/>
      <c r="BI46" s="227"/>
      <c r="BJ46" s="227"/>
      <c r="BK46" s="220"/>
      <c r="BL46" s="220"/>
    </row>
    <row r="47" spans="1:64" outlineLevel="1">
      <c r="A47" s="9"/>
      <c r="B47" s="9"/>
      <c r="C47" s="46"/>
      <c r="D47" s="129">
        <v>0</v>
      </c>
      <c r="E47" s="9"/>
      <c r="F47" s="9"/>
      <c r="G47" s="193">
        <v>0</v>
      </c>
      <c r="H47" s="111">
        <v>0</v>
      </c>
      <c r="I47" s="111">
        <v>0</v>
      </c>
      <c r="J47" s="111">
        <v>0</v>
      </c>
      <c r="K47" s="111">
        <v>0</v>
      </c>
      <c r="L47" s="111">
        <v>0</v>
      </c>
      <c r="M47" s="111">
        <v>0</v>
      </c>
      <c r="N47" s="111">
        <v>0</v>
      </c>
      <c r="O47" s="111">
        <v>0</v>
      </c>
      <c r="P47" s="111">
        <v>0</v>
      </c>
      <c r="Q47" s="111">
        <v>0</v>
      </c>
      <c r="R47" s="29"/>
      <c r="S47" s="100"/>
      <c r="T47" s="100"/>
      <c r="U47" s="100"/>
      <c r="V47" s="100"/>
      <c r="W47" s="100"/>
      <c r="X47" s="100"/>
      <c r="Y47" s="100"/>
      <c r="Z47" s="100"/>
      <c r="AA47" s="100"/>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227"/>
      <c r="BA47" s="227"/>
      <c r="BB47" s="227"/>
      <c r="BC47" s="227"/>
      <c r="BD47" s="227"/>
      <c r="BE47" s="227"/>
      <c r="BF47" s="227"/>
      <c r="BG47" s="227"/>
      <c r="BH47" s="227"/>
      <c r="BI47" s="227"/>
      <c r="BJ47" s="227"/>
      <c r="BK47" s="220"/>
      <c r="BL47" s="220"/>
    </row>
    <row r="48" spans="1:64" outlineLevel="1">
      <c r="A48" s="9"/>
      <c r="B48" s="9"/>
      <c r="C48" s="46"/>
      <c r="D48" s="129">
        <v>0</v>
      </c>
      <c r="E48" s="9"/>
      <c r="F48" s="9"/>
      <c r="G48" s="193">
        <v>0</v>
      </c>
      <c r="H48" s="111">
        <v>0</v>
      </c>
      <c r="I48" s="111">
        <v>0</v>
      </c>
      <c r="J48" s="111">
        <v>0</v>
      </c>
      <c r="K48" s="111">
        <v>0</v>
      </c>
      <c r="L48" s="111">
        <v>0</v>
      </c>
      <c r="M48" s="111">
        <v>0</v>
      </c>
      <c r="N48" s="111">
        <v>0</v>
      </c>
      <c r="O48" s="111">
        <v>0</v>
      </c>
      <c r="P48" s="111">
        <v>0</v>
      </c>
      <c r="Q48" s="111">
        <v>0</v>
      </c>
      <c r="R48" s="29"/>
      <c r="S48" s="100"/>
      <c r="T48" s="100"/>
      <c r="U48" s="100"/>
      <c r="V48" s="100"/>
      <c r="W48" s="100"/>
      <c r="X48" s="100"/>
      <c r="Y48" s="100"/>
      <c r="Z48" s="100"/>
      <c r="AA48" s="100"/>
      <c r="AB48" s="227"/>
      <c r="AC48" s="227"/>
      <c r="AD48" s="227"/>
      <c r="AE48" s="227"/>
      <c r="AF48" s="227"/>
      <c r="AG48" s="227"/>
      <c r="AH48" s="227"/>
      <c r="AI48" s="227"/>
      <c r="AJ48" s="227"/>
      <c r="AK48" s="227"/>
      <c r="AL48" s="227"/>
      <c r="AM48" s="227"/>
      <c r="AN48" s="227"/>
      <c r="AO48" s="227"/>
      <c r="AP48" s="227"/>
      <c r="AQ48" s="227"/>
      <c r="AR48" s="227"/>
      <c r="AS48" s="227"/>
      <c r="AT48" s="227"/>
      <c r="AU48" s="227"/>
      <c r="AV48" s="227"/>
      <c r="AW48" s="227"/>
      <c r="AX48" s="227"/>
      <c r="AY48" s="227"/>
      <c r="AZ48" s="227"/>
      <c r="BA48" s="227"/>
      <c r="BB48" s="227"/>
      <c r="BC48" s="227"/>
      <c r="BD48" s="227"/>
      <c r="BE48" s="227"/>
      <c r="BF48" s="227"/>
      <c r="BG48" s="227"/>
      <c r="BH48" s="227"/>
      <c r="BI48" s="227"/>
      <c r="BJ48" s="227"/>
      <c r="BK48" s="220"/>
      <c r="BL48" s="220"/>
    </row>
    <row r="49" spans="1:64" outlineLevel="1">
      <c r="A49" s="9"/>
      <c r="B49" s="9"/>
      <c r="C49" s="46"/>
      <c r="D49" s="129">
        <v>0</v>
      </c>
      <c r="E49" s="9"/>
      <c r="F49" s="9"/>
      <c r="G49" s="193">
        <v>0</v>
      </c>
      <c r="H49" s="111">
        <v>0</v>
      </c>
      <c r="I49" s="111">
        <v>0</v>
      </c>
      <c r="J49" s="111">
        <v>0</v>
      </c>
      <c r="K49" s="111">
        <v>0</v>
      </c>
      <c r="L49" s="111">
        <v>0</v>
      </c>
      <c r="M49" s="111">
        <v>0</v>
      </c>
      <c r="N49" s="111">
        <v>0</v>
      </c>
      <c r="O49" s="111">
        <v>0</v>
      </c>
      <c r="P49" s="111">
        <v>0</v>
      </c>
      <c r="Q49" s="111">
        <v>0</v>
      </c>
      <c r="R49" s="29"/>
      <c r="S49" s="100"/>
      <c r="T49" s="100"/>
      <c r="U49" s="100"/>
      <c r="V49" s="100"/>
      <c r="W49" s="100"/>
      <c r="X49" s="100"/>
      <c r="Y49" s="100"/>
      <c r="Z49" s="100"/>
      <c r="AA49" s="100"/>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7"/>
      <c r="AY49" s="227"/>
      <c r="AZ49" s="227"/>
      <c r="BA49" s="227"/>
      <c r="BB49" s="227"/>
      <c r="BC49" s="227"/>
      <c r="BD49" s="227"/>
      <c r="BE49" s="227"/>
      <c r="BF49" s="227"/>
      <c r="BG49" s="227"/>
      <c r="BH49" s="227"/>
      <c r="BI49" s="227"/>
      <c r="BJ49" s="227"/>
      <c r="BK49" s="220"/>
      <c r="BL49" s="220"/>
    </row>
    <row r="50" spans="1:64" outlineLevel="1">
      <c r="A50" s="9"/>
      <c r="B50" s="9"/>
      <c r="C50" s="46"/>
      <c r="D50" s="129">
        <v>0</v>
      </c>
      <c r="E50" s="9"/>
      <c r="F50" s="9"/>
      <c r="G50" s="193">
        <v>0</v>
      </c>
      <c r="H50" s="111">
        <v>0</v>
      </c>
      <c r="I50" s="111">
        <v>0</v>
      </c>
      <c r="J50" s="111">
        <v>0</v>
      </c>
      <c r="K50" s="111">
        <v>0</v>
      </c>
      <c r="L50" s="111">
        <v>0</v>
      </c>
      <c r="M50" s="111">
        <v>0</v>
      </c>
      <c r="N50" s="111">
        <v>0</v>
      </c>
      <c r="O50" s="111">
        <v>0</v>
      </c>
      <c r="P50" s="111">
        <v>0</v>
      </c>
      <c r="Q50" s="111">
        <v>0</v>
      </c>
      <c r="R50" s="29"/>
      <c r="S50" s="100"/>
      <c r="T50" s="100"/>
      <c r="U50" s="100"/>
      <c r="V50" s="100"/>
      <c r="W50" s="100"/>
      <c r="X50" s="100"/>
      <c r="Y50" s="100"/>
      <c r="Z50" s="100"/>
      <c r="AA50" s="100"/>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7"/>
      <c r="AY50" s="227"/>
      <c r="AZ50" s="227"/>
      <c r="BA50" s="227"/>
      <c r="BB50" s="227"/>
      <c r="BC50" s="227"/>
      <c r="BD50" s="227"/>
      <c r="BE50" s="227"/>
      <c r="BF50" s="227"/>
      <c r="BG50" s="227"/>
      <c r="BH50" s="227"/>
      <c r="BI50" s="227"/>
      <c r="BJ50" s="227"/>
      <c r="BK50" s="220"/>
      <c r="BL50" s="220"/>
    </row>
    <row r="51" spans="1:64" outlineLevel="1">
      <c r="A51" s="9"/>
      <c r="B51" s="9"/>
      <c r="C51" s="46"/>
      <c r="D51" s="129">
        <v>0</v>
      </c>
      <c r="E51" s="9"/>
      <c r="F51" s="9"/>
      <c r="G51" s="193">
        <v>0</v>
      </c>
      <c r="H51" s="111">
        <v>0</v>
      </c>
      <c r="I51" s="111">
        <v>0</v>
      </c>
      <c r="J51" s="111">
        <v>0</v>
      </c>
      <c r="K51" s="111">
        <v>0</v>
      </c>
      <c r="L51" s="111">
        <v>0</v>
      </c>
      <c r="M51" s="111">
        <v>0</v>
      </c>
      <c r="N51" s="111">
        <v>0</v>
      </c>
      <c r="O51" s="111">
        <v>0</v>
      </c>
      <c r="P51" s="111">
        <v>0</v>
      </c>
      <c r="Q51" s="111">
        <v>0</v>
      </c>
      <c r="R51" s="29"/>
      <c r="S51" s="100"/>
      <c r="T51" s="100"/>
      <c r="U51" s="100"/>
      <c r="V51" s="100"/>
      <c r="W51" s="100"/>
      <c r="X51" s="100"/>
      <c r="Y51" s="100"/>
      <c r="Z51" s="100"/>
      <c r="AA51" s="100"/>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7"/>
      <c r="AY51" s="227"/>
      <c r="AZ51" s="227"/>
      <c r="BA51" s="227"/>
      <c r="BB51" s="227"/>
      <c r="BC51" s="227"/>
      <c r="BD51" s="227"/>
      <c r="BE51" s="227"/>
      <c r="BF51" s="227"/>
      <c r="BG51" s="227"/>
      <c r="BH51" s="227"/>
      <c r="BI51" s="227"/>
      <c r="BJ51" s="227"/>
      <c r="BK51" s="220"/>
      <c r="BL51" s="220"/>
    </row>
    <row r="52" spans="1:64" outlineLevel="1">
      <c r="A52" s="9"/>
      <c r="B52" s="9"/>
      <c r="C52" s="46"/>
      <c r="D52" s="129">
        <v>0</v>
      </c>
      <c r="E52" s="9"/>
      <c r="F52" s="9"/>
      <c r="G52" s="193">
        <v>0</v>
      </c>
      <c r="H52" s="111">
        <v>0</v>
      </c>
      <c r="I52" s="111">
        <v>0</v>
      </c>
      <c r="J52" s="111">
        <v>0</v>
      </c>
      <c r="K52" s="111">
        <v>0</v>
      </c>
      <c r="L52" s="111">
        <v>0</v>
      </c>
      <c r="M52" s="111">
        <v>0</v>
      </c>
      <c r="N52" s="111">
        <v>0</v>
      </c>
      <c r="O52" s="111">
        <v>0</v>
      </c>
      <c r="P52" s="111">
        <v>0</v>
      </c>
      <c r="Q52" s="111">
        <v>0</v>
      </c>
      <c r="R52" s="29"/>
      <c r="S52" s="100"/>
      <c r="T52" s="100"/>
      <c r="U52" s="100"/>
      <c r="V52" s="100"/>
      <c r="W52" s="100"/>
      <c r="X52" s="100"/>
      <c r="Y52" s="100"/>
      <c r="Z52" s="100"/>
      <c r="AA52" s="100"/>
      <c r="AB52" s="227"/>
      <c r="AC52" s="227"/>
      <c r="AD52" s="227"/>
      <c r="AE52" s="227"/>
      <c r="AF52" s="227"/>
      <c r="AG52" s="227"/>
      <c r="AH52" s="227"/>
      <c r="AI52" s="227"/>
      <c r="AJ52" s="227"/>
      <c r="AK52" s="227"/>
      <c r="AL52" s="227"/>
      <c r="AM52" s="227"/>
      <c r="AN52" s="227"/>
      <c r="AO52" s="227"/>
      <c r="AP52" s="227"/>
      <c r="AQ52" s="227"/>
      <c r="AR52" s="227"/>
      <c r="AS52" s="227"/>
      <c r="AT52" s="227"/>
      <c r="AU52" s="227"/>
      <c r="AV52" s="227"/>
      <c r="AW52" s="227"/>
      <c r="AX52" s="227"/>
      <c r="AY52" s="227"/>
      <c r="AZ52" s="227"/>
      <c r="BA52" s="227"/>
      <c r="BB52" s="227"/>
      <c r="BC52" s="227"/>
      <c r="BD52" s="227"/>
      <c r="BE52" s="227"/>
      <c r="BF52" s="227"/>
      <c r="BG52" s="227"/>
      <c r="BH52" s="227"/>
      <c r="BI52" s="227"/>
      <c r="BJ52" s="227"/>
      <c r="BK52" s="220"/>
      <c r="BL52" s="220"/>
    </row>
    <row r="53" spans="1:64" outlineLevel="1">
      <c r="A53" s="9"/>
      <c r="B53" s="9"/>
      <c r="C53" s="46"/>
      <c r="D53" s="129">
        <v>0</v>
      </c>
      <c r="E53" s="9"/>
      <c r="F53" s="9"/>
      <c r="G53" s="193">
        <v>0</v>
      </c>
      <c r="H53" s="111">
        <v>0</v>
      </c>
      <c r="I53" s="111">
        <v>0</v>
      </c>
      <c r="J53" s="111">
        <v>0</v>
      </c>
      <c r="K53" s="111">
        <v>0</v>
      </c>
      <c r="L53" s="111">
        <v>0</v>
      </c>
      <c r="M53" s="111">
        <v>0</v>
      </c>
      <c r="N53" s="111">
        <v>0</v>
      </c>
      <c r="O53" s="111">
        <v>0</v>
      </c>
      <c r="P53" s="111">
        <v>0</v>
      </c>
      <c r="Q53" s="111">
        <v>0</v>
      </c>
      <c r="R53" s="29"/>
      <c r="S53" s="100"/>
      <c r="T53" s="100"/>
      <c r="U53" s="100"/>
      <c r="V53" s="100"/>
      <c r="W53" s="100"/>
      <c r="X53" s="100"/>
      <c r="Y53" s="100"/>
      <c r="Z53" s="100"/>
      <c r="AA53" s="100"/>
      <c r="AB53" s="227"/>
      <c r="AC53" s="227"/>
      <c r="AD53" s="227"/>
      <c r="AE53" s="227"/>
      <c r="AF53" s="227"/>
      <c r="AG53" s="227"/>
      <c r="AH53" s="227"/>
      <c r="AI53" s="227"/>
      <c r="AJ53" s="227"/>
      <c r="AK53" s="227"/>
      <c r="AL53" s="227"/>
      <c r="AM53" s="227"/>
      <c r="AN53" s="227"/>
      <c r="AO53" s="227"/>
      <c r="AP53" s="227"/>
      <c r="AQ53" s="227"/>
      <c r="AR53" s="227"/>
      <c r="AS53" s="227"/>
      <c r="AT53" s="227"/>
      <c r="AU53" s="227"/>
      <c r="AV53" s="227"/>
      <c r="AW53" s="227"/>
      <c r="AX53" s="227"/>
      <c r="AY53" s="227"/>
      <c r="AZ53" s="227"/>
      <c r="BA53" s="227"/>
      <c r="BB53" s="227"/>
      <c r="BC53" s="227"/>
      <c r="BD53" s="227"/>
      <c r="BE53" s="227"/>
      <c r="BF53" s="227"/>
      <c r="BG53" s="227"/>
      <c r="BH53" s="227"/>
      <c r="BI53" s="227"/>
      <c r="BJ53" s="227"/>
      <c r="BK53" s="220"/>
      <c r="BL53" s="220"/>
    </row>
    <row r="54" spans="1:64" outlineLevel="1">
      <c r="A54" s="9"/>
      <c r="B54" s="9"/>
      <c r="C54" s="46"/>
      <c r="D54" s="129">
        <v>0</v>
      </c>
      <c r="E54" s="9"/>
      <c r="F54" s="9"/>
      <c r="G54" s="193">
        <v>0</v>
      </c>
      <c r="H54" s="111">
        <v>0</v>
      </c>
      <c r="I54" s="111">
        <v>0</v>
      </c>
      <c r="J54" s="111">
        <v>0</v>
      </c>
      <c r="K54" s="111">
        <v>0</v>
      </c>
      <c r="L54" s="111">
        <v>0</v>
      </c>
      <c r="M54" s="111">
        <v>0</v>
      </c>
      <c r="N54" s="111">
        <v>0</v>
      </c>
      <c r="O54" s="111">
        <v>0</v>
      </c>
      <c r="P54" s="111">
        <v>0</v>
      </c>
      <c r="Q54" s="111">
        <v>0</v>
      </c>
      <c r="R54" s="29"/>
      <c r="S54" s="100"/>
      <c r="T54" s="100"/>
      <c r="U54" s="100"/>
      <c r="V54" s="100"/>
      <c r="W54" s="100"/>
      <c r="X54" s="100"/>
      <c r="Y54" s="100"/>
      <c r="Z54" s="100"/>
      <c r="AA54" s="100"/>
      <c r="AB54" s="227"/>
      <c r="AC54" s="227"/>
      <c r="AD54" s="227"/>
      <c r="AE54" s="227"/>
      <c r="AF54" s="227"/>
      <c r="AG54" s="227"/>
      <c r="AH54" s="227"/>
      <c r="AI54" s="227"/>
      <c r="AJ54" s="227"/>
      <c r="AK54" s="227"/>
      <c r="AL54" s="227"/>
      <c r="AM54" s="227"/>
      <c r="AN54" s="227"/>
      <c r="AO54" s="227"/>
      <c r="AP54" s="227"/>
      <c r="AQ54" s="227"/>
      <c r="AR54" s="227"/>
      <c r="AS54" s="227"/>
      <c r="AT54" s="227"/>
      <c r="AU54" s="227"/>
      <c r="AV54" s="227"/>
      <c r="AW54" s="227"/>
      <c r="AX54" s="227"/>
      <c r="AY54" s="227"/>
      <c r="AZ54" s="227"/>
      <c r="BA54" s="227"/>
      <c r="BB54" s="227"/>
      <c r="BC54" s="227"/>
      <c r="BD54" s="227"/>
      <c r="BE54" s="227"/>
      <c r="BF54" s="227"/>
      <c r="BG54" s="227"/>
      <c r="BH54" s="227"/>
      <c r="BI54" s="227"/>
      <c r="BJ54" s="227"/>
      <c r="BK54" s="220"/>
      <c r="BL54" s="220"/>
    </row>
    <row r="55" spans="1:64" outlineLevel="1">
      <c r="A55" s="9"/>
      <c r="B55" s="9"/>
      <c r="C55" s="46"/>
      <c r="D55" s="129">
        <v>0</v>
      </c>
      <c r="E55" s="9"/>
      <c r="F55" s="9"/>
      <c r="G55" s="193">
        <v>0</v>
      </c>
      <c r="H55" s="111">
        <v>0</v>
      </c>
      <c r="I55" s="111">
        <v>0</v>
      </c>
      <c r="J55" s="111">
        <v>0</v>
      </c>
      <c r="K55" s="111">
        <v>0</v>
      </c>
      <c r="L55" s="111">
        <v>0</v>
      </c>
      <c r="M55" s="111">
        <v>0</v>
      </c>
      <c r="N55" s="111">
        <v>0</v>
      </c>
      <c r="O55" s="111">
        <v>0</v>
      </c>
      <c r="P55" s="111">
        <v>0</v>
      </c>
      <c r="Q55" s="111">
        <v>0</v>
      </c>
      <c r="R55" s="29"/>
      <c r="S55" s="100"/>
      <c r="T55" s="100"/>
      <c r="U55" s="100"/>
      <c r="V55" s="100"/>
      <c r="W55" s="100"/>
      <c r="X55" s="100"/>
      <c r="Y55" s="100"/>
      <c r="Z55" s="100"/>
      <c r="AA55" s="100"/>
      <c r="AB55" s="227"/>
      <c r="AC55" s="227"/>
      <c r="AD55" s="227"/>
      <c r="AE55" s="227"/>
      <c r="AF55" s="227"/>
      <c r="AG55" s="227"/>
      <c r="AH55" s="227"/>
      <c r="AI55" s="227"/>
      <c r="AJ55" s="227"/>
      <c r="AK55" s="227"/>
      <c r="AL55" s="227"/>
      <c r="AM55" s="227"/>
      <c r="AN55" s="227"/>
      <c r="AO55" s="227"/>
      <c r="AP55" s="227"/>
      <c r="AQ55" s="227"/>
      <c r="AR55" s="227"/>
      <c r="AS55" s="227"/>
      <c r="AT55" s="227"/>
      <c r="AU55" s="227"/>
      <c r="AV55" s="227"/>
      <c r="AW55" s="227"/>
      <c r="AX55" s="227"/>
      <c r="AY55" s="227"/>
      <c r="AZ55" s="227"/>
      <c r="BA55" s="227"/>
      <c r="BB55" s="227"/>
      <c r="BC55" s="227"/>
      <c r="BD55" s="227"/>
      <c r="BE55" s="227"/>
      <c r="BF55" s="227"/>
      <c r="BG55" s="227"/>
      <c r="BH55" s="227"/>
      <c r="BI55" s="227"/>
      <c r="BJ55" s="227"/>
      <c r="BK55" s="220"/>
      <c r="BL55" s="220"/>
    </row>
    <row r="56" spans="1:64" outlineLevel="1">
      <c r="A56" s="9"/>
      <c r="B56" s="9"/>
      <c r="C56" s="46"/>
      <c r="D56" s="129">
        <v>0</v>
      </c>
      <c r="E56" s="9"/>
      <c r="F56" s="9"/>
      <c r="G56" s="193">
        <v>0</v>
      </c>
      <c r="H56" s="111">
        <v>0</v>
      </c>
      <c r="I56" s="111">
        <v>0</v>
      </c>
      <c r="J56" s="111">
        <v>0</v>
      </c>
      <c r="K56" s="111">
        <v>0</v>
      </c>
      <c r="L56" s="111">
        <v>0</v>
      </c>
      <c r="M56" s="111">
        <v>0</v>
      </c>
      <c r="N56" s="111">
        <v>0</v>
      </c>
      <c r="O56" s="111">
        <v>0</v>
      </c>
      <c r="P56" s="111">
        <v>0</v>
      </c>
      <c r="Q56" s="111">
        <v>0</v>
      </c>
      <c r="R56" s="29"/>
      <c r="S56" s="100"/>
      <c r="T56" s="100"/>
      <c r="U56" s="100"/>
      <c r="V56" s="100"/>
      <c r="W56" s="100"/>
      <c r="X56" s="100"/>
      <c r="Y56" s="100"/>
      <c r="Z56" s="100"/>
      <c r="AA56" s="100"/>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7"/>
      <c r="AY56" s="227"/>
      <c r="AZ56" s="227"/>
      <c r="BA56" s="227"/>
      <c r="BB56" s="227"/>
      <c r="BC56" s="227"/>
      <c r="BD56" s="227"/>
      <c r="BE56" s="227"/>
      <c r="BF56" s="227"/>
      <c r="BG56" s="227"/>
      <c r="BH56" s="227"/>
      <c r="BI56" s="227"/>
      <c r="BJ56" s="227"/>
      <c r="BK56" s="220"/>
      <c r="BL56" s="220"/>
    </row>
    <row r="57" spans="1:64" outlineLevel="1">
      <c r="A57" s="9"/>
      <c r="B57" s="9"/>
      <c r="C57" s="46"/>
      <c r="D57" s="129">
        <v>0</v>
      </c>
      <c r="E57" s="9"/>
      <c r="F57" s="9"/>
      <c r="G57" s="193">
        <v>0</v>
      </c>
      <c r="H57" s="111">
        <v>0</v>
      </c>
      <c r="I57" s="111">
        <v>0</v>
      </c>
      <c r="J57" s="111">
        <v>0</v>
      </c>
      <c r="K57" s="111">
        <v>0</v>
      </c>
      <c r="L57" s="111">
        <v>0</v>
      </c>
      <c r="M57" s="111">
        <v>0</v>
      </c>
      <c r="N57" s="111">
        <v>0</v>
      </c>
      <c r="O57" s="111">
        <v>0</v>
      </c>
      <c r="P57" s="111">
        <v>0</v>
      </c>
      <c r="Q57" s="111">
        <v>0</v>
      </c>
      <c r="R57" s="29"/>
      <c r="S57" s="100"/>
      <c r="T57" s="100"/>
      <c r="U57" s="100"/>
      <c r="V57" s="100"/>
      <c r="W57" s="100"/>
      <c r="X57" s="100"/>
      <c r="Y57" s="100"/>
      <c r="Z57" s="100"/>
      <c r="AA57" s="100"/>
      <c r="AB57" s="227"/>
      <c r="AC57" s="227"/>
      <c r="AD57" s="227"/>
      <c r="AE57" s="227"/>
      <c r="AF57" s="227"/>
      <c r="AG57" s="227"/>
      <c r="AH57" s="227"/>
      <c r="AI57" s="227"/>
      <c r="AJ57" s="227"/>
      <c r="AK57" s="227"/>
      <c r="AL57" s="227"/>
      <c r="AM57" s="227"/>
      <c r="AN57" s="227"/>
      <c r="AO57" s="227"/>
      <c r="AP57" s="227"/>
      <c r="AQ57" s="227"/>
      <c r="AR57" s="227"/>
      <c r="AS57" s="227"/>
      <c r="AT57" s="227"/>
      <c r="AU57" s="227"/>
      <c r="AV57" s="227"/>
      <c r="AW57" s="227"/>
      <c r="AX57" s="227"/>
      <c r="AY57" s="227"/>
      <c r="AZ57" s="227"/>
      <c r="BA57" s="227"/>
      <c r="BB57" s="227"/>
      <c r="BC57" s="227"/>
      <c r="BD57" s="227"/>
      <c r="BE57" s="227"/>
      <c r="BF57" s="227"/>
      <c r="BG57" s="227"/>
      <c r="BH57" s="227"/>
      <c r="BI57" s="227"/>
      <c r="BJ57" s="227"/>
      <c r="BK57" s="220"/>
      <c r="BL57" s="220"/>
    </row>
    <row r="58" spans="1:64" outlineLevel="1">
      <c r="A58" s="9"/>
      <c r="B58" s="9"/>
      <c r="C58" s="46"/>
      <c r="D58" s="129">
        <v>0</v>
      </c>
      <c r="E58" s="9"/>
      <c r="F58" s="9"/>
      <c r="G58" s="193">
        <v>0</v>
      </c>
      <c r="H58" s="111">
        <v>0</v>
      </c>
      <c r="I58" s="111">
        <v>0</v>
      </c>
      <c r="J58" s="111">
        <v>0</v>
      </c>
      <c r="K58" s="111">
        <v>0</v>
      </c>
      <c r="L58" s="111">
        <v>0</v>
      </c>
      <c r="M58" s="111">
        <v>0</v>
      </c>
      <c r="N58" s="111">
        <v>0</v>
      </c>
      <c r="O58" s="111">
        <v>0</v>
      </c>
      <c r="P58" s="111">
        <v>0</v>
      </c>
      <c r="Q58" s="111">
        <v>0</v>
      </c>
      <c r="R58" s="29"/>
      <c r="S58" s="100"/>
      <c r="T58" s="100"/>
      <c r="U58" s="100"/>
      <c r="V58" s="100"/>
      <c r="W58" s="100"/>
      <c r="X58" s="100"/>
      <c r="Y58" s="100"/>
      <c r="Z58" s="100"/>
      <c r="AA58" s="100"/>
      <c r="AB58" s="227"/>
      <c r="AC58" s="227"/>
      <c r="AD58" s="227"/>
      <c r="AE58" s="227"/>
      <c r="AF58" s="227"/>
      <c r="AG58" s="227"/>
      <c r="AH58" s="227"/>
      <c r="AI58" s="227"/>
      <c r="AJ58" s="227"/>
      <c r="AK58" s="227"/>
      <c r="AL58" s="227"/>
      <c r="AM58" s="227"/>
      <c r="AN58" s="227"/>
      <c r="AO58" s="227"/>
      <c r="AP58" s="227"/>
      <c r="AQ58" s="227"/>
      <c r="AR58" s="227"/>
      <c r="AS58" s="227"/>
      <c r="AT58" s="227"/>
      <c r="AU58" s="227"/>
      <c r="AV58" s="227"/>
      <c r="AW58" s="227"/>
      <c r="AX58" s="227"/>
      <c r="AY58" s="227"/>
      <c r="AZ58" s="227"/>
      <c r="BA58" s="227"/>
      <c r="BB58" s="227"/>
      <c r="BC58" s="227"/>
      <c r="BD58" s="227"/>
      <c r="BE58" s="227"/>
      <c r="BF58" s="227"/>
      <c r="BG58" s="227"/>
      <c r="BH58" s="227"/>
      <c r="BI58" s="227"/>
      <c r="BJ58" s="227"/>
      <c r="BK58" s="220"/>
      <c r="BL58" s="220"/>
    </row>
    <row r="59" spans="1:64" outlineLevel="1">
      <c r="A59" s="9"/>
      <c r="B59" s="9"/>
      <c r="C59" s="46"/>
      <c r="D59" s="129">
        <v>0</v>
      </c>
      <c r="E59" s="9"/>
      <c r="F59" s="9"/>
      <c r="G59" s="193">
        <v>0</v>
      </c>
      <c r="H59" s="111">
        <v>0</v>
      </c>
      <c r="I59" s="111">
        <v>0</v>
      </c>
      <c r="J59" s="111">
        <v>0</v>
      </c>
      <c r="K59" s="111">
        <v>0</v>
      </c>
      <c r="L59" s="111">
        <v>0</v>
      </c>
      <c r="M59" s="111">
        <v>0</v>
      </c>
      <c r="N59" s="111">
        <v>0</v>
      </c>
      <c r="O59" s="111">
        <v>0</v>
      </c>
      <c r="P59" s="111">
        <v>0</v>
      </c>
      <c r="Q59" s="111">
        <v>0</v>
      </c>
      <c r="R59" s="29"/>
      <c r="S59" s="100"/>
      <c r="T59" s="100"/>
      <c r="U59" s="100"/>
      <c r="V59" s="100"/>
      <c r="W59" s="100"/>
      <c r="X59" s="100"/>
      <c r="Y59" s="100"/>
      <c r="Z59" s="100"/>
      <c r="AA59" s="100"/>
      <c r="AB59" s="227"/>
      <c r="AC59" s="227"/>
      <c r="AD59" s="227"/>
      <c r="AE59" s="227"/>
      <c r="AF59" s="227"/>
      <c r="AG59" s="227"/>
      <c r="AH59" s="227"/>
      <c r="AI59" s="227"/>
      <c r="AJ59" s="227"/>
      <c r="AK59" s="227"/>
      <c r="AL59" s="227"/>
      <c r="AM59" s="227"/>
      <c r="AN59" s="227"/>
      <c r="AO59" s="227"/>
      <c r="AP59" s="227"/>
      <c r="AQ59" s="227"/>
      <c r="AR59" s="227"/>
      <c r="AS59" s="227"/>
      <c r="AT59" s="227"/>
      <c r="AU59" s="227"/>
      <c r="AV59" s="227"/>
      <c r="AW59" s="227"/>
      <c r="AX59" s="227"/>
      <c r="AY59" s="227"/>
      <c r="AZ59" s="227"/>
      <c r="BA59" s="227"/>
      <c r="BB59" s="227"/>
      <c r="BC59" s="227"/>
      <c r="BD59" s="227"/>
      <c r="BE59" s="227"/>
      <c r="BF59" s="227"/>
      <c r="BG59" s="227"/>
      <c r="BH59" s="227"/>
      <c r="BI59" s="227"/>
      <c r="BJ59" s="227"/>
      <c r="BK59" s="220"/>
      <c r="BL59" s="220"/>
    </row>
    <row r="60" spans="1:64" outlineLevel="1">
      <c r="A60" s="9"/>
      <c r="B60" s="9"/>
      <c r="C60" s="46"/>
      <c r="D60" s="129">
        <v>0</v>
      </c>
      <c r="E60" s="9"/>
      <c r="F60" s="9"/>
      <c r="G60" s="193">
        <v>0</v>
      </c>
      <c r="H60" s="111">
        <v>0</v>
      </c>
      <c r="I60" s="111">
        <v>0</v>
      </c>
      <c r="J60" s="111">
        <v>0</v>
      </c>
      <c r="K60" s="111">
        <v>0</v>
      </c>
      <c r="L60" s="111">
        <v>0</v>
      </c>
      <c r="M60" s="111">
        <v>0</v>
      </c>
      <c r="N60" s="111">
        <v>0</v>
      </c>
      <c r="O60" s="111">
        <v>0</v>
      </c>
      <c r="P60" s="111">
        <v>0</v>
      </c>
      <c r="Q60" s="111">
        <v>0</v>
      </c>
      <c r="R60" s="29"/>
      <c r="S60" s="100"/>
      <c r="T60" s="100"/>
      <c r="U60" s="100"/>
      <c r="V60" s="100"/>
      <c r="W60" s="100"/>
      <c r="X60" s="100"/>
      <c r="Y60" s="100"/>
      <c r="Z60" s="100"/>
      <c r="AA60" s="100"/>
      <c r="AB60" s="227"/>
      <c r="AC60" s="227"/>
      <c r="AD60" s="227"/>
      <c r="AE60" s="227"/>
      <c r="AF60" s="227"/>
      <c r="AG60" s="227"/>
      <c r="AH60" s="227"/>
      <c r="AI60" s="227"/>
      <c r="AJ60" s="227"/>
      <c r="AK60" s="227"/>
      <c r="AL60" s="227"/>
      <c r="AM60" s="227"/>
      <c r="AN60" s="227"/>
      <c r="AO60" s="227"/>
      <c r="AP60" s="227"/>
      <c r="AQ60" s="227"/>
      <c r="AR60" s="227"/>
      <c r="AS60" s="227"/>
      <c r="AT60" s="227"/>
      <c r="AU60" s="227"/>
      <c r="AV60" s="227"/>
      <c r="AW60" s="227"/>
      <c r="AX60" s="227"/>
      <c r="AY60" s="227"/>
      <c r="AZ60" s="227"/>
      <c r="BA60" s="227"/>
      <c r="BB60" s="227"/>
      <c r="BC60" s="227"/>
      <c r="BD60" s="227"/>
      <c r="BE60" s="227"/>
      <c r="BF60" s="227"/>
      <c r="BG60" s="227"/>
      <c r="BH60" s="227"/>
      <c r="BI60" s="227"/>
      <c r="BJ60" s="227"/>
      <c r="BK60" s="220"/>
      <c r="BL60" s="220"/>
    </row>
    <row r="61" spans="1:64" outlineLevel="1">
      <c r="A61" s="9"/>
      <c r="B61" s="9"/>
      <c r="C61" s="46"/>
      <c r="D61" s="129">
        <v>0</v>
      </c>
      <c r="E61" s="9"/>
      <c r="F61" s="9"/>
      <c r="G61" s="193">
        <v>0</v>
      </c>
      <c r="H61" s="111">
        <v>0</v>
      </c>
      <c r="I61" s="111">
        <v>0</v>
      </c>
      <c r="J61" s="111">
        <v>0</v>
      </c>
      <c r="K61" s="111">
        <v>0</v>
      </c>
      <c r="L61" s="111">
        <v>0</v>
      </c>
      <c r="M61" s="111">
        <v>0</v>
      </c>
      <c r="N61" s="111">
        <v>0</v>
      </c>
      <c r="O61" s="111">
        <v>0</v>
      </c>
      <c r="P61" s="111">
        <v>0</v>
      </c>
      <c r="Q61" s="111">
        <v>0</v>
      </c>
      <c r="R61" s="29"/>
      <c r="S61" s="100"/>
      <c r="T61" s="100"/>
      <c r="U61" s="100"/>
      <c r="V61" s="100"/>
      <c r="W61" s="100"/>
      <c r="X61" s="100"/>
      <c r="Y61" s="100"/>
      <c r="Z61" s="100"/>
      <c r="AA61" s="100"/>
      <c r="AB61" s="227"/>
      <c r="AC61" s="227"/>
      <c r="AD61" s="227"/>
      <c r="AE61" s="227"/>
      <c r="AF61" s="227"/>
      <c r="AG61" s="227"/>
      <c r="AH61" s="227"/>
      <c r="AI61" s="227"/>
      <c r="AJ61" s="227"/>
      <c r="AK61" s="227"/>
      <c r="AL61" s="227"/>
      <c r="AM61" s="227"/>
      <c r="AN61" s="227"/>
      <c r="AO61" s="227"/>
      <c r="AP61" s="227"/>
      <c r="AQ61" s="227"/>
      <c r="AR61" s="227"/>
      <c r="AS61" s="227"/>
      <c r="AT61" s="227"/>
      <c r="AU61" s="227"/>
      <c r="AV61" s="227"/>
      <c r="AW61" s="227"/>
      <c r="AX61" s="227"/>
      <c r="AY61" s="227"/>
      <c r="AZ61" s="227"/>
      <c r="BA61" s="227"/>
      <c r="BB61" s="227"/>
      <c r="BC61" s="227"/>
      <c r="BD61" s="227"/>
      <c r="BE61" s="227"/>
      <c r="BF61" s="227"/>
      <c r="BG61" s="227"/>
      <c r="BH61" s="227"/>
      <c r="BI61" s="227"/>
      <c r="BJ61" s="227"/>
      <c r="BK61" s="220"/>
      <c r="BL61" s="220"/>
    </row>
    <row r="62" spans="1:64" outlineLevel="1">
      <c r="A62" s="9"/>
      <c r="B62" s="9"/>
      <c r="C62" s="46"/>
      <c r="D62" s="129">
        <v>0</v>
      </c>
      <c r="E62" s="9"/>
      <c r="F62" s="9"/>
      <c r="G62" s="193">
        <v>0</v>
      </c>
      <c r="H62" s="111">
        <v>0</v>
      </c>
      <c r="I62" s="111">
        <v>0</v>
      </c>
      <c r="J62" s="111">
        <v>0</v>
      </c>
      <c r="K62" s="111">
        <v>0</v>
      </c>
      <c r="L62" s="111">
        <v>0</v>
      </c>
      <c r="M62" s="111">
        <v>0</v>
      </c>
      <c r="N62" s="111">
        <v>0</v>
      </c>
      <c r="O62" s="111">
        <v>0</v>
      </c>
      <c r="P62" s="111">
        <v>0</v>
      </c>
      <c r="Q62" s="111">
        <v>0</v>
      </c>
      <c r="R62" s="29"/>
      <c r="S62" s="100"/>
      <c r="T62" s="100"/>
      <c r="U62" s="100"/>
      <c r="V62" s="100"/>
      <c r="W62" s="100"/>
      <c r="X62" s="100"/>
      <c r="Y62" s="100"/>
      <c r="Z62" s="100"/>
      <c r="AA62" s="100"/>
      <c r="AB62" s="227"/>
      <c r="AC62" s="227"/>
      <c r="AD62" s="227"/>
      <c r="AE62" s="227"/>
      <c r="AF62" s="227"/>
      <c r="AG62" s="227"/>
      <c r="AH62" s="227"/>
      <c r="AI62" s="227"/>
      <c r="AJ62" s="227"/>
      <c r="AK62" s="227"/>
      <c r="AL62" s="227"/>
      <c r="AM62" s="227"/>
      <c r="AN62" s="227"/>
      <c r="AO62" s="227"/>
      <c r="AP62" s="227"/>
      <c r="AQ62" s="227"/>
      <c r="AR62" s="227"/>
      <c r="AS62" s="227"/>
      <c r="AT62" s="227"/>
      <c r="AU62" s="227"/>
      <c r="AV62" s="227"/>
      <c r="AW62" s="227"/>
      <c r="AX62" s="227"/>
      <c r="AY62" s="227"/>
      <c r="AZ62" s="227"/>
      <c r="BA62" s="227"/>
      <c r="BB62" s="227"/>
      <c r="BC62" s="227"/>
      <c r="BD62" s="227"/>
      <c r="BE62" s="227"/>
      <c r="BF62" s="227"/>
      <c r="BG62" s="227"/>
      <c r="BH62" s="227"/>
      <c r="BI62" s="227"/>
      <c r="BJ62" s="227"/>
      <c r="BK62" s="220"/>
      <c r="BL62" s="220"/>
    </row>
    <row r="63" spans="1:64" outlineLevel="1">
      <c r="A63" s="9"/>
      <c r="B63" s="9"/>
      <c r="C63" s="46"/>
      <c r="D63" s="129">
        <v>0</v>
      </c>
      <c r="E63" s="9"/>
      <c r="F63" s="9"/>
      <c r="G63" s="193">
        <v>0</v>
      </c>
      <c r="H63" s="111">
        <v>0</v>
      </c>
      <c r="I63" s="111">
        <v>0</v>
      </c>
      <c r="J63" s="111">
        <v>0</v>
      </c>
      <c r="K63" s="111">
        <v>0</v>
      </c>
      <c r="L63" s="111">
        <v>0</v>
      </c>
      <c r="M63" s="111">
        <v>0</v>
      </c>
      <c r="N63" s="111">
        <v>0</v>
      </c>
      <c r="O63" s="111">
        <v>0</v>
      </c>
      <c r="P63" s="111">
        <v>0</v>
      </c>
      <c r="Q63" s="111">
        <v>0</v>
      </c>
      <c r="R63" s="29"/>
      <c r="S63" s="100"/>
      <c r="T63" s="100"/>
      <c r="U63" s="100"/>
      <c r="V63" s="100"/>
      <c r="W63" s="100"/>
      <c r="X63" s="100"/>
      <c r="Y63" s="100"/>
      <c r="Z63" s="100"/>
      <c r="AA63" s="100"/>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7"/>
      <c r="AY63" s="227"/>
      <c r="AZ63" s="227"/>
      <c r="BA63" s="227"/>
      <c r="BB63" s="227"/>
      <c r="BC63" s="227"/>
      <c r="BD63" s="227"/>
      <c r="BE63" s="227"/>
      <c r="BF63" s="227"/>
      <c r="BG63" s="227"/>
      <c r="BH63" s="227"/>
      <c r="BI63" s="227"/>
      <c r="BJ63" s="227"/>
      <c r="BK63" s="220"/>
      <c r="BL63" s="220"/>
    </row>
    <row r="64" spans="1:64" outlineLevel="1">
      <c r="A64" s="9"/>
      <c r="B64" s="9"/>
      <c r="C64" s="46"/>
      <c r="D64" s="129">
        <v>0</v>
      </c>
      <c r="E64" s="9"/>
      <c r="F64" s="9"/>
      <c r="G64" s="193">
        <v>0</v>
      </c>
      <c r="H64" s="111">
        <v>0</v>
      </c>
      <c r="I64" s="111">
        <v>0</v>
      </c>
      <c r="J64" s="111">
        <v>0</v>
      </c>
      <c r="K64" s="111">
        <v>0</v>
      </c>
      <c r="L64" s="111">
        <v>0</v>
      </c>
      <c r="M64" s="111">
        <v>0</v>
      </c>
      <c r="N64" s="111">
        <v>0</v>
      </c>
      <c r="O64" s="111">
        <v>0</v>
      </c>
      <c r="P64" s="111">
        <v>0</v>
      </c>
      <c r="Q64" s="111">
        <v>0</v>
      </c>
      <c r="R64" s="29"/>
      <c r="S64" s="100"/>
      <c r="T64" s="100"/>
      <c r="U64" s="100"/>
      <c r="V64" s="100"/>
      <c r="W64" s="100"/>
      <c r="X64" s="100"/>
      <c r="Y64" s="100"/>
      <c r="Z64" s="100"/>
      <c r="AA64" s="100"/>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7"/>
      <c r="BC64" s="227"/>
      <c r="BD64" s="227"/>
      <c r="BE64" s="227"/>
      <c r="BF64" s="227"/>
      <c r="BG64" s="227"/>
      <c r="BH64" s="227"/>
      <c r="BI64" s="227"/>
      <c r="BJ64" s="227"/>
      <c r="BK64" s="220"/>
      <c r="BL64" s="220"/>
    </row>
    <row r="65" spans="1:64" outlineLevel="1">
      <c r="A65" s="9"/>
      <c r="B65" s="9"/>
      <c r="C65" s="46"/>
      <c r="D65" s="129">
        <v>0</v>
      </c>
      <c r="E65" s="9"/>
      <c r="F65" s="9"/>
      <c r="G65" s="193">
        <v>0</v>
      </c>
      <c r="H65" s="111">
        <v>0</v>
      </c>
      <c r="I65" s="111">
        <v>0</v>
      </c>
      <c r="J65" s="111">
        <v>0</v>
      </c>
      <c r="K65" s="111">
        <v>0</v>
      </c>
      <c r="L65" s="111">
        <v>0</v>
      </c>
      <c r="M65" s="111">
        <v>0</v>
      </c>
      <c r="N65" s="111">
        <v>0</v>
      </c>
      <c r="O65" s="111">
        <v>0</v>
      </c>
      <c r="P65" s="111">
        <v>0</v>
      </c>
      <c r="Q65" s="111">
        <v>0</v>
      </c>
      <c r="R65" s="29"/>
      <c r="S65" s="100"/>
      <c r="T65" s="100"/>
      <c r="U65" s="100"/>
      <c r="V65" s="100"/>
      <c r="W65" s="100"/>
      <c r="X65" s="100"/>
      <c r="Y65" s="100"/>
      <c r="Z65" s="100"/>
      <c r="AA65" s="100"/>
      <c r="AB65" s="227"/>
      <c r="AC65" s="227"/>
      <c r="AD65" s="227"/>
      <c r="AE65" s="227"/>
      <c r="AF65" s="227"/>
      <c r="AG65" s="227"/>
      <c r="AH65" s="227"/>
      <c r="AI65" s="227"/>
      <c r="AJ65" s="227"/>
      <c r="AK65" s="227"/>
      <c r="AL65" s="227"/>
      <c r="AM65" s="227"/>
      <c r="AN65" s="227"/>
      <c r="AO65" s="227"/>
      <c r="AP65" s="227"/>
      <c r="AQ65" s="227"/>
      <c r="AR65" s="227"/>
      <c r="AS65" s="227"/>
      <c r="AT65" s="227"/>
      <c r="AU65" s="227"/>
      <c r="AV65" s="227"/>
      <c r="AW65" s="227"/>
      <c r="AX65" s="227"/>
      <c r="AY65" s="227"/>
      <c r="AZ65" s="227"/>
      <c r="BA65" s="227"/>
      <c r="BB65" s="227"/>
      <c r="BC65" s="227"/>
      <c r="BD65" s="227"/>
      <c r="BE65" s="227"/>
      <c r="BF65" s="227"/>
      <c r="BG65" s="227"/>
      <c r="BH65" s="227"/>
      <c r="BI65" s="227"/>
      <c r="BJ65" s="227"/>
      <c r="BK65" s="220"/>
      <c r="BL65" s="220"/>
    </row>
    <row r="66" spans="1:64" outlineLevel="1">
      <c r="A66" s="9"/>
      <c r="B66" s="9"/>
      <c r="C66" s="46"/>
      <c r="D66" s="129">
        <v>0</v>
      </c>
      <c r="E66" s="9"/>
      <c r="F66" s="9"/>
      <c r="G66" s="193">
        <v>0</v>
      </c>
      <c r="H66" s="111">
        <v>0</v>
      </c>
      <c r="I66" s="111">
        <v>0</v>
      </c>
      <c r="J66" s="111">
        <v>0</v>
      </c>
      <c r="K66" s="111">
        <v>0</v>
      </c>
      <c r="L66" s="111">
        <v>0</v>
      </c>
      <c r="M66" s="111">
        <v>0</v>
      </c>
      <c r="N66" s="111">
        <v>0</v>
      </c>
      <c r="O66" s="111">
        <v>0</v>
      </c>
      <c r="P66" s="111">
        <v>0</v>
      </c>
      <c r="Q66" s="111">
        <v>0</v>
      </c>
      <c r="R66" s="29"/>
      <c r="S66" s="100"/>
      <c r="T66" s="100"/>
      <c r="U66" s="100"/>
      <c r="V66" s="100"/>
      <c r="W66" s="100"/>
      <c r="X66" s="100"/>
      <c r="Y66" s="100"/>
      <c r="Z66" s="100"/>
      <c r="AA66" s="100"/>
      <c r="AB66" s="227"/>
      <c r="AC66" s="227"/>
      <c r="AD66" s="227"/>
      <c r="AE66" s="227"/>
      <c r="AF66" s="227"/>
      <c r="AG66" s="227"/>
      <c r="AH66" s="227"/>
      <c r="AI66" s="227"/>
      <c r="AJ66" s="227"/>
      <c r="AK66" s="227"/>
      <c r="AL66" s="227"/>
      <c r="AM66" s="227"/>
      <c r="AN66" s="227"/>
      <c r="AO66" s="227"/>
      <c r="AP66" s="227"/>
      <c r="AQ66" s="227"/>
      <c r="AR66" s="227"/>
      <c r="AS66" s="227"/>
      <c r="AT66" s="227"/>
      <c r="AU66" s="227"/>
      <c r="AV66" s="227"/>
      <c r="AW66" s="227"/>
      <c r="AX66" s="227"/>
      <c r="AY66" s="227"/>
      <c r="AZ66" s="227"/>
      <c r="BA66" s="227"/>
      <c r="BB66" s="227"/>
      <c r="BC66" s="227"/>
      <c r="BD66" s="227"/>
      <c r="BE66" s="227"/>
      <c r="BF66" s="227"/>
      <c r="BG66" s="227"/>
      <c r="BH66" s="227"/>
      <c r="BI66" s="227"/>
      <c r="BJ66" s="227"/>
      <c r="BK66" s="220"/>
      <c r="BL66" s="220"/>
    </row>
    <row r="67" spans="1:64" outlineLevel="1">
      <c r="A67" s="9"/>
      <c r="B67" s="9"/>
      <c r="C67" s="46"/>
      <c r="D67" s="129">
        <v>0</v>
      </c>
      <c r="E67" s="9"/>
      <c r="F67" s="9"/>
      <c r="G67" s="193">
        <v>0</v>
      </c>
      <c r="H67" s="111">
        <v>0</v>
      </c>
      <c r="I67" s="111">
        <v>0</v>
      </c>
      <c r="J67" s="111">
        <v>0</v>
      </c>
      <c r="K67" s="111">
        <v>0</v>
      </c>
      <c r="L67" s="111">
        <v>0</v>
      </c>
      <c r="M67" s="111">
        <v>0</v>
      </c>
      <c r="N67" s="111">
        <v>0</v>
      </c>
      <c r="O67" s="111">
        <v>0</v>
      </c>
      <c r="P67" s="111">
        <v>0</v>
      </c>
      <c r="Q67" s="111">
        <v>0</v>
      </c>
      <c r="R67" s="29"/>
      <c r="S67" s="100"/>
      <c r="T67" s="100"/>
      <c r="U67" s="100"/>
      <c r="V67" s="100"/>
      <c r="W67" s="100"/>
      <c r="X67" s="100"/>
      <c r="Y67" s="100"/>
      <c r="Z67" s="100"/>
      <c r="AA67" s="100"/>
      <c r="AB67" s="227"/>
      <c r="AC67" s="227"/>
      <c r="AD67" s="227"/>
      <c r="AE67" s="227"/>
      <c r="AF67" s="227"/>
      <c r="AG67" s="227"/>
      <c r="AH67" s="227"/>
      <c r="AI67" s="227"/>
      <c r="AJ67" s="227"/>
      <c r="AK67" s="227"/>
      <c r="AL67" s="227"/>
      <c r="AM67" s="227"/>
      <c r="AN67" s="227"/>
      <c r="AO67" s="227"/>
      <c r="AP67" s="227"/>
      <c r="AQ67" s="227"/>
      <c r="AR67" s="227"/>
      <c r="AS67" s="227"/>
      <c r="AT67" s="227"/>
      <c r="AU67" s="227"/>
      <c r="AV67" s="227"/>
      <c r="AW67" s="227"/>
      <c r="AX67" s="227"/>
      <c r="AY67" s="227"/>
      <c r="AZ67" s="227"/>
      <c r="BA67" s="227"/>
      <c r="BB67" s="227"/>
      <c r="BC67" s="227"/>
      <c r="BD67" s="227"/>
      <c r="BE67" s="227"/>
      <c r="BF67" s="227"/>
      <c r="BG67" s="227"/>
      <c r="BH67" s="227"/>
      <c r="BI67" s="227"/>
      <c r="BJ67" s="227"/>
      <c r="BK67" s="220"/>
      <c r="BL67" s="220"/>
    </row>
    <row r="68" spans="1:64" outlineLevel="1">
      <c r="A68" s="9"/>
      <c r="B68" s="9"/>
      <c r="C68" s="46"/>
      <c r="D68" s="129">
        <v>0</v>
      </c>
      <c r="E68" s="9"/>
      <c r="F68" s="9"/>
      <c r="G68" s="193">
        <v>0</v>
      </c>
      <c r="H68" s="111">
        <v>0</v>
      </c>
      <c r="I68" s="111">
        <v>0</v>
      </c>
      <c r="J68" s="111">
        <v>0</v>
      </c>
      <c r="K68" s="111">
        <v>0</v>
      </c>
      <c r="L68" s="111">
        <v>0</v>
      </c>
      <c r="M68" s="111">
        <v>0</v>
      </c>
      <c r="N68" s="111">
        <v>0</v>
      </c>
      <c r="O68" s="111">
        <v>0</v>
      </c>
      <c r="P68" s="111">
        <v>0</v>
      </c>
      <c r="Q68" s="111">
        <v>0</v>
      </c>
      <c r="R68" s="29"/>
      <c r="S68" s="100"/>
      <c r="T68" s="100"/>
      <c r="U68" s="100"/>
      <c r="V68" s="100"/>
      <c r="W68" s="100"/>
      <c r="X68" s="100"/>
      <c r="Y68" s="100"/>
      <c r="Z68" s="100"/>
      <c r="AA68" s="100"/>
      <c r="AB68" s="227"/>
      <c r="AC68" s="227"/>
      <c r="AD68" s="227"/>
      <c r="AE68" s="227"/>
      <c r="AF68" s="227"/>
      <c r="AG68" s="227"/>
      <c r="AH68" s="227"/>
      <c r="AI68" s="227"/>
      <c r="AJ68" s="227"/>
      <c r="AK68" s="227"/>
      <c r="AL68" s="227"/>
      <c r="AM68" s="227"/>
      <c r="AN68" s="227"/>
      <c r="AO68" s="227"/>
      <c r="AP68" s="227"/>
      <c r="AQ68" s="227"/>
      <c r="AR68" s="227"/>
      <c r="AS68" s="227"/>
      <c r="AT68" s="227"/>
      <c r="AU68" s="227"/>
      <c r="AV68" s="227"/>
      <c r="AW68" s="227"/>
      <c r="AX68" s="227"/>
      <c r="AY68" s="227"/>
      <c r="AZ68" s="227"/>
      <c r="BA68" s="227"/>
      <c r="BB68" s="227"/>
      <c r="BC68" s="227"/>
      <c r="BD68" s="227"/>
      <c r="BE68" s="227"/>
      <c r="BF68" s="227"/>
      <c r="BG68" s="227"/>
      <c r="BH68" s="227"/>
      <c r="BI68" s="227"/>
      <c r="BJ68" s="227"/>
      <c r="BK68" s="220"/>
      <c r="BL68" s="220"/>
    </row>
    <row r="69" spans="1:64">
      <c r="A69" s="9"/>
      <c r="B69" s="9"/>
      <c r="C69" s="46"/>
      <c r="D69" s="114"/>
      <c r="E69" s="9"/>
      <c r="F69" s="9"/>
      <c r="G69" s="203"/>
      <c r="H69" s="37"/>
      <c r="I69" s="37"/>
      <c r="J69" s="37"/>
      <c r="K69" s="37"/>
      <c r="L69" s="37"/>
      <c r="M69" s="37"/>
      <c r="N69" s="100"/>
      <c r="O69" s="29"/>
      <c r="P69" s="29"/>
      <c r="Q69" s="29"/>
      <c r="R69" s="29"/>
      <c r="S69" s="100"/>
      <c r="T69" s="100"/>
      <c r="U69" s="100"/>
      <c r="V69" s="100"/>
      <c r="W69" s="100"/>
      <c r="X69" s="100"/>
      <c r="Y69" s="100"/>
      <c r="Z69" s="100"/>
      <c r="AA69" s="100"/>
      <c r="AB69" s="227"/>
      <c r="AC69" s="227"/>
      <c r="AD69" s="227"/>
      <c r="AE69" s="227"/>
      <c r="AF69" s="227"/>
      <c r="AG69" s="227"/>
      <c r="AH69" s="227"/>
      <c r="AI69" s="227"/>
      <c r="AJ69" s="227"/>
      <c r="AK69" s="227"/>
      <c r="AL69" s="227"/>
      <c r="AM69" s="227"/>
      <c r="AN69" s="227"/>
      <c r="AO69" s="227"/>
      <c r="AP69" s="227"/>
      <c r="AQ69" s="227"/>
      <c r="AR69" s="227"/>
      <c r="AS69" s="227"/>
      <c r="AT69" s="227"/>
      <c r="AU69" s="227"/>
      <c r="AV69" s="227"/>
      <c r="AW69" s="227"/>
      <c r="AX69" s="227"/>
      <c r="AY69" s="227"/>
      <c r="AZ69" s="227"/>
      <c r="BA69" s="227"/>
      <c r="BB69" s="227"/>
      <c r="BC69" s="227"/>
      <c r="BD69" s="227"/>
      <c r="BE69" s="227"/>
      <c r="BF69" s="227"/>
      <c r="BG69" s="227"/>
      <c r="BH69" s="227"/>
      <c r="BI69" s="227"/>
      <c r="BJ69" s="227"/>
      <c r="BK69" s="220"/>
      <c r="BL69" s="220"/>
    </row>
    <row r="70" spans="1:64">
      <c r="A70" s="9"/>
      <c r="B70" s="9"/>
      <c r="C70" s="590" t="s">
        <v>72</v>
      </c>
      <c r="D70" s="220"/>
      <c r="E70" s="9"/>
      <c r="F70" s="9"/>
      <c r="G70" s="194">
        <v>-9.4710511953612286</v>
      </c>
      <c r="H70" s="37">
        <v>-17.527949198911536</v>
      </c>
      <c r="I70" s="37">
        <v>-17.948212367315353</v>
      </c>
      <c r="J70" s="37">
        <v>-19.565927475667529</v>
      </c>
      <c r="K70" s="37">
        <v>-32.140060199430586</v>
      </c>
      <c r="L70" s="37">
        <v>-37.655800307709022</v>
      </c>
      <c r="M70" s="37">
        <v>37.69425832304799</v>
      </c>
      <c r="N70" s="37">
        <v>0</v>
      </c>
      <c r="O70" s="37">
        <v>0</v>
      </c>
      <c r="P70" s="37">
        <v>0</v>
      </c>
      <c r="Q70" s="37">
        <v>0</v>
      </c>
      <c r="R70" s="29"/>
      <c r="S70" s="100"/>
      <c r="T70" s="100"/>
      <c r="U70" s="100"/>
      <c r="V70" s="100"/>
      <c r="W70" s="100"/>
      <c r="X70" s="100"/>
      <c r="Y70" s="100"/>
      <c r="Z70" s="100"/>
      <c r="AA70" s="100"/>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7"/>
      <c r="AY70" s="227"/>
      <c r="AZ70" s="227"/>
      <c r="BA70" s="227"/>
      <c r="BB70" s="227"/>
      <c r="BC70" s="227"/>
      <c r="BD70" s="227"/>
      <c r="BE70" s="227"/>
      <c r="BF70" s="227"/>
      <c r="BG70" s="227"/>
      <c r="BH70" s="227"/>
      <c r="BI70" s="227"/>
      <c r="BJ70" s="227"/>
      <c r="BK70" s="220"/>
      <c r="BL70" s="220"/>
    </row>
    <row r="71" spans="1:64" outlineLevel="1">
      <c r="A71" s="9"/>
      <c r="B71" s="9"/>
      <c r="C71" s="46"/>
      <c r="D71" s="129" t="s">
        <v>121</v>
      </c>
      <c r="E71" s="9"/>
      <c r="F71" s="9"/>
      <c r="G71" s="193">
        <v>2.8131653578472253</v>
      </c>
      <c r="H71" s="111">
        <v>-4.7649061157487367</v>
      </c>
      <c r="I71" s="111">
        <v>-3.1780885479743084</v>
      </c>
      <c r="J71" s="111">
        <v>-1.139942633841045</v>
      </c>
      <c r="K71" s="111">
        <v>-10.403970093338412</v>
      </c>
      <c r="L71" s="111">
        <v>-13.757092550496054</v>
      </c>
      <c r="M71" s="111">
        <v>34.268398812172883</v>
      </c>
      <c r="N71" s="111">
        <v>0</v>
      </c>
      <c r="O71" s="111">
        <v>0</v>
      </c>
      <c r="P71" s="111">
        <v>0</v>
      </c>
      <c r="Q71" s="111">
        <v>0</v>
      </c>
      <c r="R71" s="29"/>
      <c r="S71" s="100"/>
      <c r="T71" s="100"/>
      <c r="U71" s="100"/>
      <c r="V71" s="100"/>
      <c r="W71" s="100"/>
      <c r="X71" s="100"/>
      <c r="Y71" s="100"/>
      <c r="Z71" s="100"/>
      <c r="AA71" s="100"/>
      <c r="AB71" s="227"/>
      <c r="AC71" s="227"/>
      <c r="AD71" s="227"/>
      <c r="AE71" s="227"/>
      <c r="AF71" s="227"/>
      <c r="AG71" s="227"/>
      <c r="AH71" s="227"/>
      <c r="AI71" s="227"/>
      <c r="AJ71" s="227"/>
      <c r="AK71" s="227"/>
      <c r="AL71" s="227"/>
      <c r="AM71" s="227"/>
      <c r="AN71" s="227"/>
      <c r="AO71" s="227"/>
      <c r="AP71" s="227"/>
      <c r="AQ71" s="227"/>
      <c r="AR71" s="227"/>
      <c r="AS71" s="227"/>
      <c r="AT71" s="227"/>
      <c r="AU71" s="227"/>
      <c r="AV71" s="227"/>
      <c r="AW71" s="227"/>
      <c r="AX71" s="227"/>
      <c r="AY71" s="227"/>
      <c r="AZ71" s="227"/>
      <c r="BA71" s="227"/>
      <c r="BB71" s="227"/>
      <c r="BC71" s="227"/>
      <c r="BD71" s="227"/>
      <c r="BE71" s="227"/>
      <c r="BF71" s="227"/>
      <c r="BG71" s="227"/>
      <c r="BH71" s="227"/>
      <c r="BI71" s="227"/>
      <c r="BJ71" s="227"/>
      <c r="BK71" s="220"/>
      <c r="BL71" s="220"/>
    </row>
    <row r="72" spans="1:64" outlineLevel="1">
      <c r="A72" s="9"/>
      <c r="B72" s="9"/>
      <c r="C72" s="46"/>
      <c r="D72" s="129" t="s">
        <v>122</v>
      </c>
      <c r="E72" s="9"/>
      <c r="F72" s="9"/>
      <c r="G72" s="193">
        <v>-9.5254766700949176</v>
      </c>
      <c r="H72" s="111">
        <v>-10.247628051953608</v>
      </c>
      <c r="I72" s="111">
        <v>-10.965700882797494</v>
      </c>
      <c r="J72" s="111">
        <v>-12.030359729140228</v>
      </c>
      <c r="K72" s="111">
        <v>-13.864547997549989</v>
      </c>
      <c r="L72" s="111">
        <v>-15.51964024266492</v>
      </c>
      <c r="M72" s="111">
        <v>2.2254840812469503</v>
      </c>
      <c r="N72" s="111">
        <v>0</v>
      </c>
      <c r="O72" s="111">
        <v>0</v>
      </c>
      <c r="P72" s="111">
        <v>0</v>
      </c>
      <c r="Q72" s="111">
        <v>0</v>
      </c>
      <c r="R72" s="29"/>
      <c r="S72" s="100"/>
      <c r="T72" s="100"/>
      <c r="U72" s="100"/>
      <c r="V72" s="100"/>
      <c r="W72" s="100"/>
      <c r="X72" s="100"/>
      <c r="Y72" s="100"/>
      <c r="Z72" s="100"/>
      <c r="AA72" s="100"/>
      <c r="AB72" s="227"/>
      <c r="AC72" s="227"/>
      <c r="AD72" s="227"/>
      <c r="AE72" s="227"/>
      <c r="AF72" s="227"/>
      <c r="AG72" s="227"/>
      <c r="AH72" s="227"/>
      <c r="AI72" s="227"/>
      <c r="AJ72" s="227"/>
      <c r="AK72" s="227"/>
      <c r="AL72" s="227"/>
      <c r="AM72" s="227"/>
      <c r="AN72" s="227"/>
      <c r="AO72" s="227"/>
      <c r="AP72" s="227"/>
      <c r="AQ72" s="227"/>
      <c r="AR72" s="227"/>
      <c r="AS72" s="227"/>
      <c r="AT72" s="227"/>
      <c r="AU72" s="227"/>
      <c r="AV72" s="227"/>
      <c r="AW72" s="227"/>
      <c r="AX72" s="227"/>
      <c r="AY72" s="227"/>
      <c r="AZ72" s="227"/>
      <c r="BA72" s="227"/>
      <c r="BB72" s="227"/>
      <c r="BC72" s="227"/>
      <c r="BD72" s="227"/>
      <c r="BE72" s="227"/>
      <c r="BF72" s="227"/>
      <c r="BG72" s="227"/>
      <c r="BH72" s="227"/>
      <c r="BI72" s="227"/>
      <c r="BJ72" s="227"/>
      <c r="BK72" s="220"/>
      <c r="BL72" s="220"/>
    </row>
    <row r="73" spans="1:64" outlineLevel="1">
      <c r="A73" s="9"/>
      <c r="B73" s="9"/>
      <c r="C73" s="46"/>
      <c r="D73" s="129" t="s">
        <v>123</v>
      </c>
      <c r="E73" s="9"/>
      <c r="F73" s="9"/>
      <c r="G73" s="193">
        <v>-0.14261750932535966</v>
      </c>
      <c r="H73" s="111">
        <v>-0.25229710815243855</v>
      </c>
      <c r="I73" s="111">
        <v>-0.27010179323751948</v>
      </c>
      <c r="J73" s="111">
        <v>-0.27501890375469484</v>
      </c>
      <c r="K73" s="111">
        <v>-0.34648118971429576</v>
      </c>
      <c r="L73" s="111">
        <v>-0.37194098853988622</v>
      </c>
      <c r="M73" s="111">
        <v>0.16157618064637372</v>
      </c>
      <c r="N73" s="111">
        <v>0</v>
      </c>
      <c r="O73" s="111">
        <v>0</v>
      </c>
      <c r="P73" s="111">
        <v>0</v>
      </c>
      <c r="Q73" s="111">
        <v>0</v>
      </c>
      <c r="R73" s="29"/>
      <c r="S73" s="100"/>
      <c r="T73" s="100"/>
      <c r="U73" s="100"/>
      <c r="V73" s="100"/>
      <c r="W73" s="100"/>
      <c r="X73" s="100"/>
      <c r="Y73" s="100"/>
      <c r="Z73" s="100"/>
      <c r="AA73" s="100"/>
      <c r="AB73" s="227"/>
      <c r="AC73" s="227"/>
      <c r="AD73" s="227"/>
      <c r="AE73" s="227"/>
      <c r="AF73" s="227"/>
      <c r="AG73" s="227"/>
      <c r="AH73" s="227"/>
      <c r="AI73" s="227"/>
      <c r="AJ73" s="227"/>
      <c r="AK73" s="227"/>
      <c r="AL73" s="227"/>
      <c r="AM73" s="227"/>
      <c r="AN73" s="227"/>
      <c r="AO73" s="227"/>
      <c r="AP73" s="227"/>
      <c r="AQ73" s="227"/>
      <c r="AR73" s="227"/>
      <c r="AS73" s="227"/>
      <c r="AT73" s="227"/>
      <c r="AU73" s="227"/>
      <c r="AV73" s="227"/>
      <c r="AW73" s="227"/>
      <c r="AX73" s="227"/>
      <c r="AY73" s="227"/>
      <c r="AZ73" s="227"/>
      <c r="BA73" s="227"/>
      <c r="BB73" s="227"/>
      <c r="BC73" s="227"/>
      <c r="BD73" s="227"/>
      <c r="BE73" s="227"/>
      <c r="BF73" s="227"/>
      <c r="BG73" s="227"/>
      <c r="BH73" s="227"/>
      <c r="BI73" s="227"/>
      <c r="BJ73" s="227"/>
      <c r="BK73" s="220"/>
      <c r="BL73" s="220"/>
    </row>
    <row r="74" spans="1:64" outlineLevel="1">
      <c r="A74" s="9"/>
      <c r="B74" s="9"/>
      <c r="C74" s="46"/>
      <c r="D74" s="129" t="s">
        <v>124</v>
      </c>
      <c r="E74" s="9"/>
      <c r="F74" s="9"/>
      <c r="G74" s="193">
        <v>-9.3034187677312044E-2</v>
      </c>
      <c r="H74" s="111">
        <v>-0.10211204458324538</v>
      </c>
      <c r="I74" s="111">
        <v>-0.11768634052370183</v>
      </c>
      <c r="J74" s="111">
        <v>-0.13025107992258106</v>
      </c>
      <c r="K74" s="111">
        <v>-0.15684768792317183</v>
      </c>
      <c r="L74" s="111">
        <v>-0.18010769383025677</v>
      </c>
      <c r="M74" s="111">
        <v>4.9654961067498803E-2</v>
      </c>
      <c r="N74" s="111">
        <v>0</v>
      </c>
      <c r="O74" s="111">
        <v>0</v>
      </c>
      <c r="P74" s="111">
        <v>0</v>
      </c>
      <c r="Q74" s="111">
        <v>0</v>
      </c>
      <c r="R74" s="29"/>
      <c r="S74" s="100"/>
      <c r="T74" s="100"/>
      <c r="U74" s="100"/>
      <c r="V74" s="100"/>
      <c r="W74" s="100"/>
      <c r="X74" s="100"/>
      <c r="Y74" s="100"/>
      <c r="Z74" s="100"/>
      <c r="AA74" s="100"/>
      <c r="AB74" s="227"/>
      <c r="AC74" s="227"/>
      <c r="AD74" s="227"/>
      <c r="AE74" s="227"/>
      <c r="AF74" s="227"/>
      <c r="AG74" s="227"/>
      <c r="AH74" s="227"/>
      <c r="AI74" s="227"/>
      <c r="AJ74" s="227"/>
      <c r="AK74" s="227"/>
      <c r="AL74" s="227"/>
      <c r="AM74" s="227"/>
      <c r="AN74" s="227"/>
      <c r="AO74" s="227"/>
      <c r="AP74" s="227"/>
      <c r="AQ74" s="227"/>
      <c r="AR74" s="227"/>
      <c r="AS74" s="227"/>
      <c r="AT74" s="227"/>
      <c r="AU74" s="227"/>
      <c r="AV74" s="227"/>
      <c r="AW74" s="227"/>
      <c r="AX74" s="227"/>
      <c r="AY74" s="227"/>
      <c r="AZ74" s="227"/>
      <c r="BA74" s="227"/>
      <c r="BB74" s="227"/>
      <c r="BC74" s="227"/>
      <c r="BD74" s="227"/>
      <c r="BE74" s="227"/>
      <c r="BF74" s="227"/>
      <c r="BG74" s="227"/>
      <c r="BH74" s="227"/>
      <c r="BI74" s="227"/>
      <c r="BJ74" s="227"/>
      <c r="BK74" s="220"/>
      <c r="BL74" s="220"/>
    </row>
    <row r="75" spans="1:64" outlineLevel="1">
      <c r="A75" s="9"/>
      <c r="B75" s="9"/>
      <c r="C75" s="46"/>
      <c r="D75" s="129" t="s">
        <v>125</v>
      </c>
      <c r="E75" s="9"/>
      <c r="F75" s="9"/>
      <c r="G75" s="193">
        <v>-0.26755195806871002</v>
      </c>
      <c r="H75" s="111">
        <v>-0.2256581688308911</v>
      </c>
      <c r="I75" s="111">
        <v>-1.174941825866179</v>
      </c>
      <c r="J75" s="111">
        <v>-3.1541510471196057</v>
      </c>
      <c r="K75" s="111">
        <v>-3.7671015486587907</v>
      </c>
      <c r="L75" s="111">
        <v>-3.7976737399417826</v>
      </c>
      <c r="M75" s="111">
        <v>0.27540523542982792</v>
      </c>
      <c r="N75" s="111">
        <v>0</v>
      </c>
      <c r="O75" s="111">
        <v>0</v>
      </c>
      <c r="P75" s="111">
        <v>0</v>
      </c>
      <c r="Q75" s="111">
        <v>0</v>
      </c>
      <c r="R75" s="29"/>
      <c r="S75" s="100"/>
      <c r="T75" s="100"/>
      <c r="U75" s="100"/>
      <c r="V75" s="100"/>
      <c r="W75" s="100"/>
      <c r="X75" s="100"/>
      <c r="Y75" s="100"/>
      <c r="Z75" s="100"/>
      <c r="AA75" s="100"/>
      <c r="AB75" s="227"/>
      <c r="AC75" s="227"/>
      <c r="AD75" s="227"/>
      <c r="AE75" s="227"/>
      <c r="AF75" s="227"/>
      <c r="AG75" s="227"/>
      <c r="AH75" s="227"/>
      <c r="AI75" s="227"/>
      <c r="AJ75" s="227"/>
      <c r="AK75" s="227"/>
      <c r="AL75" s="227"/>
      <c r="AM75" s="227"/>
      <c r="AN75" s="227"/>
      <c r="AO75" s="227"/>
      <c r="AP75" s="227"/>
      <c r="AQ75" s="227"/>
      <c r="AR75" s="227"/>
      <c r="AS75" s="227"/>
      <c r="AT75" s="227"/>
      <c r="AU75" s="227"/>
      <c r="AV75" s="227"/>
      <c r="AW75" s="227"/>
      <c r="AX75" s="227"/>
      <c r="AY75" s="227"/>
      <c r="AZ75" s="227"/>
      <c r="BA75" s="227"/>
      <c r="BB75" s="227"/>
      <c r="BC75" s="227"/>
      <c r="BD75" s="227"/>
      <c r="BE75" s="227"/>
      <c r="BF75" s="227"/>
      <c r="BG75" s="227"/>
      <c r="BH75" s="227"/>
      <c r="BI75" s="227"/>
      <c r="BJ75" s="227"/>
      <c r="BK75" s="220"/>
      <c r="BL75" s="220"/>
    </row>
    <row r="76" spans="1:64" outlineLevel="1">
      <c r="A76" s="9"/>
      <c r="B76" s="9"/>
      <c r="C76" s="46"/>
      <c r="D76" s="129" t="s">
        <v>126</v>
      </c>
      <c r="E76" s="9"/>
      <c r="F76" s="9"/>
      <c r="G76" s="193">
        <v>-2.2555362280421538</v>
      </c>
      <c r="H76" s="111">
        <v>-1.9353477096426155</v>
      </c>
      <c r="I76" s="111">
        <v>-2.2416929769161493</v>
      </c>
      <c r="J76" s="111">
        <v>-2.8362040818893726</v>
      </c>
      <c r="K76" s="111">
        <v>-3.6011116822459286</v>
      </c>
      <c r="L76" s="111">
        <v>-4.0293450922361211</v>
      </c>
      <c r="M76" s="111">
        <v>0.7137390524844589</v>
      </c>
      <c r="N76" s="111">
        <v>0</v>
      </c>
      <c r="O76" s="111">
        <v>0</v>
      </c>
      <c r="P76" s="111">
        <v>0</v>
      </c>
      <c r="Q76" s="111">
        <v>0</v>
      </c>
      <c r="R76" s="29"/>
      <c r="S76" s="100"/>
      <c r="T76" s="100"/>
      <c r="U76" s="100"/>
      <c r="V76" s="100"/>
      <c r="W76" s="100"/>
      <c r="X76" s="100"/>
      <c r="Y76" s="100"/>
      <c r="Z76" s="100"/>
      <c r="AA76" s="100"/>
      <c r="AB76" s="227"/>
      <c r="AC76" s="227"/>
      <c r="AD76" s="227"/>
      <c r="AE76" s="227"/>
      <c r="AF76" s="227"/>
      <c r="AG76" s="227"/>
      <c r="AH76" s="227"/>
      <c r="AI76" s="227"/>
      <c r="AJ76" s="227"/>
      <c r="AK76" s="227"/>
      <c r="AL76" s="227"/>
      <c r="AM76" s="227"/>
      <c r="AN76" s="227"/>
      <c r="AO76" s="227"/>
      <c r="AP76" s="227"/>
      <c r="AQ76" s="227"/>
      <c r="AR76" s="227"/>
      <c r="AS76" s="227"/>
      <c r="AT76" s="227"/>
      <c r="AU76" s="227"/>
      <c r="AV76" s="227"/>
      <c r="AW76" s="227"/>
      <c r="AX76" s="227"/>
      <c r="AY76" s="227"/>
      <c r="AZ76" s="227"/>
      <c r="BA76" s="227"/>
      <c r="BB76" s="227"/>
      <c r="BC76" s="227"/>
      <c r="BD76" s="227"/>
      <c r="BE76" s="227"/>
      <c r="BF76" s="227"/>
      <c r="BG76" s="227"/>
      <c r="BH76" s="227"/>
      <c r="BI76" s="227"/>
      <c r="BJ76" s="227"/>
      <c r="BK76" s="220"/>
      <c r="BL76" s="220"/>
    </row>
    <row r="77" spans="1:64" outlineLevel="1">
      <c r="A77" s="9"/>
      <c r="B77" s="9"/>
      <c r="C77" s="46"/>
      <c r="D77" s="129" t="s">
        <v>127</v>
      </c>
      <c r="E77" s="9"/>
      <c r="F77" s="9"/>
      <c r="G77" s="193">
        <v>0</v>
      </c>
      <c r="H77" s="111">
        <v>0</v>
      </c>
      <c r="I77" s="111">
        <v>0</v>
      </c>
      <c r="J77" s="111">
        <v>0</v>
      </c>
      <c r="K77" s="111">
        <v>0</v>
      </c>
      <c r="L77" s="111">
        <v>0</v>
      </c>
      <c r="M77" s="111">
        <v>0</v>
      </c>
      <c r="N77" s="111">
        <v>0</v>
      </c>
      <c r="O77" s="111">
        <v>0</v>
      </c>
      <c r="P77" s="111">
        <v>0</v>
      </c>
      <c r="Q77" s="111">
        <v>0</v>
      </c>
      <c r="R77" s="29"/>
      <c r="S77" s="100"/>
      <c r="T77" s="100"/>
      <c r="U77" s="100"/>
      <c r="V77" s="100"/>
      <c r="W77" s="100"/>
      <c r="X77" s="100"/>
      <c r="Y77" s="100"/>
      <c r="Z77" s="100"/>
      <c r="AA77" s="100"/>
      <c r="AB77" s="227"/>
      <c r="AC77" s="227"/>
      <c r="AD77" s="227"/>
      <c r="AE77" s="227"/>
      <c r="AF77" s="227"/>
      <c r="AG77" s="227"/>
      <c r="AH77" s="227"/>
      <c r="AI77" s="227"/>
      <c r="AJ77" s="227"/>
      <c r="AK77" s="227"/>
      <c r="AL77" s="227"/>
      <c r="AM77" s="227"/>
      <c r="AN77" s="227"/>
      <c r="AO77" s="227"/>
      <c r="AP77" s="227"/>
      <c r="AQ77" s="227"/>
      <c r="AR77" s="227"/>
      <c r="AS77" s="227"/>
      <c r="AT77" s="227"/>
      <c r="AU77" s="227"/>
      <c r="AV77" s="227"/>
      <c r="AW77" s="227"/>
      <c r="AX77" s="227"/>
      <c r="AY77" s="227"/>
      <c r="AZ77" s="227"/>
      <c r="BA77" s="227"/>
      <c r="BB77" s="227"/>
      <c r="BC77" s="227"/>
      <c r="BD77" s="227"/>
      <c r="BE77" s="227"/>
      <c r="BF77" s="227"/>
      <c r="BG77" s="227"/>
      <c r="BH77" s="227"/>
      <c r="BI77" s="227"/>
      <c r="BJ77" s="227"/>
      <c r="BK77" s="220"/>
      <c r="BL77" s="220"/>
    </row>
    <row r="78" spans="1:64" outlineLevel="1">
      <c r="A78" s="9"/>
      <c r="B78" s="9"/>
      <c r="C78" s="46"/>
      <c r="D78" s="129" t="s">
        <v>128</v>
      </c>
      <c r="E78" s="9"/>
      <c r="F78" s="9"/>
      <c r="G78" s="193">
        <v>0</v>
      </c>
      <c r="H78" s="111">
        <v>0</v>
      </c>
      <c r="I78" s="111">
        <v>0</v>
      </c>
      <c r="J78" s="111">
        <v>0</v>
      </c>
      <c r="K78" s="111">
        <v>0</v>
      </c>
      <c r="L78" s="111">
        <v>0</v>
      </c>
      <c r="M78" s="111">
        <v>0</v>
      </c>
      <c r="N78" s="111">
        <v>0</v>
      </c>
      <c r="O78" s="111">
        <v>0</v>
      </c>
      <c r="P78" s="111">
        <v>0</v>
      </c>
      <c r="Q78" s="111">
        <v>0</v>
      </c>
      <c r="R78" s="29"/>
      <c r="S78" s="100"/>
      <c r="T78" s="100"/>
      <c r="U78" s="100"/>
      <c r="V78" s="100"/>
      <c r="W78" s="100"/>
      <c r="X78" s="100"/>
      <c r="Y78" s="100"/>
      <c r="Z78" s="100"/>
      <c r="AA78" s="100"/>
      <c r="AB78" s="227"/>
      <c r="AC78" s="227"/>
      <c r="AD78" s="227"/>
      <c r="AE78" s="227"/>
      <c r="AF78" s="227"/>
      <c r="AG78" s="227"/>
      <c r="AH78" s="227"/>
      <c r="AI78" s="227"/>
      <c r="AJ78" s="227"/>
      <c r="AK78" s="227"/>
      <c r="AL78" s="227"/>
      <c r="AM78" s="227"/>
      <c r="AN78" s="227"/>
      <c r="AO78" s="227"/>
      <c r="AP78" s="227"/>
      <c r="AQ78" s="227"/>
      <c r="AR78" s="227"/>
      <c r="AS78" s="227"/>
      <c r="AT78" s="227"/>
      <c r="AU78" s="227"/>
      <c r="AV78" s="227"/>
      <c r="AW78" s="227"/>
      <c r="AX78" s="227"/>
      <c r="AY78" s="227"/>
      <c r="AZ78" s="227"/>
      <c r="BA78" s="227"/>
      <c r="BB78" s="227"/>
      <c r="BC78" s="227"/>
      <c r="BD78" s="227"/>
      <c r="BE78" s="227"/>
      <c r="BF78" s="227"/>
      <c r="BG78" s="227"/>
      <c r="BH78" s="227"/>
      <c r="BI78" s="227"/>
      <c r="BJ78" s="227"/>
      <c r="BK78" s="220"/>
      <c r="BL78" s="220"/>
    </row>
    <row r="79" spans="1:64" outlineLevel="1">
      <c r="A79" s="9"/>
      <c r="B79" s="9"/>
      <c r="C79" s="46"/>
      <c r="D79" s="129">
        <v>0</v>
      </c>
      <c r="E79" s="9"/>
      <c r="F79" s="9"/>
      <c r="G79" s="193">
        <v>0</v>
      </c>
      <c r="H79" s="111">
        <v>0</v>
      </c>
      <c r="I79" s="111">
        <v>0</v>
      </c>
      <c r="J79" s="111">
        <v>0</v>
      </c>
      <c r="K79" s="111">
        <v>0</v>
      </c>
      <c r="L79" s="111">
        <v>0</v>
      </c>
      <c r="M79" s="111">
        <v>0</v>
      </c>
      <c r="N79" s="111">
        <v>0</v>
      </c>
      <c r="O79" s="111">
        <v>0</v>
      </c>
      <c r="P79" s="111">
        <v>0</v>
      </c>
      <c r="Q79" s="111">
        <v>0</v>
      </c>
      <c r="R79" s="29"/>
      <c r="S79" s="100"/>
      <c r="T79" s="100"/>
      <c r="U79" s="100"/>
      <c r="V79" s="100"/>
      <c r="W79" s="100"/>
      <c r="X79" s="100"/>
      <c r="Y79" s="100"/>
      <c r="Z79" s="100"/>
      <c r="AA79" s="100"/>
      <c r="AB79" s="227"/>
      <c r="AC79" s="227"/>
      <c r="AD79" s="227"/>
      <c r="AE79" s="227"/>
      <c r="AF79" s="227"/>
      <c r="AG79" s="227"/>
      <c r="AH79" s="227"/>
      <c r="AI79" s="227"/>
      <c r="AJ79" s="227"/>
      <c r="AK79" s="227"/>
      <c r="AL79" s="227"/>
      <c r="AM79" s="227"/>
      <c r="AN79" s="227"/>
      <c r="AO79" s="227"/>
      <c r="AP79" s="227"/>
      <c r="AQ79" s="227"/>
      <c r="AR79" s="227"/>
      <c r="AS79" s="227"/>
      <c r="AT79" s="227"/>
      <c r="AU79" s="227"/>
      <c r="AV79" s="227"/>
      <c r="AW79" s="227"/>
      <c r="AX79" s="227"/>
      <c r="AY79" s="227"/>
      <c r="AZ79" s="227"/>
      <c r="BA79" s="227"/>
      <c r="BB79" s="227"/>
      <c r="BC79" s="227"/>
      <c r="BD79" s="227"/>
      <c r="BE79" s="227"/>
      <c r="BF79" s="227"/>
      <c r="BG79" s="227"/>
      <c r="BH79" s="227"/>
      <c r="BI79" s="227"/>
      <c r="BJ79" s="227"/>
      <c r="BK79" s="220"/>
      <c r="BL79" s="220"/>
    </row>
    <row r="80" spans="1:64" outlineLevel="1">
      <c r="A80" s="9"/>
      <c r="B80" s="9"/>
      <c r="C80" s="46"/>
      <c r="D80" s="129">
        <v>0</v>
      </c>
      <c r="E80" s="9"/>
      <c r="F80" s="9"/>
      <c r="G80" s="193">
        <v>0</v>
      </c>
      <c r="H80" s="111">
        <v>0</v>
      </c>
      <c r="I80" s="111">
        <v>0</v>
      </c>
      <c r="J80" s="111">
        <v>0</v>
      </c>
      <c r="K80" s="111">
        <v>0</v>
      </c>
      <c r="L80" s="111">
        <v>0</v>
      </c>
      <c r="M80" s="111">
        <v>0</v>
      </c>
      <c r="N80" s="111">
        <v>0</v>
      </c>
      <c r="O80" s="111">
        <v>0</v>
      </c>
      <c r="P80" s="111">
        <v>0</v>
      </c>
      <c r="Q80" s="111">
        <v>0</v>
      </c>
      <c r="R80" s="29"/>
      <c r="S80" s="100"/>
      <c r="T80" s="100"/>
      <c r="U80" s="100"/>
      <c r="V80" s="100"/>
      <c r="W80" s="100"/>
      <c r="X80" s="100"/>
      <c r="Y80" s="100"/>
      <c r="Z80" s="100"/>
      <c r="AA80" s="100"/>
      <c r="AB80" s="227"/>
      <c r="AC80" s="227"/>
      <c r="AD80" s="227"/>
      <c r="AE80" s="227"/>
      <c r="AF80" s="227"/>
      <c r="AG80" s="227"/>
      <c r="AH80" s="227"/>
      <c r="AI80" s="227"/>
      <c r="AJ80" s="227"/>
      <c r="AK80" s="227"/>
      <c r="AL80" s="227"/>
      <c r="AM80" s="227"/>
      <c r="AN80" s="227"/>
      <c r="AO80" s="227"/>
      <c r="AP80" s="227"/>
      <c r="AQ80" s="227"/>
      <c r="AR80" s="227"/>
      <c r="AS80" s="227"/>
      <c r="AT80" s="227"/>
      <c r="AU80" s="227"/>
      <c r="AV80" s="227"/>
      <c r="AW80" s="227"/>
      <c r="AX80" s="227"/>
      <c r="AY80" s="227"/>
      <c r="AZ80" s="227"/>
      <c r="BA80" s="227"/>
      <c r="BB80" s="227"/>
      <c r="BC80" s="227"/>
      <c r="BD80" s="227"/>
      <c r="BE80" s="227"/>
      <c r="BF80" s="227"/>
      <c r="BG80" s="227"/>
      <c r="BH80" s="227"/>
      <c r="BI80" s="227"/>
      <c r="BJ80" s="227"/>
      <c r="BK80" s="220"/>
      <c r="BL80" s="220"/>
    </row>
    <row r="81" spans="1:64" outlineLevel="1">
      <c r="A81" s="9"/>
      <c r="B81" s="9"/>
      <c r="C81" s="46"/>
      <c r="D81" s="129">
        <v>0</v>
      </c>
      <c r="E81" s="9"/>
      <c r="F81" s="9"/>
      <c r="G81" s="193">
        <v>0</v>
      </c>
      <c r="H81" s="111">
        <v>0</v>
      </c>
      <c r="I81" s="111">
        <v>0</v>
      </c>
      <c r="J81" s="111">
        <v>0</v>
      </c>
      <c r="K81" s="111">
        <v>0</v>
      </c>
      <c r="L81" s="111">
        <v>0</v>
      </c>
      <c r="M81" s="111">
        <v>0</v>
      </c>
      <c r="N81" s="111">
        <v>0</v>
      </c>
      <c r="O81" s="111">
        <v>0</v>
      </c>
      <c r="P81" s="111">
        <v>0</v>
      </c>
      <c r="Q81" s="111">
        <v>0</v>
      </c>
      <c r="R81" s="29"/>
      <c r="S81" s="100"/>
      <c r="T81" s="100"/>
      <c r="U81" s="100"/>
      <c r="V81" s="100"/>
      <c r="W81" s="100"/>
      <c r="X81" s="100"/>
      <c r="Y81" s="100"/>
      <c r="Z81" s="100"/>
      <c r="AA81" s="100"/>
      <c r="AB81" s="227"/>
      <c r="AC81" s="227"/>
      <c r="AD81" s="227"/>
      <c r="AE81" s="227"/>
      <c r="AF81" s="227"/>
      <c r="AG81" s="227"/>
      <c r="AH81" s="227"/>
      <c r="AI81" s="227"/>
      <c r="AJ81" s="227"/>
      <c r="AK81" s="227"/>
      <c r="AL81" s="227"/>
      <c r="AM81" s="227"/>
      <c r="AN81" s="227"/>
      <c r="AO81" s="227"/>
      <c r="AP81" s="227"/>
      <c r="AQ81" s="227"/>
      <c r="AR81" s="227"/>
      <c r="AS81" s="227"/>
      <c r="AT81" s="227"/>
      <c r="AU81" s="227"/>
      <c r="AV81" s="227"/>
      <c r="AW81" s="227"/>
      <c r="AX81" s="227"/>
      <c r="AY81" s="227"/>
      <c r="AZ81" s="227"/>
      <c r="BA81" s="227"/>
      <c r="BB81" s="227"/>
      <c r="BC81" s="227"/>
      <c r="BD81" s="227"/>
      <c r="BE81" s="227"/>
      <c r="BF81" s="227"/>
      <c r="BG81" s="227"/>
      <c r="BH81" s="227"/>
      <c r="BI81" s="227"/>
      <c r="BJ81" s="227"/>
      <c r="BK81" s="220"/>
      <c r="BL81" s="220"/>
    </row>
    <row r="82" spans="1:64" outlineLevel="1">
      <c r="A82" s="9"/>
      <c r="B82" s="9"/>
      <c r="C82" s="46"/>
      <c r="D82" s="129">
        <v>0</v>
      </c>
      <c r="E82" s="9"/>
      <c r="F82" s="9"/>
      <c r="G82" s="193">
        <v>0</v>
      </c>
      <c r="H82" s="111">
        <v>0</v>
      </c>
      <c r="I82" s="111">
        <v>0</v>
      </c>
      <c r="J82" s="111">
        <v>0</v>
      </c>
      <c r="K82" s="111">
        <v>0</v>
      </c>
      <c r="L82" s="111">
        <v>0</v>
      </c>
      <c r="M82" s="111">
        <v>0</v>
      </c>
      <c r="N82" s="111">
        <v>0</v>
      </c>
      <c r="O82" s="111">
        <v>0</v>
      </c>
      <c r="P82" s="111">
        <v>0</v>
      </c>
      <c r="Q82" s="111">
        <v>0</v>
      </c>
      <c r="R82" s="29"/>
      <c r="S82" s="100"/>
      <c r="T82" s="100"/>
      <c r="U82" s="100"/>
      <c r="V82" s="100"/>
      <c r="W82" s="100"/>
      <c r="X82" s="100"/>
      <c r="Y82" s="100"/>
      <c r="Z82" s="100"/>
      <c r="AA82" s="100"/>
      <c r="AB82" s="227"/>
      <c r="AC82" s="227"/>
      <c r="AD82" s="227"/>
      <c r="AE82" s="227"/>
      <c r="AF82" s="227"/>
      <c r="AG82" s="227"/>
      <c r="AH82" s="227"/>
      <c r="AI82" s="227"/>
      <c r="AJ82" s="227"/>
      <c r="AK82" s="227"/>
      <c r="AL82" s="227"/>
      <c r="AM82" s="227"/>
      <c r="AN82" s="227"/>
      <c r="AO82" s="227"/>
      <c r="AP82" s="227"/>
      <c r="AQ82" s="227"/>
      <c r="AR82" s="227"/>
      <c r="AS82" s="227"/>
      <c r="AT82" s="227"/>
      <c r="AU82" s="227"/>
      <c r="AV82" s="227"/>
      <c r="AW82" s="227"/>
      <c r="AX82" s="227"/>
      <c r="AY82" s="227"/>
      <c r="AZ82" s="227"/>
      <c r="BA82" s="227"/>
      <c r="BB82" s="227"/>
      <c r="BC82" s="227"/>
      <c r="BD82" s="227"/>
      <c r="BE82" s="227"/>
      <c r="BF82" s="227"/>
      <c r="BG82" s="227"/>
      <c r="BH82" s="227"/>
      <c r="BI82" s="227"/>
      <c r="BJ82" s="227"/>
      <c r="BK82" s="220"/>
      <c r="BL82" s="220"/>
    </row>
    <row r="83" spans="1:64" outlineLevel="1">
      <c r="A83" s="9"/>
      <c r="B83" s="9"/>
      <c r="C83" s="46"/>
      <c r="D83" s="129">
        <v>0</v>
      </c>
      <c r="E83" s="9"/>
      <c r="F83" s="9"/>
      <c r="G83" s="193">
        <v>0</v>
      </c>
      <c r="H83" s="111">
        <v>0</v>
      </c>
      <c r="I83" s="111">
        <v>0</v>
      </c>
      <c r="J83" s="111">
        <v>0</v>
      </c>
      <c r="K83" s="111">
        <v>0</v>
      </c>
      <c r="L83" s="111">
        <v>0</v>
      </c>
      <c r="M83" s="111">
        <v>0</v>
      </c>
      <c r="N83" s="111">
        <v>0</v>
      </c>
      <c r="O83" s="111">
        <v>0</v>
      </c>
      <c r="P83" s="111">
        <v>0</v>
      </c>
      <c r="Q83" s="111">
        <v>0</v>
      </c>
      <c r="R83" s="29"/>
      <c r="S83" s="100"/>
      <c r="T83" s="100"/>
      <c r="U83" s="100"/>
      <c r="V83" s="100"/>
      <c r="W83" s="100"/>
      <c r="X83" s="100"/>
      <c r="Y83" s="100"/>
      <c r="Z83" s="100"/>
      <c r="AA83" s="100"/>
      <c r="AB83" s="227"/>
      <c r="AC83" s="227"/>
      <c r="AD83" s="227"/>
      <c r="AE83" s="227"/>
      <c r="AF83" s="227"/>
      <c r="AG83" s="227"/>
      <c r="AH83" s="227"/>
      <c r="AI83" s="227"/>
      <c r="AJ83" s="227"/>
      <c r="AK83" s="227"/>
      <c r="AL83" s="227"/>
      <c r="AM83" s="227"/>
      <c r="AN83" s="227"/>
      <c r="AO83" s="227"/>
      <c r="AP83" s="227"/>
      <c r="AQ83" s="227"/>
      <c r="AR83" s="227"/>
      <c r="AS83" s="227"/>
      <c r="AT83" s="227"/>
      <c r="AU83" s="227"/>
      <c r="AV83" s="227"/>
      <c r="AW83" s="227"/>
      <c r="AX83" s="227"/>
      <c r="AY83" s="227"/>
      <c r="AZ83" s="227"/>
      <c r="BA83" s="227"/>
      <c r="BB83" s="227"/>
      <c r="BC83" s="227"/>
      <c r="BD83" s="227"/>
      <c r="BE83" s="227"/>
      <c r="BF83" s="227"/>
      <c r="BG83" s="227"/>
      <c r="BH83" s="227"/>
      <c r="BI83" s="227"/>
      <c r="BJ83" s="227"/>
      <c r="BK83" s="220"/>
      <c r="BL83" s="220"/>
    </row>
    <row r="84" spans="1:64" outlineLevel="1">
      <c r="A84" s="9"/>
      <c r="B84" s="9"/>
      <c r="C84" s="46"/>
      <c r="D84" s="129">
        <v>0</v>
      </c>
      <c r="E84" s="9"/>
      <c r="F84" s="9"/>
      <c r="G84" s="193">
        <v>0</v>
      </c>
      <c r="H84" s="111">
        <v>0</v>
      </c>
      <c r="I84" s="111">
        <v>0</v>
      </c>
      <c r="J84" s="111">
        <v>0</v>
      </c>
      <c r="K84" s="111">
        <v>0</v>
      </c>
      <c r="L84" s="111">
        <v>0</v>
      </c>
      <c r="M84" s="111">
        <v>0</v>
      </c>
      <c r="N84" s="111">
        <v>0</v>
      </c>
      <c r="O84" s="111">
        <v>0</v>
      </c>
      <c r="P84" s="111">
        <v>0</v>
      </c>
      <c r="Q84" s="111">
        <v>0</v>
      </c>
      <c r="R84" s="29"/>
      <c r="S84" s="100"/>
      <c r="T84" s="100"/>
      <c r="U84" s="100"/>
      <c r="V84" s="100"/>
      <c r="W84" s="100"/>
      <c r="X84" s="100"/>
      <c r="Y84" s="100"/>
      <c r="Z84" s="100"/>
      <c r="AA84" s="100"/>
      <c r="AB84" s="227"/>
      <c r="AC84" s="227"/>
      <c r="AD84" s="227"/>
      <c r="AE84" s="227"/>
      <c r="AF84" s="227"/>
      <c r="AG84" s="227"/>
      <c r="AH84" s="227"/>
      <c r="AI84" s="227"/>
      <c r="AJ84" s="227"/>
      <c r="AK84" s="227"/>
      <c r="AL84" s="227"/>
      <c r="AM84" s="227"/>
      <c r="AN84" s="227"/>
      <c r="AO84" s="227"/>
      <c r="AP84" s="227"/>
      <c r="AQ84" s="227"/>
      <c r="AR84" s="227"/>
      <c r="AS84" s="227"/>
      <c r="AT84" s="227"/>
      <c r="AU84" s="227"/>
      <c r="AV84" s="227"/>
      <c r="AW84" s="227"/>
      <c r="AX84" s="227"/>
      <c r="AY84" s="227"/>
      <c r="AZ84" s="227"/>
      <c r="BA84" s="227"/>
      <c r="BB84" s="227"/>
      <c r="BC84" s="227"/>
      <c r="BD84" s="227"/>
      <c r="BE84" s="227"/>
      <c r="BF84" s="227"/>
      <c r="BG84" s="227"/>
      <c r="BH84" s="227"/>
      <c r="BI84" s="227"/>
      <c r="BJ84" s="227"/>
      <c r="BK84" s="220"/>
      <c r="BL84" s="220"/>
    </row>
    <row r="85" spans="1:64" outlineLevel="1">
      <c r="A85" s="9"/>
      <c r="B85" s="9"/>
      <c r="C85" s="46"/>
      <c r="D85" s="129">
        <v>0</v>
      </c>
      <c r="E85" s="9"/>
      <c r="F85" s="9"/>
      <c r="G85" s="193">
        <v>0</v>
      </c>
      <c r="H85" s="111">
        <v>0</v>
      </c>
      <c r="I85" s="111">
        <v>0</v>
      </c>
      <c r="J85" s="111">
        <v>0</v>
      </c>
      <c r="K85" s="111">
        <v>0</v>
      </c>
      <c r="L85" s="111">
        <v>0</v>
      </c>
      <c r="M85" s="111">
        <v>0</v>
      </c>
      <c r="N85" s="111">
        <v>0</v>
      </c>
      <c r="O85" s="111">
        <v>0</v>
      </c>
      <c r="P85" s="111">
        <v>0</v>
      </c>
      <c r="Q85" s="111">
        <v>0</v>
      </c>
      <c r="R85" s="29"/>
      <c r="S85" s="100"/>
      <c r="T85" s="100"/>
      <c r="U85" s="100"/>
      <c r="V85" s="100"/>
      <c r="W85" s="100"/>
      <c r="X85" s="100"/>
      <c r="Y85" s="100"/>
      <c r="Z85" s="100"/>
      <c r="AA85" s="100"/>
      <c r="AB85" s="227"/>
      <c r="AC85" s="227"/>
      <c r="AD85" s="227"/>
      <c r="AE85" s="227"/>
      <c r="AF85" s="227"/>
      <c r="AG85" s="227"/>
      <c r="AH85" s="227"/>
      <c r="AI85" s="227"/>
      <c r="AJ85" s="227"/>
      <c r="AK85" s="227"/>
      <c r="AL85" s="227"/>
      <c r="AM85" s="227"/>
      <c r="AN85" s="227"/>
      <c r="AO85" s="227"/>
      <c r="AP85" s="227"/>
      <c r="AQ85" s="227"/>
      <c r="AR85" s="227"/>
      <c r="AS85" s="227"/>
      <c r="AT85" s="227"/>
      <c r="AU85" s="227"/>
      <c r="AV85" s="227"/>
      <c r="AW85" s="227"/>
      <c r="AX85" s="227"/>
      <c r="AY85" s="227"/>
      <c r="AZ85" s="227"/>
      <c r="BA85" s="227"/>
      <c r="BB85" s="227"/>
      <c r="BC85" s="227"/>
      <c r="BD85" s="227"/>
      <c r="BE85" s="227"/>
      <c r="BF85" s="227"/>
      <c r="BG85" s="227"/>
      <c r="BH85" s="227"/>
      <c r="BI85" s="227"/>
      <c r="BJ85" s="227"/>
      <c r="BK85" s="220"/>
      <c r="BL85" s="220"/>
    </row>
    <row r="86" spans="1:64" outlineLevel="1">
      <c r="A86" s="9"/>
      <c r="B86" s="9"/>
      <c r="C86" s="46"/>
      <c r="D86" s="129">
        <v>0</v>
      </c>
      <c r="E86" s="9"/>
      <c r="F86" s="9"/>
      <c r="G86" s="193">
        <v>0</v>
      </c>
      <c r="H86" s="111">
        <v>0</v>
      </c>
      <c r="I86" s="111">
        <v>0</v>
      </c>
      <c r="J86" s="111">
        <v>0</v>
      </c>
      <c r="K86" s="111">
        <v>0</v>
      </c>
      <c r="L86" s="111">
        <v>0</v>
      </c>
      <c r="M86" s="111">
        <v>0</v>
      </c>
      <c r="N86" s="111">
        <v>0</v>
      </c>
      <c r="O86" s="111">
        <v>0</v>
      </c>
      <c r="P86" s="111">
        <v>0</v>
      </c>
      <c r="Q86" s="111">
        <v>0</v>
      </c>
      <c r="R86" s="29"/>
      <c r="S86" s="100"/>
      <c r="T86" s="100"/>
      <c r="U86" s="100"/>
      <c r="V86" s="100"/>
      <c r="W86" s="100"/>
      <c r="X86" s="100"/>
      <c r="Y86" s="100"/>
      <c r="Z86" s="100"/>
      <c r="AA86" s="100"/>
      <c r="AB86" s="227"/>
      <c r="AC86" s="227"/>
      <c r="AD86" s="227"/>
      <c r="AE86" s="227"/>
      <c r="AF86" s="227"/>
      <c r="AG86" s="227"/>
      <c r="AH86" s="227"/>
      <c r="AI86" s="227"/>
      <c r="AJ86" s="227"/>
      <c r="AK86" s="227"/>
      <c r="AL86" s="227"/>
      <c r="AM86" s="227"/>
      <c r="AN86" s="227"/>
      <c r="AO86" s="227"/>
      <c r="AP86" s="227"/>
      <c r="AQ86" s="227"/>
      <c r="AR86" s="227"/>
      <c r="AS86" s="227"/>
      <c r="AT86" s="227"/>
      <c r="AU86" s="227"/>
      <c r="AV86" s="227"/>
      <c r="AW86" s="227"/>
      <c r="AX86" s="227"/>
      <c r="AY86" s="227"/>
      <c r="AZ86" s="227"/>
      <c r="BA86" s="227"/>
      <c r="BB86" s="227"/>
      <c r="BC86" s="227"/>
      <c r="BD86" s="227"/>
      <c r="BE86" s="227"/>
      <c r="BF86" s="227"/>
      <c r="BG86" s="227"/>
      <c r="BH86" s="227"/>
      <c r="BI86" s="227"/>
      <c r="BJ86" s="227"/>
      <c r="BK86" s="220"/>
      <c r="BL86" s="220"/>
    </row>
    <row r="87" spans="1:64" outlineLevel="1">
      <c r="A87" s="9"/>
      <c r="B87" s="9"/>
      <c r="C87" s="46"/>
      <c r="D87" s="129">
        <v>0</v>
      </c>
      <c r="E87" s="9"/>
      <c r="F87" s="9"/>
      <c r="G87" s="193">
        <v>0</v>
      </c>
      <c r="H87" s="111">
        <v>0</v>
      </c>
      <c r="I87" s="111">
        <v>0</v>
      </c>
      <c r="J87" s="111">
        <v>0</v>
      </c>
      <c r="K87" s="111">
        <v>0</v>
      </c>
      <c r="L87" s="111">
        <v>0</v>
      </c>
      <c r="M87" s="111">
        <v>0</v>
      </c>
      <c r="N87" s="111">
        <v>0</v>
      </c>
      <c r="O87" s="111">
        <v>0</v>
      </c>
      <c r="P87" s="111">
        <v>0</v>
      </c>
      <c r="Q87" s="111">
        <v>0</v>
      </c>
      <c r="R87" s="29"/>
      <c r="S87" s="100"/>
      <c r="T87" s="100"/>
      <c r="U87" s="100"/>
      <c r="V87" s="100"/>
      <c r="W87" s="100"/>
      <c r="X87" s="100"/>
      <c r="Y87" s="100"/>
      <c r="Z87" s="100"/>
      <c r="AA87" s="100"/>
      <c r="AB87" s="227"/>
      <c r="AC87" s="227"/>
      <c r="AD87" s="227"/>
      <c r="AE87" s="227"/>
      <c r="AF87" s="227"/>
      <c r="AG87" s="227"/>
      <c r="AH87" s="227"/>
      <c r="AI87" s="227"/>
      <c r="AJ87" s="227"/>
      <c r="AK87" s="227"/>
      <c r="AL87" s="227"/>
      <c r="AM87" s="227"/>
      <c r="AN87" s="227"/>
      <c r="AO87" s="227"/>
      <c r="AP87" s="227"/>
      <c r="AQ87" s="227"/>
      <c r="AR87" s="227"/>
      <c r="AS87" s="227"/>
      <c r="AT87" s="227"/>
      <c r="AU87" s="227"/>
      <c r="AV87" s="227"/>
      <c r="AW87" s="227"/>
      <c r="AX87" s="227"/>
      <c r="AY87" s="227"/>
      <c r="AZ87" s="227"/>
      <c r="BA87" s="227"/>
      <c r="BB87" s="227"/>
      <c r="BC87" s="227"/>
      <c r="BD87" s="227"/>
      <c r="BE87" s="227"/>
      <c r="BF87" s="227"/>
      <c r="BG87" s="227"/>
      <c r="BH87" s="227"/>
      <c r="BI87" s="227"/>
      <c r="BJ87" s="227"/>
      <c r="BK87" s="220"/>
      <c r="BL87" s="220"/>
    </row>
    <row r="88" spans="1:64" outlineLevel="1">
      <c r="A88" s="9"/>
      <c r="B88" s="9"/>
      <c r="C88" s="46"/>
      <c r="D88" s="129">
        <v>0</v>
      </c>
      <c r="E88" s="9"/>
      <c r="F88" s="9"/>
      <c r="G88" s="193">
        <v>0</v>
      </c>
      <c r="H88" s="111">
        <v>0</v>
      </c>
      <c r="I88" s="111">
        <v>0</v>
      </c>
      <c r="J88" s="111">
        <v>0</v>
      </c>
      <c r="K88" s="111">
        <v>0</v>
      </c>
      <c r="L88" s="111">
        <v>0</v>
      </c>
      <c r="M88" s="111">
        <v>0</v>
      </c>
      <c r="N88" s="111">
        <v>0</v>
      </c>
      <c r="O88" s="111">
        <v>0</v>
      </c>
      <c r="P88" s="111">
        <v>0</v>
      </c>
      <c r="Q88" s="111">
        <v>0</v>
      </c>
      <c r="R88" s="29"/>
      <c r="S88" s="100"/>
      <c r="T88" s="100"/>
      <c r="U88" s="100"/>
      <c r="V88" s="100"/>
      <c r="W88" s="100"/>
      <c r="X88" s="100"/>
      <c r="Y88" s="100"/>
      <c r="Z88" s="100"/>
      <c r="AA88" s="100"/>
      <c r="AB88" s="227"/>
      <c r="AC88" s="227"/>
      <c r="AD88" s="227"/>
      <c r="AE88" s="227"/>
      <c r="AF88" s="227"/>
      <c r="AG88" s="227"/>
      <c r="AH88" s="227"/>
      <c r="AI88" s="227"/>
      <c r="AJ88" s="227"/>
      <c r="AK88" s="227"/>
      <c r="AL88" s="227"/>
      <c r="AM88" s="227"/>
      <c r="AN88" s="227"/>
      <c r="AO88" s="227"/>
      <c r="AP88" s="227"/>
      <c r="AQ88" s="227"/>
      <c r="AR88" s="227"/>
      <c r="AS88" s="227"/>
      <c r="AT88" s="227"/>
      <c r="AU88" s="227"/>
      <c r="AV88" s="227"/>
      <c r="AW88" s="227"/>
      <c r="AX88" s="227"/>
      <c r="AY88" s="227"/>
      <c r="AZ88" s="227"/>
      <c r="BA88" s="227"/>
      <c r="BB88" s="227"/>
      <c r="BC88" s="227"/>
      <c r="BD88" s="227"/>
      <c r="BE88" s="227"/>
      <c r="BF88" s="227"/>
      <c r="BG88" s="227"/>
      <c r="BH88" s="227"/>
      <c r="BI88" s="227"/>
      <c r="BJ88" s="227"/>
      <c r="BK88" s="220"/>
      <c r="BL88" s="220"/>
    </row>
    <row r="89" spans="1:64" outlineLevel="1">
      <c r="A89" s="9"/>
      <c r="B89" s="9"/>
      <c r="C89" s="46"/>
      <c r="D89" s="129">
        <v>0</v>
      </c>
      <c r="E89" s="9"/>
      <c r="F89" s="9"/>
      <c r="G89" s="193">
        <v>0</v>
      </c>
      <c r="H89" s="111">
        <v>0</v>
      </c>
      <c r="I89" s="111">
        <v>0</v>
      </c>
      <c r="J89" s="111">
        <v>0</v>
      </c>
      <c r="K89" s="111">
        <v>0</v>
      </c>
      <c r="L89" s="111">
        <v>0</v>
      </c>
      <c r="M89" s="111">
        <v>0</v>
      </c>
      <c r="N89" s="111">
        <v>0</v>
      </c>
      <c r="O89" s="111">
        <v>0</v>
      </c>
      <c r="P89" s="111">
        <v>0</v>
      </c>
      <c r="Q89" s="111">
        <v>0</v>
      </c>
      <c r="R89" s="29"/>
      <c r="S89" s="100"/>
      <c r="T89" s="100"/>
      <c r="U89" s="100"/>
      <c r="V89" s="100"/>
      <c r="W89" s="100"/>
      <c r="X89" s="100"/>
      <c r="Y89" s="100"/>
      <c r="Z89" s="100"/>
      <c r="AA89" s="100"/>
      <c r="AB89" s="227"/>
      <c r="AC89" s="227"/>
      <c r="AD89" s="227"/>
      <c r="AE89" s="227"/>
      <c r="AF89" s="227"/>
      <c r="AG89" s="227"/>
      <c r="AH89" s="227"/>
      <c r="AI89" s="227"/>
      <c r="AJ89" s="227"/>
      <c r="AK89" s="227"/>
      <c r="AL89" s="227"/>
      <c r="AM89" s="227"/>
      <c r="AN89" s="227"/>
      <c r="AO89" s="227"/>
      <c r="AP89" s="227"/>
      <c r="AQ89" s="227"/>
      <c r="AR89" s="227"/>
      <c r="AS89" s="227"/>
      <c r="AT89" s="227"/>
      <c r="AU89" s="227"/>
      <c r="AV89" s="227"/>
      <c r="AW89" s="227"/>
      <c r="AX89" s="227"/>
      <c r="AY89" s="227"/>
      <c r="AZ89" s="227"/>
      <c r="BA89" s="227"/>
      <c r="BB89" s="227"/>
      <c r="BC89" s="227"/>
      <c r="BD89" s="227"/>
      <c r="BE89" s="227"/>
      <c r="BF89" s="227"/>
      <c r="BG89" s="227"/>
      <c r="BH89" s="227"/>
      <c r="BI89" s="227"/>
      <c r="BJ89" s="227"/>
      <c r="BK89" s="220"/>
      <c r="BL89" s="220"/>
    </row>
    <row r="90" spans="1:64" outlineLevel="1">
      <c r="A90" s="9"/>
      <c r="B90" s="9"/>
      <c r="C90" s="46"/>
      <c r="D90" s="129">
        <v>0</v>
      </c>
      <c r="E90" s="9"/>
      <c r="F90" s="9"/>
      <c r="G90" s="193">
        <v>0</v>
      </c>
      <c r="H90" s="111">
        <v>0</v>
      </c>
      <c r="I90" s="111">
        <v>0</v>
      </c>
      <c r="J90" s="111">
        <v>0</v>
      </c>
      <c r="K90" s="111">
        <v>0</v>
      </c>
      <c r="L90" s="111">
        <v>0</v>
      </c>
      <c r="M90" s="111">
        <v>0</v>
      </c>
      <c r="N90" s="111">
        <v>0</v>
      </c>
      <c r="O90" s="111">
        <v>0</v>
      </c>
      <c r="P90" s="111">
        <v>0</v>
      </c>
      <c r="Q90" s="111">
        <v>0</v>
      </c>
      <c r="R90" s="29"/>
      <c r="S90" s="100"/>
      <c r="T90" s="100"/>
      <c r="U90" s="100"/>
      <c r="V90" s="100"/>
      <c r="W90" s="100"/>
      <c r="X90" s="100"/>
      <c r="Y90" s="100"/>
      <c r="Z90" s="100"/>
      <c r="AA90" s="100"/>
      <c r="AB90" s="227"/>
      <c r="AC90" s="227"/>
      <c r="AD90" s="227"/>
      <c r="AE90" s="227"/>
      <c r="AF90" s="227"/>
      <c r="AG90" s="227"/>
      <c r="AH90" s="227"/>
      <c r="AI90" s="227"/>
      <c r="AJ90" s="227"/>
      <c r="AK90" s="227"/>
      <c r="AL90" s="227"/>
      <c r="AM90" s="227"/>
      <c r="AN90" s="227"/>
      <c r="AO90" s="227"/>
      <c r="AP90" s="227"/>
      <c r="AQ90" s="227"/>
      <c r="AR90" s="227"/>
      <c r="AS90" s="227"/>
      <c r="AT90" s="227"/>
      <c r="AU90" s="227"/>
      <c r="AV90" s="227"/>
      <c r="AW90" s="227"/>
      <c r="AX90" s="227"/>
      <c r="AY90" s="227"/>
      <c r="AZ90" s="227"/>
      <c r="BA90" s="227"/>
      <c r="BB90" s="227"/>
      <c r="BC90" s="227"/>
      <c r="BD90" s="227"/>
      <c r="BE90" s="227"/>
      <c r="BF90" s="227"/>
      <c r="BG90" s="227"/>
      <c r="BH90" s="227"/>
      <c r="BI90" s="227"/>
      <c r="BJ90" s="227"/>
      <c r="BK90" s="220"/>
      <c r="BL90" s="220"/>
    </row>
    <row r="91" spans="1:64" outlineLevel="1">
      <c r="A91" s="9"/>
      <c r="B91" s="9"/>
      <c r="C91" s="46"/>
      <c r="D91" s="129">
        <v>0</v>
      </c>
      <c r="E91" s="9"/>
      <c r="F91" s="9"/>
      <c r="G91" s="193">
        <v>0</v>
      </c>
      <c r="H91" s="111">
        <v>0</v>
      </c>
      <c r="I91" s="111">
        <v>0</v>
      </c>
      <c r="J91" s="111">
        <v>0</v>
      </c>
      <c r="K91" s="111">
        <v>0</v>
      </c>
      <c r="L91" s="111">
        <v>0</v>
      </c>
      <c r="M91" s="111">
        <v>0</v>
      </c>
      <c r="N91" s="111">
        <v>0</v>
      </c>
      <c r="O91" s="111">
        <v>0</v>
      </c>
      <c r="P91" s="111">
        <v>0</v>
      </c>
      <c r="Q91" s="111">
        <v>0</v>
      </c>
      <c r="R91" s="29"/>
      <c r="S91" s="100"/>
      <c r="T91" s="100"/>
      <c r="U91" s="100"/>
      <c r="V91" s="100"/>
      <c r="W91" s="100"/>
      <c r="X91" s="100"/>
      <c r="Y91" s="100"/>
      <c r="Z91" s="100"/>
      <c r="AA91" s="100"/>
      <c r="AB91" s="227"/>
      <c r="AC91" s="227"/>
      <c r="AD91" s="227"/>
      <c r="AE91" s="227"/>
      <c r="AF91" s="227"/>
      <c r="AG91" s="227"/>
      <c r="AH91" s="227"/>
      <c r="AI91" s="227"/>
      <c r="AJ91" s="227"/>
      <c r="AK91" s="227"/>
      <c r="AL91" s="227"/>
      <c r="AM91" s="227"/>
      <c r="AN91" s="227"/>
      <c r="AO91" s="227"/>
      <c r="AP91" s="227"/>
      <c r="AQ91" s="227"/>
      <c r="AR91" s="227"/>
      <c r="AS91" s="227"/>
      <c r="AT91" s="227"/>
      <c r="AU91" s="227"/>
      <c r="AV91" s="227"/>
      <c r="AW91" s="227"/>
      <c r="AX91" s="227"/>
      <c r="AY91" s="227"/>
      <c r="AZ91" s="227"/>
      <c r="BA91" s="227"/>
      <c r="BB91" s="227"/>
      <c r="BC91" s="227"/>
      <c r="BD91" s="227"/>
      <c r="BE91" s="227"/>
      <c r="BF91" s="227"/>
      <c r="BG91" s="227"/>
      <c r="BH91" s="227"/>
      <c r="BI91" s="227"/>
      <c r="BJ91" s="227"/>
      <c r="BK91" s="220"/>
      <c r="BL91" s="220"/>
    </row>
    <row r="92" spans="1:64" outlineLevel="1">
      <c r="A92" s="9"/>
      <c r="B92" s="9"/>
      <c r="C92" s="46"/>
      <c r="D92" s="129">
        <v>0</v>
      </c>
      <c r="E92" s="9"/>
      <c r="F92" s="9"/>
      <c r="G92" s="193">
        <v>0</v>
      </c>
      <c r="H92" s="111">
        <v>0</v>
      </c>
      <c r="I92" s="111">
        <v>0</v>
      </c>
      <c r="J92" s="111">
        <v>0</v>
      </c>
      <c r="K92" s="111">
        <v>0</v>
      </c>
      <c r="L92" s="111">
        <v>0</v>
      </c>
      <c r="M92" s="111">
        <v>0</v>
      </c>
      <c r="N92" s="111">
        <v>0</v>
      </c>
      <c r="O92" s="111">
        <v>0</v>
      </c>
      <c r="P92" s="111">
        <v>0</v>
      </c>
      <c r="Q92" s="111">
        <v>0</v>
      </c>
      <c r="R92" s="29"/>
      <c r="S92" s="100"/>
      <c r="T92" s="100"/>
      <c r="U92" s="100"/>
      <c r="V92" s="100"/>
      <c r="W92" s="100"/>
      <c r="X92" s="100"/>
      <c r="Y92" s="100"/>
      <c r="Z92" s="100"/>
      <c r="AA92" s="100"/>
      <c r="AB92" s="227"/>
      <c r="AC92" s="227"/>
      <c r="AD92" s="227"/>
      <c r="AE92" s="227"/>
      <c r="AF92" s="227"/>
      <c r="AG92" s="227"/>
      <c r="AH92" s="227"/>
      <c r="AI92" s="227"/>
      <c r="AJ92" s="227"/>
      <c r="AK92" s="227"/>
      <c r="AL92" s="227"/>
      <c r="AM92" s="227"/>
      <c r="AN92" s="227"/>
      <c r="AO92" s="227"/>
      <c r="AP92" s="227"/>
      <c r="AQ92" s="227"/>
      <c r="AR92" s="227"/>
      <c r="AS92" s="227"/>
      <c r="AT92" s="227"/>
      <c r="AU92" s="227"/>
      <c r="AV92" s="227"/>
      <c r="AW92" s="227"/>
      <c r="AX92" s="227"/>
      <c r="AY92" s="227"/>
      <c r="AZ92" s="227"/>
      <c r="BA92" s="227"/>
      <c r="BB92" s="227"/>
      <c r="BC92" s="227"/>
      <c r="BD92" s="227"/>
      <c r="BE92" s="227"/>
      <c r="BF92" s="227"/>
      <c r="BG92" s="227"/>
      <c r="BH92" s="227"/>
      <c r="BI92" s="227"/>
      <c r="BJ92" s="227"/>
      <c r="BK92" s="220"/>
      <c r="BL92" s="220"/>
    </row>
    <row r="93" spans="1:64" outlineLevel="1">
      <c r="A93" s="9"/>
      <c r="B93" s="9"/>
      <c r="C93" s="46"/>
      <c r="D93" s="129">
        <v>0</v>
      </c>
      <c r="E93" s="9"/>
      <c r="F93" s="9"/>
      <c r="G93" s="193">
        <v>0</v>
      </c>
      <c r="H93" s="111">
        <v>0</v>
      </c>
      <c r="I93" s="111">
        <v>0</v>
      </c>
      <c r="J93" s="111">
        <v>0</v>
      </c>
      <c r="K93" s="111">
        <v>0</v>
      </c>
      <c r="L93" s="111">
        <v>0</v>
      </c>
      <c r="M93" s="111">
        <v>0</v>
      </c>
      <c r="N93" s="111">
        <v>0</v>
      </c>
      <c r="O93" s="111">
        <v>0</v>
      </c>
      <c r="P93" s="111">
        <v>0</v>
      </c>
      <c r="Q93" s="111">
        <v>0</v>
      </c>
      <c r="R93" s="29"/>
      <c r="S93" s="100"/>
      <c r="T93" s="100"/>
      <c r="U93" s="100"/>
      <c r="V93" s="100"/>
      <c r="W93" s="100"/>
      <c r="X93" s="100"/>
      <c r="Y93" s="100"/>
      <c r="Z93" s="100"/>
      <c r="AA93" s="100"/>
      <c r="AB93" s="227"/>
      <c r="AC93" s="227"/>
      <c r="AD93" s="227"/>
      <c r="AE93" s="227"/>
      <c r="AF93" s="227"/>
      <c r="AG93" s="227"/>
      <c r="AH93" s="227"/>
      <c r="AI93" s="227"/>
      <c r="AJ93" s="227"/>
      <c r="AK93" s="227"/>
      <c r="AL93" s="227"/>
      <c r="AM93" s="227"/>
      <c r="AN93" s="227"/>
      <c r="AO93" s="227"/>
      <c r="AP93" s="227"/>
      <c r="AQ93" s="227"/>
      <c r="AR93" s="227"/>
      <c r="AS93" s="227"/>
      <c r="AT93" s="227"/>
      <c r="AU93" s="227"/>
      <c r="AV93" s="227"/>
      <c r="AW93" s="227"/>
      <c r="AX93" s="227"/>
      <c r="AY93" s="227"/>
      <c r="AZ93" s="227"/>
      <c r="BA93" s="227"/>
      <c r="BB93" s="227"/>
      <c r="BC93" s="227"/>
      <c r="BD93" s="227"/>
      <c r="BE93" s="227"/>
      <c r="BF93" s="227"/>
      <c r="BG93" s="227"/>
      <c r="BH93" s="227"/>
      <c r="BI93" s="227"/>
      <c r="BJ93" s="227"/>
      <c r="BK93" s="220"/>
      <c r="BL93" s="220"/>
    </row>
    <row r="94" spans="1:64" outlineLevel="1">
      <c r="A94" s="9"/>
      <c r="B94" s="9"/>
      <c r="C94" s="46"/>
      <c r="D94" s="129">
        <v>0</v>
      </c>
      <c r="E94" s="9"/>
      <c r="F94" s="9"/>
      <c r="G94" s="193">
        <v>0</v>
      </c>
      <c r="H94" s="111">
        <v>0</v>
      </c>
      <c r="I94" s="111">
        <v>0</v>
      </c>
      <c r="J94" s="111">
        <v>0</v>
      </c>
      <c r="K94" s="111">
        <v>0</v>
      </c>
      <c r="L94" s="111">
        <v>0</v>
      </c>
      <c r="M94" s="111">
        <v>0</v>
      </c>
      <c r="N94" s="111">
        <v>0</v>
      </c>
      <c r="O94" s="111">
        <v>0</v>
      </c>
      <c r="P94" s="111">
        <v>0</v>
      </c>
      <c r="Q94" s="111">
        <v>0</v>
      </c>
      <c r="R94" s="29"/>
      <c r="S94" s="100"/>
      <c r="T94" s="100"/>
      <c r="U94" s="100"/>
      <c r="V94" s="100"/>
      <c r="W94" s="100"/>
      <c r="X94" s="100"/>
      <c r="Y94" s="100"/>
      <c r="Z94" s="100"/>
      <c r="AA94" s="100"/>
      <c r="AB94" s="227"/>
      <c r="AC94" s="227"/>
      <c r="AD94" s="227"/>
      <c r="AE94" s="227"/>
      <c r="AF94" s="227"/>
      <c r="AG94" s="227"/>
      <c r="AH94" s="227"/>
      <c r="AI94" s="227"/>
      <c r="AJ94" s="227"/>
      <c r="AK94" s="227"/>
      <c r="AL94" s="227"/>
      <c r="AM94" s="227"/>
      <c r="AN94" s="227"/>
      <c r="AO94" s="227"/>
      <c r="AP94" s="227"/>
      <c r="AQ94" s="227"/>
      <c r="AR94" s="227"/>
      <c r="AS94" s="227"/>
      <c r="AT94" s="227"/>
      <c r="AU94" s="227"/>
      <c r="AV94" s="227"/>
      <c r="AW94" s="227"/>
      <c r="AX94" s="227"/>
      <c r="AY94" s="227"/>
      <c r="AZ94" s="227"/>
      <c r="BA94" s="227"/>
      <c r="BB94" s="227"/>
      <c r="BC94" s="227"/>
      <c r="BD94" s="227"/>
      <c r="BE94" s="227"/>
      <c r="BF94" s="227"/>
      <c r="BG94" s="227"/>
      <c r="BH94" s="227"/>
      <c r="BI94" s="227"/>
      <c r="BJ94" s="227"/>
      <c r="BK94" s="220"/>
      <c r="BL94" s="220"/>
    </row>
    <row r="95" spans="1:64" outlineLevel="1">
      <c r="A95" s="9"/>
      <c r="B95" s="9"/>
      <c r="C95" s="46"/>
      <c r="D95" s="129">
        <v>0</v>
      </c>
      <c r="E95" s="9"/>
      <c r="F95" s="9"/>
      <c r="G95" s="193">
        <v>0</v>
      </c>
      <c r="H95" s="111">
        <v>0</v>
      </c>
      <c r="I95" s="111">
        <v>0</v>
      </c>
      <c r="J95" s="111">
        <v>0</v>
      </c>
      <c r="K95" s="111">
        <v>0</v>
      </c>
      <c r="L95" s="111">
        <v>0</v>
      </c>
      <c r="M95" s="111">
        <v>0</v>
      </c>
      <c r="N95" s="111">
        <v>0</v>
      </c>
      <c r="O95" s="111">
        <v>0</v>
      </c>
      <c r="P95" s="111">
        <v>0</v>
      </c>
      <c r="Q95" s="111">
        <v>0</v>
      </c>
      <c r="R95" s="29"/>
      <c r="S95" s="100"/>
      <c r="T95" s="100"/>
      <c r="U95" s="100"/>
      <c r="V95" s="100"/>
      <c r="W95" s="100"/>
      <c r="X95" s="100"/>
      <c r="Y95" s="100"/>
      <c r="Z95" s="100"/>
      <c r="AA95" s="100"/>
      <c r="AB95" s="227"/>
      <c r="AC95" s="227"/>
      <c r="AD95" s="227"/>
      <c r="AE95" s="227"/>
      <c r="AF95" s="227"/>
      <c r="AG95" s="227"/>
      <c r="AH95" s="227"/>
      <c r="AI95" s="227"/>
      <c r="AJ95" s="227"/>
      <c r="AK95" s="227"/>
      <c r="AL95" s="227"/>
      <c r="AM95" s="227"/>
      <c r="AN95" s="227"/>
      <c r="AO95" s="227"/>
      <c r="AP95" s="227"/>
      <c r="AQ95" s="227"/>
      <c r="AR95" s="227"/>
      <c r="AS95" s="227"/>
      <c r="AT95" s="227"/>
      <c r="AU95" s="227"/>
      <c r="AV95" s="227"/>
      <c r="AW95" s="227"/>
      <c r="AX95" s="227"/>
      <c r="AY95" s="227"/>
      <c r="AZ95" s="227"/>
      <c r="BA95" s="227"/>
      <c r="BB95" s="227"/>
      <c r="BC95" s="227"/>
      <c r="BD95" s="227"/>
      <c r="BE95" s="227"/>
      <c r="BF95" s="227"/>
      <c r="BG95" s="227"/>
      <c r="BH95" s="227"/>
      <c r="BI95" s="227"/>
      <c r="BJ95" s="227"/>
      <c r="BK95" s="220"/>
      <c r="BL95" s="220"/>
    </row>
    <row r="96" spans="1:64" outlineLevel="1">
      <c r="A96" s="9"/>
      <c r="B96" s="9"/>
      <c r="C96" s="46"/>
      <c r="D96" s="129">
        <v>0</v>
      </c>
      <c r="E96" s="9"/>
      <c r="F96" s="9"/>
      <c r="G96" s="193">
        <v>0</v>
      </c>
      <c r="H96" s="111">
        <v>0</v>
      </c>
      <c r="I96" s="111">
        <v>0</v>
      </c>
      <c r="J96" s="111">
        <v>0</v>
      </c>
      <c r="K96" s="111">
        <v>0</v>
      </c>
      <c r="L96" s="111">
        <v>0</v>
      </c>
      <c r="M96" s="111">
        <v>0</v>
      </c>
      <c r="N96" s="111">
        <v>0</v>
      </c>
      <c r="O96" s="111">
        <v>0</v>
      </c>
      <c r="P96" s="111">
        <v>0</v>
      </c>
      <c r="Q96" s="111">
        <v>0</v>
      </c>
      <c r="R96" s="29"/>
      <c r="S96" s="100"/>
      <c r="T96" s="100"/>
      <c r="U96" s="100"/>
      <c r="V96" s="100"/>
      <c r="W96" s="100"/>
      <c r="X96" s="100"/>
      <c r="Y96" s="100"/>
      <c r="Z96" s="100"/>
      <c r="AA96" s="100"/>
      <c r="AB96" s="227"/>
      <c r="AC96" s="227"/>
      <c r="AD96" s="227"/>
      <c r="AE96" s="227"/>
      <c r="AF96" s="227"/>
      <c r="AG96" s="227"/>
      <c r="AH96" s="227"/>
      <c r="AI96" s="227"/>
      <c r="AJ96" s="227"/>
      <c r="AK96" s="227"/>
      <c r="AL96" s="227"/>
      <c r="AM96" s="227"/>
      <c r="AN96" s="227"/>
      <c r="AO96" s="227"/>
      <c r="AP96" s="227"/>
      <c r="AQ96" s="227"/>
      <c r="AR96" s="227"/>
      <c r="AS96" s="227"/>
      <c r="AT96" s="227"/>
      <c r="AU96" s="227"/>
      <c r="AV96" s="227"/>
      <c r="AW96" s="227"/>
      <c r="AX96" s="227"/>
      <c r="AY96" s="227"/>
      <c r="AZ96" s="227"/>
      <c r="BA96" s="227"/>
      <c r="BB96" s="227"/>
      <c r="BC96" s="227"/>
      <c r="BD96" s="227"/>
      <c r="BE96" s="227"/>
      <c r="BF96" s="227"/>
      <c r="BG96" s="227"/>
      <c r="BH96" s="227"/>
      <c r="BI96" s="227"/>
      <c r="BJ96" s="227"/>
      <c r="BK96" s="220"/>
      <c r="BL96" s="220"/>
    </row>
    <row r="97" spans="1:64" outlineLevel="1">
      <c r="A97" s="9"/>
      <c r="B97" s="9"/>
      <c r="C97" s="46"/>
      <c r="D97" s="129">
        <v>0</v>
      </c>
      <c r="E97" s="9"/>
      <c r="F97" s="9"/>
      <c r="G97" s="193">
        <v>0</v>
      </c>
      <c r="H97" s="111">
        <v>0</v>
      </c>
      <c r="I97" s="111">
        <v>0</v>
      </c>
      <c r="J97" s="111">
        <v>0</v>
      </c>
      <c r="K97" s="111">
        <v>0</v>
      </c>
      <c r="L97" s="111">
        <v>0</v>
      </c>
      <c r="M97" s="111">
        <v>0</v>
      </c>
      <c r="N97" s="111">
        <v>0</v>
      </c>
      <c r="O97" s="111">
        <v>0</v>
      </c>
      <c r="P97" s="111">
        <v>0</v>
      </c>
      <c r="Q97" s="111">
        <v>0</v>
      </c>
      <c r="R97" s="29"/>
      <c r="S97" s="100"/>
      <c r="T97" s="100"/>
      <c r="U97" s="100"/>
      <c r="V97" s="100"/>
      <c r="W97" s="100"/>
      <c r="X97" s="100"/>
      <c r="Y97" s="100"/>
      <c r="Z97" s="100"/>
      <c r="AA97" s="100"/>
      <c r="AB97" s="227"/>
      <c r="AC97" s="227"/>
      <c r="AD97" s="227"/>
      <c r="AE97" s="227"/>
      <c r="AF97" s="227"/>
      <c r="AG97" s="227"/>
      <c r="AH97" s="227"/>
      <c r="AI97" s="227"/>
      <c r="AJ97" s="227"/>
      <c r="AK97" s="227"/>
      <c r="AL97" s="227"/>
      <c r="AM97" s="227"/>
      <c r="AN97" s="227"/>
      <c r="AO97" s="227"/>
      <c r="AP97" s="227"/>
      <c r="AQ97" s="227"/>
      <c r="AR97" s="227"/>
      <c r="AS97" s="227"/>
      <c r="AT97" s="227"/>
      <c r="AU97" s="227"/>
      <c r="AV97" s="227"/>
      <c r="AW97" s="227"/>
      <c r="AX97" s="227"/>
      <c r="AY97" s="227"/>
      <c r="AZ97" s="227"/>
      <c r="BA97" s="227"/>
      <c r="BB97" s="227"/>
      <c r="BC97" s="227"/>
      <c r="BD97" s="227"/>
      <c r="BE97" s="227"/>
      <c r="BF97" s="227"/>
      <c r="BG97" s="227"/>
      <c r="BH97" s="227"/>
      <c r="BI97" s="227"/>
      <c r="BJ97" s="227"/>
      <c r="BK97" s="220"/>
      <c r="BL97" s="220"/>
    </row>
    <row r="98" spans="1:64" outlineLevel="1">
      <c r="A98" s="9"/>
      <c r="B98" s="9"/>
      <c r="C98" s="46"/>
      <c r="D98" s="129">
        <v>0</v>
      </c>
      <c r="E98" s="9"/>
      <c r="F98" s="9"/>
      <c r="G98" s="193">
        <v>0</v>
      </c>
      <c r="H98" s="111">
        <v>0</v>
      </c>
      <c r="I98" s="111">
        <v>0</v>
      </c>
      <c r="J98" s="111">
        <v>0</v>
      </c>
      <c r="K98" s="111">
        <v>0</v>
      </c>
      <c r="L98" s="111">
        <v>0</v>
      </c>
      <c r="M98" s="111">
        <v>0</v>
      </c>
      <c r="N98" s="111">
        <v>0</v>
      </c>
      <c r="O98" s="111">
        <v>0</v>
      </c>
      <c r="P98" s="111">
        <v>0</v>
      </c>
      <c r="Q98" s="111">
        <v>0</v>
      </c>
      <c r="R98" s="29"/>
      <c r="S98" s="100"/>
      <c r="T98" s="100"/>
      <c r="U98" s="100"/>
      <c r="V98" s="100"/>
      <c r="W98" s="100"/>
      <c r="X98" s="100"/>
      <c r="Y98" s="100"/>
      <c r="Z98" s="100"/>
      <c r="AA98" s="100"/>
      <c r="AB98" s="227"/>
      <c r="AC98" s="227"/>
      <c r="AD98" s="227"/>
      <c r="AE98" s="227"/>
      <c r="AF98" s="227"/>
      <c r="AG98" s="227"/>
      <c r="AH98" s="227"/>
      <c r="AI98" s="227"/>
      <c r="AJ98" s="227"/>
      <c r="AK98" s="227"/>
      <c r="AL98" s="227"/>
      <c r="AM98" s="227"/>
      <c r="AN98" s="227"/>
      <c r="AO98" s="227"/>
      <c r="AP98" s="227"/>
      <c r="AQ98" s="227"/>
      <c r="AR98" s="227"/>
      <c r="AS98" s="227"/>
      <c r="AT98" s="227"/>
      <c r="AU98" s="227"/>
      <c r="AV98" s="227"/>
      <c r="AW98" s="227"/>
      <c r="AX98" s="227"/>
      <c r="AY98" s="227"/>
      <c r="AZ98" s="227"/>
      <c r="BA98" s="227"/>
      <c r="BB98" s="227"/>
      <c r="BC98" s="227"/>
      <c r="BD98" s="227"/>
      <c r="BE98" s="227"/>
      <c r="BF98" s="227"/>
      <c r="BG98" s="227"/>
      <c r="BH98" s="227"/>
      <c r="BI98" s="227"/>
      <c r="BJ98" s="227"/>
      <c r="BK98" s="220"/>
      <c r="BL98" s="220"/>
    </row>
    <row r="99" spans="1:64" outlineLevel="1">
      <c r="A99" s="9"/>
      <c r="B99" s="9"/>
      <c r="C99" s="46"/>
      <c r="D99" s="129">
        <v>0</v>
      </c>
      <c r="E99" s="9"/>
      <c r="F99" s="9"/>
      <c r="G99" s="193">
        <v>0</v>
      </c>
      <c r="H99" s="111">
        <v>0</v>
      </c>
      <c r="I99" s="111">
        <v>0</v>
      </c>
      <c r="J99" s="111">
        <v>0</v>
      </c>
      <c r="K99" s="111">
        <v>0</v>
      </c>
      <c r="L99" s="111">
        <v>0</v>
      </c>
      <c r="M99" s="111">
        <v>0</v>
      </c>
      <c r="N99" s="111">
        <v>0</v>
      </c>
      <c r="O99" s="111">
        <v>0</v>
      </c>
      <c r="P99" s="111">
        <v>0</v>
      </c>
      <c r="Q99" s="111">
        <v>0</v>
      </c>
      <c r="R99" s="29"/>
      <c r="S99" s="100"/>
      <c r="T99" s="100"/>
      <c r="U99" s="100"/>
      <c r="V99" s="100"/>
      <c r="W99" s="100"/>
      <c r="X99" s="100"/>
      <c r="Y99" s="100"/>
      <c r="Z99" s="100"/>
      <c r="AA99" s="100"/>
      <c r="AB99" s="227"/>
      <c r="AC99" s="227"/>
      <c r="AD99" s="227"/>
      <c r="AE99" s="227"/>
      <c r="AF99" s="227"/>
      <c r="AG99" s="227"/>
      <c r="AH99" s="227"/>
      <c r="AI99" s="227"/>
      <c r="AJ99" s="227"/>
      <c r="AK99" s="227"/>
      <c r="AL99" s="227"/>
      <c r="AM99" s="227"/>
      <c r="AN99" s="227"/>
      <c r="AO99" s="227"/>
      <c r="AP99" s="227"/>
      <c r="AQ99" s="227"/>
      <c r="AR99" s="227"/>
      <c r="AS99" s="227"/>
      <c r="AT99" s="227"/>
      <c r="AU99" s="227"/>
      <c r="AV99" s="227"/>
      <c r="AW99" s="227"/>
      <c r="AX99" s="227"/>
      <c r="AY99" s="227"/>
      <c r="AZ99" s="227"/>
      <c r="BA99" s="227"/>
      <c r="BB99" s="227"/>
      <c r="BC99" s="227"/>
      <c r="BD99" s="227"/>
      <c r="BE99" s="227"/>
      <c r="BF99" s="227"/>
      <c r="BG99" s="227"/>
      <c r="BH99" s="227"/>
      <c r="BI99" s="227"/>
      <c r="BJ99" s="227"/>
      <c r="BK99" s="220"/>
      <c r="BL99" s="220"/>
    </row>
    <row r="100" spans="1:64" outlineLevel="1">
      <c r="A100" s="9"/>
      <c r="B100" s="9"/>
      <c r="C100" s="46"/>
      <c r="D100" s="129">
        <v>0</v>
      </c>
      <c r="E100" s="9"/>
      <c r="F100" s="9"/>
      <c r="G100" s="193">
        <v>0</v>
      </c>
      <c r="H100" s="111">
        <v>0</v>
      </c>
      <c r="I100" s="111">
        <v>0</v>
      </c>
      <c r="J100" s="111">
        <v>0</v>
      </c>
      <c r="K100" s="111">
        <v>0</v>
      </c>
      <c r="L100" s="111">
        <v>0</v>
      </c>
      <c r="M100" s="111">
        <v>0</v>
      </c>
      <c r="N100" s="111">
        <v>0</v>
      </c>
      <c r="O100" s="111">
        <v>0</v>
      </c>
      <c r="P100" s="111">
        <v>0</v>
      </c>
      <c r="Q100" s="111">
        <v>0</v>
      </c>
      <c r="R100" s="29"/>
      <c r="S100" s="100"/>
      <c r="T100" s="100"/>
      <c r="U100" s="100"/>
      <c r="V100" s="100"/>
      <c r="W100" s="100"/>
      <c r="X100" s="100"/>
      <c r="Y100" s="100"/>
      <c r="Z100" s="100"/>
      <c r="AA100" s="100"/>
      <c r="AB100" s="227"/>
      <c r="AC100" s="227"/>
      <c r="AD100" s="227"/>
      <c r="AE100" s="227"/>
      <c r="AF100" s="227"/>
      <c r="AG100" s="227"/>
      <c r="AH100" s="227"/>
      <c r="AI100" s="227"/>
      <c r="AJ100" s="227"/>
      <c r="AK100" s="227"/>
      <c r="AL100" s="227"/>
      <c r="AM100" s="227"/>
      <c r="AN100" s="227"/>
      <c r="AO100" s="227"/>
      <c r="AP100" s="227"/>
      <c r="AQ100" s="227"/>
      <c r="AR100" s="227"/>
      <c r="AS100" s="227"/>
      <c r="AT100" s="227"/>
      <c r="AU100" s="227"/>
      <c r="AV100" s="227"/>
      <c r="AW100" s="227"/>
      <c r="AX100" s="227"/>
      <c r="AY100" s="227"/>
      <c r="AZ100" s="227"/>
      <c r="BA100" s="227"/>
      <c r="BB100" s="227"/>
      <c r="BC100" s="227"/>
      <c r="BD100" s="227"/>
      <c r="BE100" s="227"/>
      <c r="BF100" s="227"/>
      <c r="BG100" s="227"/>
      <c r="BH100" s="227"/>
      <c r="BI100" s="227"/>
      <c r="BJ100" s="227"/>
      <c r="BK100" s="220"/>
      <c r="BL100" s="220"/>
    </row>
    <row r="101" spans="1:64">
      <c r="A101" s="9"/>
      <c r="B101" s="9"/>
      <c r="C101" s="46"/>
      <c r="D101" s="129"/>
      <c r="E101" s="9"/>
      <c r="F101" s="9"/>
      <c r="G101" s="203"/>
      <c r="H101" s="111"/>
      <c r="I101" s="111"/>
      <c r="J101" s="111"/>
      <c r="K101" s="111"/>
      <c r="L101" s="111"/>
      <c r="M101" s="111"/>
      <c r="N101" s="100"/>
      <c r="O101" s="29"/>
      <c r="P101" s="29"/>
      <c r="Q101" s="29"/>
      <c r="R101" s="29"/>
      <c r="S101" s="100"/>
      <c r="T101" s="100"/>
      <c r="U101" s="100"/>
      <c r="V101" s="100"/>
      <c r="W101" s="100"/>
      <c r="X101" s="100"/>
      <c r="Y101" s="100"/>
      <c r="Z101" s="100"/>
      <c r="AA101" s="100"/>
      <c r="AB101" s="227"/>
      <c r="AC101" s="227"/>
      <c r="AD101" s="227"/>
      <c r="AE101" s="227"/>
      <c r="AF101" s="227"/>
      <c r="AG101" s="227"/>
      <c r="AH101" s="227"/>
      <c r="AI101" s="227"/>
      <c r="AJ101" s="227"/>
      <c r="AK101" s="227"/>
      <c r="AL101" s="227"/>
      <c r="AM101" s="227"/>
      <c r="AN101" s="227"/>
      <c r="AO101" s="227"/>
      <c r="AP101" s="227"/>
      <c r="AQ101" s="227"/>
      <c r="AR101" s="227"/>
      <c r="AS101" s="227"/>
      <c r="AT101" s="227"/>
      <c r="AU101" s="227"/>
      <c r="AV101" s="227"/>
      <c r="AW101" s="227"/>
      <c r="AX101" s="227"/>
      <c r="AY101" s="227"/>
      <c r="AZ101" s="227"/>
      <c r="BA101" s="227"/>
      <c r="BB101" s="227"/>
      <c r="BC101" s="227"/>
      <c r="BD101" s="227"/>
      <c r="BE101" s="227"/>
      <c r="BF101" s="227"/>
      <c r="BG101" s="227"/>
      <c r="BH101" s="227"/>
      <c r="BI101" s="227"/>
      <c r="BJ101" s="227"/>
      <c r="BK101" s="220"/>
      <c r="BL101" s="220"/>
    </row>
    <row r="102" spans="1:64">
      <c r="A102" s="9"/>
      <c r="B102" s="9"/>
      <c r="C102" s="46" t="s">
        <v>51</v>
      </c>
      <c r="D102" s="114"/>
      <c r="E102" s="9"/>
      <c r="F102" s="9"/>
      <c r="G102" s="200">
        <v>0</v>
      </c>
      <c r="H102" s="37"/>
      <c r="I102" s="37"/>
      <c r="J102" s="37"/>
      <c r="K102" s="37"/>
      <c r="L102" s="37"/>
      <c r="M102" s="37"/>
      <c r="N102" s="100"/>
      <c r="O102" s="29"/>
      <c r="P102" s="29"/>
      <c r="Q102" s="29"/>
      <c r="R102" s="29"/>
      <c r="S102" s="100"/>
      <c r="T102" s="100"/>
      <c r="U102" s="100"/>
      <c r="V102" s="100"/>
      <c r="W102" s="100"/>
      <c r="X102" s="100"/>
      <c r="Y102" s="100"/>
      <c r="Z102" s="100"/>
      <c r="AA102" s="100"/>
      <c r="AB102" s="227"/>
      <c r="AC102" s="227"/>
      <c r="AD102" s="227"/>
      <c r="AE102" s="227"/>
      <c r="AF102" s="227"/>
      <c r="AG102" s="227"/>
      <c r="AH102" s="227"/>
      <c r="AI102" s="227"/>
      <c r="AJ102" s="227"/>
      <c r="AK102" s="227"/>
      <c r="AL102" s="227"/>
      <c r="AM102" s="227"/>
      <c r="AN102" s="227"/>
      <c r="AO102" s="227"/>
      <c r="AP102" s="227"/>
      <c r="AQ102" s="227"/>
      <c r="AR102" s="227"/>
      <c r="AS102" s="227"/>
      <c r="AT102" s="227"/>
      <c r="AU102" s="227"/>
      <c r="AV102" s="227"/>
      <c r="AW102" s="227"/>
      <c r="AX102" s="227"/>
      <c r="AY102" s="227"/>
      <c r="AZ102" s="227"/>
      <c r="BA102" s="227"/>
      <c r="BB102" s="227"/>
      <c r="BC102" s="227"/>
      <c r="BD102" s="227"/>
      <c r="BE102" s="227"/>
      <c r="BF102" s="227"/>
      <c r="BG102" s="227"/>
      <c r="BH102" s="227"/>
      <c r="BI102" s="227"/>
      <c r="BJ102" s="227"/>
      <c r="BK102" s="220"/>
      <c r="BL102" s="220"/>
    </row>
    <row r="103" spans="1:64" outlineLevel="1">
      <c r="A103" s="9"/>
      <c r="B103" s="9"/>
      <c r="C103" s="9"/>
      <c r="D103" s="129" t="s">
        <v>121</v>
      </c>
      <c r="E103" s="9"/>
      <c r="F103" s="9"/>
      <c r="G103" s="196">
        <v>0</v>
      </c>
      <c r="H103" s="37"/>
      <c r="I103" s="37"/>
      <c r="J103" s="37"/>
      <c r="K103" s="37"/>
      <c r="L103" s="37"/>
      <c r="M103" s="37"/>
      <c r="N103" s="100"/>
      <c r="O103" s="29"/>
      <c r="P103" s="29"/>
      <c r="Q103" s="29"/>
      <c r="R103" s="29"/>
      <c r="S103" s="100"/>
      <c r="T103" s="100"/>
      <c r="U103" s="100"/>
      <c r="V103" s="100"/>
      <c r="W103" s="100"/>
      <c r="X103" s="100"/>
      <c r="Y103" s="100"/>
      <c r="Z103" s="100"/>
      <c r="AA103" s="100"/>
      <c r="AB103" s="227"/>
      <c r="AC103" s="227"/>
      <c r="AD103" s="227"/>
      <c r="AE103" s="227"/>
      <c r="AF103" s="227"/>
      <c r="AG103" s="227"/>
      <c r="AH103" s="227"/>
      <c r="AI103" s="227"/>
      <c r="AJ103" s="227"/>
      <c r="AK103" s="227"/>
      <c r="AL103" s="227"/>
      <c r="AM103" s="227"/>
      <c r="AN103" s="227"/>
      <c r="AO103" s="227"/>
      <c r="AP103" s="227"/>
      <c r="AQ103" s="227"/>
      <c r="AR103" s="227"/>
      <c r="AS103" s="227"/>
      <c r="AT103" s="227"/>
      <c r="AU103" s="227"/>
      <c r="AV103" s="227"/>
      <c r="AW103" s="227"/>
      <c r="AX103" s="227"/>
      <c r="AY103" s="227"/>
      <c r="AZ103" s="227"/>
      <c r="BA103" s="227"/>
      <c r="BB103" s="227"/>
      <c r="BC103" s="227"/>
      <c r="BD103" s="227"/>
      <c r="BE103" s="227"/>
      <c r="BF103" s="227"/>
      <c r="BG103" s="227"/>
      <c r="BH103" s="227"/>
      <c r="BI103" s="227"/>
      <c r="BJ103" s="227"/>
      <c r="BK103" s="220"/>
      <c r="BL103" s="220"/>
    </row>
    <row r="104" spans="1:64" outlineLevel="1">
      <c r="A104" s="9"/>
      <c r="B104" s="9"/>
      <c r="C104" s="46"/>
      <c r="D104" s="129" t="s">
        <v>122</v>
      </c>
      <c r="E104" s="9"/>
      <c r="F104" s="9"/>
      <c r="G104" s="196">
        <v>0</v>
      </c>
      <c r="H104" s="37"/>
      <c r="I104" s="37"/>
      <c r="J104" s="37"/>
      <c r="K104" s="37"/>
      <c r="L104" s="37"/>
      <c r="M104" s="37"/>
      <c r="N104" s="100"/>
      <c r="O104" s="29"/>
      <c r="P104" s="29"/>
      <c r="Q104" s="29"/>
      <c r="R104" s="29"/>
      <c r="S104" s="100"/>
      <c r="T104" s="100"/>
      <c r="U104" s="100"/>
      <c r="V104" s="100"/>
      <c r="W104" s="100"/>
      <c r="X104" s="100"/>
      <c r="Y104" s="100"/>
      <c r="Z104" s="100"/>
      <c r="AA104" s="100"/>
      <c r="AB104" s="227"/>
      <c r="AC104" s="227"/>
      <c r="AD104" s="227"/>
      <c r="AE104" s="227"/>
      <c r="AF104" s="227"/>
      <c r="AG104" s="227"/>
      <c r="AH104" s="227"/>
      <c r="AI104" s="227"/>
      <c r="AJ104" s="227"/>
      <c r="AK104" s="227"/>
      <c r="AL104" s="227"/>
      <c r="AM104" s="227"/>
      <c r="AN104" s="227"/>
      <c r="AO104" s="227"/>
      <c r="AP104" s="227"/>
      <c r="AQ104" s="227"/>
      <c r="AR104" s="227"/>
      <c r="AS104" s="227"/>
      <c r="AT104" s="227"/>
      <c r="AU104" s="227"/>
      <c r="AV104" s="227"/>
      <c r="AW104" s="227"/>
      <c r="AX104" s="227"/>
      <c r="AY104" s="227"/>
      <c r="AZ104" s="227"/>
      <c r="BA104" s="227"/>
      <c r="BB104" s="227"/>
      <c r="BC104" s="227"/>
      <c r="BD104" s="227"/>
      <c r="BE104" s="227"/>
      <c r="BF104" s="227"/>
      <c r="BG104" s="227"/>
      <c r="BH104" s="227"/>
      <c r="BI104" s="227"/>
      <c r="BJ104" s="227"/>
      <c r="BK104" s="220"/>
      <c r="BL104" s="220"/>
    </row>
    <row r="105" spans="1:64" outlineLevel="1">
      <c r="A105" s="9"/>
      <c r="B105" s="9"/>
      <c r="C105" s="46"/>
      <c r="D105" s="129" t="s">
        <v>123</v>
      </c>
      <c r="E105" s="9"/>
      <c r="F105" s="9"/>
      <c r="G105" s="196">
        <v>0</v>
      </c>
      <c r="H105" s="37"/>
      <c r="I105" s="37"/>
      <c r="J105" s="37"/>
      <c r="K105" s="37"/>
      <c r="L105" s="37"/>
      <c r="M105" s="37"/>
      <c r="N105" s="100"/>
      <c r="O105" s="29"/>
      <c r="P105" s="29"/>
      <c r="Q105" s="29"/>
      <c r="R105" s="29"/>
      <c r="S105" s="100"/>
      <c r="T105" s="100"/>
      <c r="U105" s="100"/>
      <c r="V105" s="100"/>
      <c r="W105" s="100"/>
      <c r="X105" s="100"/>
      <c r="Y105" s="100"/>
      <c r="Z105" s="100"/>
      <c r="AA105" s="100"/>
      <c r="AB105" s="227"/>
      <c r="AC105" s="227"/>
      <c r="AD105" s="227"/>
      <c r="AE105" s="227"/>
      <c r="AF105" s="227"/>
      <c r="AG105" s="227"/>
      <c r="AH105" s="227"/>
      <c r="AI105" s="227"/>
      <c r="AJ105" s="227"/>
      <c r="AK105" s="227"/>
      <c r="AL105" s="227"/>
      <c r="AM105" s="227"/>
      <c r="AN105" s="227"/>
      <c r="AO105" s="227"/>
      <c r="AP105" s="227"/>
      <c r="AQ105" s="227"/>
      <c r="AR105" s="227"/>
      <c r="AS105" s="227"/>
      <c r="AT105" s="227"/>
      <c r="AU105" s="227"/>
      <c r="AV105" s="227"/>
      <c r="AW105" s="227"/>
      <c r="AX105" s="227"/>
      <c r="AY105" s="227"/>
      <c r="AZ105" s="227"/>
      <c r="BA105" s="227"/>
      <c r="BB105" s="227"/>
      <c r="BC105" s="227"/>
      <c r="BD105" s="227"/>
      <c r="BE105" s="227"/>
      <c r="BF105" s="227"/>
      <c r="BG105" s="227"/>
      <c r="BH105" s="227"/>
      <c r="BI105" s="227"/>
      <c r="BJ105" s="227"/>
      <c r="BK105" s="220"/>
      <c r="BL105" s="220"/>
    </row>
    <row r="106" spans="1:64" outlineLevel="1">
      <c r="A106" s="9"/>
      <c r="B106" s="9"/>
      <c r="C106" s="46"/>
      <c r="D106" s="129" t="s">
        <v>124</v>
      </c>
      <c r="E106" s="9"/>
      <c r="F106" s="9"/>
      <c r="G106" s="196">
        <v>0</v>
      </c>
      <c r="H106" s="37"/>
      <c r="I106" s="37"/>
      <c r="J106" s="37"/>
      <c r="K106" s="37"/>
      <c r="L106" s="37"/>
      <c r="M106" s="37"/>
      <c r="N106" s="100"/>
      <c r="O106" s="29"/>
      <c r="P106" s="29"/>
      <c r="Q106" s="29"/>
      <c r="R106" s="29"/>
      <c r="S106" s="100"/>
      <c r="T106" s="100"/>
      <c r="U106" s="100"/>
      <c r="V106" s="100"/>
      <c r="W106" s="100"/>
      <c r="X106" s="100"/>
      <c r="Y106" s="100"/>
      <c r="Z106" s="100"/>
      <c r="AA106" s="100"/>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0"/>
      <c r="BL106" s="220"/>
    </row>
    <row r="107" spans="1:64" outlineLevel="1">
      <c r="A107" s="9"/>
      <c r="B107" s="9"/>
      <c r="C107" s="46"/>
      <c r="D107" s="129" t="s">
        <v>125</v>
      </c>
      <c r="E107" s="9"/>
      <c r="F107" s="9"/>
      <c r="G107" s="196">
        <v>0</v>
      </c>
      <c r="H107" s="37"/>
      <c r="I107" s="37"/>
      <c r="J107" s="37"/>
      <c r="K107" s="37"/>
      <c r="L107" s="37"/>
      <c r="M107" s="37"/>
      <c r="N107" s="100"/>
      <c r="O107" s="29"/>
      <c r="P107" s="29"/>
      <c r="Q107" s="29"/>
      <c r="R107" s="29"/>
      <c r="S107" s="100"/>
      <c r="T107" s="100"/>
      <c r="U107" s="100"/>
      <c r="V107" s="100"/>
      <c r="W107" s="100"/>
      <c r="X107" s="100"/>
      <c r="Y107" s="100"/>
      <c r="Z107" s="100"/>
      <c r="AA107" s="100"/>
      <c r="AB107" s="227"/>
      <c r="AC107" s="227"/>
      <c r="AD107" s="227"/>
      <c r="AE107" s="227"/>
      <c r="AF107" s="227"/>
      <c r="AG107" s="227"/>
      <c r="AH107" s="227"/>
      <c r="AI107" s="227"/>
      <c r="AJ107" s="227"/>
      <c r="AK107" s="227"/>
      <c r="AL107" s="227"/>
      <c r="AM107" s="227"/>
      <c r="AN107" s="227"/>
      <c r="AO107" s="227"/>
      <c r="AP107" s="227"/>
      <c r="AQ107" s="227"/>
      <c r="AR107" s="227"/>
      <c r="AS107" s="227"/>
      <c r="AT107" s="227"/>
      <c r="AU107" s="227"/>
      <c r="AV107" s="227"/>
      <c r="AW107" s="227"/>
      <c r="AX107" s="227"/>
      <c r="AY107" s="227"/>
      <c r="AZ107" s="227"/>
      <c r="BA107" s="227"/>
      <c r="BB107" s="227"/>
      <c r="BC107" s="227"/>
      <c r="BD107" s="227"/>
      <c r="BE107" s="227"/>
      <c r="BF107" s="227"/>
      <c r="BG107" s="227"/>
      <c r="BH107" s="227"/>
      <c r="BI107" s="227"/>
      <c r="BJ107" s="227"/>
      <c r="BK107" s="220"/>
      <c r="BL107" s="220"/>
    </row>
    <row r="108" spans="1:64" outlineLevel="1">
      <c r="A108" s="9"/>
      <c r="B108" s="9"/>
      <c r="C108" s="46"/>
      <c r="D108" s="129" t="s">
        <v>126</v>
      </c>
      <c r="E108" s="9"/>
      <c r="F108" s="9"/>
      <c r="G108" s="196">
        <v>0</v>
      </c>
      <c r="H108" s="37"/>
      <c r="I108" s="37"/>
      <c r="J108" s="37"/>
      <c r="K108" s="37"/>
      <c r="L108" s="37"/>
      <c r="M108" s="37"/>
      <c r="N108" s="100"/>
      <c r="O108" s="29"/>
      <c r="P108" s="29"/>
      <c r="Q108" s="29"/>
      <c r="R108" s="29"/>
      <c r="S108" s="100"/>
      <c r="T108" s="100"/>
      <c r="U108" s="100"/>
      <c r="V108" s="100"/>
      <c r="W108" s="100"/>
      <c r="X108" s="100"/>
      <c r="Y108" s="100"/>
      <c r="Z108" s="100"/>
      <c r="AA108" s="100"/>
      <c r="AB108" s="227"/>
      <c r="AC108" s="227"/>
      <c r="AD108" s="227"/>
      <c r="AE108" s="227"/>
      <c r="AF108" s="227"/>
      <c r="AG108" s="227"/>
      <c r="AH108" s="227"/>
      <c r="AI108" s="227"/>
      <c r="AJ108" s="227"/>
      <c r="AK108" s="227"/>
      <c r="AL108" s="227"/>
      <c r="AM108" s="227"/>
      <c r="AN108" s="227"/>
      <c r="AO108" s="227"/>
      <c r="AP108" s="227"/>
      <c r="AQ108" s="227"/>
      <c r="AR108" s="227"/>
      <c r="AS108" s="227"/>
      <c r="AT108" s="227"/>
      <c r="AU108" s="227"/>
      <c r="AV108" s="227"/>
      <c r="AW108" s="227"/>
      <c r="AX108" s="227"/>
      <c r="AY108" s="227"/>
      <c r="AZ108" s="227"/>
      <c r="BA108" s="227"/>
      <c r="BB108" s="227"/>
      <c r="BC108" s="227"/>
      <c r="BD108" s="227"/>
      <c r="BE108" s="227"/>
      <c r="BF108" s="227"/>
      <c r="BG108" s="227"/>
      <c r="BH108" s="227"/>
      <c r="BI108" s="227"/>
      <c r="BJ108" s="227"/>
      <c r="BK108" s="220"/>
      <c r="BL108" s="220"/>
    </row>
    <row r="109" spans="1:64" outlineLevel="1">
      <c r="A109" s="9"/>
      <c r="B109" s="9"/>
      <c r="C109" s="46"/>
      <c r="D109" s="129" t="s">
        <v>127</v>
      </c>
      <c r="E109" s="9"/>
      <c r="F109" s="9"/>
      <c r="G109" s="196">
        <v>0</v>
      </c>
      <c r="H109" s="37"/>
      <c r="I109" s="37"/>
      <c r="J109" s="37"/>
      <c r="K109" s="37"/>
      <c r="L109" s="37"/>
      <c r="M109" s="37"/>
      <c r="N109" s="100"/>
      <c r="O109" s="29"/>
      <c r="P109" s="29"/>
      <c r="Q109" s="29"/>
      <c r="R109" s="29"/>
      <c r="S109" s="100"/>
      <c r="T109" s="100"/>
      <c r="U109" s="100"/>
      <c r="V109" s="100"/>
      <c r="W109" s="100"/>
      <c r="X109" s="100"/>
      <c r="Y109" s="100"/>
      <c r="Z109" s="100"/>
      <c r="AA109" s="100"/>
      <c r="AB109" s="227"/>
      <c r="AC109" s="227"/>
      <c r="AD109" s="227"/>
      <c r="AE109" s="227"/>
      <c r="AF109" s="227"/>
      <c r="AG109" s="227"/>
      <c r="AH109" s="227"/>
      <c r="AI109" s="227"/>
      <c r="AJ109" s="227"/>
      <c r="AK109" s="227"/>
      <c r="AL109" s="227"/>
      <c r="AM109" s="227"/>
      <c r="AN109" s="227"/>
      <c r="AO109" s="227"/>
      <c r="AP109" s="227"/>
      <c r="AQ109" s="227"/>
      <c r="AR109" s="227"/>
      <c r="AS109" s="227"/>
      <c r="AT109" s="227"/>
      <c r="AU109" s="227"/>
      <c r="AV109" s="227"/>
      <c r="AW109" s="227"/>
      <c r="AX109" s="227"/>
      <c r="AY109" s="227"/>
      <c r="AZ109" s="227"/>
      <c r="BA109" s="227"/>
      <c r="BB109" s="227"/>
      <c r="BC109" s="227"/>
      <c r="BD109" s="227"/>
      <c r="BE109" s="227"/>
      <c r="BF109" s="227"/>
      <c r="BG109" s="227"/>
      <c r="BH109" s="227"/>
      <c r="BI109" s="227"/>
      <c r="BJ109" s="227"/>
      <c r="BK109" s="220"/>
      <c r="BL109" s="220"/>
    </row>
    <row r="110" spans="1:64" outlineLevel="1">
      <c r="A110" s="9"/>
      <c r="B110" s="9"/>
      <c r="C110" s="46"/>
      <c r="D110" s="129" t="s">
        <v>128</v>
      </c>
      <c r="E110" s="9"/>
      <c r="F110" s="9"/>
      <c r="G110" s="196">
        <v>0</v>
      </c>
      <c r="H110" s="37"/>
      <c r="I110" s="37"/>
      <c r="J110" s="37"/>
      <c r="K110" s="37"/>
      <c r="L110" s="37"/>
      <c r="M110" s="37"/>
      <c r="N110" s="100"/>
      <c r="O110" s="29"/>
      <c r="P110" s="29"/>
      <c r="Q110" s="29"/>
      <c r="R110" s="29"/>
      <c r="S110" s="100"/>
      <c r="T110" s="100"/>
      <c r="U110" s="100"/>
      <c r="V110" s="100"/>
      <c r="W110" s="100"/>
      <c r="X110" s="100"/>
      <c r="Y110" s="100"/>
      <c r="Z110" s="100"/>
      <c r="AA110" s="100"/>
      <c r="AB110" s="227"/>
      <c r="AC110" s="227"/>
      <c r="AD110" s="227"/>
      <c r="AE110" s="227"/>
      <c r="AF110" s="227"/>
      <c r="AG110" s="227"/>
      <c r="AH110" s="227"/>
      <c r="AI110" s="227"/>
      <c r="AJ110" s="227"/>
      <c r="AK110" s="227"/>
      <c r="AL110" s="227"/>
      <c r="AM110" s="227"/>
      <c r="AN110" s="227"/>
      <c r="AO110" s="227"/>
      <c r="AP110" s="227"/>
      <c r="AQ110" s="227"/>
      <c r="AR110" s="227"/>
      <c r="AS110" s="227"/>
      <c r="AT110" s="227"/>
      <c r="AU110" s="227"/>
      <c r="AV110" s="227"/>
      <c r="AW110" s="227"/>
      <c r="AX110" s="227"/>
      <c r="AY110" s="227"/>
      <c r="AZ110" s="227"/>
      <c r="BA110" s="227"/>
      <c r="BB110" s="227"/>
      <c r="BC110" s="227"/>
      <c r="BD110" s="227"/>
      <c r="BE110" s="227"/>
      <c r="BF110" s="227"/>
      <c r="BG110" s="227"/>
      <c r="BH110" s="227"/>
      <c r="BI110" s="227"/>
      <c r="BJ110" s="227"/>
      <c r="BK110" s="220"/>
      <c r="BL110" s="220"/>
    </row>
    <row r="111" spans="1:64" outlineLevel="1">
      <c r="A111" s="9"/>
      <c r="B111" s="9"/>
      <c r="C111" s="46"/>
      <c r="D111" s="129">
        <v>0</v>
      </c>
      <c r="E111" s="9"/>
      <c r="F111" s="9"/>
      <c r="G111" s="196">
        <v>0</v>
      </c>
      <c r="H111" s="37"/>
      <c r="I111" s="37"/>
      <c r="J111" s="37"/>
      <c r="K111" s="37"/>
      <c r="L111" s="37"/>
      <c r="M111" s="37"/>
      <c r="N111" s="100"/>
      <c r="O111" s="29"/>
      <c r="P111" s="29"/>
      <c r="Q111" s="29"/>
      <c r="R111" s="29"/>
      <c r="S111" s="100"/>
      <c r="T111" s="100"/>
      <c r="U111" s="100"/>
      <c r="V111" s="100"/>
      <c r="W111" s="100"/>
      <c r="X111" s="100"/>
      <c r="Y111" s="100"/>
      <c r="Z111" s="100"/>
      <c r="AA111" s="100"/>
      <c r="AB111" s="227"/>
      <c r="AC111" s="227"/>
      <c r="AD111" s="227"/>
      <c r="AE111" s="227"/>
      <c r="AF111" s="227"/>
      <c r="AG111" s="227"/>
      <c r="AH111" s="227"/>
      <c r="AI111" s="227"/>
      <c r="AJ111" s="227"/>
      <c r="AK111" s="227"/>
      <c r="AL111" s="227"/>
      <c r="AM111" s="227"/>
      <c r="AN111" s="227"/>
      <c r="AO111" s="227"/>
      <c r="AP111" s="227"/>
      <c r="AQ111" s="227"/>
      <c r="AR111" s="227"/>
      <c r="AS111" s="227"/>
      <c r="AT111" s="227"/>
      <c r="AU111" s="227"/>
      <c r="AV111" s="227"/>
      <c r="AW111" s="227"/>
      <c r="AX111" s="227"/>
      <c r="AY111" s="227"/>
      <c r="AZ111" s="227"/>
      <c r="BA111" s="227"/>
      <c r="BB111" s="227"/>
      <c r="BC111" s="227"/>
      <c r="BD111" s="227"/>
      <c r="BE111" s="227"/>
      <c r="BF111" s="227"/>
      <c r="BG111" s="227"/>
      <c r="BH111" s="227"/>
      <c r="BI111" s="227"/>
      <c r="BJ111" s="227"/>
      <c r="BK111" s="220"/>
      <c r="BL111" s="220"/>
    </row>
    <row r="112" spans="1:64" outlineLevel="1">
      <c r="A112" s="9"/>
      <c r="B112" s="9"/>
      <c r="C112" s="46"/>
      <c r="D112" s="129">
        <v>0</v>
      </c>
      <c r="E112" s="9"/>
      <c r="F112" s="9"/>
      <c r="G112" s="196">
        <v>0</v>
      </c>
      <c r="H112" s="37"/>
      <c r="I112" s="37"/>
      <c r="J112" s="37"/>
      <c r="K112" s="37"/>
      <c r="L112" s="37"/>
      <c r="M112" s="37"/>
      <c r="N112" s="100"/>
      <c r="O112" s="29"/>
      <c r="P112" s="29"/>
      <c r="Q112" s="29"/>
      <c r="R112" s="29"/>
      <c r="S112" s="100"/>
      <c r="T112" s="100"/>
      <c r="U112" s="100"/>
      <c r="V112" s="100"/>
      <c r="W112" s="100"/>
      <c r="X112" s="100"/>
      <c r="Y112" s="100"/>
      <c r="Z112" s="100"/>
      <c r="AA112" s="100"/>
      <c r="AB112" s="227"/>
      <c r="AC112" s="227"/>
      <c r="AD112" s="227"/>
      <c r="AE112" s="227"/>
      <c r="AF112" s="227"/>
      <c r="AG112" s="227"/>
      <c r="AH112" s="227"/>
      <c r="AI112" s="227"/>
      <c r="AJ112" s="227"/>
      <c r="AK112" s="227"/>
      <c r="AL112" s="227"/>
      <c r="AM112" s="227"/>
      <c r="AN112" s="227"/>
      <c r="AO112" s="227"/>
      <c r="AP112" s="227"/>
      <c r="AQ112" s="227"/>
      <c r="AR112" s="227"/>
      <c r="AS112" s="227"/>
      <c r="AT112" s="227"/>
      <c r="AU112" s="227"/>
      <c r="AV112" s="227"/>
      <c r="AW112" s="227"/>
      <c r="AX112" s="227"/>
      <c r="AY112" s="227"/>
      <c r="AZ112" s="227"/>
      <c r="BA112" s="227"/>
      <c r="BB112" s="227"/>
      <c r="BC112" s="227"/>
      <c r="BD112" s="227"/>
      <c r="BE112" s="227"/>
      <c r="BF112" s="227"/>
      <c r="BG112" s="227"/>
      <c r="BH112" s="227"/>
      <c r="BI112" s="227"/>
      <c r="BJ112" s="227"/>
      <c r="BK112" s="220"/>
      <c r="BL112" s="220"/>
    </row>
    <row r="113" spans="1:64" outlineLevel="1">
      <c r="A113" s="9"/>
      <c r="B113" s="9"/>
      <c r="C113" s="46"/>
      <c r="D113" s="129">
        <v>0</v>
      </c>
      <c r="E113" s="9"/>
      <c r="F113" s="9"/>
      <c r="G113" s="196">
        <v>0</v>
      </c>
      <c r="H113" s="37"/>
      <c r="I113" s="37"/>
      <c r="J113" s="37"/>
      <c r="K113" s="37"/>
      <c r="L113" s="37"/>
      <c r="M113" s="37"/>
      <c r="N113" s="100"/>
      <c r="O113" s="29"/>
      <c r="P113" s="29"/>
      <c r="Q113" s="29"/>
      <c r="R113" s="29"/>
      <c r="S113" s="100"/>
      <c r="T113" s="100"/>
      <c r="U113" s="100"/>
      <c r="V113" s="100"/>
      <c r="W113" s="100"/>
      <c r="X113" s="100"/>
      <c r="Y113" s="100"/>
      <c r="Z113" s="100"/>
      <c r="AA113" s="100"/>
      <c r="AB113" s="227"/>
      <c r="AC113" s="227"/>
      <c r="AD113" s="227"/>
      <c r="AE113" s="227"/>
      <c r="AF113" s="227"/>
      <c r="AG113" s="227"/>
      <c r="AH113" s="227"/>
      <c r="AI113" s="227"/>
      <c r="AJ113" s="227"/>
      <c r="AK113" s="227"/>
      <c r="AL113" s="227"/>
      <c r="AM113" s="227"/>
      <c r="AN113" s="227"/>
      <c r="AO113" s="227"/>
      <c r="AP113" s="227"/>
      <c r="AQ113" s="227"/>
      <c r="AR113" s="227"/>
      <c r="AS113" s="227"/>
      <c r="AT113" s="227"/>
      <c r="AU113" s="227"/>
      <c r="AV113" s="227"/>
      <c r="AW113" s="227"/>
      <c r="AX113" s="227"/>
      <c r="AY113" s="227"/>
      <c r="AZ113" s="227"/>
      <c r="BA113" s="227"/>
      <c r="BB113" s="227"/>
      <c r="BC113" s="227"/>
      <c r="BD113" s="227"/>
      <c r="BE113" s="227"/>
      <c r="BF113" s="227"/>
      <c r="BG113" s="227"/>
      <c r="BH113" s="227"/>
      <c r="BI113" s="227"/>
      <c r="BJ113" s="227"/>
      <c r="BK113" s="220"/>
      <c r="BL113" s="220"/>
    </row>
    <row r="114" spans="1:64" outlineLevel="1">
      <c r="A114" s="9"/>
      <c r="B114" s="9"/>
      <c r="C114" s="46"/>
      <c r="D114" s="129">
        <v>0</v>
      </c>
      <c r="E114" s="9"/>
      <c r="F114" s="9"/>
      <c r="G114" s="196">
        <v>0</v>
      </c>
      <c r="H114" s="37"/>
      <c r="I114" s="37"/>
      <c r="J114" s="37"/>
      <c r="K114" s="37"/>
      <c r="L114" s="37"/>
      <c r="M114" s="37"/>
      <c r="N114" s="100"/>
      <c r="O114" s="29"/>
      <c r="P114" s="29"/>
      <c r="Q114" s="29"/>
      <c r="R114" s="29"/>
      <c r="S114" s="100"/>
      <c r="T114" s="100"/>
      <c r="U114" s="100"/>
      <c r="V114" s="100"/>
      <c r="W114" s="100"/>
      <c r="X114" s="100"/>
      <c r="Y114" s="100"/>
      <c r="Z114" s="100"/>
      <c r="AA114" s="100"/>
      <c r="AB114" s="227"/>
      <c r="AC114" s="227"/>
      <c r="AD114" s="227"/>
      <c r="AE114" s="227"/>
      <c r="AF114" s="227"/>
      <c r="AG114" s="227"/>
      <c r="AH114" s="227"/>
      <c r="AI114" s="227"/>
      <c r="AJ114" s="227"/>
      <c r="AK114" s="227"/>
      <c r="AL114" s="227"/>
      <c r="AM114" s="227"/>
      <c r="AN114" s="227"/>
      <c r="AO114" s="227"/>
      <c r="AP114" s="227"/>
      <c r="AQ114" s="227"/>
      <c r="AR114" s="227"/>
      <c r="AS114" s="227"/>
      <c r="AT114" s="227"/>
      <c r="AU114" s="227"/>
      <c r="AV114" s="227"/>
      <c r="AW114" s="227"/>
      <c r="AX114" s="227"/>
      <c r="AY114" s="227"/>
      <c r="AZ114" s="227"/>
      <c r="BA114" s="227"/>
      <c r="BB114" s="227"/>
      <c r="BC114" s="227"/>
      <c r="BD114" s="227"/>
      <c r="BE114" s="227"/>
      <c r="BF114" s="227"/>
      <c r="BG114" s="227"/>
      <c r="BH114" s="227"/>
      <c r="BI114" s="227"/>
      <c r="BJ114" s="227"/>
      <c r="BK114" s="220"/>
      <c r="BL114" s="220"/>
    </row>
    <row r="115" spans="1:64" outlineLevel="1">
      <c r="A115" s="9"/>
      <c r="B115" s="9"/>
      <c r="C115" s="46"/>
      <c r="D115" s="129">
        <v>0</v>
      </c>
      <c r="E115" s="9"/>
      <c r="F115" s="9"/>
      <c r="G115" s="196">
        <v>0</v>
      </c>
      <c r="H115" s="37"/>
      <c r="I115" s="37"/>
      <c r="J115" s="37"/>
      <c r="K115" s="37"/>
      <c r="L115" s="37"/>
      <c r="M115" s="37"/>
      <c r="N115" s="100"/>
      <c r="O115" s="29"/>
      <c r="P115" s="29"/>
      <c r="Q115" s="29"/>
      <c r="R115" s="29"/>
      <c r="S115" s="100"/>
      <c r="T115" s="100"/>
      <c r="U115" s="100"/>
      <c r="V115" s="100"/>
      <c r="W115" s="100"/>
      <c r="X115" s="100"/>
      <c r="Y115" s="100"/>
      <c r="Z115" s="100"/>
      <c r="AA115" s="100"/>
      <c r="AB115" s="227"/>
      <c r="AC115" s="227"/>
      <c r="AD115" s="227"/>
      <c r="AE115" s="227"/>
      <c r="AF115" s="227"/>
      <c r="AG115" s="227"/>
      <c r="AH115" s="227"/>
      <c r="AI115" s="227"/>
      <c r="AJ115" s="227"/>
      <c r="AK115" s="227"/>
      <c r="AL115" s="227"/>
      <c r="AM115" s="227"/>
      <c r="AN115" s="227"/>
      <c r="AO115" s="227"/>
      <c r="AP115" s="227"/>
      <c r="AQ115" s="227"/>
      <c r="AR115" s="227"/>
      <c r="AS115" s="227"/>
      <c r="AT115" s="227"/>
      <c r="AU115" s="227"/>
      <c r="AV115" s="227"/>
      <c r="AW115" s="227"/>
      <c r="AX115" s="227"/>
      <c r="AY115" s="227"/>
      <c r="AZ115" s="227"/>
      <c r="BA115" s="227"/>
      <c r="BB115" s="227"/>
      <c r="BC115" s="227"/>
      <c r="BD115" s="227"/>
      <c r="BE115" s="227"/>
      <c r="BF115" s="227"/>
      <c r="BG115" s="227"/>
      <c r="BH115" s="227"/>
      <c r="BI115" s="227"/>
      <c r="BJ115" s="227"/>
      <c r="BK115" s="220"/>
      <c r="BL115" s="220"/>
    </row>
    <row r="116" spans="1:64" outlineLevel="1">
      <c r="A116" s="9"/>
      <c r="B116" s="9"/>
      <c r="C116" s="46"/>
      <c r="D116" s="129">
        <v>0</v>
      </c>
      <c r="E116" s="9"/>
      <c r="F116" s="9"/>
      <c r="G116" s="196">
        <v>0</v>
      </c>
      <c r="H116" s="37"/>
      <c r="I116" s="37"/>
      <c r="J116" s="37"/>
      <c r="K116" s="37"/>
      <c r="L116" s="37"/>
      <c r="M116" s="37"/>
      <c r="N116" s="100"/>
      <c r="O116" s="29"/>
      <c r="P116" s="29"/>
      <c r="Q116" s="29"/>
      <c r="R116" s="29"/>
      <c r="S116" s="100"/>
      <c r="T116" s="100"/>
      <c r="U116" s="100"/>
      <c r="V116" s="100"/>
      <c r="W116" s="100"/>
      <c r="X116" s="100"/>
      <c r="Y116" s="100"/>
      <c r="Z116" s="100"/>
      <c r="AA116" s="100"/>
      <c r="AB116" s="227"/>
      <c r="AC116" s="227"/>
      <c r="AD116" s="227"/>
      <c r="AE116" s="227"/>
      <c r="AF116" s="227"/>
      <c r="AG116" s="227"/>
      <c r="AH116" s="227"/>
      <c r="AI116" s="227"/>
      <c r="AJ116" s="227"/>
      <c r="AK116" s="227"/>
      <c r="AL116" s="227"/>
      <c r="AM116" s="227"/>
      <c r="AN116" s="227"/>
      <c r="AO116" s="227"/>
      <c r="AP116" s="227"/>
      <c r="AQ116" s="227"/>
      <c r="AR116" s="227"/>
      <c r="AS116" s="227"/>
      <c r="AT116" s="227"/>
      <c r="AU116" s="227"/>
      <c r="AV116" s="227"/>
      <c r="AW116" s="227"/>
      <c r="AX116" s="227"/>
      <c r="AY116" s="227"/>
      <c r="AZ116" s="227"/>
      <c r="BA116" s="227"/>
      <c r="BB116" s="227"/>
      <c r="BC116" s="227"/>
      <c r="BD116" s="227"/>
      <c r="BE116" s="227"/>
      <c r="BF116" s="227"/>
      <c r="BG116" s="227"/>
      <c r="BH116" s="227"/>
      <c r="BI116" s="227"/>
      <c r="BJ116" s="227"/>
      <c r="BK116" s="220"/>
      <c r="BL116" s="220"/>
    </row>
    <row r="117" spans="1:64" outlineLevel="1">
      <c r="A117" s="9"/>
      <c r="B117" s="9"/>
      <c r="C117" s="46"/>
      <c r="D117" s="129">
        <v>0</v>
      </c>
      <c r="E117" s="9"/>
      <c r="F117" s="9"/>
      <c r="G117" s="196">
        <v>0</v>
      </c>
      <c r="H117" s="37"/>
      <c r="I117" s="37"/>
      <c r="J117" s="37"/>
      <c r="K117" s="37"/>
      <c r="L117" s="37"/>
      <c r="M117" s="37"/>
      <c r="N117" s="100"/>
      <c r="O117" s="29"/>
      <c r="P117" s="29"/>
      <c r="Q117" s="29"/>
      <c r="R117" s="29"/>
      <c r="S117" s="100"/>
      <c r="T117" s="100"/>
      <c r="U117" s="100"/>
      <c r="V117" s="100"/>
      <c r="W117" s="100"/>
      <c r="X117" s="100"/>
      <c r="Y117" s="100"/>
      <c r="Z117" s="100"/>
      <c r="AA117" s="100"/>
      <c r="AB117" s="227"/>
      <c r="AC117" s="227"/>
      <c r="AD117" s="227"/>
      <c r="AE117" s="227"/>
      <c r="AF117" s="227"/>
      <c r="AG117" s="227"/>
      <c r="AH117" s="227"/>
      <c r="AI117" s="227"/>
      <c r="AJ117" s="227"/>
      <c r="AK117" s="227"/>
      <c r="AL117" s="227"/>
      <c r="AM117" s="227"/>
      <c r="AN117" s="227"/>
      <c r="AO117" s="227"/>
      <c r="AP117" s="227"/>
      <c r="AQ117" s="227"/>
      <c r="AR117" s="227"/>
      <c r="AS117" s="227"/>
      <c r="AT117" s="227"/>
      <c r="AU117" s="227"/>
      <c r="AV117" s="227"/>
      <c r="AW117" s="227"/>
      <c r="AX117" s="227"/>
      <c r="AY117" s="227"/>
      <c r="AZ117" s="227"/>
      <c r="BA117" s="227"/>
      <c r="BB117" s="227"/>
      <c r="BC117" s="227"/>
      <c r="BD117" s="227"/>
      <c r="BE117" s="227"/>
      <c r="BF117" s="227"/>
      <c r="BG117" s="227"/>
      <c r="BH117" s="227"/>
      <c r="BI117" s="227"/>
      <c r="BJ117" s="227"/>
      <c r="BK117" s="220"/>
      <c r="BL117" s="220"/>
    </row>
    <row r="118" spans="1:64" outlineLevel="1">
      <c r="A118" s="9"/>
      <c r="B118" s="9"/>
      <c r="C118" s="46"/>
      <c r="D118" s="129">
        <v>0</v>
      </c>
      <c r="E118" s="9"/>
      <c r="F118" s="9"/>
      <c r="G118" s="196">
        <v>0</v>
      </c>
      <c r="H118" s="37"/>
      <c r="I118" s="37"/>
      <c r="J118" s="37"/>
      <c r="K118" s="37"/>
      <c r="L118" s="37"/>
      <c r="M118" s="37"/>
      <c r="N118" s="100"/>
      <c r="O118" s="29"/>
      <c r="P118" s="29"/>
      <c r="Q118" s="29"/>
      <c r="R118" s="29"/>
      <c r="S118" s="100"/>
      <c r="T118" s="100"/>
      <c r="U118" s="100"/>
      <c r="V118" s="100"/>
      <c r="W118" s="100"/>
      <c r="X118" s="100"/>
      <c r="Y118" s="100"/>
      <c r="Z118" s="100"/>
      <c r="AA118" s="100"/>
      <c r="AB118" s="227"/>
      <c r="AC118" s="227"/>
      <c r="AD118" s="227"/>
      <c r="AE118" s="227"/>
      <c r="AF118" s="227"/>
      <c r="AG118" s="227"/>
      <c r="AH118" s="227"/>
      <c r="AI118" s="227"/>
      <c r="AJ118" s="227"/>
      <c r="AK118" s="227"/>
      <c r="AL118" s="227"/>
      <c r="AM118" s="227"/>
      <c r="AN118" s="227"/>
      <c r="AO118" s="227"/>
      <c r="AP118" s="227"/>
      <c r="AQ118" s="227"/>
      <c r="AR118" s="227"/>
      <c r="AS118" s="227"/>
      <c r="AT118" s="227"/>
      <c r="AU118" s="227"/>
      <c r="AV118" s="227"/>
      <c r="AW118" s="227"/>
      <c r="AX118" s="227"/>
      <c r="AY118" s="227"/>
      <c r="AZ118" s="227"/>
      <c r="BA118" s="227"/>
      <c r="BB118" s="227"/>
      <c r="BC118" s="227"/>
      <c r="BD118" s="227"/>
      <c r="BE118" s="227"/>
      <c r="BF118" s="227"/>
      <c r="BG118" s="227"/>
      <c r="BH118" s="227"/>
      <c r="BI118" s="227"/>
      <c r="BJ118" s="227"/>
      <c r="BK118" s="220"/>
      <c r="BL118" s="220"/>
    </row>
    <row r="119" spans="1:64" outlineLevel="1">
      <c r="A119" s="9"/>
      <c r="B119" s="9"/>
      <c r="C119" s="46"/>
      <c r="D119" s="129">
        <v>0</v>
      </c>
      <c r="E119" s="9"/>
      <c r="F119" s="9"/>
      <c r="G119" s="196">
        <v>0</v>
      </c>
      <c r="H119" s="37"/>
      <c r="I119" s="37"/>
      <c r="J119" s="37"/>
      <c r="K119" s="37"/>
      <c r="L119" s="37"/>
      <c r="M119" s="37"/>
      <c r="N119" s="100"/>
      <c r="O119" s="29"/>
      <c r="P119" s="29"/>
      <c r="Q119" s="29"/>
      <c r="R119" s="29"/>
      <c r="S119" s="100"/>
      <c r="T119" s="100"/>
      <c r="U119" s="100"/>
      <c r="V119" s="100"/>
      <c r="W119" s="100"/>
      <c r="X119" s="100"/>
      <c r="Y119" s="100"/>
      <c r="Z119" s="100"/>
      <c r="AA119" s="100"/>
      <c r="AB119" s="227"/>
      <c r="AC119" s="227"/>
      <c r="AD119" s="227"/>
      <c r="AE119" s="227"/>
      <c r="AF119" s="227"/>
      <c r="AG119" s="227"/>
      <c r="AH119" s="227"/>
      <c r="AI119" s="227"/>
      <c r="AJ119" s="227"/>
      <c r="AK119" s="227"/>
      <c r="AL119" s="227"/>
      <c r="AM119" s="227"/>
      <c r="AN119" s="227"/>
      <c r="AO119" s="227"/>
      <c r="AP119" s="227"/>
      <c r="AQ119" s="227"/>
      <c r="AR119" s="227"/>
      <c r="AS119" s="227"/>
      <c r="AT119" s="227"/>
      <c r="AU119" s="227"/>
      <c r="AV119" s="227"/>
      <c r="AW119" s="227"/>
      <c r="AX119" s="227"/>
      <c r="AY119" s="227"/>
      <c r="AZ119" s="227"/>
      <c r="BA119" s="227"/>
      <c r="BB119" s="227"/>
      <c r="BC119" s="227"/>
      <c r="BD119" s="227"/>
      <c r="BE119" s="227"/>
      <c r="BF119" s="227"/>
      <c r="BG119" s="227"/>
      <c r="BH119" s="227"/>
      <c r="BI119" s="227"/>
      <c r="BJ119" s="227"/>
      <c r="BK119" s="220"/>
      <c r="BL119" s="220"/>
    </row>
    <row r="120" spans="1:64" outlineLevel="1">
      <c r="A120" s="9"/>
      <c r="B120" s="9"/>
      <c r="C120" s="46"/>
      <c r="D120" s="129">
        <v>0</v>
      </c>
      <c r="E120" s="9"/>
      <c r="F120" s="9"/>
      <c r="G120" s="196">
        <v>0</v>
      </c>
      <c r="H120" s="37"/>
      <c r="I120" s="37"/>
      <c r="J120" s="37"/>
      <c r="K120" s="37"/>
      <c r="L120" s="37"/>
      <c r="M120" s="37"/>
      <c r="N120" s="100"/>
      <c r="O120" s="29"/>
      <c r="P120" s="29"/>
      <c r="Q120" s="29"/>
      <c r="R120" s="29"/>
      <c r="S120" s="100"/>
      <c r="T120" s="100"/>
      <c r="U120" s="100"/>
      <c r="V120" s="100"/>
      <c r="W120" s="100"/>
      <c r="X120" s="100"/>
      <c r="Y120" s="100"/>
      <c r="Z120" s="100"/>
      <c r="AA120" s="100"/>
      <c r="AB120" s="227"/>
      <c r="AC120" s="227"/>
      <c r="AD120" s="227"/>
      <c r="AE120" s="227"/>
      <c r="AF120" s="227"/>
      <c r="AG120" s="227"/>
      <c r="AH120" s="227"/>
      <c r="AI120" s="227"/>
      <c r="AJ120" s="227"/>
      <c r="AK120" s="227"/>
      <c r="AL120" s="227"/>
      <c r="AM120" s="227"/>
      <c r="AN120" s="227"/>
      <c r="AO120" s="227"/>
      <c r="AP120" s="227"/>
      <c r="AQ120" s="227"/>
      <c r="AR120" s="227"/>
      <c r="AS120" s="227"/>
      <c r="AT120" s="227"/>
      <c r="AU120" s="227"/>
      <c r="AV120" s="227"/>
      <c r="AW120" s="227"/>
      <c r="AX120" s="227"/>
      <c r="AY120" s="227"/>
      <c r="AZ120" s="227"/>
      <c r="BA120" s="227"/>
      <c r="BB120" s="227"/>
      <c r="BC120" s="227"/>
      <c r="BD120" s="227"/>
      <c r="BE120" s="227"/>
      <c r="BF120" s="227"/>
      <c r="BG120" s="227"/>
      <c r="BH120" s="227"/>
      <c r="BI120" s="227"/>
      <c r="BJ120" s="227"/>
      <c r="BK120" s="220"/>
      <c r="BL120" s="220"/>
    </row>
    <row r="121" spans="1:64" outlineLevel="1">
      <c r="A121" s="9"/>
      <c r="B121" s="9"/>
      <c r="C121" s="46"/>
      <c r="D121" s="129">
        <v>0</v>
      </c>
      <c r="E121" s="9"/>
      <c r="F121" s="9"/>
      <c r="G121" s="196">
        <v>0</v>
      </c>
      <c r="H121" s="37"/>
      <c r="I121" s="37"/>
      <c r="J121" s="37"/>
      <c r="K121" s="37"/>
      <c r="L121" s="37"/>
      <c r="M121" s="37"/>
      <c r="N121" s="100"/>
      <c r="O121" s="29"/>
      <c r="P121" s="29"/>
      <c r="Q121" s="29"/>
      <c r="R121" s="29"/>
      <c r="S121" s="100"/>
      <c r="T121" s="100"/>
      <c r="U121" s="100"/>
      <c r="V121" s="100"/>
      <c r="W121" s="100"/>
      <c r="X121" s="100"/>
      <c r="Y121" s="100"/>
      <c r="Z121" s="100"/>
      <c r="AA121" s="100"/>
      <c r="AB121" s="227"/>
      <c r="AC121" s="227"/>
      <c r="AD121" s="227"/>
      <c r="AE121" s="227"/>
      <c r="AF121" s="227"/>
      <c r="AG121" s="227"/>
      <c r="AH121" s="227"/>
      <c r="AI121" s="227"/>
      <c r="AJ121" s="227"/>
      <c r="AK121" s="227"/>
      <c r="AL121" s="227"/>
      <c r="AM121" s="227"/>
      <c r="AN121" s="227"/>
      <c r="AO121" s="227"/>
      <c r="AP121" s="227"/>
      <c r="AQ121" s="227"/>
      <c r="AR121" s="227"/>
      <c r="AS121" s="227"/>
      <c r="AT121" s="227"/>
      <c r="AU121" s="227"/>
      <c r="AV121" s="227"/>
      <c r="AW121" s="227"/>
      <c r="AX121" s="227"/>
      <c r="AY121" s="227"/>
      <c r="AZ121" s="227"/>
      <c r="BA121" s="227"/>
      <c r="BB121" s="227"/>
      <c r="BC121" s="227"/>
      <c r="BD121" s="227"/>
      <c r="BE121" s="227"/>
      <c r="BF121" s="227"/>
      <c r="BG121" s="227"/>
      <c r="BH121" s="227"/>
      <c r="BI121" s="227"/>
      <c r="BJ121" s="227"/>
      <c r="BK121" s="220"/>
      <c r="BL121" s="220"/>
    </row>
    <row r="122" spans="1:64" outlineLevel="1">
      <c r="A122" s="9"/>
      <c r="B122" s="9"/>
      <c r="C122" s="46"/>
      <c r="D122" s="129">
        <v>0</v>
      </c>
      <c r="E122" s="9"/>
      <c r="F122" s="9"/>
      <c r="G122" s="196">
        <v>0</v>
      </c>
      <c r="H122" s="37"/>
      <c r="I122" s="37"/>
      <c r="J122" s="37"/>
      <c r="K122" s="37"/>
      <c r="L122" s="37"/>
      <c r="M122" s="37"/>
      <c r="N122" s="100"/>
      <c r="O122" s="29"/>
      <c r="P122" s="29"/>
      <c r="Q122" s="29"/>
      <c r="R122" s="29"/>
      <c r="S122" s="100"/>
      <c r="T122" s="100"/>
      <c r="U122" s="100"/>
      <c r="V122" s="100"/>
      <c r="W122" s="100"/>
      <c r="X122" s="100"/>
      <c r="Y122" s="100"/>
      <c r="Z122" s="100"/>
      <c r="AA122" s="100"/>
      <c r="AB122" s="227"/>
      <c r="AC122" s="227"/>
      <c r="AD122" s="227"/>
      <c r="AE122" s="227"/>
      <c r="AF122" s="227"/>
      <c r="AG122" s="227"/>
      <c r="AH122" s="227"/>
      <c r="AI122" s="227"/>
      <c r="AJ122" s="227"/>
      <c r="AK122" s="227"/>
      <c r="AL122" s="227"/>
      <c r="AM122" s="227"/>
      <c r="AN122" s="227"/>
      <c r="AO122" s="227"/>
      <c r="AP122" s="227"/>
      <c r="AQ122" s="227"/>
      <c r="AR122" s="227"/>
      <c r="AS122" s="227"/>
      <c r="AT122" s="227"/>
      <c r="AU122" s="227"/>
      <c r="AV122" s="227"/>
      <c r="AW122" s="227"/>
      <c r="AX122" s="227"/>
      <c r="AY122" s="227"/>
      <c r="AZ122" s="227"/>
      <c r="BA122" s="227"/>
      <c r="BB122" s="227"/>
      <c r="BC122" s="227"/>
      <c r="BD122" s="227"/>
      <c r="BE122" s="227"/>
      <c r="BF122" s="227"/>
      <c r="BG122" s="227"/>
      <c r="BH122" s="227"/>
      <c r="BI122" s="227"/>
      <c r="BJ122" s="227"/>
      <c r="BK122" s="220"/>
      <c r="BL122" s="220"/>
    </row>
    <row r="123" spans="1:64" outlineLevel="1">
      <c r="A123" s="9"/>
      <c r="B123" s="9"/>
      <c r="C123" s="46"/>
      <c r="D123" s="129">
        <v>0</v>
      </c>
      <c r="E123" s="9"/>
      <c r="F123" s="9"/>
      <c r="G123" s="196">
        <v>0</v>
      </c>
      <c r="H123" s="37"/>
      <c r="I123" s="37"/>
      <c r="J123" s="37"/>
      <c r="K123" s="37"/>
      <c r="L123" s="37"/>
      <c r="M123" s="37"/>
      <c r="N123" s="100"/>
      <c r="O123" s="29"/>
      <c r="P123" s="29"/>
      <c r="Q123" s="29"/>
      <c r="R123" s="29"/>
      <c r="S123" s="100"/>
      <c r="T123" s="100"/>
      <c r="U123" s="100"/>
      <c r="V123" s="100"/>
      <c r="W123" s="100"/>
      <c r="X123" s="100"/>
      <c r="Y123" s="100"/>
      <c r="Z123" s="100"/>
      <c r="AA123" s="100"/>
      <c r="AB123" s="227"/>
      <c r="AC123" s="227"/>
      <c r="AD123" s="227"/>
      <c r="AE123" s="227"/>
      <c r="AF123" s="227"/>
      <c r="AG123" s="227"/>
      <c r="AH123" s="227"/>
      <c r="AI123" s="227"/>
      <c r="AJ123" s="227"/>
      <c r="AK123" s="227"/>
      <c r="AL123" s="227"/>
      <c r="AM123" s="227"/>
      <c r="AN123" s="227"/>
      <c r="AO123" s="227"/>
      <c r="AP123" s="227"/>
      <c r="AQ123" s="227"/>
      <c r="AR123" s="227"/>
      <c r="AS123" s="227"/>
      <c r="AT123" s="227"/>
      <c r="AU123" s="227"/>
      <c r="AV123" s="227"/>
      <c r="AW123" s="227"/>
      <c r="AX123" s="227"/>
      <c r="AY123" s="227"/>
      <c r="AZ123" s="227"/>
      <c r="BA123" s="227"/>
      <c r="BB123" s="227"/>
      <c r="BC123" s="227"/>
      <c r="BD123" s="227"/>
      <c r="BE123" s="227"/>
      <c r="BF123" s="227"/>
      <c r="BG123" s="227"/>
      <c r="BH123" s="227"/>
      <c r="BI123" s="227"/>
      <c r="BJ123" s="227"/>
      <c r="BK123" s="220"/>
      <c r="BL123" s="220"/>
    </row>
    <row r="124" spans="1:64" outlineLevel="1">
      <c r="A124" s="9"/>
      <c r="B124" s="9"/>
      <c r="C124" s="46"/>
      <c r="D124" s="129">
        <v>0</v>
      </c>
      <c r="E124" s="9"/>
      <c r="F124" s="9"/>
      <c r="G124" s="196">
        <v>0</v>
      </c>
      <c r="H124" s="37"/>
      <c r="I124" s="37"/>
      <c r="J124" s="37"/>
      <c r="K124" s="37"/>
      <c r="L124" s="37"/>
      <c r="M124" s="37"/>
      <c r="N124" s="100"/>
      <c r="O124" s="29"/>
      <c r="P124" s="29"/>
      <c r="Q124" s="29"/>
      <c r="R124" s="29"/>
      <c r="S124" s="100"/>
      <c r="T124" s="100"/>
      <c r="U124" s="100"/>
      <c r="V124" s="100"/>
      <c r="W124" s="100"/>
      <c r="X124" s="100"/>
      <c r="Y124" s="100"/>
      <c r="Z124" s="100"/>
      <c r="AA124" s="100"/>
      <c r="AB124" s="227"/>
      <c r="AC124" s="227"/>
      <c r="AD124" s="227"/>
      <c r="AE124" s="227"/>
      <c r="AF124" s="227"/>
      <c r="AG124" s="227"/>
      <c r="AH124" s="227"/>
      <c r="AI124" s="227"/>
      <c r="AJ124" s="227"/>
      <c r="AK124" s="227"/>
      <c r="AL124" s="227"/>
      <c r="AM124" s="227"/>
      <c r="AN124" s="227"/>
      <c r="AO124" s="227"/>
      <c r="AP124" s="227"/>
      <c r="AQ124" s="227"/>
      <c r="AR124" s="227"/>
      <c r="AS124" s="227"/>
      <c r="AT124" s="227"/>
      <c r="AU124" s="227"/>
      <c r="AV124" s="227"/>
      <c r="AW124" s="227"/>
      <c r="AX124" s="227"/>
      <c r="AY124" s="227"/>
      <c r="AZ124" s="227"/>
      <c r="BA124" s="227"/>
      <c r="BB124" s="227"/>
      <c r="BC124" s="227"/>
      <c r="BD124" s="227"/>
      <c r="BE124" s="227"/>
      <c r="BF124" s="227"/>
      <c r="BG124" s="227"/>
      <c r="BH124" s="227"/>
      <c r="BI124" s="227"/>
      <c r="BJ124" s="227"/>
      <c r="BK124" s="220"/>
      <c r="BL124" s="220"/>
    </row>
    <row r="125" spans="1:64" outlineLevel="1">
      <c r="A125" s="9"/>
      <c r="B125" s="9"/>
      <c r="C125" s="46"/>
      <c r="D125" s="129">
        <v>0</v>
      </c>
      <c r="E125" s="9"/>
      <c r="F125" s="9"/>
      <c r="G125" s="196">
        <v>0</v>
      </c>
      <c r="H125" s="37"/>
      <c r="I125" s="37"/>
      <c r="J125" s="37"/>
      <c r="K125" s="37"/>
      <c r="L125" s="37"/>
      <c r="M125" s="37"/>
      <c r="N125" s="100"/>
      <c r="O125" s="29"/>
      <c r="P125" s="29"/>
      <c r="Q125" s="29"/>
      <c r="R125" s="29"/>
      <c r="S125" s="100"/>
      <c r="T125" s="100"/>
      <c r="U125" s="100"/>
      <c r="V125" s="100"/>
      <c r="W125" s="100"/>
      <c r="X125" s="100"/>
      <c r="Y125" s="100"/>
      <c r="Z125" s="100"/>
      <c r="AA125" s="100"/>
      <c r="AB125" s="227"/>
      <c r="AC125" s="227"/>
      <c r="AD125" s="227"/>
      <c r="AE125" s="227"/>
      <c r="AF125" s="227"/>
      <c r="AG125" s="227"/>
      <c r="AH125" s="227"/>
      <c r="AI125" s="227"/>
      <c r="AJ125" s="227"/>
      <c r="AK125" s="227"/>
      <c r="AL125" s="227"/>
      <c r="AM125" s="227"/>
      <c r="AN125" s="227"/>
      <c r="AO125" s="227"/>
      <c r="AP125" s="227"/>
      <c r="AQ125" s="227"/>
      <c r="AR125" s="227"/>
      <c r="AS125" s="227"/>
      <c r="AT125" s="227"/>
      <c r="AU125" s="227"/>
      <c r="AV125" s="227"/>
      <c r="AW125" s="227"/>
      <c r="AX125" s="227"/>
      <c r="AY125" s="227"/>
      <c r="AZ125" s="227"/>
      <c r="BA125" s="227"/>
      <c r="BB125" s="227"/>
      <c r="BC125" s="227"/>
      <c r="BD125" s="227"/>
      <c r="BE125" s="227"/>
      <c r="BF125" s="227"/>
      <c r="BG125" s="227"/>
      <c r="BH125" s="227"/>
      <c r="BI125" s="227"/>
      <c r="BJ125" s="227"/>
      <c r="BK125" s="220"/>
      <c r="BL125" s="220"/>
    </row>
    <row r="126" spans="1:64" outlineLevel="1">
      <c r="A126" s="9"/>
      <c r="B126" s="9"/>
      <c r="C126" s="46"/>
      <c r="D126" s="129">
        <v>0</v>
      </c>
      <c r="E126" s="9"/>
      <c r="F126" s="9"/>
      <c r="G126" s="196">
        <v>0</v>
      </c>
      <c r="H126" s="37"/>
      <c r="I126" s="37"/>
      <c r="J126" s="37"/>
      <c r="K126" s="37"/>
      <c r="L126" s="37"/>
      <c r="M126" s="37"/>
      <c r="N126" s="100"/>
      <c r="O126" s="29"/>
      <c r="P126" s="29"/>
      <c r="Q126" s="29"/>
      <c r="R126" s="29"/>
      <c r="S126" s="100"/>
      <c r="T126" s="100"/>
      <c r="U126" s="100"/>
      <c r="V126" s="100"/>
      <c r="W126" s="100"/>
      <c r="X126" s="100"/>
      <c r="Y126" s="100"/>
      <c r="Z126" s="100"/>
      <c r="AA126" s="100"/>
      <c r="AB126" s="227"/>
      <c r="AC126" s="227"/>
      <c r="AD126" s="227"/>
      <c r="AE126" s="227"/>
      <c r="AF126" s="227"/>
      <c r="AG126" s="227"/>
      <c r="AH126" s="227"/>
      <c r="AI126" s="227"/>
      <c r="AJ126" s="227"/>
      <c r="AK126" s="227"/>
      <c r="AL126" s="227"/>
      <c r="AM126" s="227"/>
      <c r="AN126" s="227"/>
      <c r="AO126" s="227"/>
      <c r="AP126" s="227"/>
      <c r="AQ126" s="227"/>
      <c r="AR126" s="227"/>
      <c r="AS126" s="227"/>
      <c r="AT126" s="227"/>
      <c r="AU126" s="227"/>
      <c r="AV126" s="227"/>
      <c r="AW126" s="227"/>
      <c r="AX126" s="227"/>
      <c r="AY126" s="227"/>
      <c r="AZ126" s="227"/>
      <c r="BA126" s="227"/>
      <c r="BB126" s="227"/>
      <c r="BC126" s="227"/>
      <c r="BD126" s="227"/>
      <c r="BE126" s="227"/>
      <c r="BF126" s="227"/>
      <c r="BG126" s="227"/>
      <c r="BH126" s="227"/>
      <c r="BI126" s="227"/>
      <c r="BJ126" s="227"/>
      <c r="BK126" s="220"/>
      <c r="BL126" s="220"/>
    </row>
    <row r="127" spans="1:64" outlineLevel="1">
      <c r="A127" s="9"/>
      <c r="B127" s="9"/>
      <c r="C127" s="46"/>
      <c r="D127" s="129">
        <v>0</v>
      </c>
      <c r="E127" s="9"/>
      <c r="F127" s="9"/>
      <c r="G127" s="196">
        <v>0</v>
      </c>
      <c r="H127" s="37"/>
      <c r="I127" s="37"/>
      <c r="J127" s="37"/>
      <c r="K127" s="37"/>
      <c r="L127" s="37"/>
      <c r="M127" s="37"/>
      <c r="N127" s="100"/>
      <c r="O127" s="29"/>
      <c r="P127" s="29"/>
      <c r="Q127" s="29"/>
      <c r="R127" s="29"/>
      <c r="S127" s="100"/>
      <c r="T127" s="100"/>
      <c r="U127" s="100"/>
      <c r="V127" s="100"/>
      <c r="W127" s="100"/>
      <c r="X127" s="100"/>
      <c r="Y127" s="100"/>
      <c r="Z127" s="100"/>
      <c r="AA127" s="100"/>
      <c r="AB127" s="227"/>
      <c r="AC127" s="227"/>
      <c r="AD127" s="227"/>
      <c r="AE127" s="227"/>
      <c r="AF127" s="227"/>
      <c r="AG127" s="227"/>
      <c r="AH127" s="227"/>
      <c r="AI127" s="227"/>
      <c r="AJ127" s="227"/>
      <c r="AK127" s="227"/>
      <c r="AL127" s="227"/>
      <c r="AM127" s="227"/>
      <c r="AN127" s="227"/>
      <c r="AO127" s="227"/>
      <c r="AP127" s="227"/>
      <c r="AQ127" s="227"/>
      <c r="AR127" s="227"/>
      <c r="AS127" s="227"/>
      <c r="AT127" s="227"/>
      <c r="AU127" s="227"/>
      <c r="AV127" s="227"/>
      <c r="AW127" s="227"/>
      <c r="AX127" s="227"/>
      <c r="AY127" s="227"/>
      <c r="AZ127" s="227"/>
      <c r="BA127" s="227"/>
      <c r="BB127" s="227"/>
      <c r="BC127" s="227"/>
      <c r="BD127" s="227"/>
      <c r="BE127" s="227"/>
      <c r="BF127" s="227"/>
      <c r="BG127" s="227"/>
      <c r="BH127" s="227"/>
      <c r="BI127" s="227"/>
      <c r="BJ127" s="227"/>
      <c r="BK127" s="220"/>
      <c r="BL127" s="220"/>
    </row>
    <row r="128" spans="1:64" outlineLevel="1">
      <c r="A128" s="9"/>
      <c r="B128" s="9"/>
      <c r="C128" s="46"/>
      <c r="D128" s="129">
        <v>0</v>
      </c>
      <c r="E128" s="9"/>
      <c r="F128" s="9"/>
      <c r="G128" s="196">
        <v>0</v>
      </c>
      <c r="H128" s="37"/>
      <c r="I128" s="37"/>
      <c r="J128" s="37"/>
      <c r="K128" s="37"/>
      <c r="L128" s="37"/>
      <c r="M128" s="37"/>
      <c r="N128" s="100"/>
      <c r="O128" s="29"/>
      <c r="P128" s="29"/>
      <c r="Q128" s="29"/>
      <c r="R128" s="29"/>
      <c r="S128" s="100"/>
      <c r="T128" s="100"/>
      <c r="U128" s="100"/>
      <c r="V128" s="100"/>
      <c r="W128" s="100"/>
      <c r="X128" s="100"/>
      <c r="Y128" s="100"/>
      <c r="Z128" s="100"/>
      <c r="AA128" s="100"/>
      <c r="AB128" s="227"/>
      <c r="AC128" s="227"/>
      <c r="AD128" s="227"/>
      <c r="AE128" s="227"/>
      <c r="AF128" s="227"/>
      <c r="AG128" s="227"/>
      <c r="AH128" s="227"/>
      <c r="AI128" s="227"/>
      <c r="AJ128" s="227"/>
      <c r="AK128" s="227"/>
      <c r="AL128" s="227"/>
      <c r="AM128" s="227"/>
      <c r="AN128" s="227"/>
      <c r="AO128" s="227"/>
      <c r="AP128" s="227"/>
      <c r="AQ128" s="227"/>
      <c r="AR128" s="227"/>
      <c r="AS128" s="227"/>
      <c r="AT128" s="227"/>
      <c r="AU128" s="227"/>
      <c r="AV128" s="227"/>
      <c r="AW128" s="227"/>
      <c r="AX128" s="227"/>
      <c r="AY128" s="227"/>
      <c r="AZ128" s="227"/>
      <c r="BA128" s="227"/>
      <c r="BB128" s="227"/>
      <c r="BC128" s="227"/>
      <c r="BD128" s="227"/>
      <c r="BE128" s="227"/>
      <c r="BF128" s="227"/>
      <c r="BG128" s="227"/>
      <c r="BH128" s="227"/>
      <c r="BI128" s="227"/>
      <c r="BJ128" s="227"/>
      <c r="BK128" s="220"/>
      <c r="BL128" s="220"/>
    </row>
    <row r="129" spans="1:64" outlineLevel="1">
      <c r="A129" s="9"/>
      <c r="B129" s="9"/>
      <c r="C129" s="46"/>
      <c r="D129" s="129">
        <v>0</v>
      </c>
      <c r="E129" s="9"/>
      <c r="F129" s="9"/>
      <c r="G129" s="196">
        <v>0</v>
      </c>
      <c r="H129" s="37"/>
      <c r="I129" s="37"/>
      <c r="J129" s="37"/>
      <c r="K129" s="37"/>
      <c r="L129" s="37"/>
      <c r="M129" s="37"/>
      <c r="N129" s="100"/>
      <c r="O129" s="29"/>
      <c r="P129" s="29"/>
      <c r="Q129" s="29"/>
      <c r="R129" s="29"/>
      <c r="S129" s="100"/>
      <c r="T129" s="100"/>
      <c r="U129" s="100"/>
      <c r="V129" s="100"/>
      <c r="W129" s="100"/>
      <c r="X129" s="100"/>
      <c r="Y129" s="100"/>
      <c r="Z129" s="100"/>
      <c r="AA129" s="100"/>
      <c r="AB129" s="227"/>
      <c r="AC129" s="227"/>
      <c r="AD129" s="227"/>
      <c r="AE129" s="227"/>
      <c r="AF129" s="227"/>
      <c r="AG129" s="227"/>
      <c r="AH129" s="227"/>
      <c r="AI129" s="227"/>
      <c r="AJ129" s="227"/>
      <c r="AK129" s="227"/>
      <c r="AL129" s="227"/>
      <c r="AM129" s="227"/>
      <c r="AN129" s="227"/>
      <c r="AO129" s="227"/>
      <c r="AP129" s="227"/>
      <c r="AQ129" s="227"/>
      <c r="AR129" s="227"/>
      <c r="AS129" s="227"/>
      <c r="AT129" s="227"/>
      <c r="AU129" s="227"/>
      <c r="AV129" s="227"/>
      <c r="AW129" s="227"/>
      <c r="AX129" s="227"/>
      <c r="AY129" s="227"/>
      <c r="AZ129" s="227"/>
      <c r="BA129" s="227"/>
      <c r="BB129" s="227"/>
      <c r="BC129" s="227"/>
      <c r="BD129" s="227"/>
      <c r="BE129" s="227"/>
      <c r="BF129" s="227"/>
      <c r="BG129" s="227"/>
      <c r="BH129" s="227"/>
      <c r="BI129" s="227"/>
      <c r="BJ129" s="227"/>
      <c r="BK129" s="220"/>
      <c r="BL129" s="220"/>
    </row>
    <row r="130" spans="1:64" outlineLevel="1">
      <c r="A130" s="9"/>
      <c r="B130" s="9"/>
      <c r="C130" s="46"/>
      <c r="D130" s="129">
        <v>0</v>
      </c>
      <c r="E130" s="9"/>
      <c r="F130" s="9"/>
      <c r="G130" s="196">
        <v>0</v>
      </c>
      <c r="H130" s="37"/>
      <c r="I130" s="37"/>
      <c r="J130" s="37"/>
      <c r="K130" s="37"/>
      <c r="L130" s="37"/>
      <c r="M130" s="37"/>
      <c r="N130" s="100"/>
      <c r="O130" s="29"/>
      <c r="P130" s="29"/>
      <c r="Q130" s="29"/>
      <c r="R130" s="29"/>
      <c r="S130" s="100"/>
      <c r="T130" s="100"/>
      <c r="U130" s="100"/>
      <c r="V130" s="100"/>
      <c r="W130" s="100"/>
      <c r="X130" s="100"/>
      <c r="Y130" s="100"/>
      <c r="Z130" s="100"/>
      <c r="AA130" s="100"/>
      <c r="AB130" s="227"/>
      <c r="AC130" s="227"/>
      <c r="AD130" s="227"/>
      <c r="AE130" s="227"/>
      <c r="AF130" s="227"/>
      <c r="AG130" s="227"/>
      <c r="AH130" s="227"/>
      <c r="AI130" s="227"/>
      <c r="AJ130" s="227"/>
      <c r="AK130" s="227"/>
      <c r="AL130" s="227"/>
      <c r="AM130" s="227"/>
      <c r="AN130" s="227"/>
      <c r="AO130" s="227"/>
      <c r="AP130" s="227"/>
      <c r="AQ130" s="227"/>
      <c r="AR130" s="227"/>
      <c r="AS130" s="227"/>
      <c r="AT130" s="227"/>
      <c r="AU130" s="227"/>
      <c r="AV130" s="227"/>
      <c r="AW130" s="227"/>
      <c r="AX130" s="227"/>
      <c r="AY130" s="227"/>
      <c r="AZ130" s="227"/>
      <c r="BA130" s="227"/>
      <c r="BB130" s="227"/>
      <c r="BC130" s="227"/>
      <c r="BD130" s="227"/>
      <c r="BE130" s="227"/>
      <c r="BF130" s="227"/>
      <c r="BG130" s="227"/>
      <c r="BH130" s="227"/>
      <c r="BI130" s="227"/>
      <c r="BJ130" s="227"/>
      <c r="BK130" s="220"/>
      <c r="BL130" s="220"/>
    </row>
    <row r="131" spans="1:64" outlineLevel="1">
      <c r="A131" s="9"/>
      <c r="B131" s="9"/>
      <c r="C131" s="46"/>
      <c r="D131" s="129">
        <v>0</v>
      </c>
      <c r="E131" s="9"/>
      <c r="F131" s="9"/>
      <c r="G131" s="196">
        <v>0</v>
      </c>
      <c r="H131" s="37"/>
      <c r="I131" s="37"/>
      <c r="J131" s="37"/>
      <c r="K131" s="37"/>
      <c r="L131" s="37"/>
      <c r="M131" s="37"/>
      <c r="N131" s="100"/>
      <c r="O131" s="29"/>
      <c r="P131" s="29"/>
      <c r="Q131" s="29"/>
      <c r="R131" s="29"/>
      <c r="S131" s="100"/>
      <c r="T131" s="100"/>
      <c r="U131" s="100"/>
      <c r="V131" s="100"/>
      <c r="W131" s="100"/>
      <c r="X131" s="100"/>
      <c r="Y131" s="100"/>
      <c r="Z131" s="100"/>
      <c r="AA131" s="100"/>
      <c r="AB131" s="227"/>
      <c r="AC131" s="227"/>
      <c r="AD131" s="227"/>
      <c r="AE131" s="227"/>
      <c r="AF131" s="227"/>
      <c r="AG131" s="227"/>
      <c r="AH131" s="227"/>
      <c r="AI131" s="227"/>
      <c r="AJ131" s="227"/>
      <c r="AK131" s="227"/>
      <c r="AL131" s="227"/>
      <c r="AM131" s="227"/>
      <c r="AN131" s="227"/>
      <c r="AO131" s="227"/>
      <c r="AP131" s="227"/>
      <c r="AQ131" s="227"/>
      <c r="AR131" s="227"/>
      <c r="AS131" s="227"/>
      <c r="AT131" s="227"/>
      <c r="AU131" s="227"/>
      <c r="AV131" s="227"/>
      <c r="AW131" s="227"/>
      <c r="AX131" s="227"/>
      <c r="AY131" s="227"/>
      <c r="AZ131" s="227"/>
      <c r="BA131" s="227"/>
      <c r="BB131" s="227"/>
      <c r="BC131" s="227"/>
      <c r="BD131" s="227"/>
      <c r="BE131" s="227"/>
      <c r="BF131" s="227"/>
      <c r="BG131" s="227"/>
      <c r="BH131" s="227"/>
      <c r="BI131" s="227"/>
      <c r="BJ131" s="227"/>
      <c r="BK131" s="220"/>
      <c r="BL131" s="220"/>
    </row>
    <row r="132" spans="1:64" outlineLevel="1">
      <c r="A132" s="9"/>
      <c r="B132" s="9"/>
      <c r="C132" s="46"/>
      <c r="D132" s="129">
        <v>0</v>
      </c>
      <c r="E132" s="9"/>
      <c r="F132" s="9"/>
      <c r="G132" s="196">
        <v>0</v>
      </c>
      <c r="H132" s="37"/>
      <c r="I132" s="37"/>
      <c r="J132" s="37"/>
      <c r="K132" s="37"/>
      <c r="L132" s="37"/>
      <c r="M132" s="37"/>
      <c r="N132" s="100"/>
      <c r="O132" s="29"/>
      <c r="P132" s="29"/>
      <c r="Q132" s="29"/>
      <c r="R132" s="29"/>
      <c r="S132" s="100"/>
      <c r="T132" s="100"/>
      <c r="U132" s="100"/>
      <c r="V132" s="100"/>
      <c r="W132" s="100"/>
      <c r="X132" s="100"/>
      <c r="Y132" s="100"/>
      <c r="Z132" s="100"/>
      <c r="AA132" s="100"/>
      <c r="AB132" s="227"/>
      <c r="AC132" s="227"/>
      <c r="AD132" s="227"/>
      <c r="AE132" s="227"/>
      <c r="AF132" s="227"/>
      <c r="AG132" s="227"/>
      <c r="AH132" s="227"/>
      <c r="AI132" s="227"/>
      <c r="AJ132" s="227"/>
      <c r="AK132" s="227"/>
      <c r="AL132" s="227"/>
      <c r="AM132" s="227"/>
      <c r="AN132" s="227"/>
      <c r="AO132" s="227"/>
      <c r="AP132" s="227"/>
      <c r="AQ132" s="227"/>
      <c r="AR132" s="227"/>
      <c r="AS132" s="227"/>
      <c r="AT132" s="227"/>
      <c r="AU132" s="227"/>
      <c r="AV132" s="227"/>
      <c r="AW132" s="227"/>
      <c r="AX132" s="227"/>
      <c r="AY132" s="227"/>
      <c r="AZ132" s="227"/>
      <c r="BA132" s="227"/>
      <c r="BB132" s="227"/>
      <c r="BC132" s="227"/>
      <c r="BD132" s="227"/>
      <c r="BE132" s="227"/>
      <c r="BF132" s="227"/>
      <c r="BG132" s="227"/>
      <c r="BH132" s="227"/>
      <c r="BI132" s="227"/>
      <c r="BJ132" s="227"/>
      <c r="BK132" s="220"/>
      <c r="BL132" s="220"/>
    </row>
    <row r="133" spans="1:64" s="9" customFormat="1">
      <c r="G133" s="202"/>
      <c r="AB133" s="187"/>
      <c r="AC133" s="187"/>
      <c r="AD133" s="187"/>
      <c r="AE133" s="187"/>
      <c r="AF133" s="187"/>
      <c r="AG133" s="187"/>
      <c r="AH133" s="187"/>
      <c r="AI133" s="187"/>
      <c r="AJ133" s="187"/>
      <c r="AK133" s="187"/>
      <c r="AL133" s="187"/>
      <c r="AM133" s="187"/>
      <c r="AN133" s="187"/>
      <c r="AO133" s="187"/>
      <c r="AP133" s="187"/>
      <c r="AQ133" s="187"/>
      <c r="AR133" s="187"/>
      <c r="AS133" s="187"/>
      <c r="AT133" s="187"/>
      <c r="AU133" s="187"/>
      <c r="AV133" s="187"/>
      <c r="AW133" s="187"/>
      <c r="AX133" s="187"/>
      <c r="AY133" s="187"/>
      <c r="AZ133" s="187"/>
      <c r="BA133" s="187"/>
      <c r="BB133" s="187"/>
      <c r="BC133" s="187"/>
      <c r="BD133" s="187"/>
      <c r="BE133" s="187"/>
      <c r="BF133" s="187"/>
      <c r="BG133" s="187"/>
      <c r="BH133" s="187"/>
      <c r="BI133" s="187"/>
      <c r="BJ133" s="187"/>
      <c r="BK133" s="187"/>
      <c r="BL133" s="187"/>
    </row>
    <row r="134" spans="1:64">
      <c r="A134" s="9"/>
      <c r="B134" s="9"/>
      <c r="C134" s="46" t="s">
        <v>63</v>
      </c>
      <c r="D134" s="114"/>
      <c r="E134" s="9"/>
      <c r="F134" s="9"/>
      <c r="G134" s="200">
        <v>0</v>
      </c>
      <c r="H134" s="37"/>
      <c r="I134" s="37"/>
      <c r="J134" s="37"/>
      <c r="K134" s="37"/>
      <c r="L134" s="37"/>
      <c r="M134" s="37"/>
      <c r="N134" s="100"/>
      <c r="O134" s="29"/>
      <c r="P134" s="29"/>
      <c r="Q134" s="29"/>
      <c r="R134" s="29"/>
      <c r="S134" s="100"/>
      <c r="T134" s="100"/>
      <c r="U134" s="100"/>
      <c r="V134" s="100"/>
      <c r="W134" s="100"/>
      <c r="X134" s="100"/>
      <c r="Y134" s="100"/>
      <c r="Z134" s="100"/>
      <c r="AA134" s="100"/>
      <c r="AB134" s="227"/>
      <c r="AC134" s="227"/>
      <c r="AD134" s="227"/>
      <c r="AE134" s="227"/>
      <c r="AF134" s="227"/>
      <c r="AG134" s="227"/>
      <c r="AH134" s="227"/>
      <c r="AI134" s="227"/>
      <c r="AJ134" s="227"/>
      <c r="AK134" s="227"/>
      <c r="AL134" s="227"/>
      <c r="AM134" s="227"/>
      <c r="AN134" s="227"/>
      <c r="AO134" s="227"/>
      <c r="AP134" s="227"/>
      <c r="AQ134" s="227"/>
      <c r="AR134" s="227"/>
      <c r="AS134" s="227"/>
      <c r="AT134" s="227"/>
      <c r="AU134" s="227"/>
      <c r="AV134" s="227"/>
      <c r="AW134" s="227"/>
      <c r="AX134" s="227"/>
      <c r="AY134" s="227"/>
      <c r="AZ134" s="227"/>
      <c r="BA134" s="227"/>
      <c r="BB134" s="227"/>
      <c r="BC134" s="227"/>
      <c r="BD134" s="227"/>
      <c r="BE134" s="227"/>
      <c r="BF134" s="227"/>
      <c r="BG134" s="227"/>
      <c r="BH134" s="227"/>
      <c r="BI134" s="227"/>
      <c r="BJ134" s="227"/>
      <c r="BK134" s="220"/>
      <c r="BL134" s="220"/>
    </row>
    <row r="135" spans="1:64" outlineLevel="1">
      <c r="A135" s="9"/>
      <c r="B135" s="9"/>
      <c r="C135" s="9"/>
      <c r="D135" s="129" t="s">
        <v>121</v>
      </c>
      <c r="E135" s="9"/>
      <c r="F135" s="9"/>
      <c r="G135" s="196">
        <v>0</v>
      </c>
      <c r="H135" s="37"/>
      <c r="I135" s="37"/>
      <c r="J135" s="37"/>
      <c r="K135" s="37"/>
      <c r="L135" s="37"/>
      <c r="M135" s="37"/>
      <c r="N135" s="100"/>
      <c r="O135" s="29"/>
      <c r="P135" s="29"/>
      <c r="Q135" s="29"/>
      <c r="R135" s="29"/>
      <c r="S135" s="100"/>
      <c r="T135" s="100"/>
      <c r="U135" s="100"/>
      <c r="V135" s="100"/>
      <c r="W135" s="100"/>
      <c r="X135" s="100"/>
      <c r="Y135" s="100"/>
      <c r="Z135" s="100"/>
      <c r="AA135" s="100"/>
      <c r="AB135" s="227"/>
      <c r="AC135" s="227"/>
      <c r="AD135" s="227"/>
      <c r="AE135" s="227"/>
      <c r="AF135" s="227"/>
      <c r="AG135" s="227"/>
      <c r="AH135" s="227"/>
      <c r="AI135" s="227"/>
      <c r="AJ135" s="227"/>
      <c r="AK135" s="227"/>
      <c r="AL135" s="227"/>
      <c r="AM135" s="227"/>
      <c r="AN135" s="227"/>
      <c r="AO135" s="227"/>
      <c r="AP135" s="227"/>
      <c r="AQ135" s="227"/>
      <c r="AR135" s="227"/>
      <c r="AS135" s="227"/>
      <c r="AT135" s="227"/>
      <c r="AU135" s="227"/>
      <c r="AV135" s="227"/>
      <c r="AW135" s="227"/>
      <c r="AX135" s="227"/>
      <c r="AY135" s="227"/>
      <c r="AZ135" s="227"/>
      <c r="BA135" s="227"/>
      <c r="BB135" s="227"/>
      <c r="BC135" s="227"/>
      <c r="BD135" s="227"/>
      <c r="BE135" s="227"/>
      <c r="BF135" s="227"/>
      <c r="BG135" s="227"/>
      <c r="BH135" s="227"/>
      <c r="BI135" s="227"/>
      <c r="BJ135" s="227"/>
      <c r="BK135" s="220"/>
      <c r="BL135" s="220"/>
    </row>
    <row r="136" spans="1:64" outlineLevel="1">
      <c r="A136" s="9"/>
      <c r="B136" s="9"/>
      <c r="C136" s="46"/>
      <c r="D136" s="129" t="s">
        <v>122</v>
      </c>
      <c r="E136" s="9"/>
      <c r="F136" s="9"/>
      <c r="G136" s="196">
        <v>0</v>
      </c>
      <c r="H136" s="37"/>
      <c r="I136" s="37"/>
      <c r="J136" s="37"/>
      <c r="K136" s="37"/>
      <c r="L136" s="37"/>
      <c r="M136" s="37"/>
      <c r="N136" s="100"/>
      <c r="O136" s="29"/>
      <c r="P136" s="29"/>
      <c r="Q136" s="29"/>
      <c r="R136" s="29"/>
      <c r="S136" s="100"/>
      <c r="T136" s="100"/>
      <c r="U136" s="100"/>
      <c r="V136" s="100"/>
      <c r="W136" s="100"/>
      <c r="X136" s="100"/>
      <c r="Y136" s="100"/>
      <c r="Z136" s="100"/>
      <c r="AA136" s="100"/>
      <c r="AB136" s="227"/>
      <c r="AC136" s="227"/>
      <c r="AD136" s="227"/>
      <c r="AE136" s="227"/>
      <c r="AF136" s="227"/>
      <c r="AG136" s="227"/>
      <c r="AH136" s="227"/>
      <c r="AI136" s="227"/>
      <c r="AJ136" s="227"/>
      <c r="AK136" s="227"/>
      <c r="AL136" s="227"/>
      <c r="AM136" s="227"/>
      <c r="AN136" s="227"/>
      <c r="AO136" s="227"/>
      <c r="AP136" s="227"/>
      <c r="AQ136" s="227"/>
      <c r="AR136" s="227"/>
      <c r="AS136" s="227"/>
      <c r="AT136" s="227"/>
      <c r="AU136" s="227"/>
      <c r="AV136" s="227"/>
      <c r="AW136" s="227"/>
      <c r="AX136" s="227"/>
      <c r="AY136" s="227"/>
      <c r="AZ136" s="227"/>
      <c r="BA136" s="227"/>
      <c r="BB136" s="227"/>
      <c r="BC136" s="227"/>
      <c r="BD136" s="227"/>
      <c r="BE136" s="227"/>
      <c r="BF136" s="227"/>
      <c r="BG136" s="227"/>
      <c r="BH136" s="227"/>
      <c r="BI136" s="227"/>
      <c r="BJ136" s="227"/>
      <c r="BK136" s="220"/>
      <c r="BL136" s="220"/>
    </row>
    <row r="137" spans="1:64" outlineLevel="1">
      <c r="A137" s="9"/>
      <c r="B137" s="9"/>
      <c r="C137" s="46"/>
      <c r="D137" s="129" t="s">
        <v>123</v>
      </c>
      <c r="E137" s="9"/>
      <c r="F137" s="9"/>
      <c r="G137" s="196">
        <v>0</v>
      </c>
      <c r="H137" s="37"/>
      <c r="I137" s="37"/>
      <c r="J137" s="37"/>
      <c r="K137" s="37"/>
      <c r="L137" s="37"/>
      <c r="M137" s="37"/>
      <c r="N137" s="100"/>
      <c r="O137" s="29"/>
      <c r="P137" s="29"/>
      <c r="Q137" s="29"/>
      <c r="R137" s="29"/>
      <c r="S137" s="100"/>
      <c r="T137" s="100"/>
      <c r="U137" s="100"/>
      <c r="V137" s="100"/>
      <c r="W137" s="100"/>
      <c r="X137" s="100"/>
      <c r="Y137" s="100"/>
      <c r="Z137" s="100"/>
      <c r="AA137" s="100"/>
      <c r="AB137" s="227"/>
      <c r="AC137" s="227"/>
      <c r="AD137" s="227"/>
      <c r="AE137" s="227"/>
      <c r="AF137" s="227"/>
      <c r="AG137" s="227"/>
      <c r="AH137" s="227"/>
      <c r="AI137" s="227"/>
      <c r="AJ137" s="227"/>
      <c r="AK137" s="227"/>
      <c r="AL137" s="227"/>
      <c r="AM137" s="227"/>
      <c r="AN137" s="227"/>
      <c r="AO137" s="227"/>
      <c r="AP137" s="227"/>
      <c r="AQ137" s="227"/>
      <c r="AR137" s="227"/>
      <c r="AS137" s="227"/>
      <c r="AT137" s="227"/>
      <c r="AU137" s="227"/>
      <c r="AV137" s="227"/>
      <c r="AW137" s="227"/>
      <c r="AX137" s="227"/>
      <c r="AY137" s="227"/>
      <c r="AZ137" s="227"/>
      <c r="BA137" s="227"/>
      <c r="BB137" s="227"/>
      <c r="BC137" s="227"/>
      <c r="BD137" s="227"/>
      <c r="BE137" s="227"/>
      <c r="BF137" s="227"/>
      <c r="BG137" s="227"/>
      <c r="BH137" s="227"/>
      <c r="BI137" s="227"/>
      <c r="BJ137" s="227"/>
      <c r="BK137" s="220"/>
      <c r="BL137" s="220"/>
    </row>
    <row r="138" spans="1:64" outlineLevel="1">
      <c r="A138" s="9"/>
      <c r="B138" s="9"/>
      <c r="C138" s="46"/>
      <c r="D138" s="129" t="s">
        <v>124</v>
      </c>
      <c r="E138" s="9"/>
      <c r="F138" s="9"/>
      <c r="G138" s="196">
        <v>0</v>
      </c>
      <c r="H138" s="37"/>
      <c r="I138" s="37"/>
      <c r="J138" s="37"/>
      <c r="K138" s="37"/>
      <c r="L138" s="37"/>
      <c r="M138" s="37"/>
      <c r="N138" s="100"/>
      <c r="O138" s="29"/>
      <c r="P138" s="29"/>
      <c r="Q138" s="29"/>
      <c r="R138" s="29"/>
      <c r="S138" s="100"/>
      <c r="T138" s="100"/>
      <c r="U138" s="100"/>
      <c r="V138" s="100"/>
      <c r="W138" s="100"/>
      <c r="X138" s="100"/>
      <c r="Y138" s="100"/>
      <c r="Z138" s="100"/>
      <c r="AA138" s="100"/>
      <c r="AB138" s="227"/>
      <c r="AC138" s="227"/>
      <c r="AD138" s="227"/>
      <c r="AE138" s="227"/>
      <c r="AF138" s="227"/>
      <c r="AG138" s="227"/>
      <c r="AH138" s="227"/>
      <c r="AI138" s="227"/>
      <c r="AJ138" s="227"/>
      <c r="AK138" s="227"/>
      <c r="AL138" s="227"/>
      <c r="AM138" s="227"/>
      <c r="AN138" s="227"/>
      <c r="AO138" s="227"/>
      <c r="AP138" s="227"/>
      <c r="AQ138" s="227"/>
      <c r="AR138" s="227"/>
      <c r="AS138" s="227"/>
      <c r="AT138" s="227"/>
      <c r="AU138" s="227"/>
      <c r="AV138" s="227"/>
      <c r="AW138" s="227"/>
      <c r="AX138" s="227"/>
      <c r="AY138" s="227"/>
      <c r="AZ138" s="227"/>
      <c r="BA138" s="227"/>
      <c r="BB138" s="227"/>
      <c r="BC138" s="227"/>
      <c r="BD138" s="227"/>
      <c r="BE138" s="227"/>
      <c r="BF138" s="227"/>
      <c r="BG138" s="227"/>
      <c r="BH138" s="227"/>
      <c r="BI138" s="227"/>
      <c r="BJ138" s="227"/>
      <c r="BK138" s="220"/>
      <c r="BL138" s="220"/>
    </row>
    <row r="139" spans="1:64" outlineLevel="1">
      <c r="A139" s="9"/>
      <c r="B139" s="9"/>
      <c r="C139" s="46"/>
      <c r="D139" s="129" t="s">
        <v>125</v>
      </c>
      <c r="E139" s="9"/>
      <c r="F139" s="9"/>
      <c r="G139" s="196">
        <v>0</v>
      </c>
      <c r="H139" s="37"/>
      <c r="I139" s="37"/>
      <c r="J139" s="37"/>
      <c r="K139" s="37"/>
      <c r="L139" s="37"/>
      <c r="M139" s="37"/>
      <c r="N139" s="100"/>
      <c r="O139" s="29"/>
      <c r="P139" s="29"/>
      <c r="Q139" s="29"/>
      <c r="R139" s="29"/>
      <c r="S139" s="100"/>
      <c r="T139" s="100"/>
      <c r="U139" s="100"/>
      <c r="V139" s="100"/>
      <c r="W139" s="100"/>
      <c r="X139" s="100"/>
      <c r="Y139" s="100"/>
      <c r="Z139" s="100"/>
      <c r="AA139" s="100"/>
      <c r="AB139" s="227"/>
      <c r="AC139" s="227"/>
      <c r="AD139" s="227"/>
      <c r="AE139" s="227"/>
      <c r="AF139" s="227"/>
      <c r="AG139" s="227"/>
      <c r="AH139" s="227"/>
      <c r="AI139" s="227"/>
      <c r="AJ139" s="227"/>
      <c r="AK139" s="227"/>
      <c r="AL139" s="227"/>
      <c r="AM139" s="227"/>
      <c r="AN139" s="227"/>
      <c r="AO139" s="227"/>
      <c r="AP139" s="227"/>
      <c r="AQ139" s="227"/>
      <c r="AR139" s="227"/>
      <c r="AS139" s="227"/>
      <c r="AT139" s="227"/>
      <c r="AU139" s="227"/>
      <c r="AV139" s="227"/>
      <c r="AW139" s="227"/>
      <c r="AX139" s="227"/>
      <c r="AY139" s="227"/>
      <c r="AZ139" s="227"/>
      <c r="BA139" s="227"/>
      <c r="BB139" s="227"/>
      <c r="BC139" s="227"/>
      <c r="BD139" s="227"/>
      <c r="BE139" s="227"/>
      <c r="BF139" s="227"/>
      <c r="BG139" s="227"/>
      <c r="BH139" s="227"/>
      <c r="BI139" s="227"/>
      <c r="BJ139" s="227"/>
      <c r="BK139" s="220"/>
      <c r="BL139" s="220"/>
    </row>
    <row r="140" spans="1:64" outlineLevel="1">
      <c r="A140" s="9"/>
      <c r="B140" s="9"/>
      <c r="C140" s="46"/>
      <c r="D140" s="129" t="s">
        <v>126</v>
      </c>
      <c r="E140" s="9"/>
      <c r="F140" s="9"/>
      <c r="G140" s="196">
        <v>0</v>
      </c>
      <c r="H140" s="37"/>
      <c r="I140" s="37"/>
      <c r="J140" s="37"/>
      <c r="K140" s="37"/>
      <c r="L140" s="37"/>
      <c r="M140" s="37"/>
      <c r="N140" s="100"/>
      <c r="O140" s="29"/>
      <c r="P140" s="29"/>
      <c r="Q140" s="29"/>
      <c r="R140" s="29"/>
      <c r="S140" s="100"/>
      <c r="T140" s="100"/>
      <c r="U140" s="100"/>
      <c r="V140" s="100"/>
      <c r="W140" s="100"/>
      <c r="X140" s="100"/>
      <c r="Y140" s="100"/>
      <c r="Z140" s="100"/>
      <c r="AA140" s="100"/>
      <c r="AB140" s="227"/>
      <c r="AC140" s="227"/>
      <c r="AD140" s="227"/>
      <c r="AE140" s="227"/>
      <c r="AF140" s="227"/>
      <c r="AG140" s="227"/>
      <c r="AH140" s="227"/>
      <c r="AI140" s="227"/>
      <c r="AJ140" s="227"/>
      <c r="AK140" s="227"/>
      <c r="AL140" s="227"/>
      <c r="AM140" s="227"/>
      <c r="AN140" s="227"/>
      <c r="AO140" s="227"/>
      <c r="AP140" s="227"/>
      <c r="AQ140" s="227"/>
      <c r="AR140" s="227"/>
      <c r="AS140" s="227"/>
      <c r="AT140" s="227"/>
      <c r="AU140" s="227"/>
      <c r="AV140" s="227"/>
      <c r="AW140" s="227"/>
      <c r="AX140" s="227"/>
      <c r="AY140" s="227"/>
      <c r="AZ140" s="227"/>
      <c r="BA140" s="227"/>
      <c r="BB140" s="227"/>
      <c r="BC140" s="227"/>
      <c r="BD140" s="227"/>
      <c r="BE140" s="227"/>
      <c r="BF140" s="227"/>
      <c r="BG140" s="227"/>
      <c r="BH140" s="227"/>
      <c r="BI140" s="227"/>
      <c r="BJ140" s="227"/>
      <c r="BK140" s="220"/>
      <c r="BL140" s="220"/>
    </row>
    <row r="141" spans="1:64" outlineLevel="1">
      <c r="A141" s="9"/>
      <c r="B141" s="9"/>
      <c r="C141" s="46"/>
      <c r="D141" s="129" t="s">
        <v>127</v>
      </c>
      <c r="E141" s="9"/>
      <c r="F141" s="9"/>
      <c r="G141" s="196">
        <v>0</v>
      </c>
      <c r="H141" s="37"/>
      <c r="I141" s="37"/>
      <c r="J141" s="37"/>
      <c r="K141" s="37"/>
      <c r="L141" s="37"/>
      <c r="M141" s="37"/>
      <c r="N141" s="100"/>
      <c r="O141" s="29"/>
      <c r="P141" s="29"/>
      <c r="Q141" s="29"/>
      <c r="R141" s="29"/>
      <c r="S141" s="100"/>
      <c r="T141" s="100"/>
      <c r="U141" s="100"/>
      <c r="V141" s="100"/>
      <c r="W141" s="100"/>
      <c r="X141" s="100"/>
      <c r="Y141" s="100"/>
      <c r="Z141" s="100"/>
      <c r="AA141" s="100"/>
      <c r="AB141" s="227"/>
      <c r="AC141" s="227"/>
      <c r="AD141" s="227"/>
      <c r="AE141" s="227"/>
      <c r="AF141" s="227"/>
      <c r="AG141" s="227"/>
      <c r="AH141" s="227"/>
      <c r="AI141" s="227"/>
      <c r="AJ141" s="227"/>
      <c r="AK141" s="227"/>
      <c r="AL141" s="227"/>
      <c r="AM141" s="227"/>
      <c r="AN141" s="227"/>
      <c r="AO141" s="227"/>
      <c r="AP141" s="227"/>
      <c r="AQ141" s="227"/>
      <c r="AR141" s="227"/>
      <c r="AS141" s="227"/>
      <c r="AT141" s="227"/>
      <c r="AU141" s="227"/>
      <c r="AV141" s="227"/>
      <c r="AW141" s="227"/>
      <c r="AX141" s="227"/>
      <c r="AY141" s="227"/>
      <c r="AZ141" s="227"/>
      <c r="BA141" s="227"/>
      <c r="BB141" s="227"/>
      <c r="BC141" s="227"/>
      <c r="BD141" s="227"/>
      <c r="BE141" s="227"/>
      <c r="BF141" s="227"/>
      <c r="BG141" s="227"/>
      <c r="BH141" s="227"/>
      <c r="BI141" s="227"/>
      <c r="BJ141" s="227"/>
      <c r="BK141" s="220"/>
      <c r="BL141" s="220"/>
    </row>
    <row r="142" spans="1:64" outlineLevel="1">
      <c r="A142" s="9"/>
      <c r="B142" s="9"/>
      <c r="C142" s="46"/>
      <c r="D142" s="129" t="s">
        <v>128</v>
      </c>
      <c r="E142" s="9"/>
      <c r="F142" s="9"/>
      <c r="G142" s="196">
        <v>0</v>
      </c>
      <c r="H142" s="37"/>
      <c r="I142" s="37"/>
      <c r="J142" s="37"/>
      <c r="K142" s="37"/>
      <c r="L142" s="37"/>
      <c r="M142" s="37"/>
      <c r="N142" s="100"/>
      <c r="O142" s="29"/>
      <c r="P142" s="29"/>
      <c r="Q142" s="29"/>
      <c r="R142" s="29"/>
      <c r="S142" s="100"/>
      <c r="T142" s="100"/>
      <c r="U142" s="100"/>
      <c r="V142" s="100"/>
      <c r="W142" s="100"/>
      <c r="X142" s="100"/>
      <c r="Y142" s="100"/>
      <c r="Z142" s="100"/>
      <c r="AA142" s="100"/>
      <c r="AB142" s="227"/>
      <c r="AC142" s="227"/>
      <c r="AD142" s="227"/>
      <c r="AE142" s="227"/>
      <c r="AF142" s="227"/>
      <c r="AG142" s="227"/>
      <c r="AH142" s="227"/>
      <c r="AI142" s="227"/>
      <c r="AJ142" s="227"/>
      <c r="AK142" s="227"/>
      <c r="AL142" s="227"/>
      <c r="AM142" s="227"/>
      <c r="AN142" s="227"/>
      <c r="AO142" s="227"/>
      <c r="AP142" s="227"/>
      <c r="AQ142" s="227"/>
      <c r="AR142" s="227"/>
      <c r="AS142" s="227"/>
      <c r="AT142" s="227"/>
      <c r="AU142" s="227"/>
      <c r="AV142" s="227"/>
      <c r="AW142" s="227"/>
      <c r="AX142" s="227"/>
      <c r="AY142" s="227"/>
      <c r="AZ142" s="227"/>
      <c r="BA142" s="227"/>
      <c r="BB142" s="227"/>
      <c r="BC142" s="227"/>
      <c r="BD142" s="227"/>
      <c r="BE142" s="227"/>
      <c r="BF142" s="227"/>
      <c r="BG142" s="227"/>
      <c r="BH142" s="227"/>
      <c r="BI142" s="227"/>
      <c r="BJ142" s="227"/>
      <c r="BK142" s="220"/>
      <c r="BL142" s="220"/>
    </row>
    <row r="143" spans="1:64" outlineLevel="1">
      <c r="A143" s="9"/>
      <c r="B143" s="9"/>
      <c r="C143" s="46"/>
      <c r="D143" s="129">
        <v>0</v>
      </c>
      <c r="E143" s="9"/>
      <c r="F143" s="9"/>
      <c r="G143" s="196">
        <v>0</v>
      </c>
      <c r="H143" s="37"/>
      <c r="I143" s="37"/>
      <c r="J143" s="37"/>
      <c r="K143" s="37"/>
      <c r="L143" s="37"/>
      <c r="M143" s="37"/>
      <c r="N143" s="100"/>
      <c r="O143" s="29"/>
      <c r="P143" s="29"/>
      <c r="Q143" s="29"/>
      <c r="R143" s="29"/>
      <c r="S143" s="100"/>
      <c r="T143" s="100"/>
      <c r="U143" s="100"/>
      <c r="V143" s="100"/>
      <c r="W143" s="100"/>
      <c r="X143" s="100"/>
      <c r="Y143" s="100"/>
      <c r="Z143" s="100"/>
      <c r="AA143" s="100"/>
      <c r="AB143" s="227"/>
      <c r="AC143" s="227"/>
      <c r="AD143" s="227"/>
      <c r="AE143" s="227"/>
      <c r="AF143" s="227"/>
      <c r="AG143" s="227"/>
      <c r="AH143" s="227"/>
      <c r="AI143" s="227"/>
      <c r="AJ143" s="227"/>
      <c r="AK143" s="227"/>
      <c r="AL143" s="227"/>
      <c r="AM143" s="227"/>
      <c r="AN143" s="227"/>
      <c r="AO143" s="227"/>
      <c r="AP143" s="227"/>
      <c r="AQ143" s="227"/>
      <c r="AR143" s="227"/>
      <c r="AS143" s="227"/>
      <c r="AT143" s="227"/>
      <c r="AU143" s="227"/>
      <c r="AV143" s="227"/>
      <c r="AW143" s="227"/>
      <c r="AX143" s="227"/>
      <c r="AY143" s="227"/>
      <c r="AZ143" s="227"/>
      <c r="BA143" s="227"/>
      <c r="BB143" s="227"/>
      <c r="BC143" s="227"/>
      <c r="BD143" s="227"/>
      <c r="BE143" s="227"/>
      <c r="BF143" s="227"/>
      <c r="BG143" s="227"/>
      <c r="BH143" s="227"/>
      <c r="BI143" s="227"/>
      <c r="BJ143" s="227"/>
      <c r="BK143" s="220"/>
      <c r="BL143" s="220"/>
    </row>
    <row r="144" spans="1:64" outlineLevel="1">
      <c r="A144" s="9"/>
      <c r="B144" s="9"/>
      <c r="C144" s="46"/>
      <c r="D144" s="129">
        <v>0</v>
      </c>
      <c r="E144" s="9"/>
      <c r="F144" s="9"/>
      <c r="G144" s="196">
        <v>0</v>
      </c>
      <c r="H144" s="37"/>
      <c r="I144" s="37"/>
      <c r="J144" s="37"/>
      <c r="K144" s="37"/>
      <c r="L144" s="37"/>
      <c r="M144" s="37"/>
      <c r="N144" s="100"/>
      <c r="O144" s="29"/>
      <c r="P144" s="29"/>
      <c r="Q144" s="29"/>
      <c r="R144" s="29"/>
      <c r="S144" s="100"/>
      <c r="T144" s="100"/>
      <c r="U144" s="100"/>
      <c r="V144" s="100"/>
      <c r="W144" s="100"/>
      <c r="X144" s="100"/>
      <c r="Y144" s="100"/>
      <c r="Z144" s="100"/>
      <c r="AA144" s="100"/>
      <c r="AB144" s="227"/>
      <c r="AC144" s="227"/>
      <c r="AD144" s="227"/>
      <c r="AE144" s="227"/>
      <c r="AF144" s="227"/>
      <c r="AG144" s="227"/>
      <c r="AH144" s="227"/>
      <c r="AI144" s="227"/>
      <c r="AJ144" s="227"/>
      <c r="AK144" s="227"/>
      <c r="AL144" s="227"/>
      <c r="AM144" s="227"/>
      <c r="AN144" s="227"/>
      <c r="AO144" s="227"/>
      <c r="AP144" s="227"/>
      <c r="AQ144" s="227"/>
      <c r="AR144" s="227"/>
      <c r="AS144" s="227"/>
      <c r="AT144" s="227"/>
      <c r="AU144" s="227"/>
      <c r="AV144" s="227"/>
      <c r="AW144" s="227"/>
      <c r="AX144" s="227"/>
      <c r="AY144" s="227"/>
      <c r="AZ144" s="227"/>
      <c r="BA144" s="227"/>
      <c r="BB144" s="227"/>
      <c r="BC144" s="227"/>
      <c r="BD144" s="227"/>
      <c r="BE144" s="227"/>
      <c r="BF144" s="227"/>
      <c r="BG144" s="227"/>
      <c r="BH144" s="227"/>
      <c r="BI144" s="227"/>
      <c r="BJ144" s="227"/>
      <c r="BK144" s="220"/>
      <c r="BL144" s="220"/>
    </row>
    <row r="145" spans="1:64" outlineLevel="1">
      <c r="A145" s="9"/>
      <c r="B145" s="9"/>
      <c r="C145" s="46"/>
      <c r="D145" s="129">
        <v>0</v>
      </c>
      <c r="E145" s="9"/>
      <c r="F145" s="9"/>
      <c r="G145" s="196">
        <v>0</v>
      </c>
      <c r="H145" s="37"/>
      <c r="I145" s="37"/>
      <c r="J145" s="37"/>
      <c r="K145" s="37"/>
      <c r="L145" s="37"/>
      <c r="M145" s="37"/>
      <c r="N145" s="100"/>
      <c r="O145" s="29"/>
      <c r="P145" s="29"/>
      <c r="Q145" s="29"/>
      <c r="R145" s="29"/>
      <c r="S145" s="100"/>
      <c r="T145" s="100"/>
      <c r="U145" s="100"/>
      <c r="V145" s="100"/>
      <c r="W145" s="100"/>
      <c r="X145" s="100"/>
      <c r="Y145" s="100"/>
      <c r="Z145" s="100"/>
      <c r="AA145" s="100"/>
      <c r="AB145" s="227"/>
      <c r="AC145" s="227"/>
      <c r="AD145" s="227"/>
      <c r="AE145" s="227"/>
      <c r="AF145" s="227"/>
      <c r="AG145" s="227"/>
      <c r="AH145" s="227"/>
      <c r="AI145" s="227"/>
      <c r="AJ145" s="227"/>
      <c r="AK145" s="227"/>
      <c r="AL145" s="227"/>
      <c r="AM145" s="227"/>
      <c r="AN145" s="227"/>
      <c r="AO145" s="227"/>
      <c r="AP145" s="227"/>
      <c r="AQ145" s="227"/>
      <c r="AR145" s="227"/>
      <c r="AS145" s="227"/>
      <c r="AT145" s="227"/>
      <c r="AU145" s="227"/>
      <c r="AV145" s="227"/>
      <c r="AW145" s="227"/>
      <c r="AX145" s="227"/>
      <c r="AY145" s="227"/>
      <c r="AZ145" s="227"/>
      <c r="BA145" s="227"/>
      <c r="BB145" s="227"/>
      <c r="BC145" s="227"/>
      <c r="BD145" s="227"/>
      <c r="BE145" s="227"/>
      <c r="BF145" s="227"/>
      <c r="BG145" s="227"/>
      <c r="BH145" s="227"/>
      <c r="BI145" s="227"/>
      <c r="BJ145" s="227"/>
      <c r="BK145" s="220"/>
      <c r="BL145" s="220"/>
    </row>
    <row r="146" spans="1:64" outlineLevel="1">
      <c r="A146" s="9"/>
      <c r="B146" s="9"/>
      <c r="C146" s="46"/>
      <c r="D146" s="129">
        <v>0</v>
      </c>
      <c r="E146" s="9"/>
      <c r="F146" s="9"/>
      <c r="G146" s="196">
        <v>0</v>
      </c>
      <c r="H146" s="37"/>
      <c r="I146" s="37"/>
      <c r="J146" s="37"/>
      <c r="K146" s="37"/>
      <c r="L146" s="37"/>
      <c r="M146" s="37"/>
      <c r="N146" s="100"/>
      <c r="O146" s="29"/>
      <c r="P146" s="29"/>
      <c r="Q146" s="29"/>
      <c r="R146" s="29"/>
      <c r="S146" s="100"/>
      <c r="T146" s="100"/>
      <c r="U146" s="100"/>
      <c r="V146" s="100"/>
      <c r="W146" s="100"/>
      <c r="X146" s="100"/>
      <c r="Y146" s="100"/>
      <c r="Z146" s="100"/>
      <c r="AA146" s="100"/>
      <c r="AB146" s="227"/>
      <c r="AC146" s="227"/>
      <c r="AD146" s="227"/>
      <c r="AE146" s="227"/>
      <c r="AF146" s="227"/>
      <c r="AG146" s="227"/>
      <c r="AH146" s="227"/>
      <c r="AI146" s="227"/>
      <c r="AJ146" s="227"/>
      <c r="AK146" s="227"/>
      <c r="AL146" s="227"/>
      <c r="AM146" s="227"/>
      <c r="AN146" s="227"/>
      <c r="AO146" s="227"/>
      <c r="AP146" s="227"/>
      <c r="AQ146" s="227"/>
      <c r="AR146" s="227"/>
      <c r="AS146" s="227"/>
      <c r="AT146" s="227"/>
      <c r="AU146" s="227"/>
      <c r="AV146" s="227"/>
      <c r="AW146" s="227"/>
      <c r="AX146" s="227"/>
      <c r="AY146" s="227"/>
      <c r="AZ146" s="227"/>
      <c r="BA146" s="227"/>
      <c r="BB146" s="227"/>
      <c r="BC146" s="227"/>
      <c r="BD146" s="227"/>
      <c r="BE146" s="227"/>
      <c r="BF146" s="227"/>
      <c r="BG146" s="227"/>
      <c r="BH146" s="227"/>
      <c r="BI146" s="227"/>
      <c r="BJ146" s="227"/>
      <c r="BK146" s="220"/>
      <c r="BL146" s="220"/>
    </row>
    <row r="147" spans="1:64" outlineLevel="1">
      <c r="A147" s="9"/>
      <c r="B147" s="9"/>
      <c r="C147" s="46"/>
      <c r="D147" s="129">
        <v>0</v>
      </c>
      <c r="E147" s="9"/>
      <c r="F147" s="9"/>
      <c r="G147" s="196">
        <v>0</v>
      </c>
      <c r="H147" s="37"/>
      <c r="I147" s="37"/>
      <c r="J147" s="37"/>
      <c r="K147" s="37"/>
      <c r="L147" s="37"/>
      <c r="M147" s="37"/>
      <c r="N147" s="100"/>
      <c r="O147" s="29"/>
      <c r="P147" s="29"/>
      <c r="Q147" s="29"/>
      <c r="R147" s="29"/>
      <c r="S147" s="100"/>
      <c r="T147" s="100"/>
      <c r="U147" s="100"/>
      <c r="V147" s="100"/>
      <c r="W147" s="100"/>
      <c r="X147" s="100"/>
      <c r="Y147" s="100"/>
      <c r="Z147" s="100"/>
      <c r="AA147" s="100"/>
      <c r="AB147" s="227"/>
      <c r="AC147" s="227"/>
      <c r="AD147" s="227"/>
      <c r="AE147" s="227"/>
      <c r="AF147" s="227"/>
      <c r="AG147" s="227"/>
      <c r="AH147" s="227"/>
      <c r="AI147" s="227"/>
      <c r="AJ147" s="227"/>
      <c r="AK147" s="227"/>
      <c r="AL147" s="227"/>
      <c r="AM147" s="227"/>
      <c r="AN147" s="227"/>
      <c r="AO147" s="227"/>
      <c r="AP147" s="227"/>
      <c r="AQ147" s="227"/>
      <c r="AR147" s="227"/>
      <c r="AS147" s="227"/>
      <c r="AT147" s="227"/>
      <c r="AU147" s="227"/>
      <c r="AV147" s="227"/>
      <c r="AW147" s="227"/>
      <c r="AX147" s="227"/>
      <c r="AY147" s="227"/>
      <c r="AZ147" s="227"/>
      <c r="BA147" s="227"/>
      <c r="BB147" s="227"/>
      <c r="BC147" s="227"/>
      <c r="BD147" s="227"/>
      <c r="BE147" s="227"/>
      <c r="BF147" s="227"/>
      <c r="BG147" s="227"/>
      <c r="BH147" s="227"/>
      <c r="BI147" s="227"/>
      <c r="BJ147" s="227"/>
      <c r="BK147" s="220"/>
      <c r="BL147" s="220"/>
    </row>
    <row r="148" spans="1:64" outlineLevel="1">
      <c r="A148" s="9"/>
      <c r="B148" s="9"/>
      <c r="C148" s="46"/>
      <c r="D148" s="129">
        <v>0</v>
      </c>
      <c r="E148" s="9"/>
      <c r="F148" s="9"/>
      <c r="G148" s="196">
        <v>0</v>
      </c>
      <c r="H148" s="37"/>
      <c r="I148" s="37"/>
      <c r="J148" s="37"/>
      <c r="K148" s="37"/>
      <c r="L148" s="37"/>
      <c r="M148" s="37"/>
      <c r="N148" s="100"/>
      <c r="O148" s="29"/>
      <c r="P148" s="29"/>
      <c r="Q148" s="29"/>
      <c r="R148" s="29"/>
      <c r="S148" s="100"/>
      <c r="T148" s="100"/>
      <c r="U148" s="100"/>
      <c r="V148" s="100"/>
      <c r="W148" s="100"/>
      <c r="X148" s="100"/>
      <c r="Y148" s="100"/>
      <c r="Z148" s="100"/>
      <c r="AA148" s="100"/>
      <c r="AB148" s="227"/>
      <c r="AC148" s="227"/>
      <c r="AD148" s="227"/>
      <c r="AE148" s="227"/>
      <c r="AF148" s="227"/>
      <c r="AG148" s="227"/>
      <c r="AH148" s="227"/>
      <c r="AI148" s="227"/>
      <c r="AJ148" s="227"/>
      <c r="AK148" s="227"/>
      <c r="AL148" s="227"/>
      <c r="AM148" s="227"/>
      <c r="AN148" s="227"/>
      <c r="AO148" s="227"/>
      <c r="AP148" s="227"/>
      <c r="AQ148" s="227"/>
      <c r="AR148" s="227"/>
      <c r="AS148" s="227"/>
      <c r="AT148" s="227"/>
      <c r="AU148" s="227"/>
      <c r="AV148" s="227"/>
      <c r="AW148" s="227"/>
      <c r="AX148" s="227"/>
      <c r="AY148" s="227"/>
      <c r="AZ148" s="227"/>
      <c r="BA148" s="227"/>
      <c r="BB148" s="227"/>
      <c r="BC148" s="227"/>
      <c r="BD148" s="227"/>
      <c r="BE148" s="227"/>
      <c r="BF148" s="227"/>
      <c r="BG148" s="227"/>
      <c r="BH148" s="227"/>
      <c r="BI148" s="227"/>
      <c r="BJ148" s="227"/>
      <c r="BK148" s="220"/>
      <c r="BL148" s="220"/>
    </row>
    <row r="149" spans="1:64" outlineLevel="1">
      <c r="A149" s="9"/>
      <c r="B149" s="9"/>
      <c r="C149" s="46"/>
      <c r="D149" s="129">
        <v>0</v>
      </c>
      <c r="E149" s="9"/>
      <c r="F149" s="9"/>
      <c r="G149" s="196">
        <v>0</v>
      </c>
      <c r="H149" s="37"/>
      <c r="I149" s="37"/>
      <c r="J149" s="37"/>
      <c r="K149" s="37"/>
      <c r="L149" s="37"/>
      <c r="M149" s="37"/>
      <c r="N149" s="100"/>
      <c r="O149" s="29"/>
      <c r="P149" s="29"/>
      <c r="Q149" s="29"/>
      <c r="R149" s="29"/>
      <c r="S149" s="100"/>
      <c r="T149" s="100"/>
      <c r="U149" s="100"/>
      <c r="V149" s="100"/>
      <c r="W149" s="100"/>
      <c r="X149" s="100"/>
      <c r="Y149" s="100"/>
      <c r="Z149" s="100"/>
      <c r="AA149" s="100"/>
      <c r="AB149" s="227"/>
      <c r="AC149" s="227"/>
      <c r="AD149" s="227"/>
      <c r="AE149" s="227"/>
      <c r="AF149" s="227"/>
      <c r="AG149" s="227"/>
      <c r="AH149" s="227"/>
      <c r="AI149" s="227"/>
      <c r="AJ149" s="227"/>
      <c r="AK149" s="227"/>
      <c r="AL149" s="227"/>
      <c r="AM149" s="227"/>
      <c r="AN149" s="227"/>
      <c r="AO149" s="227"/>
      <c r="AP149" s="227"/>
      <c r="AQ149" s="227"/>
      <c r="AR149" s="227"/>
      <c r="AS149" s="227"/>
      <c r="AT149" s="227"/>
      <c r="AU149" s="227"/>
      <c r="AV149" s="227"/>
      <c r="AW149" s="227"/>
      <c r="AX149" s="227"/>
      <c r="AY149" s="227"/>
      <c r="AZ149" s="227"/>
      <c r="BA149" s="227"/>
      <c r="BB149" s="227"/>
      <c r="BC149" s="227"/>
      <c r="BD149" s="227"/>
      <c r="BE149" s="227"/>
      <c r="BF149" s="227"/>
      <c r="BG149" s="227"/>
      <c r="BH149" s="227"/>
      <c r="BI149" s="227"/>
      <c r="BJ149" s="227"/>
      <c r="BK149" s="220"/>
      <c r="BL149" s="220"/>
    </row>
    <row r="150" spans="1:64" outlineLevel="1">
      <c r="A150" s="9"/>
      <c r="B150" s="9"/>
      <c r="C150" s="46"/>
      <c r="D150" s="129">
        <v>0</v>
      </c>
      <c r="E150" s="9"/>
      <c r="F150" s="9"/>
      <c r="G150" s="196">
        <v>0</v>
      </c>
      <c r="H150" s="37"/>
      <c r="I150" s="37"/>
      <c r="J150" s="37"/>
      <c r="K150" s="37"/>
      <c r="L150" s="37"/>
      <c r="M150" s="37"/>
      <c r="N150" s="100"/>
      <c r="O150" s="29"/>
      <c r="P150" s="29"/>
      <c r="Q150" s="29"/>
      <c r="R150" s="29"/>
      <c r="S150" s="100"/>
      <c r="T150" s="100"/>
      <c r="U150" s="100"/>
      <c r="V150" s="100"/>
      <c r="W150" s="100"/>
      <c r="X150" s="100"/>
      <c r="Y150" s="100"/>
      <c r="Z150" s="100"/>
      <c r="AA150" s="100"/>
      <c r="AB150" s="227"/>
      <c r="AC150" s="227"/>
      <c r="AD150" s="227"/>
      <c r="AE150" s="227"/>
      <c r="AF150" s="227"/>
      <c r="AG150" s="227"/>
      <c r="AH150" s="227"/>
      <c r="AI150" s="227"/>
      <c r="AJ150" s="227"/>
      <c r="AK150" s="227"/>
      <c r="AL150" s="227"/>
      <c r="AM150" s="227"/>
      <c r="AN150" s="227"/>
      <c r="AO150" s="227"/>
      <c r="AP150" s="227"/>
      <c r="AQ150" s="227"/>
      <c r="AR150" s="227"/>
      <c r="AS150" s="227"/>
      <c r="AT150" s="227"/>
      <c r="AU150" s="227"/>
      <c r="AV150" s="227"/>
      <c r="AW150" s="227"/>
      <c r="AX150" s="227"/>
      <c r="AY150" s="227"/>
      <c r="AZ150" s="227"/>
      <c r="BA150" s="227"/>
      <c r="BB150" s="227"/>
      <c r="BC150" s="227"/>
      <c r="BD150" s="227"/>
      <c r="BE150" s="227"/>
      <c r="BF150" s="227"/>
      <c r="BG150" s="227"/>
      <c r="BH150" s="227"/>
      <c r="BI150" s="227"/>
      <c r="BJ150" s="227"/>
      <c r="BK150" s="220"/>
      <c r="BL150" s="220"/>
    </row>
    <row r="151" spans="1:64" outlineLevel="1">
      <c r="A151" s="9"/>
      <c r="B151" s="9"/>
      <c r="C151" s="46"/>
      <c r="D151" s="129">
        <v>0</v>
      </c>
      <c r="E151" s="9"/>
      <c r="F151" s="9"/>
      <c r="G151" s="196">
        <v>0</v>
      </c>
      <c r="H151" s="37"/>
      <c r="I151" s="37"/>
      <c r="J151" s="37"/>
      <c r="K151" s="37"/>
      <c r="L151" s="37"/>
      <c r="M151" s="37"/>
      <c r="N151" s="100"/>
      <c r="O151" s="29"/>
      <c r="P151" s="29"/>
      <c r="Q151" s="29"/>
      <c r="R151" s="29"/>
      <c r="S151" s="100"/>
      <c r="T151" s="100"/>
      <c r="U151" s="100"/>
      <c r="V151" s="100"/>
      <c r="W151" s="100"/>
      <c r="X151" s="100"/>
      <c r="Y151" s="100"/>
      <c r="Z151" s="100"/>
      <c r="AA151" s="100"/>
      <c r="AB151" s="227"/>
      <c r="AC151" s="227"/>
      <c r="AD151" s="227"/>
      <c r="AE151" s="227"/>
      <c r="AF151" s="227"/>
      <c r="AG151" s="227"/>
      <c r="AH151" s="227"/>
      <c r="AI151" s="227"/>
      <c r="AJ151" s="227"/>
      <c r="AK151" s="227"/>
      <c r="AL151" s="227"/>
      <c r="AM151" s="227"/>
      <c r="AN151" s="227"/>
      <c r="AO151" s="227"/>
      <c r="AP151" s="227"/>
      <c r="AQ151" s="227"/>
      <c r="AR151" s="227"/>
      <c r="AS151" s="227"/>
      <c r="AT151" s="227"/>
      <c r="AU151" s="227"/>
      <c r="AV151" s="227"/>
      <c r="AW151" s="227"/>
      <c r="AX151" s="227"/>
      <c r="AY151" s="227"/>
      <c r="AZ151" s="227"/>
      <c r="BA151" s="227"/>
      <c r="BB151" s="227"/>
      <c r="BC151" s="227"/>
      <c r="BD151" s="227"/>
      <c r="BE151" s="227"/>
      <c r="BF151" s="227"/>
      <c r="BG151" s="227"/>
      <c r="BH151" s="227"/>
      <c r="BI151" s="227"/>
      <c r="BJ151" s="227"/>
      <c r="BK151" s="220"/>
      <c r="BL151" s="220"/>
    </row>
    <row r="152" spans="1:64" outlineLevel="1">
      <c r="A152" s="9"/>
      <c r="B152" s="9"/>
      <c r="C152" s="46"/>
      <c r="D152" s="129">
        <v>0</v>
      </c>
      <c r="E152" s="9"/>
      <c r="F152" s="9"/>
      <c r="G152" s="196">
        <v>0</v>
      </c>
      <c r="H152" s="37"/>
      <c r="I152" s="37"/>
      <c r="J152" s="37"/>
      <c r="K152" s="37"/>
      <c r="L152" s="37"/>
      <c r="M152" s="37"/>
      <c r="N152" s="100"/>
      <c r="O152" s="29"/>
      <c r="P152" s="29"/>
      <c r="Q152" s="29"/>
      <c r="R152" s="29"/>
      <c r="S152" s="100"/>
      <c r="T152" s="100"/>
      <c r="U152" s="100"/>
      <c r="V152" s="100"/>
      <c r="W152" s="100"/>
      <c r="X152" s="100"/>
      <c r="Y152" s="100"/>
      <c r="Z152" s="100"/>
      <c r="AA152" s="100"/>
      <c r="AB152" s="227"/>
      <c r="AC152" s="227"/>
      <c r="AD152" s="227"/>
      <c r="AE152" s="227"/>
      <c r="AF152" s="227"/>
      <c r="AG152" s="227"/>
      <c r="AH152" s="227"/>
      <c r="AI152" s="227"/>
      <c r="AJ152" s="227"/>
      <c r="AK152" s="227"/>
      <c r="AL152" s="227"/>
      <c r="AM152" s="227"/>
      <c r="AN152" s="227"/>
      <c r="AO152" s="227"/>
      <c r="AP152" s="227"/>
      <c r="AQ152" s="227"/>
      <c r="AR152" s="227"/>
      <c r="AS152" s="227"/>
      <c r="AT152" s="227"/>
      <c r="AU152" s="227"/>
      <c r="AV152" s="227"/>
      <c r="AW152" s="227"/>
      <c r="AX152" s="227"/>
      <c r="AY152" s="227"/>
      <c r="AZ152" s="227"/>
      <c r="BA152" s="227"/>
      <c r="BB152" s="227"/>
      <c r="BC152" s="227"/>
      <c r="BD152" s="227"/>
      <c r="BE152" s="227"/>
      <c r="BF152" s="227"/>
      <c r="BG152" s="227"/>
      <c r="BH152" s="227"/>
      <c r="BI152" s="227"/>
      <c r="BJ152" s="227"/>
      <c r="BK152" s="220"/>
      <c r="BL152" s="220"/>
    </row>
    <row r="153" spans="1:64" outlineLevel="1">
      <c r="A153" s="9"/>
      <c r="B153" s="9"/>
      <c r="C153" s="46"/>
      <c r="D153" s="129">
        <v>0</v>
      </c>
      <c r="E153" s="9"/>
      <c r="F153" s="9"/>
      <c r="G153" s="196">
        <v>0</v>
      </c>
      <c r="H153" s="37"/>
      <c r="I153" s="37"/>
      <c r="J153" s="37"/>
      <c r="K153" s="37"/>
      <c r="L153" s="37"/>
      <c r="M153" s="37"/>
      <c r="N153" s="100"/>
      <c r="O153" s="29"/>
      <c r="P153" s="29"/>
      <c r="Q153" s="29"/>
      <c r="R153" s="29"/>
      <c r="S153" s="100"/>
      <c r="T153" s="100"/>
      <c r="U153" s="100"/>
      <c r="V153" s="100"/>
      <c r="W153" s="100"/>
      <c r="X153" s="100"/>
      <c r="Y153" s="100"/>
      <c r="Z153" s="100"/>
      <c r="AA153" s="100"/>
      <c r="AB153" s="227"/>
      <c r="AC153" s="227"/>
      <c r="AD153" s="227"/>
      <c r="AE153" s="227"/>
      <c r="AF153" s="227"/>
      <c r="AG153" s="227"/>
      <c r="AH153" s="227"/>
      <c r="AI153" s="227"/>
      <c r="AJ153" s="227"/>
      <c r="AK153" s="227"/>
      <c r="AL153" s="227"/>
      <c r="AM153" s="227"/>
      <c r="AN153" s="227"/>
      <c r="AO153" s="227"/>
      <c r="AP153" s="227"/>
      <c r="AQ153" s="227"/>
      <c r="AR153" s="227"/>
      <c r="AS153" s="227"/>
      <c r="AT153" s="227"/>
      <c r="AU153" s="227"/>
      <c r="AV153" s="227"/>
      <c r="AW153" s="227"/>
      <c r="AX153" s="227"/>
      <c r="AY153" s="227"/>
      <c r="AZ153" s="227"/>
      <c r="BA153" s="227"/>
      <c r="BB153" s="227"/>
      <c r="BC153" s="227"/>
      <c r="BD153" s="227"/>
      <c r="BE153" s="227"/>
      <c r="BF153" s="227"/>
      <c r="BG153" s="227"/>
      <c r="BH153" s="227"/>
      <c r="BI153" s="227"/>
      <c r="BJ153" s="227"/>
      <c r="BK153" s="220"/>
      <c r="BL153" s="220"/>
    </row>
    <row r="154" spans="1:64" outlineLevel="1">
      <c r="A154" s="9"/>
      <c r="B154" s="9"/>
      <c r="C154" s="46"/>
      <c r="D154" s="129">
        <v>0</v>
      </c>
      <c r="E154" s="9"/>
      <c r="F154" s="9"/>
      <c r="G154" s="196">
        <v>0</v>
      </c>
      <c r="H154" s="37"/>
      <c r="I154" s="37"/>
      <c r="J154" s="37"/>
      <c r="K154" s="37"/>
      <c r="L154" s="37"/>
      <c r="M154" s="37"/>
      <c r="N154" s="100"/>
      <c r="O154" s="29"/>
      <c r="P154" s="29"/>
      <c r="Q154" s="29"/>
      <c r="R154" s="29"/>
      <c r="S154" s="100"/>
      <c r="T154" s="100"/>
      <c r="U154" s="100"/>
      <c r="V154" s="100"/>
      <c r="W154" s="100"/>
      <c r="X154" s="100"/>
      <c r="Y154" s="100"/>
      <c r="Z154" s="100"/>
      <c r="AA154" s="100"/>
      <c r="AB154" s="227"/>
      <c r="AC154" s="227"/>
      <c r="AD154" s="227"/>
      <c r="AE154" s="227"/>
      <c r="AF154" s="227"/>
      <c r="AG154" s="227"/>
      <c r="AH154" s="227"/>
      <c r="AI154" s="227"/>
      <c r="AJ154" s="227"/>
      <c r="AK154" s="227"/>
      <c r="AL154" s="227"/>
      <c r="AM154" s="227"/>
      <c r="AN154" s="227"/>
      <c r="AO154" s="227"/>
      <c r="AP154" s="227"/>
      <c r="AQ154" s="227"/>
      <c r="AR154" s="227"/>
      <c r="AS154" s="227"/>
      <c r="AT154" s="227"/>
      <c r="AU154" s="227"/>
      <c r="AV154" s="227"/>
      <c r="AW154" s="227"/>
      <c r="AX154" s="227"/>
      <c r="AY154" s="227"/>
      <c r="AZ154" s="227"/>
      <c r="BA154" s="227"/>
      <c r="BB154" s="227"/>
      <c r="BC154" s="227"/>
      <c r="BD154" s="227"/>
      <c r="BE154" s="227"/>
      <c r="BF154" s="227"/>
      <c r="BG154" s="227"/>
      <c r="BH154" s="227"/>
      <c r="BI154" s="227"/>
      <c r="BJ154" s="227"/>
      <c r="BK154" s="220"/>
      <c r="BL154" s="220"/>
    </row>
    <row r="155" spans="1:64" outlineLevel="1">
      <c r="A155" s="9"/>
      <c r="B155" s="9"/>
      <c r="C155" s="46"/>
      <c r="D155" s="129">
        <v>0</v>
      </c>
      <c r="E155" s="9"/>
      <c r="F155" s="9"/>
      <c r="G155" s="196">
        <v>0</v>
      </c>
      <c r="H155" s="37"/>
      <c r="I155" s="37"/>
      <c r="J155" s="37"/>
      <c r="K155" s="37"/>
      <c r="L155" s="37"/>
      <c r="M155" s="37"/>
      <c r="N155" s="100"/>
      <c r="O155" s="29"/>
      <c r="P155" s="29"/>
      <c r="Q155" s="29"/>
      <c r="R155" s="29"/>
      <c r="S155" s="100"/>
      <c r="T155" s="100"/>
      <c r="U155" s="100"/>
      <c r="V155" s="100"/>
      <c r="W155" s="100"/>
      <c r="X155" s="100"/>
      <c r="Y155" s="100"/>
      <c r="Z155" s="100"/>
      <c r="AA155" s="100"/>
      <c r="AB155" s="227"/>
      <c r="AC155" s="227"/>
      <c r="AD155" s="227"/>
      <c r="AE155" s="227"/>
      <c r="AF155" s="227"/>
      <c r="AG155" s="227"/>
      <c r="AH155" s="227"/>
      <c r="AI155" s="227"/>
      <c r="AJ155" s="227"/>
      <c r="AK155" s="227"/>
      <c r="AL155" s="227"/>
      <c r="AM155" s="227"/>
      <c r="AN155" s="227"/>
      <c r="AO155" s="227"/>
      <c r="AP155" s="227"/>
      <c r="AQ155" s="227"/>
      <c r="AR155" s="227"/>
      <c r="AS155" s="227"/>
      <c r="AT155" s="227"/>
      <c r="AU155" s="227"/>
      <c r="AV155" s="227"/>
      <c r="AW155" s="227"/>
      <c r="AX155" s="227"/>
      <c r="AY155" s="227"/>
      <c r="AZ155" s="227"/>
      <c r="BA155" s="227"/>
      <c r="BB155" s="227"/>
      <c r="BC155" s="227"/>
      <c r="BD155" s="227"/>
      <c r="BE155" s="227"/>
      <c r="BF155" s="227"/>
      <c r="BG155" s="227"/>
      <c r="BH155" s="227"/>
      <c r="BI155" s="227"/>
      <c r="BJ155" s="227"/>
      <c r="BK155" s="220"/>
      <c r="BL155" s="220"/>
    </row>
    <row r="156" spans="1:64" outlineLevel="1">
      <c r="A156" s="9"/>
      <c r="B156" s="9"/>
      <c r="C156" s="46"/>
      <c r="D156" s="129">
        <v>0</v>
      </c>
      <c r="E156" s="9"/>
      <c r="F156" s="9"/>
      <c r="G156" s="196">
        <v>0</v>
      </c>
      <c r="H156" s="37"/>
      <c r="I156" s="37"/>
      <c r="J156" s="37"/>
      <c r="K156" s="37"/>
      <c r="L156" s="37"/>
      <c r="M156" s="37"/>
      <c r="N156" s="100"/>
      <c r="O156" s="29"/>
      <c r="P156" s="29"/>
      <c r="Q156" s="29"/>
      <c r="R156" s="29"/>
      <c r="S156" s="100"/>
      <c r="T156" s="100"/>
      <c r="U156" s="100"/>
      <c r="V156" s="100"/>
      <c r="W156" s="100"/>
      <c r="X156" s="100"/>
      <c r="Y156" s="100"/>
      <c r="Z156" s="100"/>
      <c r="AA156" s="100"/>
      <c r="AB156" s="227"/>
      <c r="AC156" s="227"/>
      <c r="AD156" s="227"/>
      <c r="AE156" s="227"/>
      <c r="AF156" s="227"/>
      <c r="AG156" s="227"/>
      <c r="AH156" s="227"/>
      <c r="AI156" s="227"/>
      <c r="AJ156" s="227"/>
      <c r="AK156" s="227"/>
      <c r="AL156" s="227"/>
      <c r="AM156" s="227"/>
      <c r="AN156" s="227"/>
      <c r="AO156" s="227"/>
      <c r="AP156" s="227"/>
      <c r="AQ156" s="227"/>
      <c r="AR156" s="227"/>
      <c r="AS156" s="227"/>
      <c r="AT156" s="227"/>
      <c r="AU156" s="227"/>
      <c r="AV156" s="227"/>
      <c r="AW156" s="227"/>
      <c r="AX156" s="227"/>
      <c r="AY156" s="227"/>
      <c r="AZ156" s="227"/>
      <c r="BA156" s="227"/>
      <c r="BB156" s="227"/>
      <c r="BC156" s="227"/>
      <c r="BD156" s="227"/>
      <c r="BE156" s="227"/>
      <c r="BF156" s="227"/>
      <c r="BG156" s="227"/>
      <c r="BH156" s="227"/>
      <c r="BI156" s="227"/>
      <c r="BJ156" s="227"/>
      <c r="BK156" s="220"/>
      <c r="BL156" s="220"/>
    </row>
    <row r="157" spans="1:64" outlineLevel="1">
      <c r="A157" s="9"/>
      <c r="B157" s="9"/>
      <c r="C157" s="46"/>
      <c r="D157" s="129">
        <v>0</v>
      </c>
      <c r="E157" s="9"/>
      <c r="F157" s="9"/>
      <c r="G157" s="196">
        <v>0</v>
      </c>
      <c r="H157" s="37"/>
      <c r="I157" s="37"/>
      <c r="J157" s="37"/>
      <c r="K157" s="37"/>
      <c r="L157" s="37"/>
      <c r="M157" s="37"/>
      <c r="N157" s="100"/>
      <c r="O157" s="29"/>
      <c r="P157" s="29"/>
      <c r="Q157" s="29"/>
      <c r="R157" s="29"/>
      <c r="S157" s="100"/>
      <c r="T157" s="100"/>
      <c r="U157" s="100"/>
      <c r="V157" s="100"/>
      <c r="W157" s="100"/>
      <c r="X157" s="100"/>
      <c r="Y157" s="100"/>
      <c r="Z157" s="100"/>
      <c r="AA157" s="100"/>
      <c r="AB157" s="227"/>
      <c r="AC157" s="227"/>
      <c r="AD157" s="227"/>
      <c r="AE157" s="227"/>
      <c r="AF157" s="227"/>
      <c r="AG157" s="227"/>
      <c r="AH157" s="227"/>
      <c r="AI157" s="227"/>
      <c r="AJ157" s="227"/>
      <c r="AK157" s="227"/>
      <c r="AL157" s="227"/>
      <c r="AM157" s="227"/>
      <c r="AN157" s="227"/>
      <c r="AO157" s="227"/>
      <c r="AP157" s="227"/>
      <c r="AQ157" s="227"/>
      <c r="AR157" s="227"/>
      <c r="AS157" s="227"/>
      <c r="AT157" s="227"/>
      <c r="AU157" s="227"/>
      <c r="AV157" s="227"/>
      <c r="AW157" s="227"/>
      <c r="AX157" s="227"/>
      <c r="AY157" s="227"/>
      <c r="AZ157" s="227"/>
      <c r="BA157" s="227"/>
      <c r="BB157" s="227"/>
      <c r="BC157" s="227"/>
      <c r="BD157" s="227"/>
      <c r="BE157" s="227"/>
      <c r="BF157" s="227"/>
      <c r="BG157" s="227"/>
      <c r="BH157" s="227"/>
      <c r="BI157" s="227"/>
      <c r="BJ157" s="227"/>
      <c r="BK157" s="220"/>
      <c r="BL157" s="220"/>
    </row>
    <row r="158" spans="1:64" outlineLevel="1">
      <c r="A158" s="9"/>
      <c r="B158" s="9"/>
      <c r="C158" s="46"/>
      <c r="D158" s="129">
        <v>0</v>
      </c>
      <c r="E158" s="9"/>
      <c r="F158" s="9"/>
      <c r="G158" s="196">
        <v>0</v>
      </c>
      <c r="H158" s="37"/>
      <c r="I158" s="37"/>
      <c r="J158" s="37"/>
      <c r="K158" s="37"/>
      <c r="L158" s="37"/>
      <c r="M158" s="37"/>
      <c r="N158" s="100"/>
      <c r="O158" s="29"/>
      <c r="P158" s="29"/>
      <c r="Q158" s="29"/>
      <c r="R158" s="29"/>
      <c r="S158" s="100"/>
      <c r="T158" s="100"/>
      <c r="U158" s="100"/>
      <c r="V158" s="100"/>
      <c r="W158" s="100"/>
      <c r="X158" s="100"/>
      <c r="Y158" s="100"/>
      <c r="Z158" s="100"/>
      <c r="AA158" s="100"/>
      <c r="AB158" s="227"/>
      <c r="AC158" s="227"/>
      <c r="AD158" s="227"/>
      <c r="AE158" s="227"/>
      <c r="AF158" s="227"/>
      <c r="AG158" s="227"/>
      <c r="AH158" s="227"/>
      <c r="AI158" s="227"/>
      <c r="AJ158" s="227"/>
      <c r="AK158" s="227"/>
      <c r="AL158" s="227"/>
      <c r="AM158" s="227"/>
      <c r="AN158" s="227"/>
      <c r="AO158" s="227"/>
      <c r="AP158" s="227"/>
      <c r="AQ158" s="227"/>
      <c r="AR158" s="227"/>
      <c r="AS158" s="227"/>
      <c r="AT158" s="227"/>
      <c r="AU158" s="227"/>
      <c r="AV158" s="227"/>
      <c r="AW158" s="227"/>
      <c r="AX158" s="227"/>
      <c r="AY158" s="227"/>
      <c r="AZ158" s="227"/>
      <c r="BA158" s="227"/>
      <c r="BB158" s="227"/>
      <c r="BC158" s="227"/>
      <c r="BD158" s="227"/>
      <c r="BE158" s="227"/>
      <c r="BF158" s="227"/>
      <c r="BG158" s="227"/>
      <c r="BH158" s="227"/>
      <c r="BI158" s="227"/>
      <c r="BJ158" s="227"/>
      <c r="BK158" s="220"/>
      <c r="BL158" s="220"/>
    </row>
    <row r="159" spans="1:64" outlineLevel="1">
      <c r="A159" s="9"/>
      <c r="B159" s="9"/>
      <c r="C159" s="46"/>
      <c r="D159" s="129">
        <v>0</v>
      </c>
      <c r="E159" s="9"/>
      <c r="F159" s="9"/>
      <c r="G159" s="196">
        <v>0</v>
      </c>
      <c r="H159" s="37"/>
      <c r="I159" s="37"/>
      <c r="J159" s="37"/>
      <c r="K159" s="37"/>
      <c r="L159" s="37"/>
      <c r="M159" s="37"/>
      <c r="N159" s="100"/>
      <c r="O159" s="29"/>
      <c r="P159" s="29"/>
      <c r="Q159" s="29"/>
      <c r="R159" s="29"/>
      <c r="S159" s="100"/>
      <c r="T159" s="100"/>
      <c r="U159" s="100"/>
      <c r="V159" s="100"/>
      <c r="W159" s="100"/>
      <c r="X159" s="100"/>
      <c r="Y159" s="100"/>
      <c r="Z159" s="100"/>
      <c r="AA159" s="100"/>
      <c r="AB159" s="227"/>
      <c r="AC159" s="227"/>
      <c r="AD159" s="227"/>
      <c r="AE159" s="227"/>
      <c r="AF159" s="227"/>
      <c r="AG159" s="227"/>
      <c r="AH159" s="227"/>
      <c r="AI159" s="227"/>
      <c r="AJ159" s="227"/>
      <c r="AK159" s="227"/>
      <c r="AL159" s="227"/>
      <c r="AM159" s="227"/>
      <c r="AN159" s="227"/>
      <c r="AO159" s="227"/>
      <c r="AP159" s="227"/>
      <c r="AQ159" s="227"/>
      <c r="AR159" s="227"/>
      <c r="AS159" s="227"/>
      <c r="AT159" s="227"/>
      <c r="AU159" s="227"/>
      <c r="AV159" s="227"/>
      <c r="AW159" s="227"/>
      <c r="AX159" s="227"/>
      <c r="AY159" s="227"/>
      <c r="AZ159" s="227"/>
      <c r="BA159" s="227"/>
      <c r="BB159" s="227"/>
      <c r="BC159" s="227"/>
      <c r="BD159" s="227"/>
      <c r="BE159" s="227"/>
      <c r="BF159" s="227"/>
      <c r="BG159" s="227"/>
      <c r="BH159" s="227"/>
      <c r="BI159" s="227"/>
      <c r="BJ159" s="227"/>
      <c r="BK159" s="220"/>
      <c r="BL159" s="220"/>
    </row>
    <row r="160" spans="1:64" outlineLevel="1">
      <c r="A160" s="9"/>
      <c r="B160" s="9"/>
      <c r="C160" s="46"/>
      <c r="D160" s="129">
        <v>0</v>
      </c>
      <c r="E160" s="9"/>
      <c r="F160" s="9"/>
      <c r="G160" s="196">
        <v>0</v>
      </c>
      <c r="H160" s="37"/>
      <c r="I160" s="37"/>
      <c r="J160" s="37"/>
      <c r="K160" s="37"/>
      <c r="L160" s="37"/>
      <c r="M160" s="37"/>
      <c r="N160" s="100"/>
      <c r="O160" s="29"/>
      <c r="P160" s="29"/>
      <c r="Q160" s="29"/>
      <c r="R160" s="29"/>
      <c r="S160" s="100"/>
      <c r="T160" s="100"/>
      <c r="U160" s="100"/>
      <c r="V160" s="100"/>
      <c r="W160" s="100"/>
      <c r="X160" s="100"/>
      <c r="Y160" s="100"/>
      <c r="Z160" s="100"/>
      <c r="AA160" s="100"/>
      <c r="AB160" s="227"/>
      <c r="AC160" s="227"/>
      <c r="AD160" s="227"/>
      <c r="AE160" s="227"/>
      <c r="AF160" s="227"/>
      <c r="AG160" s="227"/>
      <c r="AH160" s="227"/>
      <c r="AI160" s="227"/>
      <c r="AJ160" s="227"/>
      <c r="AK160" s="227"/>
      <c r="AL160" s="227"/>
      <c r="AM160" s="227"/>
      <c r="AN160" s="227"/>
      <c r="AO160" s="227"/>
      <c r="AP160" s="227"/>
      <c r="AQ160" s="227"/>
      <c r="AR160" s="227"/>
      <c r="AS160" s="227"/>
      <c r="AT160" s="227"/>
      <c r="AU160" s="227"/>
      <c r="AV160" s="227"/>
      <c r="AW160" s="227"/>
      <c r="AX160" s="227"/>
      <c r="AY160" s="227"/>
      <c r="AZ160" s="227"/>
      <c r="BA160" s="227"/>
      <c r="BB160" s="227"/>
      <c r="BC160" s="227"/>
      <c r="BD160" s="227"/>
      <c r="BE160" s="227"/>
      <c r="BF160" s="227"/>
      <c r="BG160" s="227"/>
      <c r="BH160" s="227"/>
      <c r="BI160" s="227"/>
      <c r="BJ160" s="227"/>
      <c r="BK160" s="220"/>
      <c r="BL160" s="220"/>
    </row>
    <row r="161" spans="1:64" outlineLevel="1">
      <c r="A161" s="9"/>
      <c r="B161" s="9"/>
      <c r="C161" s="46"/>
      <c r="D161" s="129">
        <v>0</v>
      </c>
      <c r="E161" s="9"/>
      <c r="F161" s="9"/>
      <c r="G161" s="196">
        <v>0</v>
      </c>
      <c r="H161" s="37"/>
      <c r="I161" s="37"/>
      <c r="J161" s="37"/>
      <c r="K161" s="37"/>
      <c r="L161" s="37"/>
      <c r="M161" s="37"/>
      <c r="N161" s="100"/>
      <c r="O161" s="29"/>
      <c r="P161" s="29"/>
      <c r="Q161" s="29"/>
      <c r="R161" s="29"/>
      <c r="S161" s="100"/>
      <c r="T161" s="100"/>
      <c r="U161" s="100"/>
      <c r="V161" s="100"/>
      <c r="W161" s="100"/>
      <c r="X161" s="100"/>
      <c r="Y161" s="100"/>
      <c r="Z161" s="100"/>
      <c r="AA161" s="100"/>
      <c r="AB161" s="227"/>
      <c r="AC161" s="227"/>
      <c r="AD161" s="227"/>
      <c r="AE161" s="227"/>
      <c r="AF161" s="227"/>
      <c r="AG161" s="227"/>
      <c r="AH161" s="227"/>
      <c r="AI161" s="227"/>
      <c r="AJ161" s="227"/>
      <c r="AK161" s="227"/>
      <c r="AL161" s="227"/>
      <c r="AM161" s="227"/>
      <c r="AN161" s="227"/>
      <c r="AO161" s="227"/>
      <c r="AP161" s="227"/>
      <c r="AQ161" s="227"/>
      <c r="AR161" s="227"/>
      <c r="AS161" s="227"/>
      <c r="AT161" s="227"/>
      <c r="AU161" s="227"/>
      <c r="AV161" s="227"/>
      <c r="AW161" s="227"/>
      <c r="AX161" s="227"/>
      <c r="AY161" s="227"/>
      <c r="AZ161" s="227"/>
      <c r="BA161" s="227"/>
      <c r="BB161" s="227"/>
      <c r="BC161" s="227"/>
      <c r="BD161" s="227"/>
      <c r="BE161" s="227"/>
      <c r="BF161" s="227"/>
      <c r="BG161" s="227"/>
      <c r="BH161" s="227"/>
      <c r="BI161" s="227"/>
      <c r="BJ161" s="227"/>
      <c r="BK161" s="220"/>
      <c r="BL161" s="220"/>
    </row>
    <row r="162" spans="1:64" outlineLevel="1">
      <c r="A162" s="9"/>
      <c r="B162" s="9"/>
      <c r="C162" s="46"/>
      <c r="D162" s="129">
        <v>0</v>
      </c>
      <c r="E162" s="9"/>
      <c r="F162" s="9"/>
      <c r="G162" s="196">
        <v>0</v>
      </c>
      <c r="H162" s="37"/>
      <c r="I162" s="37"/>
      <c r="J162" s="37"/>
      <c r="K162" s="37"/>
      <c r="L162" s="37"/>
      <c r="M162" s="37"/>
      <c r="N162" s="100"/>
      <c r="O162" s="29"/>
      <c r="P162" s="29"/>
      <c r="Q162" s="29"/>
      <c r="R162" s="29"/>
      <c r="S162" s="100"/>
      <c r="T162" s="100"/>
      <c r="U162" s="100"/>
      <c r="V162" s="100"/>
      <c r="W162" s="100"/>
      <c r="X162" s="100"/>
      <c r="Y162" s="100"/>
      <c r="Z162" s="100"/>
      <c r="AA162" s="100"/>
      <c r="AB162" s="227"/>
      <c r="AC162" s="227"/>
      <c r="AD162" s="227"/>
      <c r="AE162" s="227"/>
      <c r="AF162" s="227"/>
      <c r="AG162" s="227"/>
      <c r="AH162" s="227"/>
      <c r="AI162" s="227"/>
      <c r="AJ162" s="227"/>
      <c r="AK162" s="227"/>
      <c r="AL162" s="227"/>
      <c r="AM162" s="227"/>
      <c r="AN162" s="227"/>
      <c r="AO162" s="227"/>
      <c r="AP162" s="227"/>
      <c r="AQ162" s="227"/>
      <c r="AR162" s="227"/>
      <c r="AS162" s="227"/>
      <c r="AT162" s="227"/>
      <c r="AU162" s="227"/>
      <c r="AV162" s="227"/>
      <c r="AW162" s="227"/>
      <c r="AX162" s="227"/>
      <c r="AY162" s="227"/>
      <c r="AZ162" s="227"/>
      <c r="BA162" s="227"/>
      <c r="BB162" s="227"/>
      <c r="BC162" s="227"/>
      <c r="BD162" s="227"/>
      <c r="BE162" s="227"/>
      <c r="BF162" s="227"/>
      <c r="BG162" s="227"/>
      <c r="BH162" s="227"/>
      <c r="BI162" s="227"/>
      <c r="BJ162" s="227"/>
      <c r="BK162" s="220"/>
      <c r="BL162" s="220"/>
    </row>
    <row r="163" spans="1:64" outlineLevel="1">
      <c r="A163" s="9"/>
      <c r="B163" s="9"/>
      <c r="C163" s="46"/>
      <c r="D163" s="129">
        <v>0</v>
      </c>
      <c r="E163" s="9"/>
      <c r="F163" s="9"/>
      <c r="G163" s="196">
        <v>0</v>
      </c>
      <c r="H163" s="37"/>
      <c r="I163" s="37"/>
      <c r="J163" s="37"/>
      <c r="K163" s="37"/>
      <c r="L163" s="37"/>
      <c r="M163" s="37"/>
      <c r="N163" s="100"/>
      <c r="O163" s="29"/>
      <c r="P163" s="29"/>
      <c r="Q163" s="29"/>
      <c r="R163" s="29"/>
      <c r="S163" s="100"/>
      <c r="T163" s="100"/>
      <c r="U163" s="100"/>
      <c r="V163" s="100"/>
      <c r="W163" s="100"/>
      <c r="X163" s="100"/>
      <c r="Y163" s="100"/>
      <c r="Z163" s="100"/>
      <c r="AA163" s="100"/>
      <c r="AB163" s="227"/>
      <c r="AC163" s="227"/>
      <c r="AD163" s="227"/>
      <c r="AE163" s="227"/>
      <c r="AF163" s="227"/>
      <c r="AG163" s="227"/>
      <c r="AH163" s="227"/>
      <c r="AI163" s="227"/>
      <c r="AJ163" s="227"/>
      <c r="AK163" s="227"/>
      <c r="AL163" s="227"/>
      <c r="AM163" s="227"/>
      <c r="AN163" s="227"/>
      <c r="AO163" s="227"/>
      <c r="AP163" s="227"/>
      <c r="AQ163" s="227"/>
      <c r="AR163" s="227"/>
      <c r="AS163" s="227"/>
      <c r="AT163" s="227"/>
      <c r="AU163" s="227"/>
      <c r="AV163" s="227"/>
      <c r="AW163" s="227"/>
      <c r="AX163" s="227"/>
      <c r="AY163" s="227"/>
      <c r="AZ163" s="227"/>
      <c r="BA163" s="227"/>
      <c r="BB163" s="227"/>
      <c r="BC163" s="227"/>
      <c r="BD163" s="227"/>
      <c r="BE163" s="227"/>
      <c r="BF163" s="227"/>
      <c r="BG163" s="227"/>
      <c r="BH163" s="227"/>
      <c r="BI163" s="227"/>
      <c r="BJ163" s="227"/>
      <c r="BK163" s="220"/>
      <c r="BL163" s="220"/>
    </row>
    <row r="164" spans="1:64" outlineLevel="1">
      <c r="A164" s="9"/>
      <c r="B164" s="9"/>
      <c r="C164" s="46"/>
      <c r="D164" s="129">
        <v>0</v>
      </c>
      <c r="E164" s="9"/>
      <c r="F164" s="9"/>
      <c r="G164" s="196">
        <v>0</v>
      </c>
      <c r="H164" s="37"/>
      <c r="I164" s="37"/>
      <c r="J164" s="37"/>
      <c r="K164" s="37"/>
      <c r="L164" s="37"/>
      <c r="M164" s="37"/>
      <c r="N164" s="100"/>
      <c r="O164" s="29"/>
      <c r="P164" s="29"/>
      <c r="Q164" s="29"/>
      <c r="R164" s="29"/>
      <c r="S164" s="100"/>
      <c r="T164" s="100"/>
      <c r="U164" s="100"/>
      <c r="V164" s="100"/>
      <c r="W164" s="100"/>
      <c r="X164" s="100"/>
      <c r="Y164" s="100"/>
      <c r="Z164" s="100"/>
      <c r="AA164" s="100"/>
      <c r="AB164" s="227"/>
      <c r="AC164" s="227"/>
      <c r="AD164" s="227"/>
      <c r="AE164" s="227"/>
      <c r="AF164" s="227"/>
      <c r="AG164" s="227"/>
      <c r="AH164" s="227"/>
      <c r="AI164" s="227"/>
      <c r="AJ164" s="227"/>
      <c r="AK164" s="227"/>
      <c r="AL164" s="227"/>
      <c r="AM164" s="227"/>
      <c r="AN164" s="227"/>
      <c r="AO164" s="227"/>
      <c r="AP164" s="227"/>
      <c r="AQ164" s="227"/>
      <c r="AR164" s="227"/>
      <c r="AS164" s="227"/>
      <c r="AT164" s="227"/>
      <c r="AU164" s="227"/>
      <c r="AV164" s="227"/>
      <c r="AW164" s="227"/>
      <c r="AX164" s="227"/>
      <c r="AY164" s="227"/>
      <c r="AZ164" s="227"/>
      <c r="BA164" s="227"/>
      <c r="BB164" s="227"/>
      <c r="BC164" s="227"/>
      <c r="BD164" s="227"/>
      <c r="BE164" s="227"/>
      <c r="BF164" s="227"/>
      <c r="BG164" s="227"/>
      <c r="BH164" s="227"/>
      <c r="BI164" s="227"/>
      <c r="BJ164" s="227"/>
      <c r="BK164" s="220"/>
      <c r="BL164" s="220"/>
    </row>
    <row r="165" spans="1:64">
      <c r="A165" s="9"/>
      <c r="B165" s="9"/>
      <c r="C165" s="46"/>
      <c r="D165" s="114"/>
      <c r="E165" s="9"/>
      <c r="F165" s="9"/>
      <c r="G165" s="203"/>
      <c r="H165" s="37"/>
      <c r="I165" s="37"/>
      <c r="J165" s="37"/>
      <c r="K165" s="37"/>
      <c r="L165" s="37"/>
      <c r="M165" s="37"/>
      <c r="N165" s="100"/>
      <c r="O165" s="29"/>
      <c r="P165" s="29"/>
      <c r="Q165" s="29"/>
      <c r="R165" s="29"/>
      <c r="S165" s="100"/>
      <c r="T165" s="100"/>
      <c r="U165" s="100"/>
      <c r="V165" s="100"/>
      <c r="W165" s="100"/>
      <c r="X165" s="100"/>
      <c r="Y165" s="100"/>
      <c r="Z165" s="100"/>
      <c r="AA165" s="100"/>
      <c r="AB165" s="227"/>
      <c r="AC165" s="227"/>
      <c r="AD165" s="227"/>
      <c r="AE165" s="227"/>
      <c r="AF165" s="227"/>
      <c r="AG165" s="227"/>
      <c r="AH165" s="227"/>
      <c r="AI165" s="227"/>
      <c r="AJ165" s="227"/>
      <c r="AK165" s="227"/>
      <c r="AL165" s="227"/>
      <c r="AM165" s="227"/>
      <c r="AN165" s="227"/>
      <c r="AO165" s="227"/>
      <c r="AP165" s="227"/>
      <c r="AQ165" s="227"/>
      <c r="AR165" s="227"/>
      <c r="AS165" s="227"/>
      <c r="AT165" s="227"/>
      <c r="AU165" s="227"/>
      <c r="AV165" s="227"/>
      <c r="AW165" s="227"/>
      <c r="AX165" s="227"/>
      <c r="AY165" s="227"/>
      <c r="AZ165" s="227"/>
      <c r="BA165" s="227"/>
      <c r="BB165" s="227"/>
      <c r="BC165" s="227"/>
      <c r="BD165" s="227"/>
      <c r="BE165" s="227"/>
      <c r="BF165" s="227"/>
      <c r="BG165" s="227"/>
      <c r="BH165" s="227"/>
      <c r="BI165" s="227"/>
      <c r="BJ165" s="227"/>
      <c r="BK165" s="220"/>
      <c r="BL165" s="220"/>
    </row>
    <row r="166" spans="1:64">
      <c r="A166" s="9"/>
      <c r="B166" s="9"/>
      <c r="C166" s="46" t="s">
        <v>60</v>
      </c>
      <c r="D166" s="129"/>
      <c r="E166" s="9"/>
      <c r="F166" s="9"/>
      <c r="G166" s="200">
        <v>0</v>
      </c>
      <c r="H166" s="111"/>
      <c r="I166" s="111"/>
      <c r="J166" s="111"/>
      <c r="K166" s="111"/>
      <c r="L166" s="111"/>
      <c r="M166" s="111"/>
      <c r="N166" s="100"/>
      <c r="O166" s="29"/>
      <c r="P166" s="29"/>
      <c r="Q166" s="29"/>
      <c r="R166" s="29"/>
      <c r="S166" s="100"/>
      <c r="T166" s="100"/>
      <c r="U166" s="100"/>
      <c r="V166" s="100"/>
      <c r="W166" s="100"/>
      <c r="X166" s="100"/>
      <c r="Y166" s="100"/>
      <c r="Z166" s="100"/>
      <c r="AA166" s="100"/>
      <c r="AB166" s="227"/>
      <c r="AC166" s="227"/>
      <c r="AD166" s="227"/>
      <c r="AE166" s="227"/>
      <c r="AF166" s="227"/>
      <c r="AG166" s="227"/>
      <c r="AH166" s="227"/>
      <c r="AI166" s="227"/>
      <c r="AJ166" s="227"/>
      <c r="AK166" s="227"/>
      <c r="AL166" s="227"/>
      <c r="AM166" s="227"/>
      <c r="AN166" s="227"/>
      <c r="AO166" s="227"/>
      <c r="AP166" s="227"/>
      <c r="AQ166" s="227"/>
      <c r="AR166" s="227"/>
      <c r="AS166" s="227"/>
      <c r="AT166" s="227"/>
      <c r="AU166" s="227"/>
      <c r="AV166" s="227"/>
      <c r="AW166" s="227"/>
      <c r="AX166" s="227"/>
      <c r="AY166" s="227"/>
      <c r="AZ166" s="227"/>
      <c r="BA166" s="227"/>
      <c r="BB166" s="227"/>
      <c r="BC166" s="227"/>
      <c r="BD166" s="227"/>
      <c r="BE166" s="227"/>
      <c r="BF166" s="227"/>
      <c r="BG166" s="227"/>
      <c r="BH166" s="227"/>
      <c r="BI166" s="227"/>
      <c r="BJ166" s="227"/>
      <c r="BK166" s="220"/>
      <c r="BL166" s="220"/>
    </row>
    <row r="167" spans="1:64" outlineLevel="1">
      <c r="A167" s="9"/>
      <c r="B167" s="9"/>
      <c r="C167" s="46"/>
      <c r="D167" s="129" t="s">
        <v>121</v>
      </c>
      <c r="E167" s="9"/>
      <c r="F167" s="9"/>
      <c r="G167" s="196">
        <v>0</v>
      </c>
      <c r="H167" s="111"/>
      <c r="I167" s="111"/>
      <c r="J167" s="111"/>
      <c r="K167" s="111"/>
      <c r="L167" s="111"/>
      <c r="M167" s="111"/>
      <c r="N167" s="100"/>
      <c r="O167" s="29"/>
      <c r="P167" s="29"/>
      <c r="Q167" s="29"/>
      <c r="R167" s="29"/>
      <c r="S167" s="100"/>
      <c r="T167" s="100"/>
      <c r="U167" s="100"/>
      <c r="V167" s="100"/>
      <c r="W167" s="100"/>
      <c r="X167" s="100"/>
      <c r="Y167" s="100"/>
      <c r="Z167" s="100"/>
      <c r="AA167" s="100"/>
      <c r="AB167" s="227"/>
      <c r="AC167" s="227"/>
      <c r="AD167" s="227"/>
      <c r="AE167" s="227"/>
      <c r="AF167" s="227"/>
      <c r="AG167" s="227"/>
      <c r="AH167" s="227"/>
      <c r="AI167" s="227"/>
      <c r="AJ167" s="227"/>
      <c r="AK167" s="227"/>
      <c r="AL167" s="227"/>
      <c r="AM167" s="227"/>
      <c r="AN167" s="227"/>
      <c r="AO167" s="227"/>
      <c r="AP167" s="227"/>
      <c r="AQ167" s="227"/>
      <c r="AR167" s="227"/>
      <c r="AS167" s="227"/>
      <c r="AT167" s="227"/>
      <c r="AU167" s="227"/>
      <c r="AV167" s="227"/>
      <c r="AW167" s="227"/>
      <c r="AX167" s="227"/>
      <c r="AY167" s="227"/>
      <c r="AZ167" s="227"/>
      <c r="BA167" s="227"/>
      <c r="BB167" s="227"/>
      <c r="BC167" s="227"/>
      <c r="BD167" s="227"/>
      <c r="BE167" s="227"/>
      <c r="BF167" s="227"/>
      <c r="BG167" s="227"/>
      <c r="BH167" s="227"/>
      <c r="BI167" s="227"/>
      <c r="BJ167" s="227"/>
      <c r="BK167" s="220"/>
      <c r="BL167" s="220"/>
    </row>
    <row r="168" spans="1:64" outlineLevel="1">
      <c r="A168" s="9"/>
      <c r="B168" s="9"/>
      <c r="C168" s="46"/>
      <c r="D168" s="129" t="s">
        <v>122</v>
      </c>
      <c r="E168" s="9"/>
      <c r="F168" s="9"/>
      <c r="G168" s="196">
        <v>0</v>
      </c>
      <c r="H168" s="111"/>
      <c r="I168" s="111"/>
      <c r="J168" s="111"/>
      <c r="K168" s="111"/>
      <c r="L168" s="111"/>
      <c r="M168" s="111"/>
      <c r="N168" s="100"/>
      <c r="O168" s="29"/>
      <c r="P168" s="29"/>
      <c r="Q168" s="29"/>
      <c r="R168" s="29"/>
      <c r="S168" s="100"/>
      <c r="T168" s="100"/>
      <c r="U168" s="100"/>
      <c r="V168" s="100"/>
      <c r="W168" s="100"/>
      <c r="X168" s="100"/>
      <c r="Y168" s="100"/>
      <c r="Z168" s="100"/>
      <c r="AA168" s="100"/>
      <c r="AB168" s="227"/>
      <c r="AC168" s="227"/>
      <c r="AD168" s="227"/>
      <c r="AE168" s="227"/>
      <c r="AF168" s="227"/>
      <c r="AG168" s="227"/>
      <c r="AH168" s="227"/>
      <c r="AI168" s="227"/>
      <c r="AJ168" s="227"/>
      <c r="AK168" s="227"/>
      <c r="AL168" s="227"/>
      <c r="AM168" s="227"/>
      <c r="AN168" s="227"/>
      <c r="AO168" s="227"/>
      <c r="AP168" s="227"/>
      <c r="AQ168" s="227"/>
      <c r="AR168" s="227"/>
      <c r="AS168" s="227"/>
      <c r="AT168" s="227"/>
      <c r="AU168" s="227"/>
      <c r="AV168" s="227"/>
      <c r="AW168" s="227"/>
      <c r="AX168" s="227"/>
      <c r="AY168" s="227"/>
      <c r="AZ168" s="227"/>
      <c r="BA168" s="227"/>
      <c r="BB168" s="227"/>
      <c r="BC168" s="227"/>
      <c r="BD168" s="227"/>
      <c r="BE168" s="227"/>
      <c r="BF168" s="227"/>
      <c r="BG168" s="227"/>
      <c r="BH168" s="227"/>
      <c r="BI168" s="227"/>
      <c r="BJ168" s="227"/>
      <c r="BK168" s="220"/>
      <c r="BL168" s="220"/>
    </row>
    <row r="169" spans="1:64" outlineLevel="1">
      <c r="A169" s="9"/>
      <c r="B169" s="9"/>
      <c r="C169" s="46"/>
      <c r="D169" s="129" t="s">
        <v>123</v>
      </c>
      <c r="E169" s="9"/>
      <c r="F169" s="9"/>
      <c r="G169" s="196">
        <v>0</v>
      </c>
      <c r="H169" s="111"/>
      <c r="I169" s="111"/>
      <c r="J169" s="111"/>
      <c r="K169" s="111"/>
      <c r="L169" s="111"/>
      <c r="M169" s="111"/>
      <c r="N169" s="100"/>
      <c r="O169" s="29"/>
      <c r="P169" s="29"/>
      <c r="Q169" s="29"/>
      <c r="R169" s="29"/>
      <c r="S169" s="100"/>
      <c r="T169" s="100"/>
      <c r="U169" s="100"/>
      <c r="V169" s="100"/>
      <c r="W169" s="100"/>
      <c r="X169" s="100"/>
      <c r="Y169" s="100"/>
      <c r="Z169" s="100"/>
      <c r="AA169" s="100"/>
      <c r="AB169" s="227"/>
      <c r="AC169" s="227"/>
      <c r="AD169" s="227"/>
      <c r="AE169" s="227"/>
      <c r="AF169" s="227"/>
      <c r="AG169" s="227"/>
      <c r="AH169" s="227"/>
      <c r="AI169" s="227"/>
      <c r="AJ169" s="227"/>
      <c r="AK169" s="227"/>
      <c r="AL169" s="227"/>
      <c r="AM169" s="227"/>
      <c r="AN169" s="227"/>
      <c r="AO169" s="227"/>
      <c r="AP169" s="227"/>
      <c r="AQ169" s="227"/>
      <c r="AR169" s="227"/>
      <c r="AS169" s="227"/>
      <c r="AT169" s="227"/>
      <c r="AU169" s="227"/>
      <c r="AV169" s="227"/>
      <c r="AW169" s="227"/>
      <c r="AX169" s="227"/>
      <c r="AY169" s="227"/>
      <c r="AZ169" s="227"/>
      <c r="BA169" s="227"/>
      <c r="BB169" s="227"/>
      <c r="BC169" s="227"/>
      <c r="BD169" s="227"/>
      <c r="BE169" s="227"/>
      <c r="BF169" s="227"/>
      <c r="BG169" s="227"/>
      <c r="BH169" s="227"/>
      <c r="BI169" s="227"/>
      <c r="BJ169" s="227"/>
      <c r="BK169" s="220"/>
      <c r="BL169" s="220"/>
    </row>
    <row r="170" spans="1:64" outlineLevel="1">
      <c r="A170" s="9"/>
      <c r="B170" s="9"/>
      <c r="C170" s="46"/>
      <c r="D170" s="129" t="s">
        <v>124</v>
      </c>
      <c r="E170" s="9"/>
      <c r="F170" s="9"/>
      <c r="G170" s="196">
        <v>0</v>
      </c>
      <c r="H170" s="111"/>
      <c r="I170" s="111"/>
      <c r="J170" s="111"/>
      <c r="K170" s="111"/>
      <c r="L170" s="111"/>
      <c r="M170" s="111"/>
      <c r="N170" s="100"/>
      <c r="O170" s="29"/>
      <c r="P170" s="29"/>
      <c r="Q170" s="29"/>
      <c r="R170" s="29"/>
      <c r="S170" s="100"/>
      <c r="T170" s="100"/>
      <c r="U170" s="100"/>
      <c r="V170" s="100"/>
      <c r="W170" s="100"/>
      <c r="X170" s="100"/>
      <c r="Y170" s="100"/>
      <c r="Z170" s="100"/>
      <c r="AA170" s="100"/>
      <c r="AB170" s="227"/>
      <c r="AC170" s="227"/>
      <c r="AD170" s="227"/>
      <c r="AE170" s="227"/>
      <c r="AF170" s="227"/>
      <c r="AG170" s="227"/>
      <c r="AH170" s="227"/>
      <c r="AI170" s="227"/>
      <c r="AJ170" s="227"/>
      <c r="AK170" s="227"/>
      <c r="AL170" s="227"/>
      <c r="AM170" s="227"/>
      <c r="AN170" s="227"/>
      <c r="AO170" s="227"/>
      <c r="AP170" s="227"/>
      <c r="AQ170" s="227"/>
      <c r="AR170" s="227"/>
      <c r="AS170" s="227"/>
      <c r="AT170" s="227"/>
      <c r="AU170" s="227"/>
      <c r="AV170" s="227"/>
      <c r="AW170" s="227"/>
      <c r="AX170" s="227"/>
      <c r="AY170" s="227"/>
      <c r="AZ170" s="227"/>
      <c r="BA170" s="227"/>
      <c r="BB170" s="227"/>
      <c r="BC170" s="227"/>
      <c r="BD170" s="227"/>
      <c r="BE170" s="227"/>
      <c r="BF170" s="227"/>
      <c r="BG170" s="227"/>
      <c r="BH170" s="227"/>
      <c r="BI170" s="227"/>
      <c r="BJ170" s="227"/>
      <c r="BK170" s="220"/>
      <c r="BL170" s="220"/>
    </row>
    <row r="171" spans="1:64" outlineLevel="1">
      <c r="A171" s="9"/>
      <c r="B171" s="9"/>
      <c r="C171" s="46"/>
      <c r="D171" s="129" t="s">
        <v>125</v>
      </c>
      <c r="E171" s="9"/>
      <c r="F171" s="9"/>
      <c r="G171" s="196">
        <v>0</v>
      </c>
      <c r="H171" s="111"/>
      <c r="I171" s="111"/>
      <c r="J171" s="111"/>
      <c r="K171" s="111"/>
      <c r="L171" s="111"/>
      <c r="M171" s="111"/>
      <c r="N171" s="100"/>
      <c r="O171" s="29"/>
      <c r="P171" s="29"/>
      <c r="Q171" s="29"/>
      <c r="R171" s="29"/>
      <c r="S171" s="100"/>
      <c r="T171" s="100"/>
      <c r="U171" s="100"/>
      <c r="V171" s="100"/>
      <c r="W171" s="100"/>
      <c r="X171" s="100"/>
      <c r="Y171" s="100"/>
      <c r="Z171" s="100"/>
      <c r="AA171" s="100"/>
      <c r="AB171" s="227"/>
      <c r="AC171" s="227"/>
      <c r="AD171" s="227"/>
      <c r="AE171" s="227"/>
      <c r="AF171" s="227"/>
      <c r="AG171" s="227"/>
      <c r="AH171" s="227"/>
      <c r="AI171" s="227"/>
      <c r="AJ171" s="227"/>
      <c r="AK171" s="227"/>
      <c r="AL171" s="227"/>
      <c r="AM171" s="227"/>
      <c r="AN171" s="227"/>
      <c r="AO171" s="227"/>
      <c r="AP171" s="227"/>
      <c r="AQ171" s="227"/>
      <c r="AR171" s="227"/>
      <c r="AS171" s="227"/>
      <c r="AT171" s="227"/>
      <c r="AU171" s="227"/>
      <c r="AV171" s="227"/>
      <c r="AW171" s="227"/>
      <c r="AX171" s="227"/>
      <c r="AY171" s="227"/>
      <c r="AZ171" s="227"/>
      <c r="BA171" s="227"/>
      <c r="BB171" s="227"/>
      <c r="BC171" s="227"/>
      <c r="BD171" s="227"/>
      <c r="BE171" s="227"/>
      <c r="BF171" s="227"/>
      <c r="BG171" s="227"/>
      <c r="BH171" s="227"/>
      <c r="BI171" s="227"/>
      <c r="BJ171" s="227"/>
      <c r="BK171" s="220"/>
      <c r="BL171" s="220"/>
    </row>
    <row r="172" spans="1:64" outlineLevel="1">
      <c r="A172" s="9"/>
      <c r="B172" s="9"/>
      <c r="C172" s="46"/>
      <c r="D172" s="129" t="s">
        <v>126</v>
      </c>
      <c r="E172" s="9"/>
      <c r="F172" s="9"/>
      <c r="G172" s="196">
        <v>0</v>
      </c>
      <c r="H172" s="111"/>
      <c r="I172" s="111"/>
      <c r="J172" s="111"/>
      <c r="K172" s="111"/>
      <c r="L172" s="111"/>
      <c r="M172" s="111"/>
      <c r="N172" s="100"/>
      <c r="O172" s="29"/>
      <c r="P172" s="29"/>
      <c r="Q172" s="29"/>
      <c r="R172" s="29"/>
      <c r="S172" s="100"/>
      <c r="T172" s="100"/>
      <c r="U172" s="100"/>
      <c r="V172" s="100"/>
      <c r="W172" s="100"/>
      <c r="X172" s="100"/>
      <c r="Y172" s="100"/>
      <c r="Z172" s="100"/>
      <c r="AA172" s="100"/>
      <c r="AB172" s="227"/>
      <c r="AC172" s="227"/>
      <c r="AD172" s="227"/>
      <c r="AE172" s="227"/>
      <c r="AF172" s="227"/>
      <c r="AG172" s="227"/>
      <c r="AH172" s="227"/>
      <c r="AI172" s="227"/>
      <c r="AJ172" s="227"/>
      <c r="AK172" s="227"/>
      <c r="AL172" s="227"/>
      <c r="AM172" s="227"/>
      <c r="AN172" s="227"/>
      <c r="AO172" s="227"/>
      <c r="AP172" s="227"/>
      <c r="AQ172" s="227"/>
      <c r="AR172" s="227"/>
      <c r="AS172" s="227"/>
      <c r="AT172" s="227"/>
      <c r="AU172" s="227"/>
      <c r="AV172" s="227"/>
      <c r="AW172" s="227"/>
      <c r="AX172" s="227"/>
      <c r="AY172" s="227"/>
      <c r="AZ172" s="227"/>
      <c r="BA172" s="227"/>
      <c r="BB172" s="227"/>
      <c r="BC172" s="227"/>
      <c r="BD172" s="227"/>
      <c r="BE172" s="227"/>
      <c r="BF172" s="227"/>
      <c r="BG172" s="227"/>
      <c r="BH172" s="227"/>
      <c r="BI172" s="227"/>
      <c r="BJ172" s="227"/>
      <c r="BK172" s="220"/>
      <c r="BL172" s="220"/>
    </row>
    <row r="173" spans="1:64" outlineLevel="1">
      <c r="A173" s="9"/>
      <c r="B173" s="9"/>
      <c r="C173" s="46"/>
      <c r="D173" s="129" t="s">
        <v>127</v>
      </c>
      <c r="E173" s="9"/>
      <c r="F173" s="9"/>
      <c r="G173" s="196">
        <v>0</v>
      </c>
      <c r="H173" s="111"/>
      <c r="I173" s="111"/>
      <c r="J173" s="111"/>
      <c r="K173" s="111"/>
      <c r="L173" s="111"/>
      <c r="M173" s="111"/>
      <c r="N173" s="100"/>
      <c r="O173" s="29"/>
      <c r="P173" s="29"/>
      <c r="Q173" s="29"/>
      <c r="R173" s="29"/>
      <c r="S173" s="100"/>
      <c r="T173" s="100"/>
      <c r="U173" s="100"/>
      <c r="V173" s="100"/>
      <c r="W173" s="100"/>
      <c r="X173" s="100"/>
      <c r="Y173" s="100"/>
      <c r="Z173" s="100"/>
      <c r="AA173" s="100"/>
      <c r="AB173" s="227"/>
      <c r="AC173" s="227"/>
      <c r="AD173" s="227"/>
      <c r="AE173" s="227"/>
      <c r="AF173" s="227"/>
      <c r="AG173" s="227"/>
      <c r="AH173" s="227"/>
      <c r="AI173" s="227"/>
      <c r="AJ173" s="227"/>
      <c r="AK173" s="227"/>
      <c r="AL173" s="227"/>
      <c r="AM173" s="227"/>
      <c r="AN173" s="227"/>
      <c r="AO173" s="227"/>
      <c r="AP173" s="227"/>
      <c r="AQ173" s="227"/>
      <c r="AR173" s="227"/>
      <c r="AS173" s="227"/>
      <c r="AT173" s="227"/>
      <c r="AU173" s="227"/>
      <c r="AV173" s="227"/>
      <c r="AW173" s="227"/>
      <c r="AX173" s="227"/>
      <c r="AY173" s="227"/>
      <c r="AZ173" s="227"/>
      <c r="BA173" s="227"/>
      <c r="BB173" s="227"/>
      <c r="BC173" s="227"/>
      <c r="BD173" s="227"/>
      <c r="BE173" s="227"/>
      <c r="BF173" s="227"/>
      <c r="BG173" s="227"/>
      <c r="BH173" s="227"/>
      <c r="BI173" s="227"/>
      <c r="BJ173" s="227"/>
      <c r="BK173" s="220"/>
      <c r="BL173" s="220"/>
    </row>
    <row r="174" spans="1:64" outlineLevel="1">
      <c r="A174" s="9"/>
      <c r="B174" s="9"/>
      <c r="C174" s="46"/>
      <c r="D174" s="129" t="s">
        <v>128</v>
      </c>
      <c r="E174" s="9"/>
      <c r="F174" s="9"/>
      <c r="G174" s="196">
        <v>0</v>
      </c>
      <c r="H174" s="111"/>
      <c r="I174" s="111"/>
      <c r="J174" s="111"/>
      <c r="K174" s="111"/>
      <c r="L174" s="111"/>
      <c r="M174" s="111"/>
      <c r="N174" s="100"/>
      <c r="O174" s="29"/>
      <c r="P174" s="29"/>
      <c r="Q174" s="29"/>
      <c r="R174" s="29"/>
      <c r="S174" s="100"/>
      <c r="T174" s="100"/>
      <c r="U174" s="100"/>
      <c r="V174" s="100"/>
      <c r="W174" s="100"/>
      <c r="X174" s="100"/>
      <c r="Y174" s="100"/>
      <c r="Z174" s="100"/>
      <c r="AA174" s="100"/>
      <c r="AB174" s="227"/>
      <c r="AC174" s="227"/>
      <c r="AD174" s="227"/>
      <c r="AE174" s="227"/>
      <c r="AF174" s="227"/>
      <c r="AG174" s="227"/>
      <c r="AH174" s="227"/>
      <c r="AI174" s="227"/>
      <c r="AJ174" s="227"/>
      <c r="AK174" s="227"/>
      <c r="AL174" s="227"/>
      <c r="AM174" s="227"/>
      <c r="AN174" s="227"/>
      <c r="AO174" s="227"/>
      <c r="AP174" s="227"/>
      <c r="AQ174" s="227"/>
      <c r="AR174" s="227"/>
      <c r="AS174" s="227"/>
      <c r="AT174" s="227"/>
      <c r="AU174" s="227"/>
      <c r="AV174" s="227"/>
      <c r="AW174" s="227"/>
      <c r="AX174" s="227"/>
      <c r="AY174" s="227"/>
      <c r="AZ174" s="227"/>
      <c r="BA174" s="227"/>
      <c r="BB174" s="227"/>
      <c r="BC174" s="227"/>
      <c r="BD174" s="227"/>
      <c r="BE174" s="227"/>
      <c r="BF174" s="227"/>
      <c r="BG174" s="227"/>
      <c r="BH174" s="227"/>
      <c r="BI174" s="227"/>
      <c r="BJ174" s="227"/>
      <c r="BK174" s="220"/>
      <c r="BL174" s="220"/>
    </row>
    <row r="175" spans="1:64" outlineLevel="1">
      <c r="A175" s="9"/>
      <c r="B175" s="9"/>
      <c r="C175" s="46"/>
      <c r="D175" s="129">
        <v>0</v>
      </c>
      <c r="E175" s="9"/>
      <c r="F175" s="9"/>
      <c r="G175" s="196">
        <v>0</v>
      </c>
      <c r="H175" s="111"/>
      <c r="I175" s="111"/>
      <c r="J175" s="111"/>
      <c r="K175" s="111"/>
      <c r="L175" s="111"/>
      <c r="M175" s="111"/>
      <c r="N175" s="100"/>
      <c r="O175" s="29"/>
      <c r="P175" s="29"/>
      <c r="Q175" s="29"/>
      <c r="R175" s="29"/>
      <c r="S175" s="100"/>
      <c r="T175" s="100"/>
      <c r="U175" s="100"/>
      <c r="V175" s="100"/>
      <c r="W175" s="100"/>
      <c r="X175" s="100"/>
      <c r="Y175" s="100"/>
      <c r="Z175" s="100"/>
      <c r="AA175" s="100"/>
      <c r="AB175" s="227"/>
      <c r="AC175" s="227"/>
      <c r="AD175" s="227"/>
      <c r="AE175" s="227"/>
      <c r="AF175" s="227"/>
      <c r="AG175" s="227"/>
      <c r="AH175" s="227"/>
      <c r="AI175" s="227"/>
      <c r="AJ175" s="227"/>
      <c r="AK175" s="227"/>
      <c r="AL175" s="227"/>
      <c r="AM175" s="227"/>
      <c r="AN175" s="227"/>
      <c r="AO175" s="227"/>
      <c r="AP175" s="227"/>
      <c r="AQ175" s="227"/>
      <c r="AR175" s="227"/>
      <c r="AS175" s="227"/>
      <c r="AT175" s="227"/>
      <c r="AU175" s="227"/>
      <c r="AV175" s="227"/>
      <c r="AW175" s="227"/>
      <c r="AX175" s="227"/>
      <c r="AY175" s="227"/>
      <c r="AZ175" s="227"/>
      <c r="BA175" s="227"/>
      <c r="BB175" s="227"/>
      <c r="BC175" s="227"/>
      <c r="BD175" s="227"/>
      <c r="BE175" s="227"/>
      <c r="BF175" s="227"/>
      <c r="BG175" s="227"/>
      <c r="BH175" s="227"/>
      <c r="BI175" s="227"/>
      <c r="BJ175" s="227"/>
      <c r="BK175" s="220"/>
      <c r="BL175" s="220"/>
    </row>
    <row r="176" spans="1:64" outlineLevel="1">
      <c r="A176" s="9"/>
      <c r="B176" s="9"/>
      <c r="C176" s="46"/>
      <c r="D176" s="129">
        <v>0</v>
      </c>
      <c r="E176" s="9"/>
      <c r="F176" s="9"/>
      <c r="G176" s="196">
        <v>0</v>
      </c>
      <c r="H176" s="111"/>
      <c r="I176" s="111"/>
      <c r="J176" s="111"/>
      <c r="K176" s="111"/>
      <c r="L176" s="111"/>
      <c r="M176" s="111"/>
      <c r="N176" s="100"/>
      <c r="O176" s="29"/>
      <c r="P176" s="29"/>
      <c r="Q176" s="29"/>
      <c r="R176" s="29"/>
      <c r="S176" s="100"/>
      <c r="T176" s="100"/>
      <c r="U176" s="100"/>
      <c r="V176" s="100"/>
      <c r="W176" s="100"/>
      <c r="X176" s="100"/>
      <c r="Y176" s="100"/>
      <c r="Z176" s="100"/>
      <c r="AA176" s="100"/>
      <c r="AB176" s="227"/>
      <c r="AC176" s="227"/>
      <c r="AD176" s="227"/>
      <c r="AE176" s="227"/>
      <c r="AF176" s="227"/>
      <c r="AG176" s="227"/>
      <c r="AH176" s="227"/>
      <c r="AI176" s="227"/>
      <c r="AJ176" s="227"/>
      <c r="AK176" s="227"/>
      <c r="AL176" s="227"/>
      <c r="AM176" s="227"/>
      <c r="AN176" s="227"/>
      <c r="AO176" s="227"/>
      <c r="AP176" s="227"/>
      <c r="AQ176" s="227"/>
      <c r="AR176" s="227"/>
      <c r="AS176" s="227"/>
      <c r="AT176" s="227"/>
      <c r="AU176" s="227"/>
      <c r="AV176" s="227"/>
      <c r="AW176" s="227"/>
      <c r="AX176" s="227"/>
      <c r="AY176" s="227"/>
      <c r="AZ176" s="227"/>
      <c r="BA176" s="227"/>
      <c r="BB176" s="227"/>
      <c r="BC176" s="227"/>
      <c r="BD176" s="227"/>
      <c r="BE176" s="227"/>
      <c r="BF176" s="227"/>
      <c r="BG176" s="227"/>
      <c r="BH176" s="227"/>
      <c r="BI176" s="227"/>
      <c r="BJ176" s="227"/>
      <c r="BK176" s="220"/>
      <c r="BL176" s="220"/>
    </row>
    <row r="177" spans="1:64" outlineLevel="1">
      <c r="A177" s="9"/>
      <c r="B177" s="9"/>
      <c r="C177" s="46"/>
      <c r="D177" s="129">
        <v>0</v>
      </c>
      <c r="E177" s="9"/>
      <c r="F177" s="9"/>
      <c r="G177" s="196">
        <v>0</v>
      </c>
      <c r="H177" s="111"/>
      <c r="I177" s="111"/>
      <c r="J177" s="111"/>
      <c r="K177" s="111"/>
      <c r="L177" s="111"/>
      <c r="M177" s="111"/>
      <c r="N177" s="100"/>
      <c r="O177" s="29"/>
      <c r="P177" s="29"/>
      <c r="Q177" s="29"/>
      <c r="R177" s="29"/>
      <c r="S177" s="100"/>
      <c r="T177" s="100"/>
      <c r="U177" s="100"/>
      <c r="V177" s="100"/>
      <c r="W177" s="100"/>
      <c r="X177" s="100"/>
      <c r="Y177" s="100"/>
      <c r="Z177" s="100"/>
      <c r="AA177" s="100"/>
      <c r="AB177" s="227"/>
      <c r="AC177" s="227"/>
      <c r="AD177" s="227"/>
      <c r="AE177" s="227"/>
      <c r="AF177" s="227"/>
      <c r="AG177" s="227"/>
      <c r="AH177" s="227"/>
      <c r="AI177" s="227"/>
      <c r="AJ177" s="227"/>
      <c r="AK177" s="227"/>
      <c r="AL177" s="227"/>
      <c r="AM177" s="227"/>
      <c r="AN177" s="227"/>
      <c r="AO177" s="227"/>
      <c r="AP177" s="227"/>
      <c r="AQ177" s="227"/>
      <c r="AR177" s="227"/>
      <c r="AS177" s="227"/>
      <c r="AT177" s="227"/>
      <c r="AU177" s="227"/>
      <c r="AV177" s="227"/>
      <c r="AW177" s="227"/>
      <c r="AX177" s="227"/>
      <c r="AY177" s="227"/>
      <c r="AZ177" s="227"/>
      <c r="BA177" s="227"/>
      <c r="BB177" s="227"/>
      <c r="BC177" s="227"/>
      <c r="BD177" s="227"/>
      <c r="BE177" s="227"/>
      <c r="BF177" s="227"/>
      <c r="BG177" s="227"/>
      <c r="BH177" s="227"/>
      <c r="BI177" s="227"/>
      <c r="BJ177" s="227"/>
      <c r="BK177" s="220"/>
      <c r="BL177" s="220"/>
    </row>
    <row r="178" spans="1:64" outlineLevel="1">
      <c r="A178" s="9"/>
      <c r="B178" s="9"/>
      <c r="C178" s="46"/>
      <c r="D178" s="129">
        <v>0</v>
      </c>
      <c r="E178" s="9"/>
      <c r="F178" s="9"/>
      <c r="G178" s="196">
        <v>0</v>
      </c>
      <c r="H178" s="111"/>
      <c r="I178" s="111"/>
      <c r="J178" s="111"/>
      <c r="K178" s="111"/>
      <c r="L178" s="111"/>
      <c r="M178" s="111"/>
      <c r="N178" s="100"/>
      <c r="O178" s="29"/>
      <c r="P178" s="29"/>
      <c r="Q178" s="29"/>
      <c r="R178" s="29"/>
      <c r="S178" s="100"/>
      <c r="T178" s="100"/>
      <c r="U178" s="100"/>
      <c r="V178" s="100"/>
      <c r="W178" s="100"/>
      <c r="X178" s="100"/>
      <c r="Y178" s="100"/>
      <c r="Z178" s="100"/>
      <c r="AA178" s="100"/>
      <c r="AB178" s="227"/>
      <c r="AC178" s="227"/>
      <c r="AD178" s="227"/>
      <c r="AE178" s="227"/>
      <c r="AF178" s="227"/>
      <c r="AG178" s="227"/>
      <c r="AH178" s="227"/>
      <c r="AI178" s="227"/>
      <c r="AJ178" s="227"/>
      <c r="AK178" s="227"/>
      <c r="AL178" s="227"/>
      <c r="AM178" s="227"/>
      <c r="AN178" s="227"/>
      <c r="AO178" s="227"/>
      <c r="AP178" s="227"/>
      <c r="AQ178" s="227"/>
      <c r="AR178" s="227"/>
      <c r="AS178" s="227"/>
      <c r="AT178" s="227"/>
      <c r="AU178" s="227"/>
      <c r="AV178" s="227"/>
      <c r="AW178" s="227"/>
      <c r="AX178" s="227"/>
      <c r="AY178" s="227"/>
      <c r="AZ178" s="227"/>
      <c r="BA178" s="227"/>
      <c r="BB178" s="227"/>
      <c r="BC178" s="227"/>
      <c r="BD178" s="227"/>
      <c r="BE178" s="227"/>
      <c r="BF178" s="227"/>
      <c r="BG178" s="227"/>
      <c r="BH178" s="227"/>
      <c r="BI178" s="227"/>
      <c r="BJ178" s="227"/>
      <c r="BK178" s="220"/>
      <c r="BL178" s="220"/>
    </row>
    <row r="179" spans="1:64" outlineLevel="1">
      <c r="A179" s="9"/>
      <c r="B179" s="9"/>
      <c r="C179" s="46"/>
      <c r="D179" s="129">
        <v>0</v>
      </c>
      <c r="E179" s="9"/>
      <c r="F179" s="9"/>
      <c r="G179" s="196">
        <v>0</v>
      </c>
      <c r="H179" s="111"/>
      <c r="I179" s="111"/>
      <c r="J179" s="111"/>
      <c r="K179" s="111"/>
      <c r="L179" s="111"/>
      <c r="M179" s="111"/>
      <c r="N179" s="100"/>
      <c r="O179" s="29"/>
      <c r="P179" s="29"/>
      <c r="Q179" s="29"/>
      <c r="R179" s="29"/>
      <c r="S179" s="100"/>
      <c r="T179" s="100"/>
      <c r="U179" s="100"/>
      <c r="V179" s="100"/>
      <c r="W179" s="100"/>
      <c r="X179" s="100"/>
      <c r="Y179" s="100"/>
      <c r="Z179" s="100"/>
      <c r="AA179" s="100"/>
      <c r="AB179" s="227"/>
      <c r="AC179" s="227"/>
      <c r="AD179" s="227"/>
      <c r="AE179" s="227"/>
      <c r="AF179" s="227"/>
      <c r="AG179" s="227"/>
      <c r="AH179" s="227"/>
      <c r="AI179" s="227"/>
      <c r="AJ179" s="227"/>
      <c r="AK179" s="227"/>
      <c r="AL179" s="227"/>
      <c r="AM179" s="227"/>
      <c r="AN179" s="227"/>
      <c r="AO179" s="227"/>
      <c r="AP179" s="227"/>
      <c r="AQ179" s="227"/>
      <c r="AR179" s="227"/>
      <c r="AS179" s="227"/>
      <c r="AT179" s="227"/>
      <c r="AU179" s="227"/>
      <c r="AV179" s="227"/>
      <c r="AW179" s="227"/>
      <c r="AX179" s="227"/>
      <c r="AY179" s="227"/>
      <c r="AZ179" s="227"/>
      <c r="BA179" s="227"/>
      <c r="BB179" s="227"/>
      <c r="BC179" s="227"/>
      <c r="BD179" s="227"/>
      <c r="BE179" s="227"/>
      <c r="BF179" s="227"/>
      <c r="BG179" s="227"/>
      <c r="BH179" s="227"/>
      <c r="BI179" s="227"/>
      <c r="BJ179" s="227"/>
      <c r="BK179" s="220"/>
      <c r="BL179" s="220"/>
    </row>
    <row r="180" spans="1:64" outlineLevel="1">
      <c r="A180" s="9"/>
      <c r="B180" s="9"/>
      <c r="C180" s="46"/>
      <c r="D180" s="129">
        <v>0</v>
      </c>
      <c r="E180" s="9"/>
      <c r="F180" s="9"/>
      <c r="G180" s="196">
        <v>0</v>
      </c>
      <c r="H180" s="111"/>
      <c r="I180" s="111"/>
      <c r="J180" s="111"/>
      <c r="K180" s="111"/>
      <c r="L180" s="111"/>
      <c r="M180" s="111"/>
      <c r="N180" s="100"/>
      <c r="O180" s="29"/>
      <c r="P180" s="29"/>
      <c r="Q180" s="29"/>
      <c r="R180" s="29"/>
      <c r="S180" s="100"/>
      <c r="T180" s="100"/>
      <c r="U180" s="100"/>
      <c r="V180" s="100"/>
      <c r="W180" s="100"/>
      <c r="X180" s="100"/>
      <c r="Y180" s="100"/>
      <c r="Z180" s="100"/>
      <c r="AA180" s="100"/>
      <c r="AB180" s="227"/>
      <c r="AC180" s="227"/>
      <c r="AD180" s="227"/>
      <c r="AE180" s="227"/>
      <c r="AF180" s="227"/>
      <c r="AG180" s="227"/>
      <c r="AH180" s="227"/>
      <c r="AI180" s="227"/>
      <c r="AJ180" s="227"/>
      <c r="AK180" s="227"/>
      <c r="AL180" s="227"/>
      <c r="AM180" s="227"/>
      <c r="AN180" s="227"/>
      <c r="AO180" s="227"/>
      <c r="AP180" s="227"/>
      <c r="AQ180" s="227"/>
      <c r="AR180" s="227"/>
      <c r="AS180" s="227"/>
      <c r="AT180" s="227"/>
      <c r="AU180" s="227"/>
      <c r="AV180" s="227"/>
      <c r="AW180" s="227"/>
      <c r="AX180" s="227"/>
      <c r="AY180" s="227"/>
      <c r="AZ180" s="227"/>
      <c r="BA180" s="227"/>
      <c r="BB180" s="227"/>
      <c r="BC180" s="227"/>
      <c r="BD180" s="227"/>
      <c r="BE180" s="227"/>
      <c r="BF180" s="227"/>
      <c r="BG180" s="227"/>
      <c r="BH180" s="227"/>
      <c r="BI180" s="227"/>
      <c r="BJ180" s="227"/>
      <c r="BK180" s="220"/>
      <c r="BL180" s="220"/>
    </row>
    <row r="181" spans="1:64" outlineLevel="1">
      <c r="A181" s="9"/>
      <c r="B181" s="9"/>
      <c r="C181" s="46"/>
      <c r="D181" s="129">
        <v>0</v>
      </c>
      <c r="E181" s="9"/>
      <c r="F181" s="9"/>
      <c r="G181" s="196">
        <v>0</v>
      </c>
      <c r="H181" s="111"/>
      <c r="I181" s="111"/>
      <c r="J181" s="111"/>
      <c r="K181" s="111"/>
      <c r="L181" s="111"/>
      <c r="M181" s="111"/>
      <c r="N181" s="100"/>
      <c r="O181" s="29"/>
      <c r="P181" s="29"/>
      <c r="Q181" s="29"/>
      <c r="R181" s="29"/>
      <c r="S181" s="100"/>
      <c r="T181" s="100"/>
      <c r="U181" s="100"/>
      <c r="V181" s="100"/>
      <c r="W181" s="100"/>
      <c r="X181" s="100"/>
      <c r="Y181" s="100"/>
      <c r="Z181" s="100"/>
      <c r="AA181" s="100"/>
      <c r="AB181" s="227"/>
      <c r="AC181" s="227"/>
      <c r="AD181" s="227"/>
      <c r="AE181" s="227"/>
      <c r="AF181" s="227"/>
      <c r="AG181" s="227"/>
      <c r="AH181" s="227"/>
      <c r="AI181" s="227"/>
      <c r="AJ181" s="227"/>
      <c r="AK181" s="227"/>
      <c r="AL181" s="227"/>
      <c r="AM181" s="227"/>
      <c r="AN181" s="227"/>
      <c r="AO181" s="227"/>
      <c r="AP181" s="227"/>
      <c r="AQ181" s="227"/>
      <c r="AR181" s="227"/>
      <c r="AS181" s="227"/>
      <c r="AT181" s="227"/>
      <c r="AU181" s="227"/>
      <c r="AV181" s="227"/>
      <c r="AW181" s="227"/>
      <c r="AX181" s="227"/>
      <c r="AY181" s="227"/>
      <c r="AZ181" s="227"/>
      <c r="BA181" s="227"/>
      <c r="BB181" s="227"/>
      <c r="BC181" s="227"/>
      <c r="BD181" s="227"/>
      <c r="BE181" s="227"/>
      <c r="BF181" s="227"/>
      <c r="BG181" s="227"/>
      <c r="BH181" s="227"/>
      <c r="BI181" s="227"/>
      <c r="BJ181" s="227"/>
      <c r="BK181" s="220"/>
      <c r="BL181" s="220"/>
    </row>
    <row r="182" spans="1:64" outlineLevel="1">
      <c r="A182" s="9"/>
      <c r="B182" s="9"/>
      <c r="C182" s="46"/>
      <c r="D182" s="129">
        <v>0</v>
      </c>
      <c r="E182" s="9"/>
      <c r="F182" s="9"/>
      <c r="G182" s="196">
        <v>0</v>
      </c>
      <c r="H182" s="111"/>
      <c r="I182" s="111"/>
      <c r="J182" s="111"/>
      <c r="K182" s="111"/>
      <c r="L182" s="111"/>
      <c r="M182" s="111"/>
      <c r="N182" s="100"/>
      <c r="O182" s="29"/>
      <c r="P182" s="29"/>
      <c r="Q182" s="29"/>
      <c r="R182" s="29"/>
      <c r="S182" s="100"/>
      <c r="T182" s="100"/>
      <c r="U182" s="100"/>
      <c r="V182" s="100"/>
      <c r="W182" s="100"/>
      <c r="X182" s="100"/>
      <c r="Y182" s="100"/>
      <c r="Z182" s="100"/>
      <c r="AA182" s="100"/>
      <c r="AB182" s="227"/>
      <c r="AC182" s="227"/>
      <c r="AD182" s="227"/>
      <c r="AE182" s="227"/>
      <c r="AF182" s="227"/>
      <c r="AG182" s="227"/>
      <c r="AH182" s="227"/>
      <c r="AI182" s="227"/>
      <c r="AJ182" s="227"/>
      <c r="AK182" s="227"/>
      <c r="AL182" s="227"/>
      <c r="AM182" s="227"/>
      <c r="AN182" s="227"/>
      <c r="AO182" s="227"/>
      <c r="AP182" s="227"/>
      <c r="AQ182" s="227"/>
      <c r="AR182" s="227"/>
      <c r="AS182" s="227"/>
      <c r="AT182" s="227"/>
      <c r="AU182" s="227"/>
      <c r="AV182" s="227"/>
      <c r="AW182" s="227"/>
      <c r="AX182" s="227"/>
      <c r="AY182" s="227"/>
      <c r="AZ182" s="227"/>
      <c r="BA182" s="227"/>
      <c r="BB182" s="227"/>
      <c r="BC182" s="227"/>
      <c r="BD182" s="227"/>
      <c r="BE182" s="227"/>
      <c r="BF182" s="227"/>
      <c r="BG182" s="227"/>
      <c r="BH182" s="227"/>
      <c r="BI182" s="227"/>
      <c r="BJ182" s="227"/>
      <c r="BK182" s="220"/>
      <c r="BL182" s="220"/>
    </row>
    <row r="183" spans="1:64" outlineLevel="1">
      <c r="A183" s="9"/>
      <c r="B183" s="9"/>
      <c r="C183" s="46"/>
      <c r="D183" s="129">
        <v>0</v>
      </c>
      <c r="E183" s="9"/>
      <c r="F183" s="9"/>
      <c r="G183" s="196">
        <v>0</v>
      </c>
      <c r="H183" s="111"/>
      <c r="I183" s="111"/>
      <c r="J183" s="111"/>
      <c r="K183" s="111"/>
      <c r="L183" s="111"/>
      <c r="M183" s="111"/>
      <c r="N183" s="100"/>
      <c r="O183" s="29"/>
      <c r="P183" s="29"/>
      <c r="Q183" s="29"/>
      <c r="R183" s="29"/>
      <c r="S183" s="100"/>
      <c r="T183" s="100"/>
      <c r="U183" s="100"/>
      <c r="V183" s="100"/>
      <c r="W183" s="100"/>
      <c r="X183" s="100"/>
      <c r="Y183" s="100"/>
      <c r="Z183" s="100"/>
      <c r="AA183" s="100"/>
      <c r="AB183" s="227"/>
      <c r="AC183" s="227"/>
      <c r="AD183" s="227"/>
      <c r="AE183" s="227"/>
      <c r="AF183" s="227"/>
      <c r="AG183" s="227"/>
      <c r="AH183" s="227"/>
      <c r="AI183" s="227"/>
      <c r="AJ183" s="227"/>
      <c r="AK183" s="227"/>
      <c r="AL183" s="227"/>
      <c r="AM183" s="227"/>
      <c r="AN183" s="227"/>
      <c r="AO183" s="227"/>
      <c r="AP183" s="227"/>
      <c r="AQ183" s="227"/>
      <c r="AR183" s="227"/>
      <c r="AS183" s="227"/>
      <c r="AT183" s="227"/>
      <c r="AU183" s="227"/>
      <c r="AV183" s="227"/>
      <c r="AW183" s="227"/>
      <c r="AX183" s="227"/>
      <c r="AY183" s="227"/>
      <c r="AZ183" s="227"/>
      <c r="BA183" s="227"/>
      <c r="BB183" s="227"/>
      <c r="BC183" s="227"/>
      <c r="BD183" s="227"/>
      <c r="BE183" s="227"/>
      <c r="BF183" s="227"/>
      <c r="BG183" s="227"/>
      <c r="BH183" s="227"/>
      <c r="BI183" s="227"/>
      <c r="BJ183" s="227"/>
      <c r="BK183" s="220"/>
      <c r="BL183" s="220"/>
    </row>
    <row r="184" spans="1:64" outlineLevel="1">
      <c r="A184" s="9"/>
      <c r="B184" s="9"/>
      <c r="C184" s="46"/>
      <c r="D184" s="129">
        <v>0</v>
      </c>
      <c r="E184" s="9"/>
      <c r="F184" s="9"/>
      <c r="G184" s="196">
        <v>0</v>
      </c>
      <c r="H184" s="111"/>
      <c r="I184" s="111"/>
      <c r="J184" s="111"/>
      <c r="K184" s="111"/>
      <c r="L184" s="111"/>
      <c r="M184" s="111"/>
      <c r="N184" s="100"/>
      <c r="O184" s="29"/>
      <c r="P184" s="29"/>
      <c r="Q184" s="29"/>
      <c r="R184" s="29"/>
      <c r="S184" s="100"/>
      <c r="T184" s="100"/>
      <c r="U184" s="100"/>
      <c r="V184" s="100"/>
      <c r="W184" s="100"/>
      <c r="X184" s="100"/>
      <c r="Y184" s="100"/>
      <c r="Z184" s="100"/>
      <c r="AA184" s="100"/>
      <c r="AB184" s="227"/>
      <c r="AC184" s="227"/>
      <c r="AD184" s="227"/>
      <c r="AE184" s="227"/>
      <c r="AF184" s="227"/>
      <c r="AG184" s="227"/>
      <c r="AH184" s="227"/>
      <c r="AI184" s="227"/>
      <c r="AJ184" s="227"/>
      <c r="AK184" s="227"/>
      <c r="AL184" s="227"/>
      <c r="AM184" s="227"/>
      <c r="AN184" s="227"/>
      <c r="AO184" s="227"/>
      <c r="AP184" s="227"/>
      <c r="AQ184" s="227"/>
      <c r="AR184" s="227"/>
      <c r="AS184" s="227"/>
      <c r="AT184" s="227"/>
      <c r="AU184" s="227"/>
      <c r="AV184" s="227"/>
      <c r="AW184" s="227"/>
      <c r="AX184" s="227"/>
      <c r="AY184" s="227"/>
      <c r="AZ184" s="227"/>
      <c r="BA184" s="227"/>
      <c r="BB184" s="227"/>
      <c r="BC184" s="227"/>
      <c r="BD184" s="227"/>
      <c r="BE184" s="227"/>
      <c r="BF184" s="227"/>
      <c r="BG184" s="227"/>
      <c r="BH184" s="227"/>
      <c r="BI184" s="227"/>
      <c r="BJ184" s="227"/>
      <c r="BK184" s="220"/>
      <c r="BL184" s="220"/>
    </row>
    <row r="185" spans="1:64" outlineLevel="1">
      <c r="A185" s="9"/>
      <c r="B185" s="9"/>
      <c r="C185" s="46"/>
      <c r="D185" s="129">
        <v>0</v>
      </c>
      <c r="E185" s="9"/>
      <c r="F185" s="9"/>
      <c r="G185" s="196">
        <v>0</v>
      </c>
      <c r="H185" s="111"/>
      <c r="I185" s="111"/>
      <c r="J185" s="111"/>
      <c r="K185" s="111"/>
      <c r="L185" s="111"/>
      <c r="M185" s="111"/>
      <c r="N185" s="100"/>
      <c r="O185" s="29"/>
      <c r="P185" s="29"/>
      <c r="Q185" s="29"/>
      <c r="R185" s="29"/>
      <c r="S185" s="100"/>
      <c r="T185" s="100"/>
      <c r="U185" s="100"/>
      <c r="V185" s="100"/>
      <c r="W185" s="100"/>
      <c r="X185" s="100"/>
      <c r="Y185" s="100"/>
      <c r="Z185" s="100"/>
      <c r="AA185" s="100"/>
      <c r="AB185" s="227"/>
      <c r="AC185" s="227"/>
      <c r="AD185" s="227"/>
      <c r="AE185" s="227"/>
      <c r="AF185" s="227"/>
      <c r="AG185" s="227"/>
      <c r="AH185" s="227"/>
      <c r="AI185" s="227"/>
      <c r="AJ185" s="227"/>
      <c r="AK185" s="227"/>
      <c r="AL185" s="227"/>
      <c r="AM185" s="227"/>
      <c r="AN185" s="227"/>
      <c r="AO185" s="227"/>
      <c r="AP185" s="227"/>
      <c r="AQ185" s="227"/>
      <c r="AR185" s="227"/>
      <c r="AS185" s="227"/>
      <c r="AT185" s="227"/>
      <c r="AU185" s="227"/>
      <c r="AV185" s="227"/>
      <c r="AW185" s="227"/>
      <c r="AX185" s="227"/>
      <c r="AY185" s="227"/>
      <c r="AZ185" s="227"/>
      <c r="BA185" s="227"/>
      <c r="BB185" s="227"/>
      <c r="BC185" s="227"/>
      <c r="BD185" s="227"/>
      <c r="BE185" s="227"/>
      <c r="BF185" s="227"/>
      <c r="BG185" s="227"/>
      <c r="BH185" s="227"/>
      <c r="BI185" s="227"/>
      <c r="BJ185" s="227"/>
      <c r="BK185" s="220"/>
      <c r="BL185" s="220"/>
    </row>
    <row r="186" spans="1:64" ht="12" customHeight="1" outlineLevel="1">
      <c r="A186" s="9"/>
      <c r="B186" s="9"/>
      <c r="C186" s="46"/>
      <c r="D186" s="129">
        <v>0</v>
      </c>
      <c r="E186" s="9"/>
      <c r="F186" s="9"/>
      <c r="G186" s="196">
        <v>0</v>
      </c>
      <c r="H186" s="111"/>
      <c r="I186" s="111"/>
      <c r="J186" s="111"/>
      <c r="K186" s="111"/>
      <c r="L186" s="111"/>
      <c r="M186" s="111"/>
      <c r="N186" s="100"/>
      <c r="O186" s="29"/>
      <c r="P186" s="29"/>
      <c r="Q186" s="29"/>
      <c r="R186" s="29"/>
      <c r="S186" s="100"/>
      <c r="T186" s="100"/>
      <c r="U186" s="100"/>
      <c r="V186" s="100"/>
      <c r="W186" s="100"/>
      <c r="X186" s="100"/>
      <c r="Y186" s="100"/>
      <c r="Z186" s="100"/>
      <c r="AA186" s="100"/>
      <c r="AB186" s="227"/>
      <c r="AC186" s="227"/>
      <c r="AD186" s="227"/>
      <c r="AE186" s="227"/>
      <c r="AF186" s="227"/>
      <c r="AG186" s="227"/>
      <c r="AH186" s="227"/>
      <c r="AI186" s="227"/>
      <c r="AJ186" s="227"/>
      <c r="AK186" s="227"/>
      <c r="AL186" s="227"/>
      <c r="AM186" s="227"/>
      <c r="AN186" s="227"/>
      <c r="AO186" s="227"/>
      <c r="AP186" s="227"/>
      <c r="AQ186" s="227"/>
      <c r="AR186" s="227"/>
      <c r="AS186" s="227"/>
      <c r="AT186" s="227"/>
      <c r="AU186" s="227"/>
      <c r="AV186" s="227"/>
      <c r="AW186" s="227"/>
      <c r="AX186" s="227"/>
      <c r="AY186" s="227"/>
      <c r="AZ186" s="227"/>
      <c r="BA186" s="227"/>
      <c r="BB186" s="227"/>
      <c r="BC186" s="227"/>
      <c r="BD186" s="227"/>
      <c r="BE186" s="227"/>
      <c r="BF186" s="227"/>
      <c r="BG186" s="227"/>
      <c r="BH186" s="227"/>
      <c r="BI186" s="227"/>
      <c r="BJ186" s="227"/>
      <c r="BK186" s="220"/>
      <c r="BL186" s="220"/>
    </row>
    <row r="187" spans="1:64" ht="12" customHeight="1" outlineLevel="1">
      <c r="A187" s="9"/>
      <c r="B187" s="9"/>
      <c r="C187" s="46"/>
      <c r="D187" s="129">
        <v>0</v>
      </c>
      <c r="E187" s="9"/>
      <c r="F187" s="9"/>
      <c r="G187" s="196">
        <v>0</v>
      </c>
      <c r="H187" s="111"/>
      <c r="I187" s="111"/>
      <c r="J187" s="111"/>
      <c r="K187" s="111"/>
      <c r="L187" s="111"/>
      <c r="M187" s="111"/>
      <c r="N187" s="100"/>
      <c r="O187" s="29"/>
      <c r="P187" s="29"/>
      <c r="Q187" s="29"/>
      <c r="R187" s="29"/>
      <c r="S187" s="100"/>
      <c r="T187" s="100"/>
      <c r="U187" s="100"/>
      <c r="V187" s="100"/>
      <c r="W187" s="100"/>
      <c r="X187" s="100"/>
      <c r="Y187" s="100"/>
      <c r="Z187" s="100"/>
      <c r="AA187" s="100"/>
      <c r="AB187" s="227"/>
      <c r="AC187" s="227"/>
      <c r="AD187" s="227"/>
      <c r="AE187" s="227"/>
      <c r="AF187" s="227"/>
      <c r="AG187" s="227"/>
      <c r="AH187" s="227"/>
      <c r="AI187" s="227"/>
      <c r="AJ187" s="227"/>
      <c r="AK187" s="227"/>
      <c r="AL187" s="227"/>
      <c r="AM187" s="227"/>
      <c r="AN187" s="227"/>
      <c r="AO187" s="227"/>
      <c r="AP187" s="227"/>
      <c r="AQ187" s="227"/>
      <c r="AR187" s="227"/>
      <c r="AS187" s="227"/>
      <c r="AT187" s="227"/>
      <c r="AU187" s="227"/>
      <c r="AV187" s="227"/>
      <c r="AW187" s="227"/>
      <c r="AX187" s="227"/>
      <c r="AY187" s="227"/>
      <c r="AZ187" s="227"/>
      <c r="BA187" s="227"/>
      <c r="BB187" s="227"/>
      <c r="BC187" s="227"/>
      <c r="BD187" s="227"/>
      <c r="BE187" s="227"/>
      <c r="BF187" s="227"/>
      <c r="BG187" s="227"/>
      <c r="BH187" s="227"/>
      <c r="BI187" s="227"/>
      <c r="BJ187" s="227"/>
      <c r="BK187" s="220"/>
      <c r="BL187" s="220"/>
    </row>
    <row r="188" spans="1:64" ht="12" customHeight="1" outlineLevel="1">
      <c r="A188" s="9"/>
      <c r="B188" s="9"/>
      <c r="C188" s="46"/>
      <c r="D188" s="129">
        <v>0</v>
      </c>
      <c r="E188" s="9"/>
      <c r="F188" s="9"/>
      <c r="G188" s="196">
        <v>0</v>
      </c>
      <c r="H188" s="111"/>
      <c r="I188" s="111"/>
      <c r="J188" s="111"/>
      <c r="K188" s="111"/>
      <c r="L188" s="111"/>
      <c r="M188" s="111"/>
      <c r="N188" s="100"/>
      <c r="O188" s="29"/>
      <c r="P188" s="29"/>
      <c r="Q188" s="29"/>
      <c r="R188" s="29"/>
      <c r="S188" s="100"/>
      <c r="T188" s="100"/>
      <c r="U188" s="100"/>
      <c r="V188" s="100"/>
      <c r="W188" s="100"/>
      <c r="X188" s="100"/>
      <c r="Y188" s="100"/>
      <c r="Z188" s="100"/>
      <c r="AA188" s="100"/>
      <c r="AB188" s="227"/>
      <c r="AC188" s="227"/>
      <c r="AD188" s="227"/>
      <c r="AE188" s="227"/>
      <c r="AF188" s="227"/>
      <c r="AG188" s="227"/>
      <c r="AH188" s="227"/>
      <c r="AI188" s="227"/>
      <c r="AJ188" s="227"/>
      <c r="AK188" s="227"/>
      <c r="AL188" s="227"/>
      <c r="AM188" s="227"/>
      <c r="AN188" s="227"/>
      <c r="AO188" s="227"/>
      <c r="AP188" s="227"/>
      <c r="AQ188" s="227"/>
      <c r="AR188" s="227"/>
      <c r="AS188" s="227"/>
      <c r="AT188" s="227"/>
      <c r="AU188" s="227"/>
      <c r="AV188" s="227"/>
      <c r="AW188" s="227"/>
      <c r="AX188" s="227"/>
      <c r="AY188" s="227"/>
      <c r="AZ188" s="227"/>
      <c r="BA188" s="227"/>
      <c r="BB188" s="227"/>
      <c r="BC188" s="227"/>
      <c r="BD188" s="227"/>
      <c r="BE188" s="227"/>
      <c r="BF188" s="227"/>
      <c r="BG188" s="227"/>
      <c r="BH188" s="227"/>
      <c r="BI188" s="227"/>
      <c r="BJ188" s="227"/>
      <c r="BK188" s="220"/>
      <c r="BL188" s="220"/>
    </row>
    <row r="189" spans="1:64" ht="12" customHeight="1" outlineLevel="1">
      <c r="A189" s="9"/>
      <c r="B189" s="9"/>
      <c r="C189" s="46"/>
      <c r="D189" s="129">
        <v>0</v>
      </c>
      <c r="E189" s="9"/>
      <c r="F189" s="9"/>
      <c r="G189" s="196">
        <v>0</v>
      </c>
      <c r="H189" s="111"/>
      <c r="I189" s="111"/>
      <c r="J189" s="111"/>
      <c r="K189" s="111"/>
      <c r="L189" s="111"/>
      <c r="M189" s="111"/>
      <c r="N189" s="100"/>
      <c r="O189" s="29"/>
      <c r="P189" s="29"/>
      <c r="Q189" s="29"/>
      <c r="R189" s="29"/>
      <c r="S189" s="100"/>
      <c r="T189" s="100"/>
      <c r="U189" s="100"/>
      <c r="V189" s="100"/>
      <c r="W189" s="100"/>
      <c r="X189" s="100"/>
      <c r="Y189" s="100"/>
      <c r="Z189" s="100"/>
      <c r="AA189" s="100"/>
      <c r="AB189" s="227"/>
      <c r="AC189" s="227"/>
      <c r="AD189" s="227"/>
      <c r="AE189" s="227"/>
      <c r="AF189" s="227"/>
      <c r="AG189" s="227"/>
      <c r="AH189" s="227"/>
      <c r="AI189" s="227"/>
      <c r="AJ189" s="227"/>
      <c r="AK189" s="227"/>
      <c r="AL189" s="227"/>
      <c r="AM189" s="227"/>
      <c r="AN189" s="227"/>
      <c r="AO189" s="227"/>
      <c r="AP189" s="227"/>
      <c r="AQ189" s="227"/>
      <c r="AR189" s="227"/>
      <c r="AS189" s="227"/>
      <c r="AT189" s="227"/>
      <c r="AU189" s="227"/>
      <c r="AV189" s="227"/>
      <c r="AW189" s="227"/>
      <c r="AX189" s="227"/>
      <c r="AY189" s="227"/>
      <c r="AZ189" s="227"/>
      <c r="BA189" s="227"/>
      <c r="BB189" s="227"/>
      <c r="BC189" s="227"/>
      <c r="BD189" s="227"/>
      <c r="BE189" s="227"/>
      <c r="BF189" s="227"/>
      <c r="BG189" s="227"/>
      <c r="BH189" s="227"/>
      <c r="BI189" s="227"/>
      <c r="BJ189" s="227"/>
      <c r="BK189" s="220"/>
      <c r="BL189" s="220"/>
    </row>
    <row r="190" spans="1:64" ht="12" customHeight="1" outlineLevel="1">
      <c r="A190" s="9"/>
      <c r="B190" s="9"/>
      <c r="C190" s="46"/>
      <c r="D190" s="129">
        <v>0</v>
      </c>
      <c r="E190" s="9"/>
      <c r="F190" s="9"/>
      <c r="G190" s="196">
        <v>0</v>
      </c>
      <c r="H190" s="111"/>
      <c r="I190" s="111"/>
      <c r="J190" s="111"/>
      <c r="K190" s="111"/>
      <c r="L190" s="111"/>
      <c r="M190" s="111"/>
      <c r="N190" s="100"/>
      <c r="O190" s="29"/>
      <c r="P190" s="29"/>
      <c r="Q190" s="29"/>
      <c r="R190" s="29"/>
      <c r="S190" s="100"/>
      <c r="T190" s="100"/>
      <c r="U190" s="100"/>
      <c r="V190" s="100"/>
      <c r="W190" s="100"/>
      <c r="X190" s="100"/>
      <c r="Y190" s="100"/>
      <c r="Z190" s="100"/>
      <c r="AA190" s="100"/>
      <c r="AB190" s="227"/>
      <c r="AC190" s="227"/>
      <c r="AD190" s="227"/>
      <c r="AE190" s="227"/>
      <c r="AF190" s="227"/>
      <c r="AG190" s="227"/>
      <c r="AH190" s="227"/>
      <c r="AI190" s="227"/>
      <c r="AJ190" s="227"/>
      <c r="AK190" s="227"/>
      <c r="AL190" s="227"/>
      <c r="AM190" s="227"/>
      <c r="AN190" s="227"/>
      <c r="AO190" s="227"/>
      <c r="AP190" s="227"/>
      <c r="AQ190" s="227"/>
      <c r="AR190" s="227"/>
      <c r="AS190" s="227"/>
      <c r="AT190" s="227"/>
      <c r="AU190" s="227"/>
      <c r="AV190" s="227"/>
      <c r="AW190" s="227"/>
      <c r="AX190" s="227"/>
      <c r="AY190" s="227"/>
      <c r="AZ190" s="227"/>
      <c r="BA190" s="227"/>
      <c r="BB190" s="227"/>
      <c r="BC190" s="227"/>
      <c r="BD190" s="227"/>
      <c r="BE190" s="227"/>
      <c r="BF190" s="227"/>
      <c r="BG190" s="227"/>
      <c r="BH190" s="227"/>
      <c r="BI190" s="227"/>
      <c r="BJ190" s="227"/>
      <c r="BK190" s="220"/>
      <c r="BL190" s="220"/>
    </row>
    <row r="191" spans="1:64" ht="12" customHeight="1" outlineLevel="1">
      <c r="A191" s="9"/>
      <c r="B191" s="9"/>
      <c r="C191" s="46"/>
      <c r="D191" s="129">
        <v>0</v>
      </c>
      <c r="E191" s="9"/>
      <c r="F191" s="9"/>
      <c r="G191" s="196">
        <v>0</v>
      </c>
      <c r="H191" s="111"/>
      <c r="I191" s="111"/>
      <c r="J191" s="111"/>
      <c r="K191" s="111"/>
      <c r="L191" s="111"/>
      <c r="M191" s="111"/>
      <c r="N191" s="100"/>
      <c r="O191" s="29"/>
      <c r="P191" s="29"/>
      <c r="Q191" s="29"/>
      <c r="R191" s="29"/>
      <c r="S191" s="100"/>
      <c r="T191" s="100"/>
      <c r="U191" s="100"/>
      <c r="V191" s="100"/>
      <c r="W191" s="100"/>
      <c r="X191" s="100"/>
      <c r="Y191" s="100"/>
      <c r="Z191" s="100"/>
      <c r="AA191" s="100"/>
      <c r="AB191" s="227"/>
      <c r="AC191" s="227"/>
      <c r="AD191" s="227"/>
      <c r="AE191" s="227"/>
      <c r="AF191" s="227"/>
      <c r="AG191" s="227"/>
      <c r="AH191" s="227"/>
      <c r="AI191" s="227"/>
      <c r="AJ191" s="227"/>
      <c r="AK191" s="227"/>
      <c r="AL191" s="227"/>
      <c r="AM191" s="227"/>
      <c r="AN191" s="227"/>
      <c r="AO191" s="227"/>
      <c r="AP191" s="227"/>
      <c r="AQ191" s="227"/>
      <c r="AR191" s="227"/>
      <c r="AS191" s="227"/>
      <c r="AT191" s="227"/>
      <c r="AU191" s="227"/>
      <c r="AV191" s="227"/>
      <c r="AW191" s="227"/>
      <c r="AX191" s="227"/>
      <c r="AY191" s="227"/>
      <c r="AZ191" s="227"/>
      <c r="BA191" s="227"/>
      <c r="BB191" s="227"/>
      <c r="BC191" s="227"/>
      <c r="BD191" s="227"/>
      <c r="BE191" s="227"/>
      <c r="BF191" s="227"/>
      <c r="BG191" s="227"/>
      <c r="BH191" s="227"/>
      <c r="BI191" s="227"/>
      <c r="BJ191" s="227"/>
      <c r="BK191" s="220"/>
      <c r="BL191" s="220"/>
    </row>
    <row r="192" spans="1:64" ht="12" customHeight="1" outlineLevel="1">
      <c r="A192" s="9"/>
      <c r="B192" s="9"/>
      <c r="C192" s="46"/>
      <c r="D192" s="129">
        <v>0</v>
      </c>
      <c r="E192" s="9"/>
      <c r="F192" s="9"/>
      <c r="G192" s="196">
        <v>0</v>
      </c>
      <c r="H192" s="111"/>
      <c r="I192" s="111"/>
      <c r="J192" s="111"/>
      <c r="K192" s="111"/>
      <c r="L192" s="111"/>
      <c r="M192" s="111"/>
      <c r="N192" s="100"/>
      <c r="O192" s="29"/>
      <c r="P192" s="29"/>
      <c r="Q192" s="29"/>
      <c r="R192" s="29"/>
      <c r="S192" s="100"/>
      <c r="T192" s="100"/>
      <c r="U192" s="100"/>
      <c r="V192" s="100"/>
      <c r="W192" s="100"/>
      <c r="X192" s="100"/>
      <c r="Y192" s="100"/>
      <c r="Z192" s="100"/>
      <c r="AA192" s="100"/>
      <c r="AB192" s="227"/>
      <c r="AC192" s="227"/>
      <c r="AD192" s="227"/>
      <c r="AE192" s="227"/>
      <c r="AF192" s="227"/>
      <c r="AG192" s="227"/>
      <c r="AH192" s="227"/>
      <c r="AI192" s="227"/>
      <c r="AJ192" s="227"/>
      <c r="AK192" s="227"/>
      <c r="AL192" s="227"/>
      <c r="AM192" s="227"/>
      <c r="AN192" s="227"/>
      <c r="AO192" s="227"/>
      <c r="AP192" s="227"/>
      <c r="AQ192" s="227"/>
      <c r="AR192" s="227"/>
      <c r="AS192" s="227"/>
      <c r="AT192" s="227"/>
      <c r="AU192" s="227"/>
      <c r="AV192" s="227"/>
      <c r="AW192" s="227"/>
      <c r="AX192" s="227"/>
      <c r="AY192" s="227"/>
      <c r="AZ192" s="227"/>
      <c r="BA192" s="227"/>
      <c r="BB192" s="227"/>
      <c r="BC192" s="227"/>
      <c r="BD192" s="227"/>
      <c r="BE192" s="227"/>
      <c r="BF192" s="227"/>
      <c r="BG192" s="227"/>
      <c r="BH192" s="227"/>
      <c r="BI192" s="227"/>
      <c r="BJ192" s="227"/>
      <c r="BK192" s="220"/>
      <c r="BL192" s="220"/>
    </row>
    <row r="193" spans="1:64" ht="12" customHeight="1" outlineLevel="1">
      <c r="A193" s="9"/>
      <c r="B193" s="9"/>
      <c r="C193" s="46"/>
      <c r="D193" s="129">
        <v>0</v>
      </c>
      <c r="E193" s="9"/>
      <c r="F193" s="9"/>
      <c r="G193" s="196">
        <v>0</v>
      </c>
      <c r="H193" s="111"/>
      <c r="I193" s="111"/>
      <c r="J193" s="111"/>
      <c r="K193" s="111"/>
      <c r="L193" s="111"/>
      <c r="M193" s="111"/>
      <c r="N193" s="100"/>
      <c r="O193" s="29"/>
      <c r="P193" s="29"/>
      <c r="Q193" s="29"/>
      <c r="R193" s="29"/>
      <c r="S193" s="100"/>
      <c r="T193" s="100"/>
      <c r="U193" s="100"/>
      <c r="V193" s="100"/>
      <c r="W193" s="100"/>
      <c r="X193" s="100"/>
      <c r="Y193" s="100"/>
      <c r="Z193" s="100"/>
      <c r="AA193" s="100"/>
      <c r="AB193" s="227"/>
      <c r="AC193" s="227"/>
      <c r="AD193" s="227"/>
      <c r="AE193" s="227"/>
      <c r="AF193" s="227"/>
      <c r="AG193" s="227"/>
      <c r="AH193" s="227"/>
      <c r="AI193" s="227"/>
      <c r="AJ193" s="227"/>
      <c r="AK193" s="227"/>
      <c r="AL193" s="227"/>
      <c r="AM193" s="227"/>
      <c r="AN193" s="227"/>
      <c r="AO193" s="227"/>
      <c r="AP193" s="227"/>
      <c r="AQ193" s="227"/>
      <c r="AR193" s="227"/>
      <c r="AS193" s="227"/>
      <c r="AT193" s="227"/>
      <c r="AU193" s="227"/>
      <c r="AV193" s="227"/>
      <c r="AW193" s="227"/>
      <c r="AX193" s="227"/>
      <c r="AY193" s="227"/>
      <c r="AZ193" s="227"/>
      <c r="BA193" s="227"/>
      <c r="BB193" s="227"/>
      <c r="BC193" s="227"/>
      <c r="BD193" s="227"/>
      <c r="BE193" s="227"/>
      <c r="BF193" s="227"/>
      <c r="BG193" s="227"/>
      <c r="BH193" s="227"/>
      <c r="BI193" s="227"/>
      <c r="BJ193" s="227"/>
      <c r="BK193" s="220"/>
      <c r="BL193" s="220"/>
    </row>
    <row r="194" spans="1:64" ht="12" customHeight="1" outlineLevel="1">
      <c r="A194" s="9"/>
      <c r="B194" s="9"/>
      <c r="C194" s="46"/>
      <c r="D194" s="129">
        <v>0</v>
      </c>
      <c r="E194" s="9"/>
      <c r="F194" s="9"/>
      <c r="G194" s="196">
        <v>0</v>
      </c>
      <c r="H194" s="111"/>
      <c r="I194" s="111"/>
      <c r="J194" s="111"/>
      <c r="K194" s="111"/>
      <c r="L194" s="111"/>
      <c r="M194" s="111"/>
      <c r="N194" s="100"/>
      <c r="O194" s="29"/>
      <c r="P194" s="29"/>
      <c r="Q194" s="29"/>
      <c r="R194" s="29"/>
      <c r="S194" s="100"/>
      <c r="T194" s="100"/>
      <c r="U194" s="100"/>
      <c r="V194" s="100"/>
      <c r="W194" s="100"/>
      <c r="X194" s="100"/>
      <c r="Y194" s="100"/>
      <c r="Z194" s="100"/>
      <c r="AA194" s="100"/>
      <c r="AB194" s="227"/>
      <c r="AC194" s="227"/>
      <c r="AD194" s="227"/>
      <c r="AE194" s="227"/>
      <c r="AF194" s="227"/>
      <c r="AG194" s="227"/>
      <c r="AH194" s="227"/>
      <c r="AI194" s="227"/>
      <c r="AJ194" s="227"/>
      <c r="AK194" s="227"/>
      <c r="AL194" s="227"/>
      <c r="AM194" s="227"/>
      <c r="AN194" s="227"/>
      <c r="AO194" s="227"/>
      <c r="AP194" s="227"/>
      <c r="AQ194" s="227"/>
      <c r="AR194" s="227"/>
      <c r="AS194" s="227"/>
      <c r="AT194" s="227"/>
      <c r="AU194" s="227"/>
      <c r="AV194" s="227"/>
      <c r="AW194" s="227"/>
      <c r="AX194" s="227"/>
      <c r="AY194" s="227"/>
      <c r="AZ194" s="227"/>
      <c r="BA194" s="227"/>
      <c r="BB194" s="227"/>
      <c r="BC194" s="227"/>
      <c r="BD194" s="227"/>
      <c r="BE194" s="227"/>
      <c r="BF194" s="227"/>
      <c r="BG194" s="227"/>
      <c r="BH194" s="227"/>
      <c r="BI194" s="227"/>
      <c r="BJ194" s="227"/>
      <c r="BK194" s="220"/>
      <c r="BL194" s="220"/>
    </row>
    <row r="195" spans="1:64" ht="12" customHeight="1" outlineLevel="1">
      <c r="A195" s="9"/>
      <c r="B195" s="9"/>
      <c r="C195" s="46"/>
      <c r="D195" s="129">
        <v>0</v>
      </c>
      <c r="E195" s="9"/>
      <c r="F195" s="9"/>
      <c r="G195" s="196">
        <v>0</v>
      </c>
      <c r="H195" s="111"/>
      <c r="I195" s="111"/>
      <c r="J195" s="111"/>
      <c r="K195" s="111"/>
      <c r="L195" s="111"/>
      <c r="M195" s="111"/>
      <c r="N195" s="100"/>
      <c r="O195" s="29"/>
      <c r="P195" s="29"/>
      <c r="Q195" s="29"/>
      <c r="R195" s="29"/>
      <c r="S195" s="100"/>
      <c r="T195" s="100"/>
      <c r="U195" s="100"/>
      <c r="V195" s="100"/>
      <c r="W195" s="100"/>
      <c r="X195" s="100"/>
      <c r="Y195" s="100"/>
      <c r="Z195" s="100"/>
      <c r="AA195" s="100"/>
      <c r="AB195" s="227"/>
      <c r="AC195" s="227"/>
      <c r="AD195" s="227"/>
      <c r="AE195" s="227"/>
      <c r="AF195" s="227"/>
      <c r="AG195" s="227"/>
      <c r="AH195" s="227"/>
      <c r="AI195" s="227"/>
      <c r="AJ195" s="227"/>
      <c r="AK195" s="227"/>
      <c r="AL195" s="227"/>
      <c r="AM195" s="227"/>
      <c r="AN195" s="227"/>
      <c r="AO195" s="227"/>
      <c r="AP195" s="227"/>
      <c r="AQ195" s="227"/>
      <c r="AR195" s="227"/>
      <c r="AS195" s="227"/>
      <c r="AT195" s="227"/>
      <c r="AU195" s="227"/>
      <c r="AV195" s="227"/>
      <c r="AW195" s="227"/>
      <c r="AX195" s="227"/>
      <c r="AY195" s="227"/>
      <c r="AZ195" s="227"/>
      <c r="BA195" s="227"/>
      <c r="BB195" s="227"/>
      <c r="BC195" s="227"/>
      <c r="BD195" s="227"/>
      <c r="BE195" s="227"/>
      <c r="BF195" s="227"/>
      <c r="BG195" s="227"/>
      <c r="BH195" s="227"/>
      <c r="BI195" s="227"/>
      <c r="BJ195" s="227"/>
      <c r="BK195" s="220"/>
      <c r="BL195" s="220"/>
    </row>
    <row r="196" spans="1:64" ht="12" customHeight="1" outlineLevel="1">
      <c r="A196" s="9"/>
      <c r="B196" s="9"/>
      <c r="C196" s="46"/>
      <c r="D196" s="129">
        <v>0</v>
      </c>
      <c r="E196" s="9"/>
      <c r="F196" s="9"/>
      <c r="G196" s="196">
        <v>0</v>
      </c>
      <c r="H196" s="111"/>
      <c r="I196" s="111"/>
      <c r="J196" s="111"/>
      <c r="K196" s="111"/>
      <c r="L196" s="111"/>
      <c r="M196" s="111"/>
      <c r="N196" s="100"/>
      <c r="O196" s="29"/>
      <c r="P196" s="29"/>
      <c r="Q196" s="29"/>
      <c r="R196" s="29"/>
      <c r="S196" s="100"/>
      <c r="T196" s="100"/>
      <c r="U196" s="100"/>
      <c r="V196" s="100"/>
      <c r="W196" s="100"/>
      <c r="X196" s="100"/>
      <c r="Y196" s="100"/>
      <c r="Z196" s="100"/>
      <c r="AA196" s="100"/>
      <c r="AB196" s="227"/>
      <c r="AC196" s="227"/>
      <c r="AD196" s="227"/>
      <c r="AE196" s="227"/>
      <c r="AF196" s="227"/>
      <c r="AG196" s="227"/>
      <c r="AH196" s="227"/>
      <c r="AI196" s="227"/>
      <c r="AJ196" s="227"/>
      <c r="AK196" s="227"/>
      <c r="AL196" s="227"/>
      <c r="AM196" s="227"/>
      <c r="AN196" s="227"/>
      <c r="AO196" s="227"/>
      <c r="AP196" s="227"/>
      <c r="AQ196" s="227"/>
      <c r="AR196" s="227"/>
      <c r="AS196" s="227"/>
      <c r="AT196" s="227"/>
      <c r="AU196" s="227"/>
      <c r="AV196" s="227"/>
      <c r="AW196" s="227"/>
      <c r="AX196" s="227"/>
      <c r="AY196" s="227"/>
      <c r="AZ196" s="227"/>
      <c r="BA196" s="227"/>
      <c r="BB196" s="227"/>
      <c r="BC196" s="227"/>
      <c r="BD196" s="227"/>
      <c r="BE196" s="227"/>
      <c r="BF196" s="227"/>
      <c r="BG196" s="227"/>
      <c r="BH196" s="227"/>
      <c r="BI196" s="227"/>
      <c r="BJ196" s="227"/>
      <c r="BK196" s="220"/>
      <c r="BL196" s="220"/>
    </row>
    <row r="197" spans="1:64">
      <c r="A197" s="9"/>
      <c r="B197" s="9"/>
      <c r="C197" s="46"/>
      <c r="D197" s="129"/>
      <c r="E197" s="9"/>
      <c r="F197" s="9"/>
      <c r="G197" s="141"/>
      <c r="H197" s="111"/>
      <c r="I197" s="111"/>
      <c r="J197" s="111"/>
      <c r="K197" s="111"/>
      <c r="L197" s="111"/>
      <c r="M197" s="111"/>
      <c r="N197" s="100"/>
      <c r="O197" s="29"/>
      <c r="P197" s="29"/>
      <c r="Q197" s="29"/>
      <c r="R197" s="29"/>
      <c r="S197" s="100"/>
      <c r="T197" s="100"/>
      <c r="U197" s="100"/>
      <c r="V197" s="100"/>
      <c r="W197" s="100"/>
      <c r="X197" s="100"/>
      <c r="Y197" s="100"/>
      <c r="Z197" s="100"/>
      <c r="AA197" s="100"/>
      <c r="AB197" s="227"/>
      <c r="AC197" s="227"/>
      <c r="AD197" s="227"/>
      <c r="AE197" s="227"/>
      <c r="AF197" s="227"/>
      <c r="AG197" s="227"/>
      <c r="AH197" s="227"/>
      <c r="AI197" s="227"/>
      <c r="AJ197" s="227"/>
      <c r="AK197" s="227"/>
      <c r="AL197" s="227"/>
      <c r="AM197" s="227"/>
      <c r="AN197" s="227"/>
      <c r="AO197" s="227"/>
      <c r="AP197" s="227"/>
      <c r="AQ197" s="227"/>
      <c r="AR197" s="227"/>
      <c r="AS197" s="227"/>
      <c r="AT197" s="227"/>
      <c r="AU197" s="227"/>
      <c r="AV197" s="227"/>
      <c r="AW197" s="227"/>
      <c r="AX197" s="227"/>
      <c r="AY197" s="227"/>
      <c r="AZ197" s="227"/>
      <c r="BA197" s="227"/>
      <c r="BB197" s="227"/>
      <c r="BC197" s="227"/>
      <c r="BD197" s="227"/>
      <c r="BE197" s="227"/>
      <c r="BF197" s="227"/>
      <c r="BG197" s="227"/>
      <c r="BH197" s="227"/>
      <c r="BI197" s="227"/>
      <c r="BJ197" s="227"/>
      <c r="BK197" s="220"/>
      <c r="BL197" s="220"/>
    </row>
    <row r="198" spans="1:64">
      <c r="A198" s="73"/>
      <c r="B198" s="73"/>
      <c r="C198" s="80" t="s">
        <v>47</v>
      </c>
      <c r="D198" s="158"/>
      <c r="E198" s="80"/>
      <c r="F198" s="80"/>
      <c r="G198" s="224">
        <v>1117.3996727138085</v>
      </c>
      <c r="H198" s="157">
        <v>1201.6246070730906</v>
      </c>
      <c r="I198" s="157">
        <v>1295.6505711598247</v>
      </c>
      <c r="J198" s="157">
        <v>1403.3225804905117</v>
      </c>
      <c r="K198" s="157">
        <v>1460.5763177928691</v>
      </c>
      <c r="L198" s="157">
        <v>1526.0833329169232</v>
      </c>
      <c r="M198" s="157">
        <v>0</v>
      </c>
      <c r="N198" s="157">
        <v>0</v>
      </c>
      <c r="O198" s="157">
        <v>0</v>
      </c>
      <c r="P198" s="157">
        <v>0</v>
      </c>
      <c r="Q198" s="157">
        <v>0</v>
      </c>
      <c r="R198" s="157"/>
      <c r="S198" s="100"/>
      <c r="T198" s="100"/>
      <c r="U198" s="100"/>
      <c r="V198" s="100"/>
      <c r="W198" s="100"/>
      <c r="X198" s="100"/>
      <c r="Y198" s="100"/>
      <c r="Z198" s="100"/>
      <c r="AA198" s="100"/>
      <c r="AB198" s="227"/>
      <c r="AC198" s="227"/>
      <c r="AD198" s="227"/>
      <c r="AE198" s="227"/>
      <c r="AF198" s="227"/>
      <c r="AG198" s="227"/>
      <c r="AH198" s="227"/>
      <c r="AI198" s="227"/>
      <c r="AJ198" s="227"/>
      <c r="AK198" s="227"/>
      <c r="AL198" s="227"/>
      <c r="AM198" s="227"/>
      <c r="AN198" s="227"/>
      <c r="AO198" s="227"/>
      <c r="AP198" s="227"/>
      <c r="AQ198" s="227"/>
      <c r="AR198" s="227"/>
      <c r="AS198" s="227"/>
      <c r="AT198" s="227"/>
      <c r="AU198" s="227"/>
      <c r="AV198" s="227"/>
      <c r="AW198" s="227"/>
      <c r="AX198" s="227"/>
      <c r="AY198" s="227"/>
      <c r="AZ198" s="227"/>
      <c r="BA198" s="227"/>
      <c r="BB198" s="227"/>
      <c r="BC198" s="227"/>
      <c r="BD198" s="227"/>
      <c r="BE198" s="227"/>
      <c r="BF198" s="227"/>
      <c r="BG198" s="227"/>
      <c r="BH198" s="227"/>
      <c r="BI198" s="227"/>
      <c r="BJ198" s="227"/>
      <c r="BK198" s="220"/>
      <c r="BL198" s="220"/>
    </row>
    <row r="199" spans="1:64" outlineLevel="1">
      <c r="A199" s="9"/>
      <c r="B199" s="12"/>
      <c r="C199" s="46"/>
      <c r="D199" s="129" t="s">
        <v>121</v>
      </c>
      <c r="E199" s="12"/>
      <c r="F199" s="12"/>
      <c r="G199" s="193">
        <v>984.62925518401221</v>
      </c>
      <c r="H199" s="156">
        <v>1068.226354147841</v>
      </c>
      <c r="I199" s="156">
        <v>1161.3006461545751</v>
      </c>
      <c r="J199" s="156">
        <v>1263.0794043456658</v>
      </c>
      <c r="K199" s="156">
        <v>1327.4318591245271</v>
      </c>
      <c r="L199" s="156">
        <v>1387.3845672944487</v>
      </c>
      <c r="M199" s="156">
        <v>0</v>
      </c>
      <c r="N199" s="156">
        <v>0</v>
      </c>
      <c r="O199" s="156">
        <v>0</v>
      </c>
      <c r="P199" s="156">
        <v>0</v>
      </c>
      <c r="Q199" s="156">
        <v>0</v>
      </c>
      <c r="R199" s="100"/>
      <c r="S199" s="100"/>
      <c r="T199" s="100"/>
      <c r="U199" s="100"/>
      <c r="V199" s="100"/>
      <c r="W199" s="100"/>
      <c r="X199" s="100"/>
      <c r="Y199" s="100"/>
      <c r="Z199" s="100"/>
      <c r="AA199" s="100"/>
      <c r="AB199" s="227"/>
      <c r="AC199" s="227"/>
      <c r="AD199" s="227"/>
      <c r="AE199" s="227"/>
      <c r="AF199" s="227"/>
      <c r="AG199" s="227"/>
      <c r="AH199" s="227"/>
      <c r="AI199" s="227"/>
      <c r="AJ199" s="227"/>
      <c r="AK199" s="227"/>
      <c r="AL199" s="227"/>
      <c r="AM199" s="227"/>
      <c r="AN199" s="227"/>
      <c r="AO199" s="227"/>
      <c r="AP199" s="227"/>
      <c r="AQ199" s="227"/>
      <c r="AR199" s="227"/>
      <c r="AS199" s="227"/>
      <c r="AT199" s="227"/>
      <c r="AU199" s="227"/>
      <c r="AV199" s="227"/>
      <c r="AW199" s="227"/>
      <c r="AX199" s="227"/>
      <c r="AY199" s="227"/>
      <c r="AZ199" s="227"/>
      <c r="BA199" s="227"/>
      <c r="BB199" s="227"/>
      <c r="BC199" s="227"/>
      <c r="BD199" s="227"/>
      <c r="BE199" s="227"/>
      <c r="BF199" s="227"/>
      <c r="BG199" s="227"/>
      <c r="BH199" s="227"/>
      <c r="BI199" s="227"/>
      <c r="BJ199" s="227"/>
      <c r="BK199" s="220"/>
      <c r="BL199" s="220"/>
    </row>
    <row r="200" spans="1:64" outlineLevel="1">
      <c r="A200" s="9"/>
      <c r="B200" s="12"/>
      <c r="C200" s="46"/>
      <c r="D200" s="129" t="s">
        <v>122</v>
      </c>
      <c r="E200" s="12"/>
      <c r="F200" s="12"/>
      <c r="G200" s="193">
        <v>95.687545878253815</v>
      </c>
      <c r="H200" s="156">
        <v>94.242714088692651</v>
      </c>
      <c r="I200" s="156">
        <v>94.149827282548657</v>
      </c>
      <c r="J200" s="156">
        <v>92.068737061377874</v>
      </c>
      <c r="K200" s="156">
        <v>89.868668013366431</v>
      </c>
      <c r="L200" s="156">
        <v>90.100570090969654</v>
      </c>
      <c r="M200" s="156">
        <v>0</v>
      </c>
      <c r="N200" s="156">
        <v>0</v>
      </c>
      <c r="O200" s="156">
        <v>0</v>
      </c>
      <c r="P200" s="156">
        <v>0</v>
      </c>
      <c r="Q200" s="156">
        <v>0</v>
      </c>
      <c r="R200" s="100"/>
      <c r="S200" s="100"/>
      <c r="T200" s="100"/>
      <c r="U200" s="100"/>
      <c r="V200" s="100"/>
      <c r="W200" s="100"/>
      <c r="X200" s="100"/>
      <c r="Y200" s="100"/>
      <c r="Z200" s="100"/>
      <c r="AA200" s="100"/>
      <c r="AB200" s="227"/>
      <c r="AC200" s="227"/>
      <c r="AD200" s="227"/>
      <c r="AE200" s="227"/>
      <c r="AF200" s="227"/>
      <c r="AG200" s="227"/>
      <c r="AH200" s="227"/>
      <c r="AI200" s="227"/>
      <c r="AJ200" s="227"/>
      <c r="AK200" s="227"/>
      <c r="AL200" s="227"/>
      <c r="AM200" s="227"/>
      <c r="AN200" s="227"/>
      <c r="AO200" s="227"/>
      <c r="AP200" s="227"/>
      <c r="AQ200" s="227"/>
      <c r="AR200" s="227"/>
      <c r="AS200" s="227"/>
      <c r="AT200" s="227"/>
      <c r="AU200" s="227"/>
      <c r="AV200" s="227"/>
      <c r="AW200" s="227"/>
      <c r="AX200" s="227"/>
      <c r="AY200" s="227"/>
      <c r="AZ200" s="227"/>
      <c r="BA200" s="227"/>
      <c r="BB200" s="227"/>
      <c r="BC200" s="227"/>
      <c r="BD200" s="227"/>
      <c r="BE200" s="227"/>
      <c r="BF200" s="227"/>
      <c r="BG200" s="227"/>
      <c r="BH200" s="227"/>
      <c r="BI200" s="227"/>
      <c r="BJ200" s="227"/>
      <c r="BK200" s="220"/>
      <c r="BL200" s="220"/>
    </row>
    <row r="201" spans="1:64" outlineLevel="1">
      <c r="A201" s="9"/>
      <c r="B201" s="12"/>
      <c r="C201" s="46"/>
      <c r="D201" s="129" t="s">
        <v>123</v>
      </c>
      <c r="E201" s="12"/>
      <c r="F201" s="12"/>
      <c r="G201" s="193">
        <v>8.8422120278575456</v>
      </c>
      <c r="H201" s="156">
        <v>7.805088650403226</v>
      </c>
      <c r="I201" s="156">
        <v>7.5349868571657064</v>
      </c>
      <c r="J201" s="156">
        <v>7.259967953411012</v>
      </c>
      <c r="K201" s="156">
        <v>6.9134867636967163</v>
      </c>
      <c r="L201" s="156">
        <v>6.5415457751568304</v>
      </c>
      <c r="M201" s="156">
        <v>0</v>
      </c>
      <c r="N201" s="156">
        <v>0</v>
      </c>
      <c r="O201" s="156">
        <v>0</v>
      </c>
      <c r="P201" s="156">
        <v>0</v>
      </c>
      <c r="Q201" s="156">
        <v>0</v>
      </c>
      <c r="R201" s="100"/>
      <c r="S201" s="100"/>
      <c r="T201" s="100"/>
      <c r="U201" s="100"/>
      <c r="V201" s="100"/>
      <c r="W201" s="100"/>
      <c r="X201" s="100"/>
      <c r="Y201" s="100"/>
      <c r="Z201" s="100"/>
      <c r="AA201" s="100"/>
      <c r="AB201" s="227"/>
      <c r="AC201" s="227"/>
      <c r="AD201" s="227"/>
      <c r="AE201" s="227"/>
      <c r="AF201" s="227"/>
      <c r="AG201" s="227"/>
      <c r="AH201" s="227"/>
      <c r="AI201" s="227"/>
      <c r="AJ201" s="227"/>
      <c r="AK201" s="227"/>
      <c r="AL201" s="227"/>
      <c r="AM201" s="227"/>
      <c r="AN201" s="227"/>
      <c r="AO201" s="227"/>
      <c r="AP201" s="227"/>
      <c r="AQ201" s="227"/>
      <c r="AR201" s="227"/>
      <c r="AS201" s="227"/>
      <c r="AT201" s="227"/>
      <c r="AU201" s="227"/>
      <c r="AV201" s="227"/>
      <c r="AW201" s="227"/>
      <c r="AX201" s="227"/>
      <c r="AY201" s="227"/>
      <c r="AZ201" s="227"/>
      <c r="BA201" s="227"/>
      <c r="BB201" s="227"/>
      <c r="BC201" s="227"/>
      <c r="BD201" s="227"/>
      <c r="BE201" s="227"/>
      <c r="BF201" s="227"/>
      <c r="BG201" s="227"/>
      <c r="BH201" s="227"/>
      <c r="BI201" s="227"/>
      <c r="BJ201" s="227"/>
      <c r="BK201" s="220"/>
      <c r="BL201" s="220"/>
    </row>
    <row r="202" spans="1:64" outlineLevel="1">
      <c r="A202" s="9"/>
      <c r="B202" s="12"/>
      <c r="C202" s="46"/>
      <c r="D202" s="129" t="s">
        <v>124</v>
      </c>
      <c r="E202" s="12"/>
      <c r="F202" s="12"/>
      <c r="G202" s="193">
        <v>0.93883147174174819</v>
      </c>
      <c r="H202" s="156">
        <v>0.99222792552436878</v>
      </c>
      <c r="I202" s="156">
        <v>1.2828971151752147</v>
      </c>
      <c r="J202" s="156">
        <v>1.5763548405072363</v>
      </c>
      <c r="K202" s="156">
        <v>1.6650351982816827</v>
      </c>
      <c r="L202" s="156">
        <v>2.0103223104250527</v>
      </c>
      <c r="M202" s="156">
        <v>0</v>
      </c>
      <c r="N202" s="156">
        <v>0</v>
      </c>
      <c r="O202" s="156">
        <v>0</v>
      </c>
      <c r="P202" s="156">
        <v>0</v>
      </c>
      <c r="Q202" s="156">
        <v>0</v>
      </c>
      <c r="R202" s="100"/>
      <c r="S202" s="100"/>
      <c r="T202" s="100"/>
      <c r="U202" s="100"/>
      <c r="V202" s="100"/>
      <c r="W202" s="100"/>
      <c r="X202" s="100"/>
      <c r="Y202" s="100"/>
      <c r="Z202" s="100"/>
      <c r="AA202" s="100"/>
      <c r="AB202" s="227"/>
      <c r="AC202" s="227"/>
      <c r="AD202" s="227"/>
      <c r="AE202" s="227"/>
      <c r="AF202" s="227"/>
      <c r="AG202" s="227"/>
      <c r="AH202" s="227"/>
      <c r="AI202" s="227"/>
      <c r="AJ202" s="227"/>
      <c r="AK202" s="227"/>
      <c r="AL202" s="227"/>
      <c r="AM202" s="227"/>
      <c r="AN202" s="227"/>
      <c r="AO202" s="227"/>
      <c r="AP202" s="227"/>
      <c r="AQ202" s="227"/>
      <c r="AR202" s="227"/>
      <c r="AS202" s="227"/>
      <c r="AT202" s="227"/>
      <c r="AU202" s="227"/>
      <c r="AV202" s="227"/>
      <c r="AW202" s="227"/>
      <c r="AX202" s="227"/>
      <c r="AY202" s="227"/>
      <c r="AZ202" s="227"/>
      <c r="BA202" s="227"/>
      <c r="BB202" s="227"/>
      <c r="BC202" s="227"/>
      <c r="BD202" s="227"/>
      <c r="BE202" s="227"/>
      <c r="BF202" s="227"/>
      <c r="BG202" s="227"/>
      <c r="BH202" s="227"/>
      <c r="BI202" s="227"/>
      <c r="BJ202" s="227"/>
      <c r="BK202" s="220"/>
      <c r="BL202" s="220"/>
    </row>
    <row r="203" spans="1:64" outlineLevel="1">
      <c r="A203" s="9"/>
      <c r="B203" s="12"/>
      <c r="C203" s="46"/>
      <c r="D203" s="129" t="s">
        <v>125</v>
      </c>
      <c r="E203" s="12"/>
      <c r="F203" s="12"/>
      <c r="G203" s="193">
        <v>0.82976042804924943</v>
      </c>
      <c r="H203" s="156">
        <v>1.5066956379290009</v>
      </c>
      <c r="I203" s="156">
        <v>0.75346120243820813</v>
      </c>
      <c r="J203" s="156">
        <v>9.2840003514441953</v>
      </c>
      <c r="K203" s="156">
        <v>6.0571790057247421</v>
      </c>
      <c r="L203" s="156">
        <v>11.150009531571982</v>
      </c>
      <c r="M203" s="156">
        <v>0</v>
      </c>
      <c r="N203" s="156">
        <v>0</v>
      </c>
      <c r="O203" s="156">
        <v>0</v>
      </c>
      <c r="P203" s="156">
        <v>0</v>
      </c>
      <c r="Q203" s="156">
        <v>0</v>
      </c>
      <c r="R203" s="100"/>
      <c r="S203" s="100"/>
      <c r="T203" s="100"/>
      <c r="U203" s="100"/>
      <c r="V203" s="100"/>
      <c r="W203" s="100"/>
      <c r="X203" s="100"/>
      <c r="Y203" s="100"/>
      <c r="Z203" s="100"/>
      <c r="AA203" s="100"/>
      <c r="AB203" s="227"/>
      <c r="AC203" s="227"/>
      <c r="AD203" s="227"/>
      <c r="AE203" s="227"/>
      <c r="AF203" s="227"/>
      <c r="AG203" s="227"/>
      <c r="AH203" s="227"/>
      <c r="AI203" s="227"/>
      <c r="AJ203" s="227"/>
      <c r="AK203" s="227"/>
      <c r="AL203" s="227"/>
      <c r="AM203" s="227"/>
      <c r="AN203" s="227"/>
      <c r="AO203" s="227"/>
      <c r="AP203" s="227"/>
      <c r="AQ203" s="227"/>
      <c r="AR203" s="227"/>
      <c r="AS203" s="227"/>
      <c r="AT203" s="227"/>
      <c r="AU203" s="227"/>
      <c r="AV203" s="227"/>
      <c r="AW203" s="227"/>
      <c r="AX203" s="227"/>
      <c r="AY203" s="227"/>
      <c r="AZ203" s="227"/>
      <c r="BA203" s="227"/>
      <c r="BB203" s="227"/>
      <c r="BC203" s="227"/>
      <c r="BD203" s="227"/>
      <c r="BE203" s="227"/>
      <c r="BF203" s="227"/>
      <c r="BG203" s="227"/>
      <c r="BH203" s="227"/>
      <c r="BI203" s="227"/>
      <c r="BJ203" s="227"/>
      <c r="BK203" s="220"/>
      <c r="BL203" s="220"/>
    </row>
    <row r="204" spans="1:64" outlineLevel="1">
      <c r="A204" s="9"/>
      <c r="B204" s="12"/>
      <c r="C204" s="46"/>
      <c r="D204" s="129" t="s">
        <v>126</v>
      </c>
      <c r="E204" s="12"/>
      <c r="F204" s="12"/>
      <c r="G204" s="193">
        <v>26.472067723893975</v>
      </c>
      <c r="H204" s="156">
        <v>28.851526622700682</v>
      </c>
      <c r="I204" s="156">
        <v>30.628752547921842</v>
      </c>
      <c r="J204" s="156">
        <v>30.054115938105664</v>
      </c>
      <c r="K204" s="156">
        <v>28.640089687272393</v>
      </c>
      <c r="L204" s="156">
        <v>28.896317914350561</v>
      </c>
      <c r="M204" s="156">
        <v>0</v>
      </c>
      <c r="N204" s="156">
        <v>0</v>
      </c>
      <c r="O204" s="156">
        <v>0</v>
      </c>
      <c r="P204" s="156">
        <v>0</v>
      </c>
      <c r="Q204" s="156">
        <v>0</v>
      </c>
      <c r="R204" s="100"/>
      <c r="S204" s="100"/>
      <c r="T204" s="100"/>
      <c r="U204" s="100"/>
      <c r="V204" s="100"/>
      <c r="W204" s="100"/>
      <c r="X204" s="100"/>
      <c r="Y204" s="100"/>
      <c r="Z204" s="100"/>
      <c r="AA204" s="100"/>
      <c r="AB204" s="227"/>
      <c r="AC204" s="227"/>
      <c r="AD204" s="227"/>
      <c r="AE204" s="227"/>
      <c r="AF204" s="227"/>
      <c r="AG204" s="227"/>
      <c r="AH204" s="227"/>
      <c r="AI204" s="227"/>
      <c r="AJ204" s="227"/>
      <c r="AK204" s="227"/>
      <c r="AL204" s="227"/>
      <c r="AM204" s="227"/>
      <c r="AN204" s="227"/>
      <c r="AO204" s="227"/>
      <c r="AP204" s="227"/>
      <c r="AQ204" s="227"/>
      <c r="AR204" s="227"/>
      <c r="AS204" s="227"/>
      <c r="AT204" s="227"/>
      <c r="AU204" s="227"/>
      <c r="AV204" s="227"/>
      <c r="AW204" s="227"/>
      <c r="AX204" s="227"/>
      <c r="AY204" s="227"/>
      <c r="AZ204" s="227"/>
      <c r="BA204" s="227"/>
      <c r="BB204" s="227"/>
      <c r="BC204" s="227"/>
      <c r="BD204" s="227"/>
      <c r="BE204" s="227"/>
      <c r="BF204" s="227"/>
      <c r="BG204" s="227"/>
      <c r="BH204" s="227"/>
      <c r="BI204" s="227"/>
      <c r="BJ204" s="227"/>
      <c r="BK204" s="220"/>
      <c r="BL204" s="220"/>
    </row>
    <row r="205" spans="1:64" outlineLevel="1">
      <c r="A205" s="9"/>
      <c r="B205" s="12"/>
      <c r="C205" s="46"/>
      <c r="D205" s="129" t="s">
        <v>127</v>
      </c>
      <c r="E205" s="12"/>
      <c r="F205" s="12"/>
      <c r="G205" s="193">
        <v>0</v>
      </c>
      <c r="H205" s="156">
        <v>0</v>
      </c>
      <c r="I205" s="156">
        <v>0</v>
      </c>
      <c r="J205" s="156">
        <v>0</v>
      </c>
      <c r="K205" s="156">
        <v>0</v>
      </c>
      <c r="L205" s="156">
        <v>0</v>
      </c>
      <c r="M205" s="156">
        <v>0</v>
      </c>
      <c r="N205" s="156">
        <v>0</v>
      </c>
      <c r="O205" s="156">
        <v>0</v>
      </c>
      <c r="P205" s="156">
        <v>0</v>
      </c>
      <c r="Q205" s="156">
        <v>0</v>
      </c>
      <c r="R205" s="100"/>
      <c r="S205" s="100"/>
      <c r="T205" s="100"/>
      <c r="U205" s="100"/>
      <c r="V205" s="100"/>
      <c r="W205" s="100"/>
      <c r="X205" s="100"/>
      <c r="Y205" s="100"/>
      <c r="Z205" s="100"/>
      <c r="AA205" s="100"/>
      <c r="AB205" s="227"/>
      <c r="AC205" s="227"/>
      <c r="AD205" s="227"/>
      <c r="AE205" s="227"/>
      <c r="AF205" s="227"/>
      <c r="AG205" s="227"/>
      <c r="AH205" s="227"/>
      <c r="AI205" s="227"/>
      <c r="AJ205" s="227"/>
      <c r="AK205" s="227"/>
      <c r="AL205" s="227"/>
      <c r="AM205" s="227"/>
      <c r="AN205" s="227"/>
      <c r="AO205" s="227"/>
      <c r="AP205" s="227"/>
      <c r="AQ205" s="227"/>
      <c r="AR205" s="227"/>
      <c r="AS205" s="227"/>
      <c r="AT205" s="227"/>
      <c r="AU205" s="227"/>
      <c r="AV205" s="227"/>
      <c r="AW205" s="227"/>
      <c r="AX205" s="227"/>
      <c r="AY205" s="227"/>
      <c r="AZ205" s="227"/>
      <c r="BA205" s="227"/>
      <c r="BB205" s="227"/>
      <c r="BC205" s="227"/>
      <c r="BD205" s="227"/>
      <c r="BE205" s="227"/>
      <c r="BF205" s="227"/>
      <c r="BG205" s="227"/>
      <c r="BH205" s="227"/>
      <c r="BI205" s="227"/>
      <c r="BJ205" s="227"/>
      <c r="BK205" s="220"/>
      <c r="BL205" s="220"/>
    </row>
    <row r="206" spans="1:64" outlineLevel="1">
      <c r="A206" s="9"/>
      <c r="B206" s="12"/>
      <c r="C206" s="46"/>
      <c r="D206" s="129" t="s">
        <v>128</v>
      </c>
      <c r="E206" s="12"/>
      <c r="F206" s="12"/>
      <c r="G206" s="193">
        <v>0</v>
      </c>
      <c r="H206" s="156">
        <v>0</v>
      </c>
      <c r="I206" s="156">
        <v>0</v>
      </c>
      <c r="J206" s="156">
        <v>0</v>
      </c>
      <c r="K206" s="156">
        <v>0</v>
      </c>
      <c r="L206" s="156">
        <v>0</v>
      </c>
      <c r="M206" s="156">
        <v>0</v>
      </c>
      <c r="N206" s="156">
        <v>0</v>
      </c>
      <c r="O206" s="156">
        <v>0</v>
      </c>
      <c r="P206" s="156">
        <v>0</v>
      </c>
      <c r="Q206" s="156">
        <v>0</v>
      </c>
      <c r="R206" s="100"/>
      <c r="S206" s="100"/>
      <c r="T206" s="100"/>
      <c r="U206" s="100"/>
      <c r="V206" s="100"/>
      <c r="W206" s="100"/>
      <c r="X206" s="100"/>
      <c r="Y206" s="100"/>
      <c r="Z206" s="100"/>
      <c r="AA206" s="100"/>
      <c r="AB206" s="227"/>
      <c r="AC206" s="227"/>
      <c r="AD206" s="227"/>
      <c r="AE206" s="227"/>
      <c r="AF206" s="227"/>
      <c r="AG206" s="227"/>
      <c r="AH206" s="227"/>
      <c r="AI206" s="227"/>
      <c r="AJ206" s="227"/>
      <c r="AK206" s="227"/>
      <c r="AL206" s="227"/>
      <c r="AM206" s="227"/>
      <c r="AN206" s="227"/>
      <c r="AO206" s="227"/>
      <c r="AP206" s="227"/>
      <c r="AQ206" s="227"/>
      <c r="AR206" s="227"/>
      <c r="AS206" s="227"/>
      <c r="AT206" s="227"/>
      <c r="AU206" s="227"/>
      <c r="AV206" s="227"/>
      <c r="AW206" s="227"/>
      <c r="AX206" s="227"/>
      <c r="AY206" s="227"/>
      <c r="AZ206" s="227"/>
      <c r="BA206" s="227"/>
      <c r="BB206" s="227"/>
      <c r="BC206" s="227"/>
      <c r="BD206" s="227"/>
      <c r="BE206" s="227"/>
      <c r="BF206" s="227"/>
      <c r="BG206" s="227"/>
      <c r="BH206" s="227"/>
      <c r="BI206" s="227"/>
      <c r="BJ206" s="227"/>
      <c r="BK206" s="220"/>
      <c r="BL206" s="220"/>
    </row>
    <row r="207" spans="1:64" outlineLevel="1">
      <c r="A207" s="9"/>
      <c r="B207" s="12"/>
      <c r="C207" s="46"/>
      <c r="D207" s="129">
        <v>0</v>
      </c>
      <c r="E207" s="12"/>
      <c r="F207" s="12"/>
      <c r="G207" s="193">
        <v>0</v>
      </c>
      <c r="H207" s="156">
        <v>0</v>
      </c>
      <c r="I207" s="156">
        <v>0</v>
      </c>
      <c r="J207" s="156">
        <v>0</v>
      </c>
      <c r="K207" s="156">
        <v>0</v>
      </c>
      <c r="L207" s="156">
        <v>0</v>
      </c>
      <c r="M207" s="156">
        <v>0</v>
      </c>
      <c r="N207" s="156">
        <v>0</v>
      </c>
      <c r="O207" s="156">
        <v>0</v>
      </c>
      <c r="P207" s="156">
        <v>0</v>
      </c>
      <c r="Q207" s="156">
        <v>0</v>
      </c>
      <c r="R207" s="100"/>
      <c r="S207" s="100"/>
      <c r="T207" s="100"/>
      <c r="U207" s="100"/>
      <c r="V207" s="100"/>
      <c r="W207" s="100"/>
      <c r="X207" s="100"/>
      <c r="Y207" s="100"/>
      <c r="Z207" s="100"/>
      <c r="AA207" s="100"/>
      <c r="AB207" s="227"/>
      <c r="AC207" s="227"/>
      <c r="AD207" s="227"/>
      <c r="AE207" s="227"/>
      <c r="AF207" s="227"/>
      <c r="AG207" s="227"/>
      <c r="AH207" s="227"/>
      <c r="AI207" s="227"/>
      <c r="AJ207" s="227"/>
      <c r="AK207" s="227"/>
      <c r="AL207" s="227"/>
      <c r="AM207" s="227"/>
      <c r="AN207" s="227"/>
      <c r="AO207" s="227"/>
      <c r="AP207" s="227"/>
      <c r="AQ207" s="227"/>
      <c r="AR207" s="227"/>
      <c r="AS207" s="227"/>
      <c r="AT207" s="227"/>
      <c r="AU207" s="227"/>
      <c r="AV207" s="227"/>
      <c r="AW207" s="227"/>
      <c r="AX207" s="227"/>
      <c r="AY207" s="227"/>
      <c r="AZ207" s="227"/>
      <c r="BA207" s="227"/>
      <c r="BB207" s="227"/>
      <c r="BC207" s="227"/>
      <c r="BD207" s="227"/>
      <c r="BE207" s="227"/>
      <c r="BF207" s="227"/>
      <c r="BG207" s="227"/>
      <c r="BH207" s="227"/>
      <c r="BI207" s="227"/>
      <c r="BJ207" s="227"/>
      <c r="BK207" s="220"/>
      <c r="BL207" s="220"/>
    </row>
    <row r="208" spans="1:64" outlineLevel="1">
      <c r="A208" s="9"/>
      <c r="B208" s="12"/>
      <c r="C208" s="46"/>
      <c r="D208" s="129">
        <v>0</v>
      </c>
      <c r="E208" s="12"/>
      <c r="F208" s="12"/>
      <c r="G208" s="193">
        <v>0</v>
      </c>
      <c r="H208" s="156">
        <v>0</v>
      </c>
      <c r="I208" s="156">
        <v>0</v>
      </c>
      <c r="J208" s="156">
        <v>0</v>
      </c>
      <c r="K208" s="156">
        <v>0</v>
      </c>
      <c r="L208" s="156">
        <v>0</v>
      </c>
      <c r="M208" s="156">
        <v>0</v>
      </c>
      <c r="N208" s="156">
        <v>0</v>
      </c>
      <c r="O208" s="156">
        <v>0</v>
      </c>
      <c r="P208" s="156">
        <v>0</v>
      </c>
      <c r="Q208" s="156">
        <v>0</v>
      </c>
      <c r="R208" s="100"/>
      <c r="S208" s="100"/>
      <c r="T208" s="100"/>
      <c r="U208" s="100"/>
      <c r="V208" s="100"/>
      <c r="W208" s="100"/>
      <c r="X208" s="100"/>
      <c r="Y208" s="100"/>
      <c r="Z208" s="100"/>
      <c r="AA208" s="100"/>
      <c r="AB208" s="227"/>
      <c r="AC208" s="227"/>
      <c r="AD208" s="227"/>
      <c r="AE208" s="227"/>
      <c r="AF208" s="227"/>
      <c r="AG208" s="227"/>
      <c r="AH208" s="227"/>
      <c r="AI208" s="227"/>
      <c r="AJ208" s="227"/>
      <c r="AK208" s="227"/>
      <c r="AL208" s="227"/>
      <c r="AM208" s="227"/>
      <c r="AN208" s="227"/>
      <c r="AO208" s="227"/>
      <c r="AP208" s="227"/>
      <c r="AQ208" s="227"/>
      <c r="AR208" s="227"/>
      <c r="AS208" s="227"/>
      <c r="AT208" s="227"/>
      <c r="AU208" s="227"/>
      <c r="AV208" s="227"/>
      <c r="AW208" s="227"/>
      <c r="AX208" s="227"/>
      <c r="AY208" s="227"/>
      <c r="AZ208" s="227"/>
      <c r="BA208" s="227"/>
      <c r="BB208" s="227"/>
      <c r="BC208" s="227"/>
      <c r="BD208" s="227"/>
      <c r="BE208" s="227"/>
      <c r="BF208" s="227"/>
      <c r="BG208" s="227"/>
      <c r="BH208" s="227"/>
      <c r="BI208" s="227"/>
      <c r="BJ208" s="227"/>
      <c r="BK208" s="220"/>
      <c r="BL208" s="220"/>
    </row>
    <row r="209" spans="1:64" outlineLevel="1">
      <c r="A209" s="9"/>
      <c r="B209" s="12"/>
      <c r="C209" s="46"/>
      <c r="D209" s="129">
        <v>0</v>
      </c>
      <c r="E209" s="12"/>
      <c r="F209" s="12"/>
      <c r="G209" s="193">
        <v>0</v>
      </c>
      <c r="H209" s="156">
        <v>0</v>
      </c>
      <c r="I209" s="156">
        <v>0</v>
      </c>
      <c r="J209" s="156">
        <v>0</v>
      </c>
      <c r="K209" s="156">
        <v>0</v>
      </c>
      <c r="L209" s="156">
        <v>0</v>
      </c>
      <c r="M209" s="156">
        <v>0</v>
      </c>
      <c r="N209" s="156">
        <v>0</v>
      </c>
      <c r="O209" s="156">
        <v>0</v>
      </c>
      <c r="P209" s="156">
        <v>0</v>
      </c>
      <c r="Q209" s="156">
        <v>0</v>
      </c>
      <c r="R209" s="100"/>
      <c r="S209" s="100"/>
      <c r="T209" s="100"/>
      <c r="U209" s="100"/>
      <c r="V209" s="100"/>
      <c r="W209" s="100"/>
      <c r="X209" s="100"/>
      <c r="Y209" s="100"/>
      <c r="Z209" s="100"/>
      <c r="AA209" s="100"/>
      <c r="AB209" s="227"/>
      <c r="AC209" s="227"/>
      <c r="AD209" s="227"/>
      <c r="AE209" s="227"/>
      <c r="AF209" s="227"/>
      <c r="AG209" s="227"/>
      <c r="AH209" s="227"/>
      <c r="AI209" s="227"/>
      <c r="AJ209" s="227"/>
      <c r="AK209" s="227"/>
      <c r="AL209" s="227"/>
      <c r="AM209" s="227"/>
      <c r="AN209" s="227"/>
      <c r="AO209" s="227"/>
      <c r="AP209" s="227"/>
      <c r="AQ209" s="227"/>
      <c r="AR209" s="227"/>
      <c r="AS209" s="227"/>
      <c r="AT209" s="227"/>
      <c r="AU209" s="227"/>
      <c r="AV209" s="227"/>
      <c r="AW209" s="227"/>
      <c r="AX209" s="227"/>
      <c r="AY209" s="227"/>
      <c r="AZ209" s="227"/>
      <c r="BA209" s="227"/>
      <c r="BB209" s="227"/>
      <c r="BC209" s="227"/>
      <c r="BD209" s="227"/>
      <c r="BE209" s="227"/>
      <c r="BF209" s="227"/>
      <c r="BG209" s="227"/>
      <c r="BH209" s="227"/>
      <c r="BI209" s="227"/>
      <c r="BJ209" s="227"/>
      <c r="BK209" s="220"/>
      <c r="BL209" s="220"/>
    </row>
    <row r="210" spans="1:64" outlineLevel="1">
      <c r="A210" s="9"/>
      <c r="B210" s="12"/>
      <c r="C210" s="46"/>
      <c r="D210" s="129">
        <v>0</v>
      </c>
      <c r="E210" s="12"/>
      <c r="F210" s="12"/>
      <c r="G210" s="193">
        <v>0</v>
      </c>
      <c r="H210" s="156">
        <v>0</v>
      </c>
      <c r="I210" s="156">
        <v>0</v>
      </c>
      <c r="J210" s="156">
        <v>0</v>
      </c>
      <c r="K210" s="156">
        <v>0</v>
      </c>
      <c r="L210" s="156">
        <v>0</v>
      </c>
      <c r="M210" s="156">
        <v>0</v>
      </c>
      <c r="N210" s="156">
        <v>0</v>
      </c>
      <c r="O210" s="156">
        <v>0</v>
      </c>
      <c r="P210" s="156">
        <v>0</v>
      </c>
      <c r="Q210" s="156">
        <v>0</v>
      </c>
      <c r="R210" s="100"/>
      <c r="S210" s="100"/>
      <c r="T210" s="100"/>
      <c r="U210" s="100"/>
      <c r="V210" s="100"/>
      <c r="W210" s="100"/>
      <c r="X210" s="100"/>
      <c r="Y210" s="100"/>
      <c r="Z210" s="100"/>
      <c r="AA210" s="100"/>
      <c r="AB210" s="227"/>
      <c r="AC210" s="227"/>
      <c r="AD210" s="227"/>
      <c r="AE210" s="227"/>
      <c r="AF210" s="227"/>
      <c r="AG210" s="227"/>
      <c r="AH210" s="227"/>
      <c r="AI210" s="227"/>
      <c r="AJ210" s="227"/>
      <c r="AK210" s="227"/>
      <c r="AL210" s="227"/>
      <c r="AM210" s="227"/>
      <c r="AN210" s="227"/>
      <c r="AO210" s="227"/>
      <c r="AP210" s="227"/>
      <c r="AQ210" s="227"/>
      <c r="AR210" s="227"/>
      <c r="AS210" s="227"/>
      <c r="AT210" s="227"/>
      <c r="AU210" s="227"/>
      <c r="AV210" s="227"/>
      <c r="AW210" s="227"/>
      <c r="AX210" s="227"/>
      <c r="AY210" s="227"/>
      <c r="AZ210" s="227"/>
      <c r="BA210" s="227"/>
      <c r="BB210" s="227"/>
      <c r="BC210" s="227"/>
      <c r="BD210" s="227"/>
      <c r="BE210" s="227"/>
      <c r="BF210" s="227"/>
      <c r="BG210" s="227"/>
      <c r="BH210" s="227"/>
      <c r="BI210" s="227"/>
      <c r="BJ210" s="227"/>
      <c r="BK210" s="220"/>
      <c r="BL210" s="220"/>
    </row>
    <row r="211" spans="1:64" outlineLevel="1">
      <c r="A211" s="9"/>
      <c r="B211" s="12"/>
      <c r="C211" s="46"/>
      <c r="D211" s="129">
        <v>0</v>
      </c>
      <c r="E211" s="12"/>
      <c r="F211" s="12"/>
      <c r="G211" s="193">
        <v>0</v>
      </c>
      <c r="H211" s="156">
        <v>0</v>
      </c>
      <c r="I211" s="156">
        <v>0</v>
      </c>
      <c r="J211" s="156">
        <v>0</v>
      </c>
      <c r="K211" s="156">
        <v>0</v>
      </c>
      <c r="L211" s="156">
        <v>0</v>
      </c>
      <c r="M211" s="156">
        <v>0</v>
      </c>
      <c r="N211" s="156">
        <v>0</v>
      </c>
      <c r="O211" s="156">
        <v>0</v>
      </c>
      <c r="P211" s="156">
        <v>0</v>
      </c>
      <c r="Q211" s="156">
        <v>0</v>
      </c>
      <c r="R211" s="100"/>
      <c r="S211" s="100"/>
      <c r="T211" s="100"/>
      <c r="U211" s="100"/>
      <c r="V211" s="100"/>
      <c r="W211" s="100"/>
      <c r="X211" s="100"/>
      <c r="Y211" s="100"/>
      <c r="Z211" s="100"/>
      <c r="AA211" s="100"/>
      <c r="AB211" s="227"/>
      <c r="AC211" s="227"/>
      <c r="AD211" s="227"/>
      <c r="AE211" s="227"/>
      <c r="AF211" s="227"/>
      <c r="AG211" s="227"/>
      <c r="AH211" s="227"/>
      <c r="AI211" s="227"/>
      <c r="AJ211" s="227"/>
      <c r="AK211" s="227"/>
      <c r="AL211" s="227"/>
      <c r="AM211" s="227"/>
      <c r="AN211" s="227"/>
      <c r="AO211" s="227"/>
      <c r="AP211" s="227"/>
      <c r="AQ211" s="227"/>
      <c r="AR211" s="227"/>
      <c r="AS211" s="227"/>
      <c r="AT211" s="227"/>
      <c r="AU211" s="227"/>
      <c r="AV211" s="227"/>
      <c r="AW211" s="227"/>
      <c r="AX211" s="227"/>
      <c r="AY211" s="227"/>
      <c r="AZ211" s="227"/>
      <c r="BA211" s="227"/>
      <c r="BB211" s="227"/>
      <c r="BC211" s="227"/>
      <c r="BD211" s="227"/>
      <c r="BE211" s="227"/>
      <c r="BF211" s="227"/>
      <c r="BG211" s="227"/>
      <c r="BH211" s="227"/>
      <c r="BI211" s="227"/>
      <c r="BJ211" s="227"/>
      <c r="BK211" s="220"/>
      <c r="BL211" s="220"/>
    </row>
    <row r="212" spans="1:64" outlineLevel="1">
      <c r="A212" s="9"/>
      <c r="B212" s="12"/>
      <c r="C212" s="46"/>
      <c r="D212" s="129">
        <v>0</v>
      </c>
      <c r="E212" s="12"/>
      <c r="F212" s="12"/>
      <c r="G212" s="193">
        <v>0</v>
      </c>
      <c r="H212" s="156">
        <v>0</v>
      </c>
      <c r="I212" s="156">
        <v>0</v>
      </c>
      <c r="J212" s="156">
        <v>0</v>
      </c>
      <c r="K212" s="156">
        <v>0</v>
      </c>
      <c r="L212" s="156">
        <v>0</v>
      </c>
      <c r="M212" s="156">
        <v>0</v>
      </c>
      <c r="N212" s="156">
        <v>0</v>
      </c>
      <c r="O212" s="156">
        <v>0</v>
      </c>
      <c r="P212" s="156">
        <v>0</v>
      </c>
      <c r="Q212" s="156">
        <v>0</v>
      </c>
      <c r="R212" s="100"/>
      <c r="S212" s="100"/>
      <c r="T212" s="100"/>
      <c r="U212" s="100"/>
      <c r="V212" s="100"/>
      <c r="W212" s="100"/>
      <c r="X212" s="100"/>
      <c r="Y212" s="100"/>
      <c r="Z212" s="100"/>
      <c r="AA212" s="100"/>
      <c r="AB212" s="227"/>
      <c r="AC212" s="227"/>
      <c r="AD212" s="227"/>
      <c r="AE212" s="227"/>
      <c r="AF212" s="227"/>
      <c r="AG212" s="227"/>
      <c r="AH212" s="227"/>
      <c r="AI212" s="227"/>
      <c r="AJ212" s="227"/>
      <c r="AK212" s="227"/>
      <c r="AL212" s="227"/>
      <c r="AM212" s="227"/>
      <c r="AN212" s="227"/>
      <c r="AO212" s="227"/>
      <c r="AP212" s="227"/>
      <c r="AQ212" s="227"/>
      <c r="AR212" s="227"/>
      <c r="AS212" s="227"/>
      <c r="AT212" s="227"/>
      <c r="AU212" s="227"/>
      <c r="AV212" s="227"/>
      <c r="AW212" s="227"/>
      <c r="AX212" s="227"/>
      <c r="AY212" s="227"/>
      <c r="AZ212" s="227"/>
      <c r="BA212" s="227"/>
      <c r="BB212" s="227"/>
      <c r="BC212" s="227"/>
      <c r="BD212" s="227"/>
      <c r="BE212" s="227"/>
      <c r="BF212" s="227"/>
      <c r="BG212" s="227"/>
      <c r="BH212" s="227"/>
      <c r="BI212" s="227"/>
      <c r="BJ212" s="227"/>
      <c r="BK212" s="220"/>
      <c r="BL212" s="220"/>
    </row>
    <row r="213" spans="1:64" outlineLevel="1">
      <c r="A213" s="9"/>
      <c r="B213" s="12"/>
      <c r="C213" s="46"/>
      <c r="D213" s="129">
        <v>0</v>
      </c>
      <c r="E213" s="12"/>
      <c r="F213" s="12"/>
      <c r="G213" s="193">
        <v>0</v>
      </c>
      <c r="H213" s="156">
        <v>0</v>
      </c>
      <c r="I213" s="156">
        <v>0</v>
      </c>
      <c r="J213" s="156">
        <v>0</v>
      </c>
      <c r="K213" s="156">
        <v>0</v>
      </c>
      <c r="L213" s="156">
        <v>0</v>
      </c>
      <c r="M213" s="156">
        <v>0</v>
      </c>
      <c r="N213" s="156">
        <v>0</v>
      </c>
      <c r="O213" s="156">
        <v>0</v>
      </c>
      <c r="P213" s="156">
        <v>0</v>
      </c>
      <c r="Q213" s="156">
        <v>0</v>
      </c>
      <c r="R213" s="100"/>
      <c r="S213" s="100"/>
      <c r="T213" s="100"/>
      <c r="U213" s="100"/>
      <c r="V213" s="100"/>
      <c r="W213" s="100"/>
      <c r="X213" s="100"/>
      <c r="Y213" s="100"/>
      <c r="Z213" s="100"/>
      <c r="AA213" s="100"/>
      <c r="AB213" s="227"/>
      <c r="AC213" s="227"/>
      <c r="AD213" s="227"/>
      <c r="AE213" s="227"/>
      <c r="AF213" s="227"/>
      <c r="AG213" s="227"/>
      <c r="AH213" s="227"/>
      <c r="AI213" s="227"/>
      <c r="AJ213" s="227"/>
      <c r="AK213" s="227"/>
      <c r="AL213" s="227"/>
      <c r="AM213" s="227"/>
      <c r="AN213" s="227"/>
      <c r="AO213" s="227"/>
      <c r="AP213" s="227"/>
      <c r="AQ213" s="227"/>
      <c r="AR213" s="227"/>
      <c r="AS213" s="227"/>
      <c r="AT213" s="227"/>
      <c r="AU213" s="227"/>
      <c r="AV213" s="227"/>
      <c r="AW213" s="227"/>
      <c r="AX213" s="227"/>
      <c r="AY213" s="227"/>
      <c r="AZ213" s="227"/>
      <c r="BA213" s="227"/>
      <c r="BB213" s="227"/>
      <c r="BC213" s="227"/>
      <c r="BD213" s="227"/>
      <c r="BE213" s="227"/>
      <c r="BF213" s="227"/>
      <c r="BG213" s="227"/>
      <c r="BH213" s="227"/>
      <c r="BI213" s="227"/>
      <c r="BJ213" s="227"/>
      <c r="BK213" s="220"/>
      <c r="BL213" s="220"/>
    </row>
    <row r="214" spans="1:64" outlineLevel="1">
      <c r="A214" s="9"/>
      <c r="B214" s="12"/>
      <c r="C214" s="46"/>
      <c r="D214" s="129">
        <v>0</v>
      </c>
      <c r="E214" s="12"/>
      <c r="F214" s="12"/>
      <c r="G214" s="193">
        <v>0</v>
      </c>
      <c r="H214" s="156">
        <v>0</v>
      </c>
      <c r="I214" s="156">
        <v>0</v>
      </c>
      <c r="J214" s="156">
        <v>0</v>
      </c>
      <c r="K214" s="156">
        <v>0</v>
      </c>
      <c r="L214" s="156">
        <v>0</v>
      </c>
      <c r="M214" s="156">
        <v>0</v>
      </c>
      <c r="N214" s="156">
        <v>0</v>
      </c>
      <c r="O214" s="156">
        <v>0</v>
      </c>
      <c r="P214" s="156">
        <v>0</v>
      </c>
      <c r="Q214" s="156">
        <v>0</v>
      </c>
      <c r="R214" s="100"/>
      <c r="S214" s="100"/>
      <c r="T214" s="100"/>
      <c r="U214" s="100"/>
      <c r="V214" s="100"/>
      <c r="W214" s="100"/>
      <c r="X214" s="100"/>
      <c r="Y214" s="100"/>
      <c r="Z214" s="100"/>
      <c r="AA214" s="100"/>
      <c r="AB214" s="227"/>
      <c r="AC214" s="227"/>
      <c r="AD214" s="227"/>
      <c r="AE214" s="227"/>
      <c r="AF214" s="227"/>
      <c r="AG214" s="227"/>
      <c r="AH214" s="227"/>
      <c r="AI214" s="227"/>
      <c r="AJ214" s="227"/>
      <c r="AK214" s="227"/>
      <c r="AL214" s="227"/>
      <c r="AM214" s="227"/>
      <c r="AN214" s="227"/>
      <c r="AO214" s="227"/>
      <c r="AP214" s="227"/>
      <c r="AQ214" s="227"/>
      <c r="AR214" s="227"/>
      <c r="AS214" s="227"/>
      <c r="AT214" s="227"/>
      <c r="AU214" s="227"/>
      <c r="AV214" s="227"/>
      <c r="AW214" s="227"/>
      <c r="AX214" s="227"/>
      <c r="AY214" s="227"/>
      <c r="AZ214" s="227"/>
      <c r="BA214" s="227"/>
      <c r="BB214" s="227"/>
      <c r="BC214" s="227"/>
      <c r="BD214" s="227"/>
      <c r="BE214" s="227"/>
      <c r="BF214" s="227"/>
      <c r="BG214" s="227"/>
      <c r="BH214" s="227"/>
      <c r="BI214" s="227"/>
      <c r="BJ214" s="227"/>
      <c r="BK214" s="220"/>
      <c r="BL214" s="220"/>
    </row>
    <row r="215" spans="1:64" outlineLevel="1">
      <c r="A215" s="9"/>
      <c r="B215" s="12"/>
      <c r="C215" s="46"/>
      <c r="D215" s="129">
        <v>0</v>
      </c>
      <c r="E215" s="12"/>
      <c r="F215" s="12"/>
      <c r="G215" s="193">
        <v>0</v>
      </c>
      <c r="H215" s="156">
        <v>0</v>
      </c>
      <c r="I215" s="156">
        <v>0</v>
      </c>
      <c r="J215" s="156">
        <v>0</v>
      </c>
      <c r="K215" s="156">
        <v>0</v>
      </c>
      <c r="L215" s="156">
        <v>0</v>
      </c>
      <c r="M215" s="156">
        <v>0</v>
      </c>
      <c r="N215" s="156">
        <v>0</v>
      </c>
      <c r="O215" s="156">
        <v>0</v>
      </c>
      <c r="P215" s="156">
        <v>0</v>
      </c>
      <c r="Q215" s="156">
        <v>0</v>
      </c>
      <c r="R215" s="100"/>
      <c r="S215" s="100"/>
      <c r="T215" s="100"/>
      <c r="U215" s="100"/>
      <c r="V215" s="100"/>
      <c r="W215" s="100"/>
      <c r="X215" s="100"/>
      <c r="Y215" s="100"/>
      <c r="Z215" s="100"/>
      <c r="AA215" s="100"/>
      <c r="AB215" s="227"/>
      <c r="AC215" s="227"/>
      <c r="AD215" s="227"/>
      <c r="AE215" s="227"/>
      <c r="AF215" s="227"/>
      <c r="AG215" s="227"/>
      <c r="AH215" s="227"/>
      <c r="AI215" s="227"/>
      <c r="AJ215" s="227"/>
      <c r="AK215" s="227"/>
      <c r="AL215" s="227"/>
      <c r="AM215" s="227"/>
      <c r="AN215" s="227"/>
      <c r="AO215" s="227"/>
      <c r="AP215" s="227"/>
      <c r="AQ215" s="227"/>
      <c r="AR215" s="227"/>
      <c r="AS215" s="227"/>
      <c r="AT215" s="227"/>
      <c r="AU215" s="227"/>
      <c r="AV215" s="227"/>
      <c r="AW215" s="227"/>
      <c r="AX215" s="227"/>
      <c r="AY215" s="227"/>
      <c r="AZ215" s="227"/>
      <c r="BA215" s="227"/>
      <c r="BB215" s="227"/>
      <c r="BC215" s="227"/>
      <c r="BD215" s="227"/>
      <c r="BE215" s="227"/>
      <c r="BF215" s="227"/>
      <c r="BG215" s="227"/>
      <c r="BH215" s="227"/>
      <c r="BI215" s="227"/>
      <c r="BJ215" s="227"/>
      <c r="BK215" s="220"/>
      <c r="BL215" s="220"/>
    </row>
    <row r="216" spans="1:64" outlineLevel="1">
      <c r="A216" s="9"/>
      <c r="B216" s="12"/>
      <c r="C216" s="46"/>
      <c r="D216" s="129">
        <v>0</v>
      </c>
      <c r="E216" s="12"/>
      <c r="F216" s="12"/>
      <c r="G216" s="193">
        <v>0</v>
      </c>
      <c r="H216" s="156">
        <v>0</v>
      </c>
      <c r="I216" s="156">
        <v>0</v>
      </c>
      <c r="J216" s="156">
        <v>0</v>
      </c>
      <c r="K216" s="156">
        <v>0</v>
      </c>
      <c r="L216" s="156">
        <v>0</v>
      </c>
      <c r="M216" s="156">
        <v>0</v>
      </c>
      <c r="N216" s="156">
        <v>0</v>
      </c>
      <c r="O216" s="156">
        <v>0</v>
      </c>
      <c r="P216" s="156">
        <v>0</v>
      </c>
      <c r="Q216" s="156">
        <v>0</v>
      </c>
      <c r="R216" s="100"/>
      <c r="S216" s="100"/>
      <c r="T216" s="100"/>
      <c r="U216" s="100"/>
      <c r="V216" s="100"/>
      <c r="W216" s="100"/>
      <c r="X216" s="100"/>
      <c r="Y216" s="100"/>
      <c r="Z216" s="100"/>
      <c r="AA216" s="100"/>
      <c r="AB216" s="227"/>
      <c r="AC216" s="227"/>
      <c r="AD216" s="227"/>
      <c r="AE216" s="227"/>
      <c r="AF216" s="227"/>
      <c r="AG216" s="227"/>
      <c r="AH216" s="227"/>
      <c r="AI216" s="227"/>
      <c r="AJ216" s="227"/>
      <c r="AK216" s="227"/>
      <c r="AL216" s="227"/>
      <c r="AM216" s="227"/>
      <c r="AN216" s="227"/>
      <c r="AO216" s="227"/>
      <c r="AP216" s="227"/>
      <c r="AQ216" s="227"/>
      <c r="AR216" s="227"/>
      <c r="AS216" s="227"/>
      <c r="AT216" s="227"/>
      <c r="AU216" s="227"/>
      <c r="AV216" s="227"/>
      <c r="AW216" s="227"/>
      <c r="AX216" s="227"/>
      <c r="AY216" s="227"/>
      <c r="AZ216" s="227"/>
      <c r="BA216" s="227"/>
      <c r="BB216" s="227"/>
      <c r="BC216" s="227"/>
      <c r="BD216" s="227"/>
      <c r="BE216" s="227"/>
      <c r="BF216" s="227"/>
      <c r="BG216" s="227"/>
      <c r="BH216" s="227"/>
      <c r="BI216" s="227"/>
      <c r="BJ216" s="227"/>
      <c r="BK216" s="220"/>
      <c r="BL216" s="220"/>
    </row>
    <row r="217" spans="1:64" outlineLevel="1">
      <c r="A217" s="9"/>
      <c r="B217" s="12"/>
      <c r="C217" s="46"/>
      <c r="D217" s="129">
        <v>0</v>
      </c>
      <c r="E217" s="12"/>
      <c r="F217" s="12"/>
      <c r="G217" s="193">
        <v>0</v>
      </c>
      <c r="H217" s="156">
        <v>0</v>
      </c>
      <c r="I217" s="156">
        <v>0</v>
      </c>
      <c r="J217" s="156">
        <v>0</v>
      </c>
      <c r="K217" s="156">
        <v>0</v>
      </c>
      <c r="L217" s="156">
        <v>0</v>
      </c>
      <c r="M217" s="156">
        <v>0</v>
      </c>
      <c r="N217" s="156">
        <v>0</v>
      </c>
      <c r="O217" s="156">
        <v>0</v>
      </c>
      <c r="P217" s="156">
        <v>0</v>
      </c>
      <c r="Q217" s="156">
        <v>0</v>
      </c>
      <c r="R217" s="100"/>
      <c r="S217" s="100"/>
      <c r="T217" s="100"/>
      <c r="U217" s="100"/>
      <c r="V217" s="100"/>
      <c r="W217" s="100"/>
      <c r="X217" s="100"/>
      <c r="Y217" s="100"/>
      <c r="Z217" s="100"/>
      <c r="AA217" s="100"/>
      <c r="AB217" s="227"/>
      <c r="AC217" s="227"/>
      <c r="AD217" s="227"/>
      <c r="AE217" s="227"/>
      <c r="AF217" s="227"/>
      <c r="AG217" s="227"/>
      <c r="AH217" s="227"/>
      <c r="AI217" s="227"/>
      <c r="AJ217" s="227"/>
      <c r="AK217" s="227"/>
      <c r="AL217" s="227"/>
      <c r="AM217" s="227"/>
      <c r="AN217" s="227"/>
      <c r="AO217" s="227"/>
      <c r="AP217" s="227"/>
      <c r="AQ217" s="227"/>
      <c r="AR217" s="227"/>
      <c r="AS217" s="227"/>
      <c r="AT217" s="227"/>
      <c r="AU217" s="227"/>
      <c r="AV217" s="227"/>
      <c r="AW217" s="227"/>
      <c r="AX217" s="227"/>
      <c r="AY217" s="227"/>
      <c r="AZ217" s="227"/>
      <c r="BA217" s="227"/>
      <c r="BB217" s="227"/>
      <c r="BC217" s="227"/>
      <c r="BD217" s="227"/>
      <c r="BE217" s="227"/>
      <c r="BF217" s="227"/>
      <c r="BG217" s="227"/>
      <c r="BH217" s="227"/>
      <c r="BI217" s="227"/>
      <c r="BJ217" s="227"/>
      <c r="BK217" s="220"/>
      <c r="BL217" s="220"/>
    </row>
    <row r="218" spans="1:64" outlineLevel="1">
      <c r="A218" s="9"/>
      <c r="B218" s="12"/>
      <c r="C218" s="46"/>
      <c r="D218" s="129">
        <v>0</v>
      </c>
      <c r="E218" s="12"/>
      <c r="F218" s="12"/>
      <c r="G218" s="193">
        <v>0</v>
      </c>
      <c r="H218" s="156">
        <v>0</v>
      </c>
      <c r="I218" s="156">
        <v>0</v>
      </c>
      <c r="J218" s="156">
        <v>0</v>
      </c>
      <c r="K218" s="156">
        <v>0</v>
      </c>
      <c r="L218" s="156">
        <v>0</v>
      </c>
      <c r="M218" s="156">
        <v>0</v>
      </c>
      <c r="N218" s="156">
        <v>0</v>
      </c>
      <c r="O218" s="156">
        <v>0</v>
      </c>
      <c r="P218" s="156">
        <v>0</v>
      </c>
      <c r="Q218" s="156">
        <v>0</v>
      </c>
      <c r="R218" s="100"/>
      <c r="S218" s="100"/>
      <c r="T218" s="100"/>
      <c r="U218" s="100"/>
      <c r="V218" s="100"/>
      <c r="W218" s="100"/>
      <c r="X218" s="100"/>
      <c r="Y218" s="100"/>
      <c r="Z218" s="100"/>
      <c r="AA218" s="100"/>
      <c r="AB218" s="227"/>
      <c r="AC218" s="227"/>
      <c r="AD218" s="227"/>
      <c r="AE218" s="227"/>
      <c r="AF218" s="227"/>
      <c r="AG218" s="227"/>
      <c r="AH218" s="227"/>
      <c r="AI218" s="227"/>
      <c r="AJ218" s="227"/>
      <c r="AK218" s="227"/>
      <c r="AL218" s="227"/>
      <c r="AM218" s="227"/>
      <c r="AN218" s="227"/>
      <c r="AO218" s="227"/>
      <c r="AP218" s="227"/>
      <c r="AQ218" s="227"/>
      <c r="AR218" s="227"/>
      <c r="AS218" s="227"/>
      <c r="AT218" s="227"/>
      <c r="AU218" s="227"/>
      <c r="AV218" s="227"/>
      <c r="AW218" s="227"/>
      <c r="AX218" s="227"/>
      <c r="AY218" s="227"/>
      <c r="AZ218" s="227"/>
      <c r="BA218" s="227"/>
      <c r="BB218" s="227"/>
      <c r="BC218" s="227"/>
      <c r="BD218" s="227"/>
      <c r="BE218" s="227"/>
      <c r="BF218" s="227"/>
      <c r="BG218" s="227"/>
      <c r="BH218" s="227"/>
      <c r="BI218" s="227"/>
      <c r="BJ218" s="227"/>
      <c r="BK218" s="220"/>
      <c r="BL218" s="220"/>
    </row>
    <row r="219" spans="1:64" outlineLevel="1">
      <c r="A219" s="9"/>
      <c r="B219" s="12"/>
      <c r="C219" s="46"/>
      <c r="D219" s="129">
        <v>0</v>
      </c>
      <c r="E219" s="12"/>
      <c r="F219" s="12"/>
      <c r="G219" s="193">
        <v>0</v>
      </c>
      <c r="H219" s="156">
        <v>0</v>
      </c>
      <c r="I219" s="156">
        <v>0</v>
      </c>
      <c r="J219" s="156">
        <v>0</v>
      </c>
      <c r="K219" s="156">
        <v>0</v>
      </c>
      <c r="L219" s="156">
        <v>0</v>
      </c>
      <c r="M219" s="156">
        <v>0</v>
      </c>
      <c r="N219" s="156">
        <v>0</v>
      </c>
      <c r="O219" s="156">
        <v>0</v>
      </c>
      <c r="P219" s="156">
        <v>0</v>
      </c>
      <c r="Q219" s="156">
        <v>0</v>
      </c>
      <c r="R219" s="100"/>
      <c r="S219" s="100"/>
      <c r="T219" s="100"/>
      <c r="U219" s="100"/>
      <c r="V219" s="100"/>
      <c r="W219" s="100"/>
      <c r="X219" s="100"/>
      <c r="Y219" s="100"/>
      <c r="Z219" s="100"/>
      <c r="AA219" s="100"/>
      <c r="AB219" s="227"/>
      <c r="AC219" s="227"/>
      <c r="AD219" s="227"/>
      <c r="AE219" s="227"/>
      <c r="AF219" s="227"/>
      <c r="AG219" s="227"/>
      <c r="AH219" s="227"/>
      <c r="AI219" s="227"/>
      <c r="AJ219" s="227"/>
      <c r="AK219" s="227"/>
      <c r="AL219" s="227"/>
      <c r="AM219" s="227"/>
      <c r="AN219" s="227"/>
      <c r="AO219" s="227"/>
      <c r="AP219" s="227"/>
      <c r="AQ219" s="227"/>
      <c r="AR219" s="227"/>
      <c r="AS219" s="227"/>
      <c r="AT219" s="227"/>
      <c r="AU219" s="227"/>
      <c r="AV219" s="227"/>
      <c r="AW219" s="227"/>
      <c r="AX219" s="227"/>
      <c r="AY219" s="227"/>
      <c r="AZ219" s="227"/>
      <c r="BA219" s="227"/>
      <c r="BB219" s="227"/>
      <c r="BC219" s="227"/>
      <c r="BD219" s="227"/>
      <c r="BE219" s="227"/>
      <c r="BF219" s="227"/>
      <c r="BG219" s="227"/>
      <c r="BH219" s="227"/>
      <c r="BI219" s="227"/>
      <c r="BJ219" s="227"/>
      <c r="BK219" s="220"/>
      <c r="BL219" s="220"/>
    </row>
    <row r="220" spans="1:64" outlineLevel="1">
      <c r="A220" s="9"/>
      <c r="B220" s="12"/>
      <c r="C220" s="46"/>
      <c r="D220" s="129">
        <v>0</v>
      </c>
      <c r="E220" s="12"/>
      <c r="F220" s="12"/>
      <c r="G220" s="193">
        <v>0</v>
      </c>
      <c r="H220" s="156">
        <v>0</v>
      </c>
      <c r="I220" s="156">
        <v>0</v>
      </c>
      <c r="J220" s="156">
        <v>0</v>
      </c>
      <c r="K220" s="156">
        <v>0</v>
      </c>
      <c r="L220" s="156">
        <v>0</v>
      </c>
      <c r="M220" s="156">
        <v>0</v>
      </c>
      <c r="N220" s="156">
        <v>0</v>
      </c>
      <c r="O220" s="156">
        <v>0</v>
      </c>
      <c r="P220" s="156">
        <v>0</v>
      </c>
      <c r="Q220" s="156">
        <v>0</v>
      </c>
      <c r="R220" s="100"/>
      <c r="S220" s="100"/>
      <c r="T220" s="100"/>
      <c r="U220" s="100"/>
      <c r="V220" s="100"/>
      <c r="W220" s="100"/>
      <c r="X220" s="100"/>
      <c r="Y220" s="100"/>
      <c r="Z220" s="100"/>
      <c r="AA220" s="100"/>
      <c r="AB220" s="227"/>
      <c r="AC220" s="227"/>
      <c r="AD220" s="227"/>
      <c r="AE220" s="227"/>
      <c r="AF220" s="227"/>
      <c r="AG220" s="227"/>
      <c r="AH220" s="227"/>
      <c r="AI220" s="227"/>
      <c r="AJ220" s="227"/>
      <c r="AK220" s="227"/>
      <c r="AL220" s="227"/>
      <c r="AM220" s="227"/>
      <c r="AN220" s="227"/>
      <c r="AO220" s="227"/>
      <c r="AP220" s="227"/>
      <c r="AQ220" s="227"/>
      <c r="AR220" s="227"/>
      <c r="AS220" s="227"/>
      <c r="AT220" s="227"/>
      <c r="AU220" s="227"/>
      <c r="AV220" s="227"/>
      <c r="AW220" s="227"/>
      <c r="AX220" s="227"/>
      <c r="AY220" s="227"/>
      <c r="AZ220" s="227"/>
      <c r="BA220" s="227"/>
      <c r="BB220" s="227"/>
      <c r="BC220" s="227"/>
      <c r="BD220" s="227"/>
      <c r="BE220" s="227"/>
      <c r="BF220" s="227"/>
      <c r="BG220" s="227"/>
      <c r="BH220" s="227"/>
      <c r="BI220" s="227"/>
      <c r="BJ220" s="227"/>
      <c r="BK220" s="220"/>
      <c r="BL220" s="220"/>
    </row>
    <row r="221" spans="1:64" outlineLevel="1">
      <c r="A221" s="9"/>
      <c r="B221" s="12"/>
      <c r="C221" s="46"/>
      <c r="D221" s="129">
        <v>0</v>
      </c>
      <c r="E221" s="12"/>
      <c r="F221" s="12"/>
      <c r="G221" s="193">
        <v>0</v>
      </c>
      <c r="H221" s="156">
        <v>0</v>
      </c>
      <c r="I221" s="156">
        <v>0</v>
      </c>
      <c r="J221" s="156">
        <v>0</v>
      </c>
      <c r="K221" s="156">
        <v>0</v>
      </c>
      <c r="L221" s="156">
        <v>0</v>
      </c>
      <c r="M221" s="156">
        <v>0</v>
      </c>
      <c r="N221" s="156">
        <v>0</v>
      </c>
      <c r="O221" s="156">
        <v>0</v>
      </c>
      <c r="P221" s="156">
        <v>0</v>
      </c>
      <c r="Q221" s="156">
        <v>0</v>
      </c>
      <c r="R221" s="100"/>
      <c r="S221" s="100"/>
      <c r="T221" s="100"/>
      <c r="U221" s="100"/>
      <c r="V221" s="100"/>
      <c r="W221" s="100"/>
      <c r="X221" s="100"/>
      <c r="Y221" s="100"/>
      <c r="Z221" s="100"/>
      <c r="AA221" s="100"/>
      <c r="AB221" s="227"/>
      <c r="AC221" s="227"/>
      <c r="AD221" s="227"/>
      <c r="AE221" s="227"/>
      <c r="AF221" s="227"/>
      <c r="AG221" s="227"/>
      <c r="AH221" s="227"/>
      <c r="AI221" s="227"/>
      <c r="AJ221" s="227"/>
      <c r="AK221" s="227"/>
      <c r="AL221" s="227"/>
      <c r="AM221" s="227"/>
      <c r="AN221" s="227"/>
      <c r="AO221" s="227"/>
      <c r="AP221" s="227"/>
      <c r="AQ221" s="227"/>
      <c r="AR221" s="227"/>
      <c r="AS221" s="227"/>
      <c r="AT221" s="227"/>
      <c r="AU221" s="227"/>
      <c r="AV221" s="227"/>
      <c r="AW221" s="227"/>
      <c r="AX221" s="227"/>
      <c r="AY221" s="227"/>
      <c r="AZ221" s="227"/>
      <c r="BA221" s="227"/>
      <c r="BB221" s="227"/>
      <c r="BC221" s="227"/>
      <c r="BD221" s="227"/>
      <c r="BE221" s="227"/>
      <c r="BF221" s="227"/>
      <c r="BG221" s="227"/>
      <c r="BH221" s="227"/>
      <c r="BI221" s="227"/>
      <c r="BJ221" s="227"/>
      <c r="BK221" s="220"/>
      <c r="BL221" s="220"/>
    </row>
    <row r="222" spans="1:64" outlineLevel="1">
      <c r="A222" s="9"/>
      <c r="B222" s="12"/>
      <c r="C222" s="46"/>
      <c r="D222" s="129">
        <v>0</v>
      </c>
      <c r="E222" s="12"/>
      <c r="F222" s="12"/>
      <c r="G222" s="193">
        <v>0</v>
      </c>
      <c r="H222" s="156">
        <v>0</v>
      </c>
      <c r="I222" s="156">
        <v>0</v>
      </c>
      <c r="J222" s="156">
        <v>0</v>
      </c>
      <c r="K222" s="156">
        <v>0</v>
      </c>
      <c r="L222" s="156">
        <v>0</v>
      </c>
      <c r="M222" s="156">
        <v>0</v>
      </c>
      <c r="N222" s="156">
        <v>0</v>
      </c>
      <c r="O222" s="156">
        <v>0</v>
      </c>
      <c r="P222" s="156">
        <v>0</v>
      </c>
      <c r="Q222" s="156">
        <v>0</v>
      </c>
      <c r="R222" s="100"/>
      <c r="S222" s="100"/>
      <c r="T222" s="100"/>
      <c r="U222" s="100"/>
      <c r="V222" s="100"/>
      <c r="W222" s="100"/>
      <c r="X222" s="100"/>
      <c r="Y222" s="100"/>
      <c r="Z222" s="100"/>
      <c r="AA222" s="100"/>
      <c r="AB222" s="227"/>
      <c r="AC222" s="227"/>
      <c r="AD222" s="227"/>
      <c r="AE222" s="227"/>
      <c r="AF222" s="227"/>
      <c r="AG222" s="227"/>
      <c r="AH222" s="227"/>
      <c r="AI222" s="227"/>
      <c r="AJ222" s="227"/>
      <c r="AK222" s="227"/>
      <c r="AL222" s="227"/>
      <c r="AM222" s="227"/>
      <c r="AN222" s="227"/>
      <c r="AO222" s="227"/>
      <c r="AP222" s="227"/>
      <c r="AQ222" s="227"/>
      <c r="AR222" s="227"/>
      <c r="AS222" s="227"/>
      <c r="AT222" s="227"/>
      <c r="AU222" s="227"/>
      <c r="AV222" s="227"/>
      <c r="AW222" s="227"/>
      <c r="AX222" s="227"/>
      <c r="AY222" s="227"/>
      <c r="AZ222" s="227"/>
      <c r="BA222" s="227"/>
      <c r="BB222" s="227"/>
      <c r="BC222" s="227"/>
      <c r="BD222" s="227"/>
      <c r="BE222" s="227"/>
      <c r="BF222" s="227"/>
      <c r="BG222" s="227"/>
      <c r="BH222" s="227"/>
      <c r="BI222" s="227"/>
      <c r="BJ222" s="227"/>
      <c r="BK222" s="220"/>
      <c r="BL222" s="220"/>
    </row>
    <row r="223" spans="1:64" outlineLevel="1">
      <c r="A223" s="9"/>
      <c r="B223" s="12"/>
      <c r="C223" s="46"/>
      <c r="D223" s="129">
        <v>0</v>
      </c>
      <c r="E223" s="12"/>
      <c r="F223" s="12"/>
      <c r="G223" s="193">
        <v>0</v>
      </c>
      <c r="H223" s="156">
        <v>0</v>
      </c>
      <c r="I223" s="156">
        <v>0</v>
      </c>
      <c r="J223" s="156">
        <v>0</v>
      </c>
      <c r="K223" s="156">
        <v>0</v>
      </c>
      <c r="L223" s="156">
        <v>0</v>
      </c>
      <c r="M223" s="156">
        <v>0</v>
      </c>
      <c r="N223" s="156">
        <v>0</v>
      </c>
      <c r="O223" s="156">
        <v>0</v>
      </c>
      <c r="P223" s="156">
        <v>0</v>
      </c>
      <c r="Q223" s="156">
        <v>0</v>
      </c>
      <c r="R223" s="100"/>
      <c r="S223" s="100"/>
      <c r="T223" s="100"/>
      <c r="U223" s="100"/>
      <c r="V223" s="100"/>
      <c r="W223" s="100"/>
      <c r="X223" s="100"/>
      <c r="Y223" s="100"/>
      <c r="Z223" s="100"/>
      <c r="AA223" s="100"/>
      <c r="AB223" s="227"/>
      <c r="AC223" s="227"/>
      <c r="AD223" s="227"/>
      <c r="AE223" s="227"/>
      <c r="AF223" s="227"/>
      <c r="AG223" s="227"/>
      <c r="AH223" s="227"/>
      <c r="AI223" s="227"/>
      <c r="AJ223" s="227"/>
      <c r="AK223" s="227"/>
      <c r="AL223" s="227"/>
      <c r="AM223" s="227"/>
      <c r="AN223" s="227"/>
      <c r="AO223" s="227"/>
      <c r="AP223" s="227"/>
      <c r="AQ223" s="227"/>
      <c r="AR223" s="227"/>
      <c r="AS223" s="227"/>
      <c r="AT223" s="227"/>
      <c r="AU223" s="227"/>
      <c r="AV223" s="227"/>
      <c r="AW223" s="227"/>
      <c r="AX223" s="227"/>
      <c r="AY223" s="227"/>
      <c r="AZ223" s="227"/>
      <c r="BA223" s="227"/>
      <c r="BB223" s="227"/>
      <c r="BC223" s="227"/>
      <c r="BD223" s="227"/>
      <c r="BE223" s="227"/>
      <c r="BF223" s="227"/>
      <c r="BG223" s="227"/>
      <c r="BH223" s="227"/>
      <c r="BI223" s="227"/>
      <c r="BJ223" s="227"/>
      <c r="BK223" s="220"/>
      <c r="BL223" s="220"/>
    </row>
    <row r="224" spans="1:64" outlineLevel="1">
      <c r="A224" s="9"/>
      <c r="B224" s="12"/>
      <c r="C224" s="46"/>
      <c r="D224" s="129">
        <v>0</v>
      </c>
      <c r="E224" s="12"/>
      <c r="F224" s="12"/>
      <c r="G224" s="193">
        <v>0</v>
      </c>
      <c r="H224" s="156">
        <v>0</v>
      </c>
      <c r="I224" s="156">
        <v>0</v>
      </c>
      <c r="J224" s="156">
        <v>0</v>
      </c>
      <c r="K224" s="156">
        <v>0</v>
      </c>
      <c r="L224" s="156">
        <v>0</v>
      </c>
      <c r="M224" s="156">
        <v>0</v>
      </c>
      <c r="N224" s="156">
        <v>0</v>
      </c>
      <c r="O224" s="156">
        <v>0</v>
      </c>
      <c r="P224" s="156">
        <v>0</v>
      </c>
      <c r="Q224" s="156">
        <v>0</v>
      </c>
      <c r="R224" s="100"/>
      <c r="S224" s="100"/>
      <c r="T224" s="100"/>
      <c r="U224" s="100"/>
      <c r="V224" s="100"/>
      <c r="W224" s="100"/>
      <c r="X224" s="100"/>
      <c r="Y224" s="100"/>
      <c r="Z224" s="100"/>
      <c r="AA224" s="100"/>
      <c r="AB224" s="227"/>
      <c r="AC224" s="227"/>
      <c r="AD224" s="227"/>
      <c r="AE224" s="227"/>
      <c r="AF224" s="227"/>
      <c r="AG224" s="227"/>
      <c r="AH224" s="227"/>
      <c r="AI224" s="227"/>
      <c r="AJ224" s="227"/>
      <c r="AK224" s="227"/>
      <c r="AL224" s="227"/>
      <c r="AM224" s="227"/>
      <c r="AN224" s="227"/>
      <c r="AO224" s="227"/>
      <c r="AP224" s="227"/>
      <c r="AQ224" s="227"/>
      <c r="AR224" s="227"/>
      <c r="AS224" s="227"/>
      <c r="AT224" s="227"/>
      <c r="AU224" s="227"/>
      <c r="AV224" s="227"/>
      <c r="AW224" s="227"/>
      <c r="AX224" s="227"/>
      <c r="AY224" s="227"/>
      <c r="AZ224" s="227"/>
      <c r="BA224" s="227"/>
      <c r="BB224" s="227"/>
      <c r="BC224" s="227"/>
      <c r="BD224" s="227"/>
      <c r="BE224" s="227"/>
      <c r="BF224" s="227"/>
      <c r="BG224" s="227"/>
      <c r="BH224" s="227"/>
      <c r="BI224" s="227"/>
      <c r="BJ224" s="227"/>
      <c r="BK224" s="220"/>
      <c r="BL224" s="220"/>
    </row>
    <row r="225" spans="1:64" outlineLevel="1">
      <c r="A225" s="9"/>
      <c r="B225" s="12"/>
      <c r="C225" s="46"/>
      <c r="D225" s="129">
        <v>0</v>
      </c>
      <c r="E225" s="12"/>
      <c r="F225" s="12"/>
      <c r="G225" s="193">
        <v>0</v>
      </c>
      <c r="H225" s="156">
        <v>0</v>
      </c>
      <c r="I225" s="156">
        <v>0</v>
      </c>
      <c r="J225" s="156">
        <v>0</v>
      </c>
      <c r="K225" s="156">
        <v>0</v>
      </c>
      <c r="L225" s="156">
        <v>0</v>
      </c>
      <c r="M225" s="156">
        <v>0</v>
      </c>
      <c r="N225" s="156">
        <v>0</v>
      </c>
      <c r="O225" s="156">
        <v>0</v>
      </c>
      <c r="P225" s="156">
        <v>0</v>
      </c>
      <c r="Q225" s="156">
        <v>0</v>
      </c>
      <c r="R225" s="100"/>
      <c r="S225" s="100"/>
      <c r="T225" s="100"/>
      <c r="U225" s="100"/>
      <c r="V225" s="100"/>
      <c r="W225" s="100"/>
      <c r="X225" s="100"/>
      <c r="Y225" s="100"/>
      <c r="Z225" s="100"/>
      <c r="AA225" s="100"/>
      <c r="AB225" s="227"/>
      <c r="AC225" s="227"/>
      <c r="AD225" s="227"/>
      <c r="AE225" s="227"/>
      <c r="AF225" s="227"/>
      <c r="AG225" s="227"/>
      <c r="AH225" s="227"/>
      <c r="AI225" s="227"/>
      <c r="AJ225" s="227"/>
      <c r="AK225" s="227"/>
      <c r="AL225" s="227"/>
      <c r="AM225" s="227"/>
      <c r="AN225" s="227"/>
      <c r="AO225" s="227"/>
      <c r="AP225" s="227"/>
      <c r="AQ225" s="227"/>
      <c r="AR225" s="227"/>
      <c r="AS225" s="227"/>
      <c r="AT225" s="227"/>
      <c r="AU225" s="227"/>
      <c r="AV225" s="227"/>
      <c r="AW225" s="227"/>
      <c r="AX225" s="227"/>
      <c r="AY225" s="227"/>
      <c r="AZ225" s="227"/>
      <c r="BA225" s="227"/>
      <c r="BB225" s="227"/>
      <c r="BC225" s="227"/>
      <c r="BD225" s="227"/>
      <c r="BE225" s="227"/>
      <c r="BF225" s="227"/>
      <c r="BG225" s="227"/>
      <c r="BH225" s="227"/>
      <c r="BI225" s="227"/>
      <c r="BJ225" s="227"/>
      <c r="BK225" s="220"/>
      <c r="BL225" s="220"/>
    </row>
    <row r="226" spans="1:64" outlineLevel="1">
      <c r="A226" s="9"/>
      <c r="B226" s="12"/>
      <c r="C226" s="46"/>
      <c r="D226" s="129">
        <v>0</v>
      </c>
      <c r="E226" s="12"/>
      <c r="F226" s="12"/>
      <c r="G226" s="193">
        <v>0</v>
      </c>
      <c r="H226" s="156">
        <v>0</v>
      </c>
      <c r="I226" s="156">
        <v>0</v>
      </c>
      <c r="J226" s="156">
        <v>0</v>
      </c>
      <c r="K226" s="156">
        <v>0</v>
      </c>
      <c r="L226" s="156">
        <v>0</v>
      </c>
      <c r="M226" s="156">
        <v>0</v>
      </c>
      <c r="N226" s="156">
        <v>0</v>
      </c>
      <c r="O226" s="156">
        <v>0</v>
      </c>
      <c r="P226" s="156">
        <v>0</v>
      </c>
      <c r="Q226" s="156">
        <v>0</v>
      </c>
      <c r="R226" s="100"/>
      <c r="S226" s="100"/>
      <c r="T226" s="100"/>
      <c r="U226" s="100"/>
      <c r="V226" s="100"/>
      <c r="W226" s="100"/>
      <c r="X226" s="100"/>
      <c r="Y226" s="100"/>
      <c r="Z226" s="100"/>
      <c r="AA226" s="100"/>
      <c r="AB226" s="227"/>
      <c r="AC226" s="227"/>
      <c r="AD226" s="227"/>
      <c r="AE226" s="227"/>
      <c r="AF226" s="227"/>
      <c r="AG226" s="227"/>
      <c r="AH226" s="227"/>
      <c r="AI226" s="227"/>
      <c r="AJ226" s="227"/>
      <c r="AK226" s="227"/>
      <c r="AL226" s="227"/>
      <c r="AM226" s="227"/>
      <c r="AN226" s="227"/>
      <c r="AO226" s="227"/>
      <c r="AP226" s="227"/>
      <c r="AQ226" s="227"/>
      <c r="AR226" s="227"/>
      <c r="AS226" s="227"/>
      <c r="AT226" s="227"/>
      <c r="AU226" s="227"/>
      <c r="AV226" s="227"/>
      <c r="AW226" s="227"/>
      <c r="AX226" s="227"/>
      <c r="AY226" s="227"/>
      <c r="AZ226" s="227"/>
      <c r="BA226" s="227"/>
      <c r="BB226" s="227"/>
      <c r="BC226" s="227"/>
      <c r="BD226" s="227"/>
      <c r="BE226" s="227"/>
      <c r="BF226" s="227"/>
      <c r="BG226" s="227"/>
      <c r="BH226" s="227"/>
      <c r="BI226" s="227"/>
      <c r="BJ226" s="227"/>
      <c r="BK226" s="220"/>
      <c r="BL226" s="220"/>
    </row>
    <row r="227" spans="1:64" outlineLevel="1">
      <c r="A227" s="9"/>
      <c r="B227" s="12"/>
      <c r="C227" s="46"/>
      <c r="D227" s="129">
        <v>0</v>
      </c>
      <c r="E227" s="12"/>
      <c r="F227" s="12"/>
      <c r="G227" s="193">
        <v>0</v>
      </c>
      <c r="H227" s="156">
        <v>0</v>
      </c>
      <c r="I227" s="156">
        <v>0</v>
      </c>
      <c r="J227" s="156">
        <v>0</v>
      </c>
      <c r="K227" s="156">
        <v>0</v>
      </c>
      <c r="L227" s="156">
        <v>0</v>
      </c>
      <c r="M227" s="156">
        <v>0</v>
      </c>
      <c r="N227" s="156">
        <v>0</v>
      </c>
      <c r="O227" s="156">
        <v>0</v>
      </c>
      <c r="P227" s="156">
        <v>0</v>
      </c>
      <c r="Q227" s="156">
        <v>0</v>
      </c>
      <c r="R227" s="100"/>
      <c r="S227" s="100"/>
      <c r="T227" s="100"/>
      <c r="U227" s="100"/>
      <c r="V227" s="100"/>
      <c r="W227" s="100"/>
      <c r="X227" s="100"/>
      <c r="Y227" s="100"/>
      <c r="Z227" s="100"/>
      <c r="AA227" s="100"/>
      <c r="AB227" s="227"/>
      <c r="AC227" s="227"/>
      <c r="AD227" s="227"/>
      <c r="AE227" s="227"/>
      <c r="AF227" s="227"/>
      <c r="AG227" s="227"/>
      <c r="AH227" s="227"/>
      <c r="AI227" s="227"/>
      <c r="AJ227" s="227"/>
      <c r="AK227" s="227"/>
      <c r="AL227" s="227"/>
      <c r="AM227" s="227"/>
      <c r="AN227" s="227"/>
      <c r="AO227" s="227"/>
      <c r="AP227" s="227"/>
      <c r="AQ227" s="227"/>
      <c r="AR227" s="227"/>
      <c r="AS227" s="227"/>
      <c r="AT227" s="227"/>
      <c r="AU227" s="227"/>
      <c r="AV227" s="227"/>
      <c r="AW227" s="227"/>
      <c r="AX227" s="227"/>
      <c r="AY227" s="227"/>
      <c r="AZ227" s="227"/>
      <c r="BA227" s="227"/>
      <c r="BB227" s="227"/>
      <c r="BC227" s="227"/>
      <c r="BD227" s="227"/>
      <c r="BE227" s="227"/>
      <c r="BF227" s="227"/>
      <c r="BG227" s="227"/>
      <c r="BH227" s="227"/>
      <c r="BI227" s="227"/>
      <c r="BJ227" s="227"/>
      <c r="BK227" s="220"/>
      <c r="BL227" s="220"/>
    </row>
    <row r="228" spans="1:64" outlineLevel="1">
      <c r="A228" s="9"/>
      <c r="B228" s="12"/>
      <c r="C228" s="46"/>
      <c r="D228" s="129">
        <v>0</v>
      </c>
      <c r="E228" s="12"/>
      <c r="F228" s="12"/>
      <c r="G228" s="193">
        <v>0</v>
      </c>
      <c r="H228" s="156">
        <v>0</v>
      </c>
      <c r="I228" s="156">
        <v>0</v>
      </c>
      <c r="J228" s="156">
        <v>0</v>
      </c>
      <c r="K228" s="156">
        <v>0</v>
      </c>
      <c r="L228" s="156">
        <v>0</v>
      </c>
      <c r="M228" s="156">
        <v>0</v>
      </c>
      <c r="N228" s="156">
        <v>0</v>
      </c>
      <c r="O228" s="156">
        <v>0</v>
      </c>
      <c r="P228" s="156">
        <v>0</v>
      </c>
      <c r="Q228" s="156">
        <v>0</v>
      </c>
      <c r="R228" s="100"/>
      <c r="S228" s="100"/>
      <c r="T228" s="100"/>
      <c r="U228" s="100"/>
      <c r="V228" s="100"/>
      <c r="W228" s="100"/>
      <c r="X228" s="100"/>
      <c r="Y228" s="100"/>
      <c r="Z228" s="100"/>
      <c r="AA228" s="100"/>
      <c r="AB228" s="227"/>
      <c r="AC228" s="227"/>
      <c r="AD228" s="227"/>
      <c r="AE228" s="227"/>
      <c r="AF228" s="227"/>
      <c r="AG228" s="227"/>
      <c r="AH228" s="227"/>
      <c r="AI228" s="227"/>
      <c r="AJ228" s="227"/>
      <c r="AK228" s="227"/>
      <c r="AL228" s="227"/>
      <c r="AM228" s="227"/>
      <c r="AN228" s="227"/>
      <c r="AO228" s="227"/>
      <c r="AP228" s="227"/>
      <c r="AQ228" s="227"/>
      <c r="AR228" s="227"/>
      <c r="AS228" s="227"/>
      <c r="AT228" s="227"/>
      <c r="AU228" s="227"/>
      <c r="AV228" s="227"/>
      <c r="AW228" s="227"/>
      <c r="AX228" s="227"/>
      <c r="AY228" s="227"/>
      <c r="AZ228" s="227"/>
      <c r="BA228" s="227"/>
      <c r="BB228" s="227"/>
      <c r="BC228" s="227"/>
      <c r="BD228" s="227"/>
      <c r="BE228" s="227"/>
      <c r="BF228" s="227"/>
      <c r="BG228" s="227"/>
      <c r="BH228" s="227"/>
      <c r="BI228" s="227"/>
      <c r="BJ228" s="227"/>
      <c r="BK228" s="220"/>
      <c r="BL228" s="220"/>
    </row>
    <row r="229" spans="1:64">
      <c r="A229" s="9"/>
      <c r="B229" s="12"/>
      <c r="C229" s="89"/>
      <c r="D229" s="114"/>
      <c r="E229" s="12"/>
      <c r="F229" s="12"/>
      <c r="G229" s="155"/>
      <c r="H229" s="143"/>
      <c r="I229" s="143"/>
      <c r="J229" s="143"/>
      <c r="K229" s="143"/>
      <c r="L229" s="143"/>
      <c r="M229" s="143"/>
      <c r="N229" s="100"/>
      <c r="O229" s="100"/>
      <c r="P229" s="100"/>
      <c r="Q229" s="100"/>
      <c r="R229" s="100"/>
      <c r="S229" s="100"/>
      <c r="T229" s="100"/>
      <c r="U229" s="100"/>
      <c r="V229" s="100"/>
      <c r="W229" s="100"/>
      <c r="X229" s="100"/>
      <c r="Y229" s="100"/>
      <c r="Z229" s="100"/>
      <c r="AA229" s="100"/>
      <c r="AB229" s="227"/>
      <c r="AC229" s="227"/>
      <c r="AD229" s="227"/>
      <c r="AE229" s="227"/>
      <c r="AF229" s="227"/>
      <c r="AG229" s="227"/>
      <c r="AH229" s="227"/>
      <c r="AI229" s="227"/>
      <c r="AJ229" s="227"/>
      <c r="AK229" s="227"/>
      <c r="AL229" s="227"/>
      <c r="AM229" s="227"/>
      <c r="AN229" s="227"/>
      <c r="AO229" s="227"/>
      <c r="AP229" s="227"/>
      <c r="AQ229" s="227"/>
      <c r="AR229" s="227"/>
      <c r="AS229" s="227"/>
      <c r="AT229" s="227"/>
      <c r="AU229" s="227"/>
      <c r="AV229" s="227"/>
      <c r="AW229" s="227"/>
      <c r="AX229" s="227"/>
      <c r="AY229" s="227"/>
      <c r="AZ229" s="227"/>
      <c r="BA229" s="227"/>
      <c r="BB229" s="227"/>
      <c r="BC229" s="227"/>
      <c r="BD229" s="227"/>
      <c r="BE229" s="227"/>
      <c r="BF229" s="227"/>
      <c r="BG229" s="227"/>
      <c r="BH229" s="227"/>
      <c r="BI229" s="227"/>
      <c r="BJ229" s="227"/>
      <c r="BK229" s="220"/>
      <c r="BL229" s="220"/>
    </row>
    <row r="230" spans="1:64" s="9" customFormat="1">
      <c r="B230" s="12"/>
      <c r="C230" s="343" t="s">
        <v>36</v>
      </c>
      <c r="D230" s="12"/>
      <c r="E230" s="12"/>
      <c r="F230" s="12"/>
      <c r="G230" s="115"/>
      <c r="H230" s="117"/>
      <c r="I230" s="117"/>
      <c r="J230" s="117"/>
      <c r="K230" s="117"/>
      <c r="L230" s="117">
        <v>5.7352300723218637</v>
      </c>
      <c r="M230" s="117">
        <v>0</v>
      </c>
      <c r="N230" s="117">
        <v>0</v>
      </c>
      <c r="O230" s="117">
        <v>0</v>
      </c>
      <c r="P230" s="117">
        <v>0</v>
      </c>
      <c r="Q230" s="117">
        <v>0</v>
      </c>
      <c r="R230" s="106"/>
      <c r="S230" s="106"/>
      <c r="T230" s="106"/>
      <c r="U230" s="106"/>
      <c r="V230" s="106"/>
      <c r="W230" s="106"/>
      <c r="X230" s="106"/>
      <c r="Y230" s="106"/>
      <c r="Z230" s="106"/>
      <c r="AA230" s="106"/>
      <c r="AB230" s="214"/>
      <c r="AC230" s="214"/>
      <c r="AD230" s="214"/>
      <c r="AE230" s="214"/>
      <c r="AF230" s="214"/>
      <c r="AG230" s="214"/>
      <c r="AH230" s="214"/>
      <c r="AI230" s="214"/>
      <c r="AJ230" s="214"/>
      <c r="AK230" s="214"/>
      <c r="AL230" s="214"/>
      <c r="AM230" s="214"/>
      <c r="AN230" s="214"/>
      <c r="AO230" s="214"/>
      <c r="AP230" s="214"/>
      <c r="AQ230" s="214"/>
      <c r="AR230" s="214"/>
      <c r="AS230" s="214"/>
      <c r="AT230" s="214"/>
      <c r="AU230" s="214"/>
      <c r="AV230" s="214"/>
      <c r="AW230" s="214"/>
      <c r="AX230" s="214"/>
      <c r="AY230" s="214"/>
      <c r="AZ230" s="214"/>
      <c r="BA230" s="214"/>
      <c r="BB230" s="214"/>
      <c r="BC230" s="214"/>
      <c r="BD230" s="214"/>
      <c r="BE230" s="214"/>
      <c r="BF230" s="214"/>
      <c r="BG230" s="214"/>
      <c r="BH230" s="214"/>
      <c r="BI230" s="214"/>
      <c r="BJ230" s="214"/>
      <c r="BK230" s="220"/>
      <c r="BL230" s="220"/>
    </row>
    <row r="231" spans="1:64" ht="12" customHeight="1" outlineLevel="1">
      <c r="A231" s="9"/>
      <c r="B231" s="9"/>
      <c r="C231" s="9"/>
      <c r="D231" s="129" t="s">
        <v>121</v>
      </c>
      <c r="E231" s="9"/>
      <c r="F231" s="9"/>
      <c r="G231" s="9"/>
      <c r="H231" s="111"/>
      <c r="I231" s="111"/>
      <c r="J231" s="111"/>
      <c r="K231" s="111"/>
      <c r="L231" s="111">
        <v>-6.6280727641211854</v>
      </c>
      <c r="M231" s="111">
        <v>0</v>
      </c>
      <c r="N231" s="111">
        <v>0</v>
      </c>
      <c r="O231" s="111">
        <v>0</v>
      </c>
      <c r="P231" s="111">
        <v>0</v>
      </c>
      <c r="Q231" s="111">
        <v>0</v>
      </c>
      <c r="R231" s="9"/>
      <c r="S231" s="12"/>
      <c r="T231" s="12"/>
      <c r="U231" s="12"/>
      <c r="V231" s="12"/>
      <c r="W231" s="12"/>
      <c r="X231" s="12"/>
      <c r="Y231" s="12"/>
      <c r="Z231" s="12"/>
      <c r="AA231" s="12"/>
      <c r="AB231" s="220"/>
      <c r="AC231" s="220"/>
      <c r="AD231" s="220"/>
      <c r="AE231" s="220"/>
      <c r="AF231" s="220"/>
      <c r="AG231" s="220"/>
      <c r="AH231" s="220"/>
      <c r="AI231" s="220"/>
      <c r="AJ231" s="220"/>
      <c r="AK231" s="220"/>
      <c r="AL231" s="220"/>
      <c r="AM231" s="220"/>
      <c r="AN231" s="220"/>
      <c r="AO231" s="220"/>
      <c r="AP231" s="220"/>
      <c r="AQ231" s="220"/>
      <c r="AR231" s="220"/>
      <c r="AS231" s="220"/>
      <c r="AT231" s="220"/>
      <c r="AU231" s="220"/>
      <c r="AV231" s="220"/>
      <c r="AW231" s="220"/>
      <c r="AX231" s="220"/>
      <c r="AY231" s="220"/>
      <c r="AZ231" s="220"/>
      <c r="BA231" s="220"/>
      <c r="BB231" s="220"/>
      <c r="BC231" s="220"/>
      <c r="BD231" s="220"/>
      <c r="BE231" s="220"/>
      <c r="BF231" s="220"/>
      <c r="BG231" s="220"/>
      <c r="BH231" s="220"/>
      <c r="BI231" s="220"/>
      <c r="BJ231" s="220"/>
      <c r="BK231" s="220"/>
      <c r="BL231" s="220"/>
    </row>
    <row r="232" spans="1:64" ht="12" customHeight="1" outlineLevel="1">
      <c r="A232" s="9"/>
      <c r="B232" s="9"/>
      <c r="C232" s="9"/>
      <c r="D232" s="129" t="s">
        <v>122</v>
      </c>
      <c r="E232" s="9"/>
      <c r="F232" s="9"/>
      <c r="G232" s="9"/>
      <c r="H232" s="111"/>
      <c r="I232" s="111"/>
      <c r="J232" s="111"/>
      <c r="K232" s="111"/>
      <c r="L232" s="111">
        <v>-0.8409727888084948</v>
      </c>
      <c r="M232" s="111">
        <v>0</v>
      </c>
      <c r="N232" s="111">
        <v>0</v>
      </c>
      <c r="O232" s="111">
        <v>0</v>
      </c>
      <c r="P232" s="111">
        <v>0</v>
      </c>
      <c r="Q232" s="111">
        <v>0</v>
      </c>
      <c r="R232" s="9"/>
      <c r="S232" s="12"/>
      <c r="T232" s="12"/>
      <c r="U232" s="12"/>
      <c r="V232" s="12"/>
      <c r="W232" s="12"/>
      <c r="X232" s="12"/>
      <c r="Y232" s="12"/>
      <c r="Z232" s="12"/>
      <c r="AA232" s="12"/>
      <c r="AB232" s="220"/>
      <c r="AC232" s="220"/>
      <c r="AD232" s="220"/>
      <c r="AE232" s="220"/>
      <c r="AF232" s="220"/>
      <c r="AG232" s="220"/>
      <c r="AH232" s="220"/>
      <c r="AI232" s="220"/>
      <c r="AJ232" s="220"/>
      <c r="AK232" s="220"/>
      <c r="AL232" s="220"/>
      <c r="AM232" s="220"/>
      <c r="AN232" s="220"/>
      <c r="AO232" s="220"/>
      <c r="AP232" s="220"/>
      <c r="AQ232" s="220"/>
      <c r="AR232" s="220"/>
      <c r="AS232" s="220"/>
      <c r="AT232" s="220"/>
      <c r="AU232" s="220"/>
      <c r="AV232" s="220"/>
      <c r="AW232" s="220"/>
      <c r="AX232" s="220"/>
      <c r="AY232" s="220"/>
      <c r="AZ232" s="220"/>
      <c r="BA232" s="220"/>
      <c r="BB232" s="220"/>
      <c r="BC232" s="220"/>
      <c r="BD232" s="220"/>
      <c r="BE232" s="220"/>
      <c r="BF232" s="220"/>
      <c r="BG232" s="220"/>
      <c r="BH232" s="220"/>
      <c r="BI232" s="220"/>
      <c r="BJ232" s="220"/>
      <c r="BK232" s="220"/>
      <c r="BL232" s="220"/>
    </row>
    <row r="233" spans="1:64" ht="12" customHeight="1" outlineLevel="1">
      <c r="A233" s="9"/>
      <c r="B233" s="9"/>
      <c r="C233" s="9"/>
      <c r="D233" s="129" t="s">
        <v>123</v>
      </c>
      <c r="E233" s="9"/>
      <c r="F233" s="9"/>
      <c r="G233" s="9"/>
      <c r="H233" s="111"/>
      <c r="I233" s="111"/>
      <c r="J233" s="111"/>
      <c r="K233" s="111"/>
      <c r="L233" s="111">
        <v>0</v>
      </c>
      <c r="M233" s="111">
        <v>0</v>
      </c>
      <c r="N233" s="111">
        <v>0</v>
      </c>
      <c r="O233" s="111">
        <v>0</v>
      </c>
      <c r="P233" s="111">
        <v>0</v>
      </c>
      <c r="Q233" s="111">
        <v>0</v>
      </c>
      <c r="R233" s="9"/>
      <c r="S233" s="12"/>
      <c r="T233" s="12"/>
      <c r="U233" s="12"/>
      <c r="V233" s="12"/>
      <c r="W233" s="12"/>
      <c r="X233" s="12"/>
      <c r="Y233" s="12"/>
      <c r="Z233" s="12"/>
      <c r="AA233" s="12"/>
      <c r="AB233" s="220"/>
      <c r="AC233" s="220"/>
      <c r="AD233" s="220"/>
      <c r="AE233" s="220"/>
      <c r="AF233" s="220"/>
      <c r="AG233" s="220"/>
      <c r="AH233" s="220"/>
      <c r="AI233" s="220"/>
      <c r="AJ233" s="220"/>
      <c r="AK233" s="220"/>
      <c r="AL233" s="220"/>
      <c r="AM233" s="220"/>
      <c r="AN233" s="220"/>
      <c r="AO233" s="220"/>
      <c r="AP233" s="220"/>
      <c r="AQ233" s="220"/>
      <c r="AR233" s="220"/>
      <c r="AS233" s="220"/>
      <c r="AT233" s="220"/>
      <c r="AU233" s="220"/>
      <c r="AV233" s="220"/>
      <c r="AW233" s="220"/>
      <c r="AX233" s="220"/>
      <c r="AY233" s="220"/>
      <c r="AZ233" s="220"/>
      <c r="BA233" s="220"/>
      <c r="BB233" s="220"/>
      <c r="BC233" s="220"/>
      <c r="BD233" s="220"/>
      <c r="BE233" s="220"/>
      <c r="BF233" s="220"/>
      <c r="BG233" s="220"/>
      <c r="BH233" s="220"/>
      <c r="BI233" s="220"/>
      <c r="BJ233" s="220"/>
      <c r="BK233" s="220"/>
      <c r="BL233" s="220"/>
    </row>
    <row r="234" spans="1:64" ht="12" customHeight="1" outlineLevel="1">
      <c r="A234" s="9"/>
      <c r="B234" s="9"/>
      <c r="C234" s="9"/>
      <c r="D234" s="129" t="s">
        <v>124</v>
      </c>
      <c r="E234" s="9"/>
      <c r="F234" s="9"/>
      <c r="G234" s="9"/>
      <c r="H234" s="111"/>
      <c r="I234" s="111"/>
      <c r="J234" s="111"/>
      <c r="K234" s="111"/>
      <c r="L234" s="111">
        <v>-0.20396865358991298</v>
      </c>
      <c r="M234" s="111">
        <v>0</v>
      </c>
      <c r="N234" s="111">
        <v>0</v>
      </c>
      <c r="O234" s="111">
        <v>0</v>
      </c>
      <c r="P234" s="111">
        <v>0</v>
      </c>
      <c r="Q234" s="111">
        <v>0</v>
      </c>
      <c r="R234" s="9"/>
      <c r="S234" s="12"/>
      <c r="T234" s="12"/>
      <c r="U234" s="12"/>
      <c r="V234" s="12"/>
      <c r="W234" s="12"/>
      <c r="X234" s="12"/>
      <c r="Y234" s="12"/>
      <c r="Z234" s="12"/>
      <c r="AA234" s="12"/>
      <c r="AB234" s="220"/>
      <c r="AC234" s="220"/>
      <c r="AD234" s="220"/>
      <c r="AE234" s="220"/>
      <c r="AF234" s="220"/>
      <c r="AG234" s="220"/>
      <c r="AH234" s="220"/>
      <c r="AI234" s="220"/>
      <c r="AJ234" s="220"/>
      <c r="AK234" s="220"/>
      <c r="AL234" s="220"/>
      <c r="AM234" s="220"/>
      <c r="AN234" s="220"/>
      <c r="AO234" s="220"/>
      <c r="AP234" s="220"/>
      <c r="AQ234" s="220"/>
      <c r="AR234" s="220"/>
      <c r="AS234" s="220"/>
      <c r="AT234" s="220"/>
      <c r="AU234" s="220"/>
      <c r="AV234" s="220"/>
      <c r="AW234" s="220"/>
      <c r="AX234" s="220"/>
      <c r="AY234" s="220"/>
      <c r="AZ234" s="220"/>
      <c r="BA234" s="220"/>
      <c r="BB234" s="220"/>
      <c r="BC234" s="220"/>
      <c r="BD234" s="220"/>
      <c r="BE234" s="220"/>
      <c r="BF234" s="220"/>
      <c r="BG234" s="220"/>
      <c r="BH234" s="220"/>
      <c r="BI234" s="220"/>
      <c r="BJ234" s="220"/>
      <c r="BK234" s="220"/>
      <c r="BL234" s="220"/>
    </row>
    <row r="235" spans="1:64" ht="12" customHeight="1" outlineLevel="1">
      <c r="A235" s="9"/>
      <c r="B235" s="9"/>
      <c r="C235" s="9"/>
      <c r="D235" s="129" t="s">
        <v>125</v>
      </c>
      <c r="E235" s="9"/>
      <c r="F235" s="9"/>
      <c r="G235" s="9"/>
      <c r="H235" s="111"/>
      <c r="I235" s="111"/>
      <c r="J235" s="111"/>
      <c r="K235" s="111"/>
      <c r="L235" s="111">
        <v>-0.37811690253671565</v>
      </c>
      <c r="M235" s="111">
        <v>0</v>
      </c>
      <c r="N235" s="111">
        <v>0</v>
      </c>
      <c r="O235" s="111">
        <v>0</v>
      </c>
      <c r="P235" s="111">
        <v>0</v>
      </c>
      <c r="Q235" s="111">
        <v>0</v>
      </c>
      <c r="R235" s="9"/>
      <c r="S235" s="12"/>
      <c r="T235" s="12"/>
      <c r="U235" s="12"/>
      <c r="V235" s="12"/>
      <c r="W235" s="12"/>
      <c r="X235" s="12"/>
      <c r="Y235" s="12"/>
      <c r="Z235" s="12"/>
      <c r="AA235" s="12"/>
      <c r="AB235" s="220"/>
      <c r="AC235" s="220"/>
      <c r="AD235" s="220"/>
      <c r="AE235" s="220"/>
      <c r="AF235" s="220"/>
      <c r="AG235" s="220"/>
      <c r="AH235" s="220"/>
      <c r="AI235" s="220"/>
      <c r="AJ235" s="220"/>
      <c r="AK235" s="220"/>
      <c r="AL235" s="220"/>
      <c r="AM235" s="220"/>
      <c r="AN235" s="220"/>
      <c r="AO235" s="220"/>
      <c r="AP235" s="220"/>
      <c r="AQ235" s="220"/>
      <c r="AR235" s="220"/>
      <c r="AS235" s="220"/>
      <c r="AT235" s="220"/>
      <c r="AU235" s="220"/>
      <c r="AV235" s="220"/>
      <c r="AW235" s="220"/>
      <c r="AX235" s="220"/>
      <c r="AY235" s="220"/>
      <c r="AZ235" s="220"/>
      <c r="BA235" s="220"/>
      <c r="BB235" s="220"/>
      <c r="BC235" s="220"/>
      <c r="BD235" s="220"/>
      <c r="BE235" s="220"/>
      <c r="BF235" s="220"/>
      <c r="BG235" s="220"/>
      <c r="BH235" s="220"/>
      <c r="BI235" s="220"/>
      <c r="BJ235" s="220"/>
      <c r="BK235" s="220"/>
      <c r="BL235" s="220"/>
    </row>
    <row r="236" spans="1:64" ht="12" customHeight="1" outlineLevel="1">
      <c r="A236" s="9"/>
      <c r="B236" s="9"/>
      <c r="C236" s="9"/>
      <c r="D236" s="129" t="s">
        <v>126</v>
      </c>
      <c r="E236" s="9"/>
      <c r="F236" s="9"/>
      <c r="G236" s="9"/>
      <c r="H236" s="111"/>
      <c r="I236" s="111"/>
      <c r="J236" s="111"/>
      <c r="K236" s="111"/>
      <c r="L236" s="111">
        <v>13.786361181378172</v>
      </c>
      <c r="M236" s="111">
        <v>0</v>
      </c>
      <c r="N236" s="111">
        <v>0</v>
      </c>
      <c r="O236" s="111">
        <v>0</v>
      </c>
      <c r="P236" s="111">
        <v>0</v>
      </c>
      <c r="Q236" s="111">
        <v>0</v>
      </c>
      <c r="R236" s="9"/>
      <c r="S236" s="12"/>
      <c r="T236" s="12"/>
      <c r="U236" s="12"/>
      <c r="V236" s="12"/>
      <c r="W236" s="12"/>
      <c r="X236" s="12"/>
      <c r="Y236" s="12"/>
      <c r="Z236" s="12"/>
      <c r="AA236" s="12"/>
      <c r="AB236" s="220"/>
      <c r="AC236" s="220"/>
      <c r="AD236" s="220"/>
      <c r="AE236" s="220"/>
      <c r="AF236" s="220"/>
      <c r="AG236" s="220"/>
      <c r="AH236" s="220"/>
      <c r="AI236" s="220"/>
      <c r="AJ236" s="220"/>
      <c r="AK236" s="220"/>
      <c r="AL236" s="220"/>
      <c r="AM236" s="220"/>
      <c r="AN236" s="220"/>
      <c r="AO236" s="220"/>
      <c r="AP236" s="220"/>
      <c r="AQ236" s="220"/>
      <c r="AR236" s="220"/>
      <c r="AS236" s="220"/>
      <c r="AT236" s="220"/>
      <c r="AU236" s="220"/>
      <c r="AV236" s="220"/>
      <c r="AW236" s="220"/>
      <c r="AX236" s="220"/>
      <c r="AY236" s="220"/>
      <c r="AZ236" s="220"/>
      <c r="BA236" s="220"/>
      <c r="BB236" s="220"/>
      <c r="BC236" s="220"/>
      <c r="BD236" s="220"/>
      <c r="BE236" s="220"/>
      <c r="BF236" s="220"/>
      <c r="BG236" s="220"/>
      <c r="BH236" s="220"/>
      <c r="BI236" s="220"/>
      <c r="BJ236" s="220"/>
      <c r="BK236" s="220"/>
      <c r="BL236" s="220"/>
    </row>
    <row r="237" spans="1:64" ht="12" customHeight="1" outlineLevel="1">
      <c r="A237" s="9"/>
      <c r="B237" s="9"/>
      <c r="C237" s="9"/>
      <c r="D237" s="129" t="s">
        <v>127</v>
      </c>
      <c r="E237" s="9"/>
      <c r="F237" s="9"/>
      <c r="G237" s="9"/>
      <c r="H237" s="111"/>
      <c r="I237" s="111"/>
      <c r="J237" s="111"/>
      <c r="K237" s="111"/>
      <c r="L237" s="111">
        <v>0</v>
      </c>
      <c r="M237" s="111">
        <v>0</v>
      </c>
      <c r="N237" s="111">
        <v>0</v>
      </c>
      <c r="O237" s="111">
        <v>0</v>
      </c>
      <c r="P237" s="111">
        <v>0</v>
      </c>
      <c r="Q237" s="111">
        <v>0</v>
      </c>
      <c r="R237" s="9"/>
      <c r="S237" s="12"/>
      <c r="T237" s="12"/>
      <c r="U237" s="12"/>
      <c r="V237" s="12"/>
      <c r="W237" s="12"/>
      <c r="X237" s="12"/>
      <c r="Y237" s="12"/>
      <c r="Z237" s="12"/>
      <c r="AA237" s="12"/>
      <c r="AB237" s="220"/>
      <c r="AC237" s="220"/>
      <c r="AD237" s="220"/>
      <c r="AE237" s="220"/>
      <c r="AF237" s="220"/>
      <c r="AG237" s="220"/>
      <c r="AH237" s="220"/>
      <c r="AI237" s="220"/>
      <c r="AJ237" s="220"/>
      <c r="AK237" s="220"/>
      <c r="AL237" s="220"/>
      <c r="AM237" s="220"/>
      <c r="AN237" s="220"/>
      <c r="AO237" s="220"/>
      <c r="AP237" s="220"/>
      <c r="AQ237" s="220"/>
      <c r="AR237" s="220"/>
      <c r="AS237" s="220"/>
      <c r="AT237" s="220"/>
      <c r="AU237" s="220"/>
      <c r="AV237" s="220"/>
      <c r="AW237" s="220"/>
      <c r="AX237" s="220"/>
      <c r="AY237" s="220"/>
      <c r="AZ237" s="220"/>
      <c r="BA237" s="220"/>
      <c r="BB237" s="220"/>
      <c r="BC237" s="220"/>
      <c r="BD237" s="220"/>
      <c r="BE237" s="220"/>
      <c r="BF237" s="220"/>
      <c r="BG237" s="220"/>
      <c r="BH237" s="220"/>
      <c r="BI237" s="220"/>
      <c r="BJ237" s="220"/>
      <c r="BK237" s="220"/>
      <c r="BL237" s="220"/>
    </row>
    <row r="238" spans="1:64" ht="12" customHeight="1" outlineLevel="1">
      <c r="A238" s="9"/>
      <c r="B238" s="9"/>
      <c r="C238" s="9"/>
      <c r="D238" s="129" t="s">
        <v>128</v>
      </c>
      <c r="E238" s="9"/>
      <c r="F238" s="9"/>
      <c r="G238" s="9"/>
      <c r="H238" s="111"/>
      <c r="I238" s="111"/>
      <c r="J238" s="111"/>
      <c r="K238" s="111"/>
      <c r="L238" s="111">
        <v>0</v>
      </c>
      <c r="M238" s="111">
        <v>0</v>
      </c>
      <c r="N238" s="111">
        <v>0</v>
      </c>
      <c r="O238" s="111">
        <v>0</v>
      </c>
      <c r="P238" s="111">
        <v>0</v>
      </c>
      <c r="Q238" s="111">
        <v>0</v>
      </c>
      <c r="R238" s="9"/>
      <c r="S238" s="12"/>
      <c r="T238" s="12"/>
      <c r="U238" s="12"/>
      <c r="V238" s="12"/>
      <c r="W238" s="12"/>
      <c r="X238" s="12"/>
      <c r="Y238" s="12"/>
      <c r="Z238" s="12"/>
      <c r="AA238" s="12"/>
      <c r="AB238" s="220"/>
      <c r="AC238" s="220"/>
      <c r="AD238" s="220"/>
      <c r="AE238" s="220"/>
      <c r="AF238" s="220"/>
      <c r="AG238" s="220"/>
      <c r="AH238" s="220"/>
      <c r="AI238" s="220"/>
      <c r="AJ238" s="220"/>
      <c r="AK238" s="220"/>
      <c r="AL238" s="220"/>
      <c r="AM238" s="220"/>
      <c r="AN238" s="220"/>
      <c r="AO238" s="220"/>
      <c r="AP238" s="220"/>
      <c r="AQ238" s="220"/>
      <c r="AR238" s="220"/>
      <c r="AS238" s="220"/>
      <c r="AT238" s="220"/>
      <c r="AU238" s="220"/>
      <c r="AV238" s="220"/>
      <c r="AW238" s="220"/>
      <c r="AX238" s="220"/>
      <c r="AY238" s="220"/>
      <c r="AZ238" s="220"/>
      <c r="BA238" s="220"/>
      <c r="BB238" s="220"/>
      <c r="BC238" s="220"/>
      <c r="BD238" s="220"/>
      <c r="BE238" s="220"/>
      <c r="BF238" s="220"/>
      <c r="BG238" s="220"/>
      <c r="BH238" s="220"/>
      <c r="BI238" s="220"/>
      <c r="BJ238" s="220"/>
      <c r="BK238" s="220"/>
      <c r="BL238" s="220"/>
    </row>
    <row r="239" spans="1:64" ht="12" customHeight="1" outlineLevel="1">
      <c r="A239" s="9"/>
      <c r="B239" s="9"/>
      <c r="C239" s="9"/>
      <c r="D239" s="129">
        <v>0</v>
      </c>
      <c r="E239" s="9"/>
      <c r="F239" s="9"/>
      <c r="G239" s="9"/>
      <c r="H239" s="111"/>
      <c r="I239" s="111"/>
      <c r="J239" s="111"/>
      <c r="K239" s="111"/>
      <c r="L239" s="111">
        <v>0</v>
      </c>
      <c r="M239" s="111">
        <v>0</v>
      </c>
      <c r="N239" s="111">
        <v>0</v>
      </c>
      <c r="O239" s="111">
        <v>0</v>
      </c>
      <c r="P239" s="111">
        <v>0</v>
      </c>
      <c r="Q239" s="111">
        <v>0</v>
      </c>
      <c r="R239" s="9"/>
      <c r="S239" s="12"/>
      <c r="T239" s="12"/>
      <c r="U239" s="12"/>
      <c r="V239" s="12"/>
      <c r="W239" s="12"/>
      <c r="X239" s="12"/>
      <c r="Y239" s="12"/>
      <c r="Z239" s="12"/>
      <c r="AA239" s="12"/>
      <c r="AB239" s="220"/>
      <c r="AC239" s="220"/>
      <c r="AD239" s="220"/>
      <c r="AE239" s="220"/>
      <c r="AF239" s="220"/>
      <c r="AG239" s="220"/>
      <c r="AH239" s="220"/>
      <c r="AI239" s="220"/>
      <c r="AJ239" s="220"/>
      <c r="AK239" s="220"/>
      <c r="AL239" s="220"/>
      <c r="AM239" s="220"/>
      <c r="AN239" s="220"/>
      <c r="AO239" s="220"/>
      <c r="AP239" s="220"/>
      <c r="AQ239" s="220"/>
      <c r="AR239" s="220"/>
      <c r="AS239" s="220"/>
      <c r="AT239" s="220"/>
      <c r="AU239" s="220"/>
      <c r="AV239" s="220"/>
      <c r="AW239" s="220"/>
      <c r="AX239" s="220"/>
      <c r="AY239" s="220"/>
      <c r="AZ239" s="220"/>
      <c r="BA239" s="220"/>
      <c r="BB239" s="220"/>
      <c r="BC239" s="220"/>
      <c r="BD239" s="220"/>
      <c r="BE239" s="220"/>
      <c r="BF239" s="220"/>
      <c r="BG239" s="220"/>
      <c r="BH239" s="220"/>
      <c r="BI239" s="220"/>
      <c r="BJ239" s="220"/>
      <c r="BK239" s="220"/>
      <c r="BL239" s="220"/>
    </row>
    <row r="240" spans="1:64" ht="12" customHeight="1" outlineLevel="1">
      <c r="A240" s="9"/>
      <c r="B240" s="9"/>
      <c r="C240" s="9"/>
      <c r="D240" s="129">
        <v>0</v>
      </c>
      <c r="E240" s="9"/>
      <c r="F240" s="9"/>
      <c r="G240" s="9"/>
      <c r="H240" s="111"/>
      <c r="I240" s="111"/>
      <c r="J240" s="111"/>
      <c r="K240" s="111"/>
      <c r="L240" s="111">
        <v>0</v>
      </c>
      <c r="M240" s="111">
        <v>0</v>
      </c>
      <c r="N240" s="111">
        <v>0</v>
      </c>
      <c r="O240" s="111">
        <v>0</v>
      </c>
      <c r="P240" s="111">
        <v>0</v>
      </c>
      <c r="Q240" s="111">
        <v>0</v>
      </c>
      <c r="R240" s="9"/>
      <c r="S240" s="12"/>
      <c r="T240" s="12"/>
      <c r="U240" s="12"/>
      <c r="V240" s="12"/>
      <c r="W240" s="12"/>
      <c r="X240" s="12"/>
      <c r="Y240" s="12"/>
      <c r="Z240" s="12"/>
      <c r="AA240" s="12"/>
      <c r="AB240" s="220"/>
      <c r="AC240" s="220"/>
      <c r="AD240" s="220"/>
      <c r="AE240" s="220"/>
      <c r="AF240" s="220"/>
      <c r="AG240" s="220"/>
      <c r="AH240" s="220"/>
      <c r="AI240" s="220"/>
      <c r="AJ240" s="220"/>
      <c r="AK240" s="220"/>
      <c r="AL240" s="220"/>
      <c r="AM240" s="220"/>
      <c r="AN240" s="220"/>
      <c r="AO240" s="220"/>
      <c r="AP240" s="220"/>
      <c r="AQ240" s="220"/>
      <c r="AR240" s="220"/>
      <c r="AS240" s="220"/>
      <c r="AT240" s="220"/>
      <c r="AU240" s="220"/>
      <c r="AV240" s="220"/>
      <c r="AW240" s="220"/>
      <c r="AX240" s="220"/>
      <c r="AY240" s="220"/>
      <c r="AZ240" s="220"/>
      <c r="BA240" s="220"/>
      <c r="BB240" s="220"/>
      <c r="BC240" s="220"/>
      <c r="BD240" s="220"/>
      <c r="BE240" s="220"/>
      <c r="BF240" s="220"/>
      <c r="BG240" s="220"/>
      <c r="BH240" s="220"/>
      <c r="BI240" s="220"/>
      <c r="BJ240" s="220"/>
      <c r="BK240" s="220"/>
      <c r="BL240" s="220"/>
    </row>
    <row r="241" spans="1:64" ht="12" customHeight="1" outlineLevel="1">
      <c r="A241" s="9"/>
      <c r="B241" s="9"/>
      <c r="C241" s="9"/>
      <c r="D241" s="129">
        <v>0</v>
      </c>
      <c r="E241" s="9"/>
      <c r="F241" s="9"/>
      <c r="G241" s="9"/>
      <c r="H241" s="111"/>
      <c r="I241" s="111"/>
      <c r="J241" s="111"/>
      <c r="K241" s="111"/>
      <c r="L241" s="111">
        <v>0</v>
      </c>
      <c r="M241" s="111">
        <v>0</v>
      </c>
      <c r="N241" s="111">
        <v>0</v>
      </c>
      <c r="O241" s="111">
        <v>0</v>
      </c>
      <c r="P241" s="111">
        <v>0</v>
      </c>
      <c r="Q241" s="111">
        <v>0</v>
      </c>
      <c r="R241" s="9"/>
      <c r="S241" s="12"/>
      <c r="T241" s="12"/>
      <c r="U241" s="12"/>
      <c r="V241" s="12"/>
      <c r="W241" s="12"/>
      <c r="X241" s="12"/>
      <c r="Y241" s="12"/>
      <c r="Z241" s="12"/>
      <c r="AA241" s="12"/>
      <c r="AB241" s="220"/>
      <c r="AC241" s="220"/>
      <c r="AD241" s="220"/>
      <c r="AE241" s="220"/>
      <c r="AF241" s="220"/>
      <c r="AG241" s="220"/>
      <c r="AH241" s="220"/>
      <c r="AI241" s="220"/>
      <c r="AJ241" s="220"/>
      <c r="AK241" s="220"/>
      <c r="AL241" s="220"/>
      <c r="AM241" s="220"/>
      <c r="AN241" s="220"/>
      <c r="AO241" s="220"/>
      <c r="AP241" s="220"/>
      <c r="AQ241" s="220"/>
      <c r="AR241" s="220"/>
      <c r="AS241" s="220"/>
      <c r="AT241" s="220"/>
      <c r="AU241" s="220"/>
      <c r="AV241" s="220"/>
      <c r="AW241" s="220"/>
      <c r="AX241" s="220"/>
      <c r="AY241" s="220"/>
      <c r="AZ241" s="220"/>
      <c r="BA241" s="220"/>
      <c r="BB241" s="220"/>
      <c r="BC241" s="220"/>
      <c r="BD241" s="220"/>
      <c r="BE241" s="220"/>
      <c r="BF241" s="220"/>
      <c r="BG241" s="220"/>
      <c r="BH241" s="220"/>
      <c r="BI241" s="220"/>
      <c r="BJ241" s="220"/>
      <c r="BK241" s="220"/>
      <c r="BL241" s="220"/>
    </row>
    <row r="242" spans="1:64" ht="12" customHeight="1" outlineLevel="1">
      <c r="A242" s="9"/>
      <c r="B242" s="9"/>
      <c r="C242" s="9"/>
      <c r="D242" s="129">
        <v>0</v>
      </c>
      <c r="E242" s="9"/>
      <c r="F242" s="9"/>
      <c r="G242" s="9"/>
      <c r="H242" s="111"/>
      <c r="I242" s="111"/>
      <c r="J242" s="111"/>
      <c r="K242" s="111"/>
      <c r="L242" s="111">
        <v>0</v>
      </c>
      <c r="M242" s="111">
        <v>0</v>
      </c>
      <c r="N242" s="111">
        <v>0</v>
      </c>
      <c r="O242" s="111">
        <v>0</v>
      </c>
      <c r="P242" s="111">
        <v>0</v>
      </c>
      <c r="Q242" s="111">
        <v>0</v>
      </c>
      <c r="R242" s="9"/>
      <c r="S242" s="12"/>
      <c r="T242" s="12"/>
      <c r="U242" s="12"/>
      <c r="V242" s="12"/>
      <c r="W242" s="12"/>
      <c r="X242" s="12"/>
      <c r="Y242" s="12"/>
      <c r="Z242" s="12"/>
      <c r="AA242" s="12"/>
      <c r="AB242" s="220"/>
      <c r="AC242" s="220"/>
      <c r="AD242" s="220"/>
      <c r="AE242" s="220"/>
      <c r="AF242" s="220"/>
      <c r="AG242" s="220"/>
      <c r="AH242" s="220"/>
      <c r="AI242" s="220"/>
      <c r="AJ242" s="220"/>
      <c r="AK242" s="220"/>
      <c r="AL242" s="220"/>
      <c r="AM242" s="220"/>
      <c r="AN242" s="220"/>
      <c r="AO242" s="220"/>
      <c r="AP242" s="220"/>
      <c r="AQ242" s="220"/>
      <c r="AR242" s="220"/>
      <c r="AS242" s="220"/>
      <c r="AT242" s="220"/>
      <c r="AU242" s="220"/>
      <c r="AV242" s="220"/>
      <c r="AW242" s="220"/>
      <c r="AX242" s="220"/>
      <c r="AY242" s="220"/>
      <c r="AZ242" s="220"/>
      <c r="BA242" s="220"/>
      <c r="BB242" s="220"/>
      <c r="BC242" s="220"/>
      <c r="BD242" s="220"/>
      <c r="BE242" s="220"/>
      <c r="BF242" s="220"/>
      <c r="BG242" s="220"/>
      <c r="BH242" s="220"/>
      <c r="BI242" s="220"/>
      <c r="BJ242" s="220"/>
      <c r="BK242" s="220"/>
      <c r="BL242" s="220"/>
    </row>
    <row r="243" spans="1:64" ht="12" customHeight="1" outlineLevel="1">
      <c r="A243" s="9"/>
      <c r="B243" s="9"/>
      <c r="C243" s="9"/>
      <c r="D243" s="129">
        <v>0</v>
      </c>
      <c r="E243" s="9"/>
      <c r="F243" s="9"/>
      <c r="G243" s="9"/>
      <c r="H243" s="111"/>
      <c r="I243" s="111"/>
      <c r="J243" s="111"/>
      <c r="K243" s="111"/>
      <c r="L243" s="111">
        <v>0</v>
      </c>
      <c r="M243" s="111">
        <v>0</v>
      </c>
      <c r="N243" s="111">
        <v>0</v>
      </c>
      <c r="O243" s="111">
        <v>0</v>
      </c>
      <c r="P243" s="111">
        <v>0</v>
      </c>
      <c r="Q243" s="111">
        <v>0</v>
      </c>
      <c r="R243" s="9"/>
      <c r="S243" s="12"/>
      <c r="T243" s="12"/>
      <c r="U243" s="12"/>
      <c r="V243" s="12"/>
      <c r="W243" s="12"/>
      <c r="X243" s="12"/>
      <c r="Y243" s="12"/>
      <c r="Z243" s="12"/>
      <c r="AA243" s="12"/>
      <c r="AB243" s="220"/>
      <c r="AC243" s="220"/>
      <c r="AD243" s="220"/>
      <c r="AE243" s="220"/>
      <c r="AF243" s="220"/>
      <c r="AG243" s="220"/>
      <c r="AH243" s="220"/>
      <c r="AI243" s="220"/>
      <c r="AJ243" s="220"/>
      <c r="AK243" s="220"/>
      <c r="AL243" s="220"/>
      <c r="AM243" s="220"/>
      <c r="AN243" s="220"/>
      <c r="AO243" s="220"/>
      <c r="AP243" s="220"/>
      <c r="AQ243" s="220"/>
      <c r="AR243" s="220"/>
      <c r="AS243" s="220"/>
      <c r="AT243" s="220"/>
      <c r="AU243" s="220"/>
      <c r="AV243" s="220"/>
      <c r="AW243" s="220"/>
      <c r="AX243" s="220"/>
      <c r="AY243" s="220"/>
      <c r="AZ243" s="220"/>
      <c r="BA243" s="220"/>
      <c r="BB243" s="220"/>
      <c r="BC243" s="220"/>
      <c r="BD243" s="220"/>
      <c r="BE243" s="220"/>
      <c r="BF243" s="220"/>
      <c r="BG243" s="220"/>
      <c r="BH243" s="220"/>
      <c r="BI243" s="220"/>
      <c r="BJ243" s="220"/>
      <c r="BK243" s="220"/>
      <c r="BL243" s="220"/>
    </row>
    <row r="244" spans="1:64" ht="12" customHeight="1" outlineLevel="1">
      <c r="A244" s="9"/>
      <c r="B244" s="9"/>
      <c r="C244" s="9"/>
      <c r="D244" s="129">
        <v>0</v>
      </c>
      <c r="E244" s="9"/>
      <c r="F244" s="9"/>
      <c r="G244" s="9"/>
      <c r="H244" s="111"/>
      <c r="I244" s="111"/>
      <c r="J244" s="111"/>
      <c r="K244" s="111"/>
      <c r="L244" s="111">
        <v>0</v>
      </c>
      <c r="M244" s="111">
        <v>0</v>
      </c>
      <c r="N244" s="111">
        <v>0</v>
      </c>
      <c r="O244" s="111">
        <v>0</v>
      </c>
      <c r="P244" s="111">
        <v>0</v>
      </c>
      <c r="Q244" s="111">
        <v>0</v>
      </c>
      <c r="R244" s="9"/>
      <c r="S244" s="12"/>
      <c r="T244" s="12"/>
      <c r="U244" s="12"/>
      <c r="V244" s="12"/>
      <c r="W244" s="12"/>
      <c r="X244" s="12"/>
      <c r="Y244" s="12"/>
      <c r="Z244" s="12"/>
      <c r="AA244" s="12"/>
      <c r="AB244" s="220"/>
      <c r="AC244" s="220"/>
      <c r="AD244" s="220"/>
      <c r="AE244" s="220"/>
      <c r="AF244" s="220"/>
      <c r="AG244" s="220"/>
      <c r="AH244" s="220"/>
      <c r="AI244" s="220"/>
      <c r="AJ244" s="220"/>
      <c r="AK244" s="220"/>
      <c r="AL244" s="220"/>
      <c r="AM244" s="220"/>
      <c r="AN244" s="220"/>
      <c r="AO244" s="220"/>
      <c r="AP244" s="220"/>
      <c r="AQ244" s="220"/>
      <c r="AR244" s="220"/>
      <c r="AS244" s="220"/>
      <c r="AT244" s="220"/>
      <c r="AU244" s="220"/>
      <c r="AV244" s="220"/>
      <c r="AW244" s="220"/>
      <c r="AX244" s="220"/>
      <c r="AY244" s="220"/>
      <c r="AZ244" s="220"/>
      <c r="BA244" s="220"/>
      <c r="BB244" s="220"/>
      <c r="BC244" s="220"/>
      <c r="BD244" s="220"/>
      <c r="BE244" s="220"/>
      <c r="BF244" s="220"/>
      <c r="BG244" s="220"/>
      <c r="BH244" s="220"/>
      <c r="BI244" s="220"/>
      <c r="BJ244" s="220"/>
      <c r="BK244" s="220"/>
      <c r="BL244" s="220"/>
    </row>
    <row r="245" spans="1:64" ht="12" customHeight="1" outlineLevel="1">
      <c r="A245" s="9"/>
      <c r="B245" s="9"/>
      <c r="C245" s="9"/>
      <c r="D245" s="129">
        <v>0</v>
      </c>
      <c r="E245" s="9"/>
      <c r="F245" s="9"/>
      <c r="G245" s="9"/>
      <c r="H245" s="111"/>
      <c r="I245" s="111"/>
      <c r="J245" s="111"/>
      <c r="K245" s="111"/>
      <c r="L245" s="111">
        <v>0</v>
      </c>
      <c r="M245" s="111">
        <v>0</v>
      </c>
      <c r="N245" s="111">
        <v>0</v>
      </c>
      <c r="O245" s="111">
        <v>0</v>
      </c>
      <c r="P245" s="111">
        <v>0</v>
      </c>
      <c r="Q245" s="111">
        <v>0</v>
      </c>
      <c r="R245" s="9"/>
      <c r="S245" s="12"/>
      <c r="T245" s="12"/>
      <c r="U245" s="12"/>
      <c r="V245" s="12"/>
      <c r="W245" s="12"/>
      <c r="X245" s="12"/>
      <c r="Y245" s="12"/>
      <c r="Z245" s="12"/>
      <c r="AA245" s="12"/>
      <c r="AB245" s="220"/>
      <c r="AC245" s="220"/>
      <c r="AD245" s="220"/>
      <c r="AE245" s="220"/>
      <c r="AF245" s="220"/>
      <c r="AG245" s="220"/>
      <c r="AH245" s="220"/>
      <c r="AI245" s="220"/>
      <c r="AJ245" s="220"/>
      <c r="AK245" s="220"/>
      <c r="AL245" s="220"/>
      <c r="AM245" s="220"/>
      <c r="AN245" s="220"/>
      <c r="AO245" s="220"/>
      <c r="AP245" s="220"/>
      <c r="AQ245" s="220"/>
      <c r="AR245" s="220"/>
      <c r="AS245" s="220"/>
      <c r="AT245" s="220"/>
      <c r="AU245" s="220"/>
      <c r="AV245" s="220"/>
      <c r="AW245" s="220"/>
      <c r="AX245" s="220"/>
      <c r="AY245" s="220"/>
      <c r="AZ245" s="220"/>
      <c r="BA245" s="220"/>
      <c r="BB245" s="220"/>
      <c r="BC245" s="220"/>
      <c r="BD245" s="220"/>
      <c r="BE245" s="220"/>
      <c r="BF245" s="220"/>
      <c r="BG245" s="220"/>
      <c r="BH245" s="220"/>
      <c r="BI245" s="220"/>
      <c r="BJ245" s="220"/>
      <c r="BK245" s="220"/>
      <c r="BL245" s="220"/>
    </row>
    <row r="246" spans="1:64" ht="12" customHeight="1" outlineLevel="1">
      <c r="A246" s="9"/>
      <c r="B246" s="9"/>
      <c r="C246" s="9"/>
      <c r="D246" s="129">
        <v>0</v>
      </c>
      <c r="E246" s="9"/>
      <c r="F246" s="9"/>
      <c r="G246" s="9"/>
      <c r="H246" s="111"/>
      <c r="I246" s="111"/>
      <c r="J246" s="111"/>
      <c r="K246" s="111"/>
      <c r="L246" s="111">
        <v>0</v>
      </c>
      <c r="M246" s="111">
        <v>0</v>
      </c>
      <c r="N246" s="111">
        <v>0</v>
      </c>
      <c r="O246" s="111">
        <v>0</v>
      </c>
      <c r="P246" s="111">
        <v>0</v>
      </c>
      <c r="Q246" s="111">
        <v>0</v>
      </c>
      <c r="R246" s="9"/>
      <c r="S246" s="12"/>
      <c r="T246" s="12"/>
      <c r="U246" s="12"/>
      <c r="V246" s="12"/>
      <c r="W246" s="12"/>
      <c r="X246" s="12"/>
      <c r="Y246" s="12"/>
      <c r="Z246" s="12"/>
      <c r="AA246" s="12"/>
      <c r="AB246" s="220"/>
      <c r="AC246" s="220"/>
      <c r="AD246" s="220"/>
      <c r="AE246" s="220"/>
      <c r="AF246" s="220"/>
      <c r="AG246" s="220"/>
      <c r="AH246" s="220"/>
      <c r="AI246" s="220"/>
      <c r="AJ246" s="220"/>
      <c r="AK246" s="220"/>
      <c r="AL246" s="220"/>
      <c r="AM246" s="220"/>
      <c r="AN246" s="220"/>
      <c r="AO246" s="220"/>
      <c r="AP246" s="220"/>
      <c r="AQ246" s="220"/>
      <c r="AR246" s="220"/>
      <c r="AS246" s="220"/>
      <c r="AT246" s="220"/>
      <c r="AU246" s="220"/>
      <c r="AV246" s="220"/>
      <c r="AW246" s="220"/>
      <c r="AX246" s="220"/>
      <c r="AY246" s="220"/>
      <c r="AZ246" s="220"/>
      <c r="BA246" s="220"/>
      <c r="BB246" s="220"/>
      <c r="BC246" s="220"/>
      <c r="BD246" s="220"/>
      <c r="BE246" s="220"/>
      <c r="BF246" s="220"/>
      <c r="BG246" s="220"/>
      <c r="BH246" s="220"/>
      <c r="BI246" s="220"/>
      <c r="BJ246" s="220"/>
      <c r="BK246" s="220"/>
      <c r="BL246" s="220"/>
    </row>
    <row r="247" spans="1:64" ht="12" customHeight="1" outlineLevel="1">
      <c r="A247" s="9"/>
      <c r="B247" s="9"/>
      <c r="C247" s="9"/>
      <c r="D247" s="129">
        <v>0</v>
      </c>
      <c r="E247" s="9"/>
      <c r="F247" s="9"/>
      <c r="G247" s="9"/>
      <c r="H247" s="111"/>
      <c r="I247" s="111"/>
      <c r="J247" s="111"/>
      <c r="K247" s="111"/>
      <c r="L247" s="111">
        <v>0</v>
      </c>
      <c r="M247" s="111">
        <v>0</v>
      </c>
      <c r="N247" s="111">
        <v>0</v>
      </c>
      <c r="O247" s="111">
        <v>0</v>
      </c>
      <c r="P247" s="111">
        <v>0</v>
      </c>
      <c r="Q247" s="111">
        <v>0</v>
      </c>
      <c r="R247" s="9"/>
      <c r="S247" s="12"/>
      <c r="T247" s="12"/>
      <c r="U247" s="12"/>
      <c r="V247" s="12"/>
      <c r="W247" s="12"/>
      <c r="X247" s="12"/>
      <c r="Y247" s="12"/>
      <c r="Z247" s="12"/>
      <c r="AA247" s="12"/>
      <c r="AB247" s="220"/>
      <c r="AC247" s="220"/>
      <c r="AD247" s="220"/>
      <c r="AE247" s="220"/>
      <c r="AF247" s="220"/>
      <c r="AG247" s="220"/>
      <c r="AH247" s="220"/>
      <c r="AI247" s="220"/>
      <c r="AJ247" s="220"/>
      <c r="AK247" s="220"/>
      <c r="AL247" s="220"/>
      <c r="AM247" s="220"/>
      <c r="AN247" s="220"/>
      <c r="AO247" s="220"/>
      <c r="AP247" s="220"/>
      <c r="AQ247" s="220"/>
      <c r="AR247" s="220"/>
      <c r="AS247" s="220"/>
      <c r="AT247" s="220"/>
      <c r="AU247" s="220"/>
      <c r="AV247" s="220"/>
      <c r="AW247" s="220"/>
      <c r="AX247" s="220"/>
      <c r="AY247" s="220"/>
      <c r="AZ247" s="220"/>
      <c r="BA247" s="220"/>
      <c r="BB247" s="220"/>
      <c r="BC247" s="220"/>
      <c r="BD247" s="220"/>
      <c r="BE247" s="220"/>
      <c r="BF247" s="220"/>
      <c r="BG247" s="220"/>
      <c r="BH247" s="220"/>
      <c r="BI247" s="220"/>
      <c r="BJ247" s="220"/>
      <c r="BK247" s="220"/>
      <c r="BL247" s="220"/>
    </row>
    <row r="248" spans="1:64" ht="12" customHeight="1" outlineLevel="1">
      <c r="A248" s="9"/>
      <c r="B248" s="9"/>
      <c r="C248" s="9"/>
      <c r="D248" s="129">
        <v>0</v>
      </c>
      <c r="E248" s="9"/>
      <c r="F248" s="9"/>
      <c r="G248" s="9"/>
      <c r="H248" s="111"/>
      <c r="I248" s="111"/>
      <c r="J248" s="111"/>
      <c r="K248" s="111"/>
      <c r="L248" s="111">
        <v>0</v>
      </c>
      <c r="M248" s="111">
        <v>0</v>
      </c>
      <c r="N248" s="111">
        <v>0</v>
      </c>
      <c r="O248" s="111">
        <v>0</v>
      </c>
      <c r="P248" s="111">
        <v>0</v>
      </c>
      <c r="Q248" s="111">
        <v>0</v>
      </c>
      <c r="R248" s="9"/>
      <c r="S248" s="12"/>
      <c r="T248" s="12"/>
      <c r="U248" s="12"/>
      <c r="V248" s="12"/>
      <c r="W248" s="12"/>
      <c r="X248" s="12"/>
      <c r="Y248" s="12"/>
      <c r="Z248" s="12"/>
      <c r="AA248" s="12"/>
      <c r="AB248" s="220"/>
      <c r="AC248" s="220"/>
      <c r="AD248" s="220"/>
      <c r="AE248" s="220"/>
      <c r="AF248" s="220"/>
      <c r="AG248" s="220"/>
      <c r="AH248" s="220"/>
      <c r="AI248" s="220"/>
      <c r="AJ248" s="220"/>
      <c r="AK248" s="220"/>
      <c r="AL248" s="220"/>
      <c r="AM248" s="220"/>
      <c r="AN248" s="220"/>
      <c r="AO248" s="220"/>
      <c r="AP248" s="220"/>
      <c r="AQ248" s="220"/>
      <c r="AR248" s="220"/>
      <c r="AS248" s="220"/>
      <c r="AT248" s="220"/>
      <c r="AU248" s="220"/>
      <c r="AV248" s="220"/>
      <c r="AW248" s="220"/>
      <c r="AX248" s="220"/>
      <c r="AY248" s="220"/>
      <c r="AZ248" s="220"/>
      <c r="BA248" s="220"/>
      <c r="BB248" s="220"/>
      <c r="BC248" s="220"/>
      <c r="BD248" s="220"/>
      <c r="BE248" s="220"/>
      <c r="BF248" s="220"/>
      <c r="BG248" s="220"/>
      <c r="BH248" s="220"/>
      <c r="BI248" s="220"/>
      <c r="BJ248" s="220"/>
      <c r="BK248" s="220"/>
      <c r="BL248" s="220"/>
    </row>
    <row r="249" spans="1:64" ht="12" customHeight="1" outlineLevel="1">
      <c r="A249" s="9"/>
      <c r="B249" s="9"/>
      <c r="C249" s="9"/>
      <c r="D249" s="129">
        <v>0</v>
      </c>
      <c r="E249" s="9"/>
      <c r="F249" s="9"/>
      <c r="G249" s="9"/>
      <c r="H249" s="111"/>
      <c r="I249" s="111"/>
      <c r="J249" s="111"/>
      <c r="K249" s="111"/>
      <c r="L249" s="111">
        <v>0</v>
      </c>
      <c r="M249" s="111">
        <v>0</v>
      </c>
      <c r="N249" s="111">
        <v>0</v>
      </c>
      <c r="O249" s="111">
        <v>0</v>
      </c>
      <c r="P249" s="111">
        <v>0</v>
      </c>
      <c r="Q249" s="111">
        <v>0</v>
      </c>
      <c r="R249" s="9"/>
      <c r="S249" s="12"/>
      <c r="T249" s="12"/>
      <c r="U249" s="12"/>
      <c r="V249" s="12"/>
      <c r="W249" s="12"/>
      <c r="X249" s="12"/>
      <c r="Y249" s="12"/>
      <c r="Z249" s="12"/>
      <c r="AA249" s="12"/>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220"/>
      <c r="AY249" s="220"/>
      <c r="AZ249" s="220"/>
      <c r="BA249" s="220"/>
      <c r="BB249" s="220"/>
      <c r="BC249" s="220"/>
      <c r="BD249" s="220"/>
      <c r="BE249" s="220"/>
      <c r="BF249" s="220"/>
      <c r="BG249" s="220"/>
      <c r="BH249" s="220"/>
      <c r="BI249" s="220"/>
      <c r="BJ249" s="220"/>
      <c r="BK249" s="220"/>
      <c r="BL249" s="220"/>
    </row>
    <row r="250" spans="1:64" ht="12" customHeight="1" outlineLevel="1">
      <c r="A250" s="9"/>
      <c r="B250" s="9"/>
      <c r="C250" s="9"/>
      <c r="D250" s="129">
        <v>0</v>
      </c>
      <c r="E250" s="9"/>
      <c r="F250" s="9"/>
      <c r="G250" s="9"/>
      <c r="H250" s="111"/>
      <c r="I250" s="111"/>
      <c r="J250" s="111"/>
      <c r="K250" s="111"/>
      <c r="L250" s="111">
        <v>0</v>
      </c>
      <c r="M250" s="111">
        <v>0</v>
      </c>
      <c r="N250" s="111">
        <v>0</v>
      </c>
      <c r="O250" s="111">
        <v>0</v>
      </c>
      <c r="P250" s="111">
        <v>0</v>
      </c>
      <c r="Q250" s="111">
        <v>0</v>
      </c>
      <c r="R250" s="9"/>
      <c r="S250" s="12"/>
      <c r="T250" s="12"/>
      <c r="U250" s="12"/>
      <c r="V250" s="12"/>
      <c r="W250" s="12"/>
      <c r="X250" s="12"/>
      <c r="Y250" s="12"/>
      <c r="Z250" s="12"/>
      <c r="AA250" s="12"/>
      <c r="AB250" s="220"/>
      <c r="AC250" s="220"/>
      <c r="AD250" s="220"/>
      <c r="AE250" s="220"/>
      <c r="AF250" s="220"/>
      <c r="AG250" s="220"/>
      <c r="AH250" s="220"/>
      <c r="AI250" s="220"/>
      <c r="AJ250" s="220"/>
      <c r="AK250" s="220"/>
      <c r="AL250" s="220"/>
      <c r="AM250" s="220"/>
      <c r="AN250" s="220"/>
      <c r="AO250" s="220"/>
      <c r="AP250" s="220"/>
      <c r="AQ250" s="220"/>
      <c r="AR250" s="220"/>
      <c r="AS250" s="220"/>
      <c r="AT250" s="220"/>
      <c r="AU250" s="220"/>
      <c r="AV250" s="220"/>
      <c r="AW250" s="220"/>
      <c r="AX250" s="220"/>
      <c r="AY250" s="220"/>
      <c r="AZ250" s="220"/>
      <c r="BA250" s="220"/>
      <c r="BB250" s="220"/>
      <c r="BC250" s="220"/>
      <c r="BD250" s="220"/>
      <c r="BE250" s="220"/>
      <c r="BF250" s="220"/>
      <c r="BG250" s="220"/>
      <c r="BH250" s="220"/>
      <c r="BI250" s="220"/>
      <c r="BJ250" s="220"/>
      <c r="BK250" s="220"/>
      <c r="BL250" s="220"/>
    </row>
    <row r="251" spans="1:64" ht="12" customHeight="1" outlineLevel="1">
      <c r="A251" s="9"/>
      <c r="B251" s="9"/>
      <c r="C251" s="9"/>
      <c r="D251" s="129">
        <v>0</v>
      </c>
      <c r="E251" s="9"/>
      <c r="F251" s="9"/>
      <c r="G251" s="9"/>
      <c r="H251" s="111"/>
      <c r="I251" s="111"/>
      <c r="J251" s="111"/>
      <c r="K251" s="111"/>
      <c r="L251" s="111">
        <v>0</v>
      </c>
      <c r="M251" s="111">
        <v>0</v>
      </c>
      <c r="N251" s="111">
        <v>0</v>
      </c>
      <c r="O251" s="111">
        <v>0</v>
      </c>
      <c r="P251" s="111">
        <v>0</v>
      </c>
      <c r="Q251" s="111">
        <v>0</v>
      </c>
      <c r="R251" s="9"/>
      <c r="S251" s="12"/>
      <c r="T251" s="12"/>
      <c r="U251" s="12"/>
      <c r="V251" s="12"/>
      <c r="W251" s="12"/>
      <c r="X251" s="12"/>
      <c r="Y251" s="12"/>
      <c r="Z251" s="12"/>
      <c r="AA251" s="12"/>
      <c r="AB251" s="220"/>
      <c r="AC251" s="220"/>
      <c r="AD251" s="220"/>
      <c r="AE251" s="220"/>
      <c r="AF251" s="220"/>
      <c r="AG251" s="220"/>
      <c r="AH251" s="220"/>
      <c r="AI251" s="220"/>
      <c r="AJ251" s="220"/>
      <c r="AK251" s="220"/>
      <c r="AL251" s="220"/>
      <c r="AM251" s="220"/>
      <c r="AN251" s="220"/>
      <c r="AO251" s="220"/>
      <c r="AP251" s="220"/>
      <c r="AQ251" s="220"/>
      <c r="AR251" s="220"/>
      <c r="AS251" s="220"/>
      <c r="AT251" s="220"/>
      <c r="AU251" s="220"/>
      <c r="AV251" s="220"/>
      <c r="AW251" s="220"/>
      <c r="AX251" s="220"/>
      <c r="AY251" s="220"/>
      <c r="AZ251" s="220"/>
      <c r="BA251" s="220"/>
      <c r="BB251" s="220"/>
      <c r="BC251" s="220"/>
      <c r="BD251" s="220"/>
      <c r="BE251" s="220"/>
      <c r="BF251" s="220"/>
      <c r="BG251" s="220"/>
      <c r="BH251" s="220"/>
      <c r="BI251" s="220"/>
      <c r="BJ251" s="220"/>
      <c r="BK251" s="220"/>
      <c r="BL251" s="220"/>
    </row>
    <row r="252" spans="1:64" ht="12" customHeight="1" outlineLevel="1">
      <c r="A252" s="9"/>
      <c r="B252" s="9"/>
      <c r="C252" s="9"/>
      <c r="D252" s="129">
        <v>0</v>
      </c>
      <c r="E252" s="9"/>
      <c r="F252" s="9"/>
      <c r="G252" s="9"/>
      <c r="H252" s="111"/>
      <c r="I252" s="111"/>
      <c r="J252" s="111"/>
      <c r="K252" s="111"/>
      <c r="L252" s="111">
        <v>0</v>
      </c>
      <c r="M252" s="111">
        <v>0</v>
      </c>
      <c r="N252" s="111">
        <v>0</v>
      </c>
      <c r="O252" s="111">
        <v>0</v>
      </c>
      <c r="P252" s="111">
        <v>0</v>
      </c>
      <c r="Q252" s="111">
        <v>0</v>
      </c>
      <c r="R252" s="9"/>
      <c r="S252" s="12"/>
      <c r="T252" s="12"/>
      <c r="U252" s="12"/>
      <c r="V252" s="12"/>
      <c r="W252" s="12"/>
      <c r="X252" s="12"/>
      <c r="Y252" s="12"/>
      <c r="Z252" s="12"/>
      <c r="AA252" s="12"/>
      <c r="AB252" s="220"/>
      <c r="AC252" s="220"/>
      <c r="AD252" s="220"/>
      <c r="AE252" s="220"/>
      <c r="AF252" s="220"/>
      <c r="AG252" s="220"/>
      <c r="AH252" s="220"/>
      <c r="AI252" s="220"/>
      <c r="AJ252" s="220"/>
      <c r="AK252" s="220"/>
      <c r="AL252" s="220"/>
      <c r="AM252" s="220"/>
      <c r="AN252" s="220"/>
      <c r="AO252" s="220"/>
      <c r="AP252" s="220"/>
      <c r="AQ252" s="220"/>
      <c r="AR252" s="220"/>
      <c r="AS252" s="220"/>
      <c r="AT252" s="220"/>
      <c r="AU252" s="220"/>
      <c r="AV252" s="220"/>
      <c r="AW252" s="220"/>
      <c r="AX252" s="220"/>
      <c r="AY252" s="220"/>
      <c r="AZ252" s="220"/>
      <c r="BA252" s="220"/>
      <c r="BB252" s="220"/>
      <c r="BC252" s="220"/>
      <c r="BD252" s="220"/>
      <c r="BE252" s="220"/>
      <c r="BF252" s="220"/>
      <c r="BG252" s="220"/>
      <c r="BH252" s="220"/>
      <c r="BI252" s="220"/>
      <c r="BJ252" s="220"/>
      <c r="BK252" s="220"/>
      <c r="BL252" s="220"/>
    </row>
    <row r="253" spans="1:64" ht="12" customHeight="1" outlineLevel="1">
      <c r="A253" s="9"/>
      <c r="B253" s="9"/>
      <c r="C253" s="9"/>
      <c r="D253" s="129">
        <v>0</v>
      </c>
      <c r="E253" s="9"/>
      <c r="F253" s="9"/>
      <c r="G253" s="9"/>
      <c r="H253" s="111"/>
      <c r="I253" s="111"/>
      <c r="J253" s="111"/>
      <c r="K253" s="111"/>
      <c r="L253" s="111">
        <v>0</v>
      </c>
      <c r="M253" s="111">
        <v>0</v>
      </c>
      <c r="N253" s="111">
        <v>0</v>
      </c>
      <c r="O253" s="111">
        <v>0</v>
      </c>
      <c r="P253" s="111">
        <v>0</v>
      </c>
      <c r="Q253" s="111">
        <v>0</v>
      </c>
      <c r="R253" s="9"/>
      <c r="S253" s="12"/>
      <c r="T253" s="12"/>
      <c r="U253" s="12"/>
      <c r="V253" s="12"/>
      <c r="W253" s="12"/>
      <c r="X253" s="12"/>
      <c r="Y253" s="12"/>
      <c r="Z253" s="12"/>
      <c r="AA253" s="12"/>
      <c r="AB253" s="220"/>
      <c r="AC253" s="220"/>
      <c r="AD253" s="220"/>
      <c r="AE253" s="220"/>
      <c r="AF253" s="220"/>
      <c r="AG253" s="220"/>
      <c r="AH253" s="220"/>
      <c r="AI253" s="220"/>
      <c r="AJ253" s="220"/>
      <c r="AK253" s="220"/>
      <c r="AL253" s="220"/>
      <c r="AM253" s="220"/>
      <c r="AN253" s="220"/>
      <c r="AO253" s="220"/>
      <c r="AP253" s="220"/>
      <c r="AQ253" s="220"/>
      <c r="AR253" s="220"/>
      <c r="AS253" s="220"/>
      <c r="AT253" s="220"/>
      <c r="AU253" s="220"/>
      <c r="AV253" s="220"/>
      <c r="AW253" s="220"/>
      <c r="AX253" s="220"/>
      <c r="AY253" s="220"/>
      <c r="AZ253" s="220"/>
      <c r="BA253" s="220"/>
      <c r="BB253" s="220"/>
      <c r="BC253" s="220"/>
      <c r="BD253" s="220"/>
      <c r="BE253" s="220"/>
      <c r="BF253" s="220"/>
      <c r="BG253" s="220"/>
      <c r="BH253" s="220"/>
      <c r="BI253" s="220"/>
      <c r="BJ253" s="220"/>
      <c r="BK253" s="220"/>
      <c r="BL253" s="220"/>
    </row>
    <row r="254" spans="1:64" ht="12" customHeight="1" outlineLevel="1">
      <c r="A254" s="9"/>
      <c r="B254" s="9"/>
      <c r="C254" s="9"/>
      <c r="D254" s="129">
        <v>0</v>
      </c>
      <c r="E254" s="9"/>
      <c r="F254" s="9"/>
      <c r="G254" s="9"/>
      <c r="H254" s="111"/>
      <c r="I254" s="111"/>
      <c r="J254" s="111"/>
      <c r="K254" s="111"/>
      <c r="L254" s="111">
        <v>0</v>
      </c>
      <c r="M254" s="111">
        <v>0</v>
      </c>
      <c r="N254" s="111">
        <v>0</v>
      </c>
      <c r="O254" s="111">
        <v>0</v>
      </c>
      <c r="P254" s="111">
        <v>0</v>
      </c>
      <c r="Q254" s="111">
        <v>0</v>
      </c>
      <c r="R254" s="9"/>
      <c r="S254" s="12"/>
      <c r="T254" s="12"/>
      <c r="U254" s="12"/>
      <c r="V254" s="12"/>
      <c r="W254" s="12"/>
      <c r="X254" s="12"/>
      <c r="Y254" s="12"/>
      <c r="Z254" s="12"/>
      <c r="AA254" s="12"/>
      <c r="AB254" s="220"/>
      <c r="AC254" s="220"/>
      <c r="AD254" s="220"/>
      <c r="AE254" s="220"/>
      <c r="AF254" s="220"/>
      <c r="AG254" s="220"/>
      <c r="AH254" s="220"/>
      <c r="AI254" s="220"/>
      <c r="AJ254" s="220"/>
      <c r="AK254" s="220"/>
      <c r="AL254" s="220"/>
      <c r="AM254" s="220"/>
      <c r="AN254" s="220"/>
      <c r="AO254" s="220"/>
      <c r="AP254" s="220"/>
      <c r="AQ254" s="220"/>
      <c r="AR254" s="220"/>
      <c r="AS254" s="220"/>
      <c r="AT254" s="220"/>
      <c r="AU254" s="220"/>
      <c r="AV254" s="220"/>
      <c r="AW254" s="220"/>
      <c r="AX254" s="220"/>
      <c r="AY254" s="220"/>
      <c r="AZ254" s="220"/>
      <c r="BA254" s="220"/>
      <c r="BB254" s="220"/>
      <c r="BC254" s="220"/>
      <c r="BD254" s="220"/>
      <c r="BE254" s="220"/>
      <c r="BF254" s="220"/>
      <c r="BG254" s="220"/>
      <c r="BH254" s="220"/>
      <c r="BI254" s="220"/>
      <c r="BJ254" s="220"/>
      <c r="BK254" s="220"/>
      <c r="BL254" s="220"/>
    </row>
    <row r="255" spans="1:64" ht="12" customHeight="1" outlineLevel="1">
      <c r="A255" s="9"/>
      <c r="B255" s="9"/>
      <c r="C255" s="9"/>
      <c r="D255" s="129">
        <v>0</v>
      </c>
      <c r="E255" s="9"/>
      <c r="F255" s="9"/>
      <c r="G255" s="9"/>
      <c r="H255" s="111"/>
      <c r="I255" s="111"/>
      <c r="J255" s="111"/>
      <c r="K255" s="111"/>
      <c r="L255" s="111">
        <v>0</v>
      </c>
      <c r="M255" s="111">
        <v>0</v>
      </c>
      <c r="N255" s="111">
        <v>0</v>
      </c>
      <c r="O255" s="111">
        <v>0</v>
      </c>
      <c r="P255" s="111">
        <v>0</v>
      </c>
      <c r="Q255" s="111">
        <v>0</v>
      </c>
      <c r="R255" s="9"/>
      <c r="S255" s="12"/>
      <c r="T255" s="12"/>
      <c r="U255" s="12"/>
      <c r="V255" s="12"/>
      <c r="W255" s="12"/>
      <c r="X255" s="12"/>
      <c r="Y255" s="12"/>
      <c r="Z255" s="12"/>
      <c r="AA255" s="12"/>
      <c r="AB255" s="220"/>
      <c r="AC255" s="220"/>
      <c r="AD255" s="220"/>
      <c r="AE255" s="220"/>
      <c r="AF255" s="220"/>
      <c r="AG255" s="220"/>
      <c r="AH255" s="220"/>
      <c r="AI255" s="220"/>
      <c r="AJ255" s="220"/>
      <c r="AK255" s="220"/>
      <c r="AL255" s="220"/>
      <c r="AM255" s="220"/>
      <c r="AN255" s="220"/>
      <c r="AO255" s="220"/>
      <c r="AP255" s="220"/>
      <c r="AQ255" s="220"/>
      <c r="AR255" s="220"/>
      <c r="AS255" s="220"/>
      <c r="AT255" s="220"/>
      <c r="AU255" s="220"/>
      <c r="AV255" s="220"/>
      <c r="AW255" s="220"/>
      <c r="AX255" s="220"/>
      <c r="AY255" s="220"/>
      <c r="AZ255" s="220"/>
      <c r="BA255" s="220"/>
      <c r="BB255" s="220"/>
      <c r="BC255" s="220"/>
      <c r="BD255" s="220"/>
      <c r="BE255" s="220"/>
      <c r="BF255" s="220"/>
      <c r="BG255" s="220"/>
      <c r="BH255" s="220"/>
      <c r="BI255" s="220"/>
      <c r="BJ255" s="220"/>
      <c r="BK255" s="220"/>
      <c r="BL255" s="220"/>
    </row>
    <row r="256" spans="1:64" ht="12" customHeight="1" outlineLevel="1">
      <c r="A256" s="9"/>
      <c r="B256" s="9"/>
      <c r="C256" s="9"/>
      <c r="D256" s="129">
        <v>0</v>
      </c>
      <c r="E256" s="9"/>
      <c r="F256" s="9"/>
      <c r="G256" s="9"/>
      <c r="H256" s="111"/>
      <c r="I256" s="111"/>
      <c r="J256" s="111"/>
      <c r="K256" s="111"/>
      <c r="L256" s="111">
        <v>0</v>
      </c>
      <c r="M256" s="111">
        <v>0</v>
      </c>
      <c r="N256" s="111">
        <v>0</v>
      </c>
      <c r="O256" s="111">
        <v>0</v>
      </c>
      <c r="P256" s="111">
        <v>0</v>
      </c>
      <c r="Q256" s="111">
        <v>0</v>
      </c>
      <c r="R256" s="9"/>
      <c r="S256" s="12"/>
      <c r="T256" s="12"/>
      <c r="U256" s="12"/>
      <c r="V256" s="12"/>
      <c r="W256" s="12"/>
      <c r="X256" s="12"/>
      <c r="Y256" s="12"/>
      <c r="Z256" s="12"/>
      <c r="AA256" s="12"/>
      <c r="AB256" s="220"/>
      <c r="AC256" s="220"/>
      <c r="AD256" s="220"/>
      <c r="AE256" s="220"/>
      <c r="AF256" s="220"/>
      <c r="AG256" s="220"/>
      <c r="AH256" s="220"/>
      <c r="AI256" s="220"/>
      <c r="AJ256" s="220"/>
      <c r="AK256" s="220"/>
      <c r="AL256" s="220"/>
      <c r="AM256" s="220"/>
      <c r="AN256" s="220"/>
      <c r="AO256" s="220"/>
      <c r="AP256" s="220"/>
      <c r="AQ256" s="220"/>
      <c r="AR256" s="220"/>
      <c r="AS256" s="220"/>
      <c r="AT256" s="220"/>
      <c r="AU256" s="220"/>
      <c r="AV256" s="220"/>
      <c r="AW256" s="220"/>
      <c r="AX256" s="220"/>
      <c r="AY256" s="220"/>
      <c r="AZ256" s="220"/>
      <c r="BA256" s="220"/>
      <c r="BB256" s="220"/>
      <c r="BC256" s="220"/>
      <c r="BD256" s="220"/>
      <c r="BE256" s="220"/>
      <c r="BF256" s="220"/>
      <c r="BG256" s="220"/>
      <c r="BH256" s="220"/>
      <c r="BI256" s="220"/>
      <c r="BJ256" s="220"/>
      <c r="BK256" s="220"/>
      <c r="BL256" s="220"/>
    </row>
    <row r="257" spans="1:64" ht="12" customHeight="1" outlineLevel="1">
      <c r="A257" s="9"/>
      <c r="B257" s="9"/>
      <c r="C257" s="9"/>
      <c r="D257" s="129">
        <v>0</v>
      </c>
      <c r="E257" s="9"/>
      <c r="F257" s="9"/>
      <c r="G257" s="9"/>
      <c r="H257" s="111"/>
      <c r="I257" s="111"/>
      <c r="J257" s="111"/>
      <c r="K257" s="111"/>
      <c r="L257" s="111">
        <v>0</v>
      </c>
      <c r="M257" s="111">
        <v>0</v>
      </c>
      <c r="N257" s="111">
        <v>0</v>
      </c>
      <c r="O257" s="111">
        <v>0</v>
      </c>
      <c r="P257" s="111">
        <v>0</v>
      </c>
      <c r="Q257" s="111">
        <v>0</v>
      </c>
      <c r="R257" s="9"/>
      <c r="S257" s="12"/>
      <c r="T257" s="12"/>
      <c r="U257" s="12"/>
      <c r="V257" s="12"/>
      <c r="W257" s="12"/>
      <c r="X257" s="12"/>
      <c r="Y257" s="12"/>
      <c r="Z257" s="12"/>
      <c r="AA257" s="12"/>
      <c r="AB257" s="220"/>
      <c r="AC257" s="220"/>
      <c r="AD257" s="220"/>
      <c r="AE257" s="220"/>
      <c r="AF257" s="220"/>
      <c r="AG257" s="220"/>
      <c r="AH257" s="220"/>
      <c r="AI257" s="220"/>
      <c r="AJ257" s="220"/>
      <c r="AK257" s="220"/>
      <c r="AL257" s="220"/>
      <c r="AM257" s="220"/>
      <c r="AN257" s="220"/>
      <c r="AO257" s="220"/>
      <c r="AP257" s="220"/>
      <c r="AQ257" s="220"/>
      <c r="AR257" s="220"/>
      <c r="AS257" s="220"/>
      <c r="AT257" s="220"/>
      <c r="AU257" s="220"/>
      <c r="AV257" s="220"/>
      <c r="AW257" s="220"/>
      <c r="AX257" s="220"/>
      <c r="AY257" s="220"/>
      <c r="AZ257" s="220"/>
      <c r="BA257" s="220"/>
      <c r="BB257" s="220"/>
      <c r="BC257" s="220"/>
      <c r="BD257" s="220"/>
      <c r="BE257" s="220"/>
      <c r="BF257" s="220"/>
      <c r="BG257" s="220"/>
      <c r="BH257" s="220"/>
      <c r="BI257" s="220"/>
      <c r="BJ257" s="220"/>
      <c r="BK257" s="220"/>
      <c r="BL257" s="220"/>
    </row>
    <row r="258" spans="1:64" ht="12" customHeight="1" outlineLevel="1">
      <c r="A258" s="9"/>
      <c r="B258" s="9"/>
      <c r="C258" s="9"/>
      <c r="D258" s="129">
        <v>0</v>
      </c>
      <c r="E258" s="9"/>
      <c r="F258" s="9"/>
      <c r="G258" s="9"/>
      <c r="H258" s="111"/>
      <c r="I258" s="111"/>
      <c r="J258" s="111"/>
      <c r="K258" s="111"/>
      <c r="L258" s="111">
        <v>0</v>
      </c>
      <c r="M258" s="111">
        <v>0</v>
      </c>
      <c r="N258" s="111">
        <v>0</v>
      </c>
      <c r="O258" s="111">
        <v>0</v>
      </c>
      <c r="P258" s="111">
        <v>0</v>
      </c>
      <c r="Q258" s="111">
        <v>0</v>
      </c>
      <c r="R258" s="9"/>
      <c r="S258" s="12"/>
      <c r="T258" s="12"/>
      <c r="U258" s="12"/>
      <c r="V258" s="12"/>
      <c r="W258" s="12"/>
      <c r="X258" s="12"/>
      <c r="Y258" s="12"/>
      <c r="Z258" s="12"/>
      <c r="AA258" s="12"/>
      <c r="AB258" s="220"/>
      <c r="AC258" s="220"/>
      <c r="AD258" s="220"/>
      <c r="AE258" s="220"/>
      <c r="AF258" s="220"/>
      <c r="AG258" s="220"/>
      <c r="AH258" s="220"/>
      <c r="AI258" s="220"/>
      <c r="AJ258" s="220"/>
      <c r="AK258" s="220"/>
      <c r="AL258" s="220"/>
      <c r="AM258" s="220"/>
      <c r="AN258" s="220"/>
      <c r="AO258" s="220"/>
      <c r="AP258" s="220"/>
      <c r="AQ258" s="220"/>
      <c r="AR258" s="220"/>
      <c r="AS258" s="220"/>
      <c r="AT258" s="220"/>
      <c r="AU258" s="220"/>
      <c r="AV258" s="220"/>
      <c r="AW258" s="220"/>
      <c r="AX258" s="220"/>
      <c r="AY258" s="220"/>
      <c r="AZ258" s="220"/>
      <c r="BA258" s="220"/>
      <c r="BB258" s="220"/>
      <c r="BC258" s="220"/>
      <c r="BD258" s="220"/>
      <c r="BE258" s="220"/>
      <c r="BF258" s="220"/>
      <c r="BG258" s="220"/>
      <c r="BH258" s="220"/>
      <c r="BI258" s="220"/>
      <c r="BJ258" s="220"/>
      <c r="BK258" s="220"/>
      <c r="BL258" s="220"/>
    </row>
    <row r="259" spans="1:64" ht="12" customHeight="1" outlineLevel="1">
      <c r="A259" s="9"/>
      <c r="B259" s="9"/>
      <c r="C259" s="9"/>
      <c r="D259" s="129">
        <v>0</v>
      </c>
      <c r="E259" s="9"/>
      <c r="F259" s="9"/>
      <c r="G259" s="9"/>
      <c r="H259" s="111"/>
      <c r="I259" s="111"/>
      <c r="J259" s="111"/>
      <c r="K259" s="111"/>
      <c r="L259" s="111">
        <v>0</v>
      </c>
      <c r="M259" s="111">
        <v>0</v>
      </c>
      <c r="N259" s="111">
        <v>0</v>
      </c>
      <c r="O259" s="111">
        <v>0</v>
      </c>
      <c r="P259" s="111">
        <v>0</v>
      </c>
      <c r="Q259" s="111">
        <v>0</v>
      </c>
      <c r="R259" s="9"/>
      <c r="S259" s="12"/>
      <c r="T259" s="12"/>
      <c r="U259" s="12"/>
      <c r="V259" s="12"/>
      <c r="W259" s="12"/>
      <c r="X259" s="12"/>
      <c r="Y259" s="12"/>
      <c r="Z259" s="12"/>
      <c r="AA259" s="12"/>
      <c r="AB259" s="220"/>
      <c r="AC259" s="220"/>
      <c r="AD259" s="220"/>
      <c r="AE259" s="220"/>
      <c r="AF259" s="220"/>
      <c r="AG259" s="220"/>
      <c r="AH259" s="220"/>
      <c r="AI259" s="220"/>
      <c r="AJ259" s="220"/>
      <c r="AK259" s="220"/>
      <c r="AL259" s="220"/>
      <c r="AM259" s="220"/>
      <c r="AN259" s="220"/>
      <c r="AO259" s="220"/>
      <c r="AP259" s="220"/>
      <c r="AQ259" s="220"/>
      <c r="AR259" s="220"/>
      <c r="AS259" s="220"/>
      <c r="AT259" s="220"/>
      <c r="AU259" s="220"/>
      <c r="AV259" s="220"/>
      <c r="AW259" s="220"/>
      <c r="AX259" s="220"/>
      <c r="AY259" s="220"/>
      <c r="AZ259" s="220"/>
      <c r="BA259" s="220"/>
      <c r="BB259" s="220"/>
      <c r="BC259" s="220"/>
      <c r="BD259" s="220"/>
      <c r="BE259" s="220"/>
      <c r="BF259" s="220"/>
      <c r="BG259" s="220"/>
      <c r="BH259" s="220"/>
      <c r="BI259" s="220"/>
      <c r="BJ259" s="220"/>
      <c r="BK259" s="220"/>
      <c r="BL259" s="220"/>
    </row>
    <row r="260" spans="1:64" ht="12" customHeight="1" outlineLevel="1">
      <c r="A260" s="9"/>
      <c r="B260" s="9"/>
      <c r="C260" s="9"/>
      <c r="D260" s="129">
        <v>0</v>
      </c>
      <c r="E260" s="9"/>
      <c r="F260" s="9"/>
      <c r="G260" s="9"/>
      <c r="H260" s="111"/>
      <c r="I260" s="111"/>
      <c r="J260" s="111"/>
      <c r="K260" s="111"/>
      <c r="L260" s="111">
        <v>0</v>
      </c>
      <c r="M260" s="111">
        <v>0</v>
      </c>
      <c r="N260" s="111">
        <v>0</v>
      </c>
      <c r="O260" s="111">
        <v>0</v>
      </c>
      <c r="P260" s="111">
        <v>0</v>
      </c>
      <c r="Q260" s="111">
        <v>0</v>
      </c>
      <c r="R260" s="9"/>
      <c r="S260" s="12"/>
      <c r="T260" s="12"/>
      <c r="U260" s="12"/>
      <c r="V260" s="12"/>
      <c r="W260" s="12"/>
      <c r="X260" s="12"/>
      <c r="Y260" s="12"/>
      <c r="Z260" s="12"/>
      <c r="AA260" s="12"/>
      <c r="AB260" s="220"/>
      <c r="AC260" s="220"/>
      <c r="AD260" s="220"/>
      <c r="AE260" s="220"/>
      <c r="AF260" s="220"/>
      <c r="AG260" s="220"/>
      <c r="AH260" s="220"/>
      <c r="AI260" s="220"/>
      <c r="AJ260" s="220"/>
      <c r="AK260" s="220"/>
      <c r="AL260" s="220"/>
      <c r="AM260" s="220"/>
      <c r="AN260" s="220"/>
      <c r="AO260" s="220"/>
      <c r="AP260" s="220"/>
      <c r="AQ260" s="220"/>
      <c r="AR260" s="220"/>
      <c r="AS260" s="220"/>
      <c r="AT260" s="220"/>
      <c r="AU260" s="220"/>
      <c r="AV260" s="220"/>
      <c r="AW260" s="220"/>
      <c r="AX260" s="220"/>
      <c r="AY260" s="220"/>
      <c r="AZ260" s="220"/>
      <c r="BA260" s="220"/>
      <c r="BB260" s="220"/>
      <c r="BC260" s="220"/>
      <c r="BD260" s="220"/>
      <c r="BE260" s="220"/>
      <c r="BF260" s="220"/>
      <c r="BG260" s="220"/>
      <c r="BH260" s="220"/>
      <c r="BI260" s="220"/>
      <c r="BJ260" s="220"/>
      <c r="BK260" s="220"/>
      <c r="BL260" s="220"/>
    </row>
    <row r="261" spans="1:64" ht="12" customHeight="1">
      <c r="A261" s="9"/>
      <c r="B261" s="9"/>
      <c r="C261" s="9"/>
      <c r="D261" s="9"/>
      <c r="E261" s="9"/>
      <c r="F261" s="9"/>
      <c r="G261" s="9"/>
      <c r="H261" s="9"/>
      <c r="I261" s="9"/>
      <c r="J261" s="9"/>
      <c r="K261" s="9"/>
      <c r="L261" s="9"/>
      <c r="M261" s="9"/>
      <c r="N261" s="12"/>
      <c r="O261" s="9"/>
      <c r="P261" s="9"/>
      <c r="Q261" s="9"/>
      <c r="R261" s="9"/>
      <c r="S261" s="12"/>
      <c r="T261" s="12"/>
      <c r="U261" s="12"/>
      <c r="V261" s="12"/>
      <c r="W261" s="12"/>
      <c r="X261" s="12"/>
      <c r="Y261" s="12"/>
      <c r="Z261" s="12"/>
      <c r="AA261" s="12"/>
      <c r="AB261" s="220"/>
      <c r="AC261" s="220"/>
      <c r="AD261" s="220"/>
      <c r="AE261" s="220"/>
      <c r="AF261" s="220"/>
      <c r="AG261" s="220"/>
      <c r="AH261" s="220"/>
      <c r="AI261" s="220"/>
      <c r="AJ261" s="220"/>
      <c r="AK261" s="220"/>
      <c r="AL261" s="220"/>
      <c r="AM261" s="220"/>
      <c r="AN261" s="220"/>
      <c r="AO261" s="220"/>
      <c r="AP261" s="220"/>
      <c r="AQ261" s="220"/>
      <c r="AR261" s="220"/>
      <c r="AS261" s="220"/>
      <c r="AT261" s="220"/>
      <c r="AU261" s="220"/>
      <c r="AV261" s="220"/>
      <c r="AW261" s="220"/>
      <c r="AX261" s="220"/>
      <c r="AY261" s="220"/>
      <c r="AZ261" s="220"/>
      <c r="BA261" s="220"/>
      <c r="BB261" s="220"/>
      <c r="BC261" s="220"/>
      <c r="BD261" s="220"/>
      <c r="BE261" s="220"/>
      <c r="BF261" s="220"/>
      <c r="BG261" s="220"/>
      <c r="BH261" s="220"/>
      <c r="BI261" s="220"/>
      <c r="BJ261" s="220"/>
      <c r="BK261" s="220"/>
      <c r="BL261" s="220"/>
    </row>
    <row r="262" spans="1:64" ht="12" customHeight="1">
      <c r="A262" s="9"/>
      <c r="B262" s="12"/>
      <c r="C262" s="343" t="s">
        <v>57</v>
      </c>
      <c r="D262" s="12"/>
      <c r="E262" s="12"/>
      <c r="F262" s="12"/>
      <c r="G262" s="115"/>
      <c r="H262" s="120"/>
      <c r="I262" s="120"/>
      <c r="J262" s="120"/>
      <c r="K262" s="120"/>
      <c r="L262" s="120">
        <v>2.2012107506336678</v>
      </c>
      <c r="M262" s="120">
        <v>0</v>
      </c>
      <c r="N262" s="120">
        <v>0</v>
      </c>
      <c r="O262" s="120">
        <v>0</v>
      </c>
      <c r="P262" s="120">
        <v>0</v>
      </c>
      <c r="Q262" s="120">
        <v>0</v>
      </c>
      <c r="R262" s="9"/>
      <c r="S262" s="12"/>
      <c r="T262" s="12"/>
      <c r="U262" s="12"/>
      <c r="V262" s="12"/>
      <c r="W262" s="12"/>
      <c r="X262" s="12"/>
      <c r="Y262" s="12"/>
      <c r="Z262" s="12"/>
      <c r="AA262" s="12"/>
      <c r="AB262" s="220"/>
      <c r="AC262" s="220"/>
      <c r="AD262" s="220"/>
      <c r="AE262" s="220"/>
      <c r="AF262" s="220"/>
      <c r="AG262" s="220"/>
      <c r="AH262" s="220"/>
      <c r="AI262" s="220"/>
      <c r="AJ262" s="220"/>
      <c r="AK262" s="220"/>
      <c r="AL262" s="220"/>
      <c r="AM262" s="220"/>
      <c r="AN262" s="220"/>
      <c r="AO262" s="220"/>
      <c r="AP262" s="220"/>
      <c r="AQ262" s="220"/>
      <c r="AR262" s="220"/>
      <c r="AS262" s="220"/>
      <c r="AT262" s="220"/>
      <c r="AU262" s="220"/>
      <c r="AV262" s="220"/>
      <c r="AW262" s="220"/>
      <c r="AX262" s="220"/>
      <c r="AY262" s="220"/>
      <c r="AZ262" s="220"/>
      <c r="BA262" s="220"/>
      <c r="BB262" s="220"/>
      <c r="BC262" s="220"/>
      <c r="BD262" s="220"/>
      <c r="BE262" s="220"/>
      <c r="BF262" s="220"/>
      <c r="BG262" s="220"/>
      <c r="BH262" s="220"/>
      <c r="BI262" s="220"/>
      <c r="BJ262" s="220"/>
      <c r="BK262" s="220"/>
      <c r="BL262" s="220"/>
    </row>
    <row r="263" spans="1:64" ht="12" customHeight="1" outlineLevel="1">
      <c r="A263" s="9"/>
      <c r="B263" s="9"/>
      <c r="C263" s="9"/>
      <c r="D263" s="129" t="s">
        <v>121</v>
      </c>
      <c r="E263" s="9"/>
      <c r="F263" s="9"/>
      <c r="G263" s="9"/>
      <c r="H263" s="111"/>
      <c r="I263" s="111"/>
      <c r="J263" s="111"/>
      <c r="K263" s="111"/>
      <c r="L263" s="111">
        <v>-2.5438883602553028</v>
      </c>
      <c r="M263" s="111">
        <v>0</v>
      </c>
      <c r="N263" s="111">
        <v>0</v>
      </c>
      <c r="O263" s="111">
        <v>0</v>
      </c>
      <c r="P263" s="111">
        <v>0</v>
      </c>
      <c r="Q263" s="111">
        <v>0</v>
      </c>
      <c r="R263" s="9"/>
      <c r="S263" s="12"/>
      <c r="T263" s="12"/>
      <c r="U263" s="12"/>
      <c r="V263" s="12"/>
      <c r="W263" s="12"/>
      <c r="X263" s="12"/>
      <c r="Y263" s="12"/>
      <c r="Z263" s="12"/>
      <c r="AA263" s="12"/>
      <c r="AB263" s="220"/>
      <c r="AC263" s="220"/>
      <c r="AD263" s="220"/>
      <c r="AE263" s="220"/>
      <c r="AF263" s="220"/>
      <c r="AG263" s="220"/>
      <c r="AH263" s="220"/>
      <c r="AI263" s="220"/>
      <c r="AJ263" s="220"/>
      <c r="AK263" s="220"/>
      <c r="AL263" s="220"/>
      <c r="AM263" s="220"/>
      <c r="AN263" s="220"/>
      <c r="AO263" s="220"/>
      <c r="AP263" s="220"/>
      <c r="AQ263" s="220"/>
      <c r="AR263" s="220"/>
      <c r="AS263" s="220"/>
      <c r="AT263" s="220"/>
      <c r="AU263" s="220"/>
      <c r="AV263" s="220"/>
      <c r="AW263" s="220"/>
      <c r="AX263" s="220"/>
      <c r="AY263" s="220"/>
      <c r="AZ263" s="220"/>
      <c r="BA263" s="220"/>
      <c r="BB263" s="220"/>
      <c r="BC263" s="220"/>
      <c r="BD263" s="220"/>
      <c r="BE263" s="220"/>
      <c r="BF263" s="220"/>
      <c r="BG263" s="220"/>
      <c r="BH263" s="220"/>
      <c r="BI263" s="220"/>
      <c r="BJ263" s="220"/>
      <c r="BK263" s="220"/>
      <c r="BL263" s="220"/>
    </row>
    <row r="264" spans="1:64" outlineLevel="1">
      <c r="A264" s="9"/>
      <c r="B264" s="9"/>
      <c r="C264" s="9"/>
      <c r="D264" s="129" t="s">
        <v>122</v>
      </c>
      <c r="E264" s="9"/>
      <c r="F264" s="9"/>
      <c r="G264" s="9"/>
      <c r="H264" s="111"/>
      <c r="I264" s="111"/>
      <c r="J264" s="111"/>
      <c r="K264" s="111"/>
      <c r="L264" s="111">
        <v>-0.32276967451563954</v>
      </c>
      <c r="M264" s="111">
        <v>0</v>
      </c>
      <c r="N264" s="111">
        <v>0</v>
      </c>
      <c r="O264" s="111">
        <v>0</v>
      </c>
      <c r="P264" s="111">
        <v>0</v>
      </c>
      <c r="Q264" s="111">
        <v>0</v>
      </c>
      <c r="R264" s="29"/>
      <c r="S264" s="100"/>
      <c r="T264" s="100"/>
      <c r="U264" s="100"/>
      <c r="V264" s="100"/>
      <c r="W264" s="100"/>
      <c r="X264" s="100"/>
      <c r="Y264" s="100"/>
      <c r="Z264" s="100"/>
      <c r="AA264" s="100"/>
      <c r="AB264" s="227"/>
      <c r="AC264" s="227"/>
      <c r="AD264" s="227"/>
      <c r="AE264" s="227"/>
      <c r="AF264" s="227"/>
      <c r="AG264" s="227"/>
      <c r="AH264" s="227"/>
      <c r="AI264" s="227"/>
      <c r="AJ264" s="227"/>
      <c r="AK264" s="227"/>
      <c r="AL264" s="227"/>
      <c r="AM264" s="227"/>
      <c r="AN264" s="227"/>
      <c r="AO264" s="227"/>
      <c r="AP264" s="227"/>
      <c r="AQ264" s="227"/>
      <c r="AR264" s="227"/>
      <c r="AS264" s="227"/>
      <c r="AT264" s="227"/>
      <c r="AU264" s="227"/>
      <c r="AV264" s="227"/>
      <c r="AW264" s="227"/>
      <c r="AX264" s="227"/>
      <c r="AY264" s="227"/>
      <c r="AZ264" s="227"/>
      <c r="BA264" s="227"/>
      <c r="BB264" s="227"/>
      <c r="BC264" s="227"/>
      <c r="BD264" s="227"/>
      <c r="BE264" s="227"/>
      <c r="BF264" s="227"/>
      <c r="BG264" s="227"/>
      <c r="BH264" s="227"/>
      <c r="BI264" s="227"/>
      <c r="BJ264" s="227"/>
      <c r="BK264" s="220"/>
      <c r="BL264" s="220"/>
    </row>
    <row r="265" spans="1:64" ht="12" customHeight="1" outlineLevel="1">
      <c r="A265" s="9"/>
      <c r="B265" s="9"/>
      <c r="C265" s="9"/>
      <c r="D265" s="129" t="s">
        <v>123</v>
      </c>
      <c r="E265" s="9"/>
      <c r="F265" s="9"/>
      <c r="G265" s="9"/>
      <c r="H265" s="111"/>
      <c r="I265" s="111"/>
      <c r="J265" s="111"/>
      <c r="K265" s="111"/>
      <c r="L265" s="111">
        <v>0</v>
      </c>
      <c r="M265" s="111">
        <v>0</v>
      </c>
      <c r="N265" s="111">
        <v>0</v>
      </c>
      <c r="O265" s="111">
        <v>0</v>
      </c>
      <c r="P265" s="111">
        <v>0</v>
      </c>
      <c r="Q265" s="111">
        <v>0</v>
      </c>
      <c r="R265" s="9"/>
      <c r="S265" s="12"/>
      <c r="T265" s="12"/>
      <c r="U265" s="12"/>
      <c r="V265" s="12"/>
      <c r="W265" s="12"/>
      <c r="X265" s="12"/>
      <c r="Y265" s="12"/>
      <c r="Z265" s="12"/>
      <c r="AA265" s="12"/>
      <c r="AB265" s="220"/>
      <c r="AC265" s="220"/>
      <c r="AD265" s="220"/>
      <c r="AE265" s="220"/>
      <c r="AF265" s="220"/>
      <c r="AG265" s="220"/>
      <c r="AH265" s="220"/>
      <c r="AI265" s="220"/>
      <c r="AJ265" s="220"/>
      <c r="AK265" s="220"/>
      <c r="AL265" s="220"/>
      <c r="AM265" s="220"/>
      <c r="AN265" s="220"/>
      <c r="AO265" s="220"/>
      <c r="AP265" s="220"/>
      <c r="AQ265" s="220"/>
      <c r="AR265" s="220"/>
      <c r="AS265" s="220"/>
      <c r="AT265" s="220"/>
      <c r="AU265" s="220"/>
      <c r="AV265" s="220"/>
      <c r="AW265" s="220"/>
      <c r="AX265" s="220"/>
      <c r="AY265" s="220"/>
      <c r="AZ265" s="220"/>
      <c r="BA265" s="220"/>
      <c r="BB265" s="220"/>
      <c r="BC265" s="220"/>
      <c r="BD265" s="220"/>
      <c r="BE265" s="220"/>
      <c r="BF265" s="220"/>
      <c r="BG265" s="220"/>
      <c r="BH265" s="220"/>
      <c r="BI265" s="220"/>
      <c r="BJ265" s="220"/>
      <c r="BK265" s="220"/>
      <c r="BL265" s="220"/>
    </row>
    <row r="266" spans="1:64" ht="12" customHeight="1" outlineLevel="1">
      <c r="A266" s="9"/>
      <c r="B266" s="9"/>
      <c r="C266" s="9"/>
      <c r="D266" s="129" t="s">
        <v>124</v>
      </c>
      <c r="E266" s="9"/>
      <c r="F266" s="9"/>
      <c r="G266" s="9"/>
      <c r="H266" s="111"/>
      <c r="I266" s="111"/>
      <c r="J266" s="111"/>
      <c r="K266" s="111"/>
      <c r="L266" s="111">
        <v>-7.8284216572435741E-2</v>
      </c>
      <c r="M266" s="111">
        <v>0</v>
      </c>
      <c r="N266" s="111">
        <v>0</v>
      </c>
      <c r="O266" s="111">
        <v>0</v>
      </c>
      <c r="P266" s="111">
        <v>0</v>
      </c>
      <c r="Q266" s="111">
        <v>0</v>
      </c>
      <c r="R266" s="9"/>
      <c r="S266" s="12"/>
      <c r="T266" s="12"/>
      <c r="U266" s="12"/>
      <c r="V266" s="12"/>
      <c r="W266" s="12"/>
      <c r="X266" s="12"/>
      <c r="Y266" s="12"/>
      <c r="Z266" s="12"/>
      <c r="AA266" s="12"/>
      <c r="AB266" s="220"/>
      <c r="AC266" s="220"/>
      <c r="AD266" s="220"/>
      <c r="AE266" s="220"/>
      <c r="AF266" s="220"/>
      <c r="AG266" s="220"/>
      <c r="AH266" s="220"/>
      <c r="AI266" s="220"/>
      <c r="AJ266" s="220"/>
      <c r="AK266" s="220"/>
      <c r="AL266" s="220"/>
      <c r="AM266" s="220"/>
      <c r="AN266" s="220"/>
      <c r="AO266" s="220"/>
      <c r="AP266" s="220"/>
      <c r="AQ266" s="220"/>
      <c r="AR266" s="220"/>
      <c r="AS266" s="220"/>
      <c r="AT266" s="220"/>
      <c r="AU266" s="220"/>
      <c r="AV266" s="220"/>
      <c r="AW266" s="220"/>
      <c r="AX266" s="220"/>
      <c r="AY266" s="220"/>
      <c r="AZ266" s="220"/>
      <c r="BA266" s="220"/>
      <c r="BB266" s="220"/>
      <c r="BC266" s="220"/>
      <c r="BD266" s="220"/>
      <c r="BE266" s="220"/>
      <c r="BF266" s="220"/>
      <c r="BG266" s="220"/>
      <c r="BH266" s="220"/>
      <c r="BI266" s="220"/>
      <c r="BJ266" s="220"/>
      <c r="BK266" s="220"/>
      <c r="BL266" s="220"/>
    </row>
    <row r="267" spans="1:64" ht="12" customHeight="1" outlineLevel="1">
      <c r="A267" s="9"/>
      <c r="B267" s="9"/>
      <c r="C267" s="9"/>
      <c r="D267" s="129" t="s">
        <v>125</v>
      </c>
      <c r="E267" s="9"/>
      <c r="F267" s="9"/>
      <c r="G267" s="9"/>
      <c r="H267" s="111"/>
      <c r="I267" s="111"/>
      <c r="J267" s="111"/>
      <c r="K267" s="111"/>
      <c r="L267" s="111">
        <v>-0.14512320872302253</v>
      </c>
      <c r="M267" s="111">
        <v>0</v>
      </c>
      <c r="N267" s="111">
        <v>0</v>
      </c>
      <c r="O267" s="111">
        <v>0</v>
      </c>
      <c r="P267" s="111">
        <v>0</v>
      </c>
      <c r="Q267" s="111">
        <v>0</v>
      </c>
      <c r="R267" s="9"/>
      <c r="S267" s="12"/>
      <c r="T267" s="12"/>
      <c r="U267" s="12"/>
      <c r="V267" s="12"/>
      <c r="W267" s="12"/>
      <c r="X267" s="12"/>
      <c r="Y267" s="12"/>
      <c r="Z267" s="12"/>
      <c r="AA267" s="12"/>
      <c r="AB267" s="220"/>
      <c r="AC267" s="220"/>
      <c r="AD267" s="220"/>
      <c r="AE267" s="220"/>
      <c r="AF267" s="220"/>
      <c r="AG267" s="220"/>
      <c r="AH267" s="220"/>
      <c r="AI267" s="220"/>
      <c r="AJ267" s="220"/>
      <c r="AK267" s="220"/>
      <c r="AL267" s="220"/>
      <c r="AM267" s="220"/>
      <c r="AN267" s="220"/>
      <c r="AO267" s="220"/>
      <c r="AP267" s="220"/>
      <c r="AQ267" s="220"/>
      <c r="AR267" s="220"/>
      <c r="AS267" s="220"/>
      <c r="AT267" s="220"/>
      <c r="AU267" s="220"/>
      <c r="AV267" s="220"/>
      <c r="AW267" s="220"/>
      <c r="AX267" s="220"/>
      <c r="AY267" s="220"/>
      <c r="AZ267" s="220"/>
      <c r="BA267" s="220"/>
      <c r="BB267" s="220"/>
      <c r="BC267" s="220"/>
      <c r="BD267" s="220"/>
      <c r="BE267" s="220"/>
      <c r="BF267" s="220"/>
      <c r="BG267" s="220"/>
      <c r="BH267" s="220"/>
      <c r="BI267" s="220"/>
      <c r="BJ267" s="220"/>
      <c r="BK267" s="220"/>
      <c r="BL267" s="220"/>
    </row>
    <row r="268" spans="1:64" outlineLevel="1">
      <c r="A268" s="9"/>
      <c r="B268" s="9"/>
      <c r="C268" s="9"/>
      <c r="D268" s="129" t="s">
        <v>126</v>
      </c>
      <c r="E268" s="9"/>
      <c r="F268" s="9"/>
      <c r="G268" s="9"/>
      <c r="H268" s="111"/>
      <c r="I268" s="111"/>
      <c r="J268" s="111"/>
      <c r="K268" s="111"/>
      <c r="L268" s="111">
        <v>5.2912762107000679</v>
      </c>
      <c r="M268" s="111">
        <v>0</v>
      </c>
      <c r="N268" s="111">
        <v>0</v>
      </c>
      <c r="O268" s="111">
        <v>0</v>
      </c>
      <c r="P268" s="111">
        <v>0</v>
      </c>
      <c r="Q268" s="111">
        <v>0</v>
      </c>
      <c r="R268" s="9"/>
      <c r="S268" s="12"/>
      <c r="T268" s="12"/>
      <c r="U268" s="12"/>
      <c r="V268" s="12"/>
      <c r="W268" s="12"/>
      <c r="X268" s="12"/>
      <c r="Y268" s="12"/>
      <c r="Z268" s="12"/>
      <c r="AA268" s="12"/>
      <c r="AB268" s="220"/>
      <c r="AC268" s="220"/>
      <c r="AD268" s="220"/>
      <c r="AE268" s="220"/>
      <c r="AF268" s="220"/>
      <c r="AG268" s="220"/>
      <c r="AH268" s="220"/>
      <c r="AI268" s="220"/>
      <c r="AJ268" s="220"/>
      <c r="AK268" s="220"/>
      <c r="AL268" s="220"/>
      <c r="AM268" s="220"/>
      <c r="AN268" s="220"/>
      <c r="AO268" s="220"/>
      <c r="AP268" s="220"/>
      <c r="AQ268" s="220"/>
      <c r="AR268" s="220"/>
      <c r="AS268" s="220"/>
      <c r="AT268" s="220"/>
      <c r="AU268" s="220"/>
      <c r="AV268" s="220"/>
      <c r="AW268" s="220"/>
      <c r="AX268" s="220"/>
      <c r="AY268" s="220"/>
      <c r="AZ268" s="220"/>
      <c r="BA268" s="220"/>
      <c r="BB268" s="220"/>
      <c r="BC268" s="220"/>
      <c r="BD268" s="220"/>
      <c r="BE268" s="220"/>
      <c r="BF268" s="220"/>
      <c r="BG268" s="220"/>
      <c r="BH268" s="220"/>
      <c r="BI268" s="220"/>
      <c r="BJ268" s="220"/>
      <c r="BK268" s="220"/>
      <c r="BL268" s="220"/>
    </row>
    <row r="269" spans="1:64" outlineLevel="1">
      <c r="A269" s="9"/>
      <c r="B269" s="9"/>
      <c r="C269" s="9"/>
      <c r="D269" s="129" t="s">
        <v>127</v>
      </c>
      <c r="E269" s="9"/>
      <c r="F269" s="9"/>
      <c r="G269" s="9"/>
      <c r="H269" s="111"/>
      <c r="I269" s="111"/>
      <c r="J269" s="111"/>
      <c r="K269" s="111"/>
      <c r="L269" s="111">
        <v>0</v>
      </c>
      <c r="M269" s="111">
        <v>0</v>
      </c>
      <c r="N269" s="111">
        <v>0</v>
      </c>
      <c r="O269" s="111">
        <v>0</v>
      </c>
      <c r="P269" s="111">
        <v>0</v>
      </c>
      <c r="Q269" s="111">
        <v>0</v>
      </c>
      <c r="R269" s="9"/>
      <c r="S269" s="9"/>
      <c r="T269" s="9"/>
      <c r="U269" s="9"/>
      <c r="V269" s="9"/>
      <c r="W269" s="9"/>
      <c r="X269" s="9"/>
      <c r="Y269" s="9"/>
      <c r="Z269" s="9"/>
      <c r="AA269" s="9"/>
      <c r="AB269" s="187"/>
      <c r="AC269" s="187"/>
      <c r="AD269" s="187"/>
      <c r="AE269" s="187"/>
      <c r="AF269" s="187"/>
      <c r="AG269" s="187"/>
      <c r="AH269" s="187"/>
      <c r="AI269" s="187"/>
      <c r="AJ269" s="187"/>
      <c r="AK269" s="187"/>
      <c r="AL269" s="187"/>
      <c r="AM269" s="187"/>
      <c r="AN269" s="187"/>
      <c r="AO269" s="187"/>
      <c r="AP269" s="187"/>
      <c r="AQ269" s="187"/>
      <c r="AR269" s="187"/>
      <c r="AS269" s="187"/>
      <c r="AT269" s="187"/>
      <c r="AU269" s="187"/>
      <c r="AV269" s="187"/>
      <c r="AW269" s="187"/>
      <c r="AX269" s="187"/>
      <c r="AY269" s="187"/>
      <c r="AZ269" s="187"/>
      <c r="BA269" s="187"/>
      <c r="BB269" s="187"/>
      <c r="BC269" s="187"/>
      <c r="BD269" s="187"/>
      <c r="BE269" s="187"/>
      <c r="BF269" s="187"/>
      <c r="BG269" s="187"/>
      <c r="BH269" s="187"/>
      <c r="BI269" s="187"/>
      <c r="BJ269" s="187"/>
      <c r="BK269" s="187"/>
      <c r="BL269" s="187"/>
    </row>
    <row r="270" spans="1:64" outlineLevel="1">
      <c r="A270" s="9"/>
      <c r="B270" s="9"/>
      <c r="C270" s="9"/>
      <c r="D270" s="129" t="s">
        <v>128</v>
      </c>
      <c r="E270" s="9"/>
      <c r="F270" s="9"/>
      <c r="G270" s="9"/>
      <c r="H270" s="111"/>
      <c r="I270" s="111"/>
      <c r="J270" s="111"/>
      <c r="K270" s="111"/>
      <c r="L270" s="111">
        <v>0</v>
      </c>
      <c r="M270" s="111">
        <v>0</v>
      </c>
      <c r="N270" s="111">
        <v>0</v>
      </c>
      <c r="O270" s="111">
        <v>0</v>
      </c>
      <c r="P270" s="111">
        <v>0</v>
      </c>
      <c r="Q270" s="111">
        <v>0</v>
      </c>
      <c r="R270" s="9"/>
      <c r="S270" s="9"/>
      <c r="T270" s="9"/>
      <c r="U270" s="9"/>
      <c r="V270" s="9"/>
      <c r="W270" s="9"/>
      <c r="X270" s="9"/>
      <c r="Y270" s="9"/>
      <c r="Z270" s="9"/>
      <c r="AA270" s="9"/>
      <c r="AB270" s="187"/>
      <c r="AC270" s="187"/>
      <c r="AD270" s="187"/>
      <c r="AE270" s="187"/>
      <c r="AF270" s="187"/>
      <c r="AG270" s="187"/>
      <c r="AH270" s="187"/>
      <c r="AI270" s="187"/>
      <c r="AJ270" s="187"/>
      <c r="AK270" s="187"/>
      <c r="AL270" s="187"/>
      <c r="AM270" s="187"/>
      <c r="AN270" s="187"/>
      <c r="AO270" s="187"/>
      <c r="AP270" s="187"/>
      <c r="AQ270" s="187"/>
      <c r="AR270" s="187"/>
      <c r="AS270" s="187"/>
      <c r="AT270" s="187"/>
      <c r="AU270" s="187"/>
      <c r="AV270" s="187"/>
      <c r="AW270" s="187"/>
      <c r="AX270" s="187"/>
      <c r="AY270" s="187"/>
      <c r="AZ270" s="187"/>
      <c r="BA270" s="187"/>
      <c r="BB270" s="187"/>
      <c r="BC270" s="187"/>
      <c r="BD270" s="187"/>
      <c r="BE270" s="187"/>
      <c r="BF270" s="187"/>
      <c r="BG270" s="187"/>
      <c r="BH270" s="187"/>
      <c r="BI270" s="187"/>
      <c r="BJ270" s="187"/>
      <c r="BK270" s="187"/>
      <c r="BL270" s="187"/>
    </row>
    <row r="271" spans="1:64" outlineLevel="1">
      <c r="A271" s="9"/>
      <c r="B271" s="9"/>
      <c r="C271" s="9"/>
      <c r="D271" s="129">
        <v>0</v>
      </c>
      <c r="E271" s="9"/>
      <c r="F271" s="9"/>
      <c r="G271" s="9"/>
      <c r="H271" s="111"/>
      <c r="I271" s="111"/>
      <c r="J271" s="111"/>
      <c r="K271" s="111"/>
      <c r="L271" s="111">
        <v>0</v>
      </c>
      <c r="M271" s="111">
        <v>0</v>
      </c>
      <c r="N271" s="111">
        <v>0</v>
      </c>
      <c r="O271" s="111">
        <v>0</v>
      </c>
      <c r="P271" s="111">
        <v>0</v>
      </c>
      <c r="Q271" s="111">
        <v>0</v>
      </c>
      <c r="R271" s="9"/>
      <c r="S271" s="9"/>
      <c r="T271" s="9"/>
      <c r="U271" s="9"/>
      <c r="V271" s="9"/>
      <c r="W271" s="9"/>
      <c r="X271" s="9"/>
      <c r="Y271" s="9"/>
      <c r="Z271" s="9"/>
      <c r="AA271" s="9"/>
      <c r="AB271" s="187"/>
      <c r="AC271" s="187"/>
      <c r="AD271" s="187"/>
      <c r="AE271" s="187"/>
      <c r="AF271" s="187"/>
      <c r="AG271" s="187"/>
      <c r="AH271" s="187"/>
      <c r="AI271" s="187"/>
      <c r="AJ271" s="187"/>
      <c r="AK271" s="187"/>
      <c r="AL271" s="187"/>
      <c r="AM271" s="187"/>
      <c r="AN271" s="187"/>
      <c r="AO271" s="187"/>
      <c r="AP271" s="187"/>
      <c r="AQ271" s="187"/>
      <c r="AR271" s="187"/>
      <c r="AS271" s="187"/>
      <c r="AT271" s="187"/>
      <c r="AU271" s="187"/>
      <c r="AV271" s="187"/>
      <c r="AW271" s="187"/>
      <c r="AX271" s="187"/>
      <c r="AY271" s="187"/>
      <c r="AZ271" s="187"/>
      <c r="BA271" s="187"/>
      <c r="BB271" s="187"/>
      <c r="BC271" s="187"/>
      <c r="BD271" s="187"/>
      <c r="BE271" s="187"/>
      <c r="BF271" s="187"/>
      <c r="BG271" s="187"/>
      <c r="BH271" s="187"/>
      <c r="BI271" s="187"/>
      <c r="BJ271" s="187"/>
      <c r="BK271" s="187"/>
      <c r="BL271" s="187"/>
    </row>
    <row r="272" spans="1:64" outlineLevel="1">
      <c r="A272" s="9"/>
      <c r="B272" s="9"/>
      <c r="C272" s="9"/>
      <c r="D272" s="129">
        <v>0</v>
      </c>
      <c r="E272" s="9"/>
      <c r="F272" s="9"/>
      <c r="G272" s="9"/>
      <c r="H272" s="111"/>
      <c r="I272" s="111"/>
      <c r="J272" s="111"/>
      <c r="K272" s="111"/>
      <c r="L272" s="111">
        <v>0</v>
      </c>
      <c r="M272" s="111">
        <v>0</v>
      </c>
      <c r="N272" s="111">
        <v>0</v>
      </c>
      <c r="O272" s="111">
        <v>0</v>
      </c>
      <c r="P272" s="111">
        <v>0</v>
      </c>
      <c r="Q272" s="111">
        <v>0</v>
      </c>
      <c r="R272" s="9"/>
      <c r="S272" s="9"/>
      <c r="T272" s="9"/>
      <c r="U272" s="9"/>
      <c r="V272" s="9"/>
      <c r="W272" s="9"/>
      <c r="X272" s="9"/>
      <c r="Y272" s="9"/>
      <c r="Z272" s="9"/>
      <c r="AA272" s="9"/>
      <c r="AB272" s="187"/>
      <c r="AC272" s="187"/>
      <c r="AD272" s="187"/>
      <c r="AE272" s="187"/>
      <c r="AF272" s="187"/>
      <c r="AG272" s="187"/>
      <c r="AH272" s="187"/>
      <c r="AI272" s="187"/>
      <c r="AJ272" s="187"/>
      <c r="AK272" s="187"/>
      <c r="AL272" s="187"/>
      <c r="AM272" s="187"/>
      <c r="AN272" s="187"/>
      <c r="AO272" s="187"/>
      <c r="AP272" s="187"/>
      <c r="AQ272" s="187"/>
      <c r="AR272" s="187"/>
      <c r="AS272" s="187"/>
      <c r="AT272" s="187"/>
      <c r="AU272" s="187"/>
      <c r="AV272" s="187"/>
      <c r="AW272" s="187"/>
      <c r="AX272" s="187"/>
      <c r="AY272" s="187"/>
      <c r="AZ272" s="187"/>
      <c r="BA272" s="187"/>
      <c r="BB272" s="187"/>
      <c r="BC272" s="187"/>
      <c r="BD272" s="187"/>
      <c r="BE272" s="187"/>
      <c r="BF272" s="187"/>
      <c r="BG272" s="187"/>
      <c r="BH272" s="187"/>
      <c r="BI272" s="187"/>
      <c r="BJ272" s="187"/>
      <c r="BK272" s="187"/>
      <c r="BL272" s="187"/>
    </row>
    <row r="273" spans="1:64" outlineLevel="1">
      <c r="A273" s="9"/>
      <c r="B273" s="9"/>
      <c r="C273" s="9"/>
      <c r="D273" s="129">
        <v>0</v>
      </c>
      <c r="E273" s="9"/>
      <c r="F273" s="9"/>
      <c r="G273" s="9"/>
      <c r="H273" s="111"/>
      <c r="I273" s="111"/>
      <c r="J273" s="111"/>
      <c r="K273" s="111"/>
      <c r="L273" s="111">
        <v>0</v>
      </c>
      <c r="M273" s="111">
        <v>0</v>
      </c>
      <c r="N273" s="111">
        <v>0</v>
      </c>
      <c r="O273" s="111">
        <v>0</v>
      </c>
      <c r="P273" s="111">
        <v>0</v>
      </c>
      <c r="Q273" s="111">
        <v>0</v>
      </c>
      <c r="R273" s="9"/>
      <c r="S273" s="9"/>
      <c r="T273" s="9"/>
      <c r="U273" s="9"/>
      <c r="V273" s="9"/>
      <c r="W273" s="9"/>
      <c r="X273" s="9"/>
      <c r="Y273" s="9"/>
      <c r="Z273" s="9"/>
      <c r="AA273" s="9"/>
      <c r="AB273" s="187"/>
      <c r="AC273" s="187"/>
      <c r="AD273" s="187"/>
      <c r="AE273" s="187"/>
      <c r="AF273" s="187"/>
      <c r="AG273" s="187"/>
      <c r="AH273" s="187"/>
      <c r="AI273" s="187"/>
      <c r="AJ273" s="187"/>
      <c r="AK273" s="187"/>
      <c r="AL273" s="187"/>
      <c r="AM273" s="187"/>
      <c r="AN273" s="187"/>
      <c r="AO273" s="187"/>
      <c r="AP273" s="187"/>
      <c r="AQ273" s="187"/>
      <c r="AR273" s="187"/>
      <c r="AS273" s="187"/>
      <c r="AT273" s="187"/>
      <c r="AU273" s="187"/>
      <c r="AV273" s="187"/>
      <c r="AW273" s="187"/>
      <c r="AX273" s="187"/>
      <c r="AY273" s="187"/>
      <c r="AZ273" s="187"/>
      <c r="BA273" s="187"/>
      <c r="BB273" s="187"/>
      <c r="BC273" s="187"/>
      <c r="BD273" s="187"/>
      <c r="BE273" s="187"/>
      <c r="BF273" s="187"/>
      <c r="BG273" s="187"/>
      <c r="BH273" s="187"/>
      <c r="BI273" s="187"/>
      <c r="BJ273" s="187"/>
      <c r="BK273" s="187"/>
      <c r="BL273" s="187"/>
    </row>
    <row r="274" spans="1:64" outlineLevel="1">
      <c r="A274" s="9"/>
      <c r="B274" s="9"/>
      <c r="C274" s="9"/>
      <c r="D274" s="129">
        <v>0</v>
      </c>
      <c r="E274" s="9"/>
      <c r="F274" s="9"/>
      <c r="G274" s="9"/>
      <c r="H274" s="111"/>
      <c r="I274" s="111"/>
      <c r="J274" s="111"/>
      <c r="K274" s="111"/>
      <c r="L274" s="111">
        <v>0</v>
      </c>
      <c r="M274" s="111">
        <v>0</v>
      </c>
      <c r="N274" s="111">
        <v>0</v>
      </c>
      <c r="O274" s="111">
        <v>0</v>
      </c>
      <c r="P274" s="111">
        <v>0</v>
      </c>
      <c r="Q274" s="111">
        <v>0</v>
      </c>
      <c r="R274" s="9"/>
      <c r="S274" s="9"/>
      <c r="T274" s="9"/>
      <c r="U274" s="9"/>
      <c r="V274" s="9"/>
      <c r="W274" s="9"/>
      <c r="X274" s="9"/>
      <c r="Y274" s="9"/>
      <c r="Z274" s="9"/>
      <c r="AA274" s="9"/>
      <c r="AB274" s="187"/>
      <c r="AC274" s="187"/>
      <c r="AD274" s="187"/>
      <c r="AE274" s="187"/>
      <c r="AF274" s="187"/>
      <c r="AG274" s="187"/>
      <c r="AH274" s="187"/>
      <c r="AI274" s="187"/>
      <c r="AJ274" s="187"/>
      <c r="AK274" s="187"/>
      <c r="AL274" s="187"/>
      <c r="AM274" s="187"/>
      <c r="AN274" s="187"/>
      <c r="AO274" s="187"/>
      <c r="AP274" s="187"/>
      <c r="AQ274" s="187"/>
      <c r="AR274" s="187"/>
      <c r="AS274" s="187"/>
      <c r="AT274" s="187"/>
      <c r="AU274" s="187"/>
      <c r="AV274" s="187"/>
      <c r="AW274" s="187"/>
      <c r="AX274" s="187"/>
      <c r="AY274" s="187"/>
      <c r="AZ274" s="187"/>
      <c r="BA274" s="187"/>
      <c r="BB274" s="187"/>
      <c r="BC274" s="187"/>
      <c r="BD274" s="187"/>
      <c r="BE274" s="187"/>
      <c r="BF274" s="187"/>
      <c r="BG274" s="187"/>
      <c r="BH274" s="187"/>
      <c r="BI274" s="187"/>
      <c r="BJ274" s="187"/>
      <c r="BK274" s="187"/>
      <c r="BL274" s="187"/>
    </row>
    <row r="275" spans="1:64" outlineLevel="1">
      <c r="A275" s="9"/>
      <c r="B275" s="9"/>
      <c r="C275" s="9"/>
      <c r="D275" s="129">
        <v>0</v>
      </c>
      <c r="E275" s="9"/>
      <c r="F275" s="9"/>
      <c r="G275" s="9"/>
      <c r="H275" s="111"/>
      <c r="I275" s="111"/>
      <c r="J275" s="111"/>
      <c r="K275" s="111"/>
      <c r="L275" s="111">
        <v>0</v>
      </c>
      <c r="M275" s="111">
        <v>0</v>
      </c>
      <c r="N275" s="111">
        <v>0</v>
      </c>
      <c r="O275" s="111">
        <v>0</v>
      </c>
      <c r="P275" s="111">
        <v>0</v>
      </c>
      <c r="Q275" s="111">
        <v>0</v>
      </c>
      <c r="R275" s="9"/>
      <c r="S275" s="9"/>
      <c r="T275" s="9"/>
      <c r="U275" s="9"/>
      <c r="V275" s="9"/>
      <c r="W275" s="9"/>
      <c r="X275" s="9"/>
      <c r="Y275" s="9"/>
      <c r="Z275" s="9"/>
      <c r="AA275" s="9"/>
      <c r="AB275" s="187"/>
      <c r="AC275" s="187"/>
      <c r="AD275" s="187"/>
      <c r="AE275" s="187"/>
      <c r="AF275" s="187"/>
      <c r="AG275" s="187"/>
      <c r="AH275" s="187"/>
      <c r="AI275" s="187"/>
      <c r="AJ275" s="187"/>
      <c r="AK275" s="187"/>
      <c r="AL275" s="187"/>
      <c r="AM275" s="187"/>
      <c r="AN275" s="187"/>
      <c r="AO275" s="187"/>
      <c r="AP275" s="187"/>
      <c r="AQ275" s="187"/>
      <c r="AR275" s="187"/>
      <c r="AS275" s="187"/>
      <c r="AT275" s="187"/>
      <c r="AU275" s="187"/>
      <c r="AV275" s="187"/>
      <c r="AW275" s="187"/>
      <c r="AX275" s="187"/>
      <c r="AY275" s="187"/>
      <c r="AZ275" s="187"/>
      <c r="BA275" s="187"/>
      <c r="BB275" s="187"/>
      <c r="BC275" s="187"/>
      <c r="BD275" s="187"/>
      <c r="BE275" s="187"/>
      <c r="BF275" s="187"/>
      <c r="BG275" s="187"/>
      <c r="BH275" s="187"/>
      <c r="BI275" s="187"/>
      <c r="BJ275" s="187"/>
      <c r="BK275" s="187"/>
      <c r="BL275" s="187"/>
    </row>
    <row r="276" spans="1:64" outlineLevel="1">
      <c r="A276" s="9"/>
      <c r="B276" s="9"/>
      <c r="C276" s="9"/>
      <c r="D276" s="129">
        <v>0</v>
      </c>
      <c r="E276" s="9"/>
      <c r="F276" s="9"/>
      <c r="G276" s="9"/>
      <c r="H276" s="111"/>
      <c r="I276" s="111"/>
      <c r="J276" s="111"/>
      <c r="K276" s="111"/>
      <c r="L276" s="111">
        <v>0</v>
      </c>
      <c r="M276" s="111">
        <v>0</v>
      </c>
      <c r="N276" s="111">
        <v>0</v>
      </c>
      <c r="O276" s="111">
        <v>0</v>
      </c>
      <c r="P276" s="111">
        <v>0</v>
      </c>
      <c r="Q276" s="111">
        <v>0</v>
      </c>
      <c r="R276" s="9"/>
      <c r="S276" s="9"/>
      <c r="T276" s="9"/>
      <c r="U276" s="9"/>
      <c r="V276" s="9"/>
      <c r="W276" s="9"/>
      <c r="X276" s="9"/>
      <c r="Y276" s="9"/>
      <c r="Z276" s="9"/>
      <c r="AA276" s="9"/>
      <c r="AB276" s="187"/>
      <c r="AC276" s="187"/>
      <c r="AD276" s="187"/>
      <c r="AE276" s="187"/>
      <c r="AF276" s="187"/>
      <c r="AG276" s="187"/>
      <c r="AH276" s="187"/>
      <c r="AI276" s="187"/>
      <c r="AJ276" s="187"/>
      <c r="AK276" s="187"/>
      <c r="AL276" s="187"/>
      <c r="AM276" s="187"/>
      <c r="AN276" s="187"/>
      <c r="AO276" s="187"/>
      <c r="AP276" s="187"/>
      <c r="AQ276" s="187"/>
      <c r="AR276" s="187"/>
      <c r="AS276" s="187"/>
      <c r="AT276" s="187"/>
      <c r="AU276" s="187"/>
      <c r="AV276" s="187"/>
      <c r="AW276" s="187"/>
      <c r="AX276" s="187"/>
      <c r="AY276" s="187"/>
      <c r="AZ276" s="187"/>
      <c r="BA276" s="187"/>
      <c r="BB276" s="187"/>
      <c r="BC276" s="187"/>
      <c r="BD276" s="187"/>
      <c r="BE276" s="187"/>
      <c r="BF276" s="187"/>
      <c r="BG276" s="187"/>
      <c r="BH276" s="187"/>
      <c r="BI276" s="187"/>
      <c r="BJ276" s="187"/>
      <c r="BK276" s="187"/>
      <c r="BL276" s="187"/>
    </row>
    <row r="277" spans="1:64" outlineLevel="1">
      <c r="A277" s="9"/>
      <c r="B277" s="9"/>
      <c r="C277" s="9"/>
      <c r="D277" s="129">
        <v>0</v>
      </c>
      <c r="E277" s="9"/>
      <c r="F277" s="9"/>
      <c r="G277" s="9"/>
      <c r="H277" s="111"/>
      <c r="I277" s="111"/>
      <c r="J277" s="111"/>
      <c r="K277" s="111"/>
      <c r="L277" s="111">
        <v>0</v>
      </c>
      <c r="M277" s="111">
        <v>0</v>
      </c>
      <c r="N277" s="111">
        <v>0</v>
      </c>
      <c r="O277" s="111">
        <v>0</v>
      </c>
      <c r="P277" s="111">
        <v>0</v>
      </c>
      <c r="Q277" s="111">
        <v>0</v>
      </c>
      <c r="R277" s="9"/>
      <c r="S277" s="9"/>
      <c r="T277" s="9"/>
      <c r="U277" s="9"/>
      <c r="V277" s="9"/>
      <c r="W277" s="9"/>
      <c r="X277" s="9"/>
      <c r="Y277" s="9"/>
      <c r="Z277" s="9"/>
      <c r="AA277" s="9"/>
      <c r="AB277" s="187"/>
      <c r="AC277" s="187"/>
      <c r="AD277" s="187"/>
      <c r="AE277" s="187"/>
      <c r="AF277" s="187"/>
      <c r="AG277" s="187"/>
      <c r="AH277" s="187"/>
      <c r="AI277" s="187"/>
      <c r="AJ277" s="187"/>
      <c r="AK277" s="187"/>
      <c r="AL277" s="187"/>
      <c r="AM277" s="187"/>
      <c r="AN277" s="187"/>
      <c r="AO277" s="187"/>
      <c r="AP277" s="187"/>
      <c r="AQ277" s="187"/>
      <c r="AR277" s="187"/>
      <c r="AS277" s="187"/>
      <c r="AT277" s="187"/>
      <c r="AU277" s="187"/>
      <c r="AV277" s="187"/>
      <c r="AW277" s="187"/>
      <c r="AX277" s="187"/>
      <c r="AY277" s="187"/>
      <c r="AZ277" s="187"/>
      <c r="BA277" s="187"/>
      <c r="BB277" s="187"/>
      <c r="BC277" s="187"/>
      <c r="BD277" s="187"/>
      <c r="BE277" s="187"/>
      <c r="BF277" s="187"/>
      <c r="BG277" s="187"/>
      <c r="BH277" s="187"/>
      <c r="BI277" s="187"/>
      <c r="BJ277" s="187"/>
      <c r="BK277" s="187"/>
      <c r="BL277" s="187"/>
    </row>
    <row r="278" spans="1:64" outlineLevel="1">
      <c r="A278" s="9"/>
      <c r="B278" s="9"/>
      <c r="C278" s="9"/>
      <c r="D278" s="129">
        <v>0</v>
      </c>
      <c r="E278" s="9"/>
      <c r="F278" s="9"/>
      <c r="G278" s="9"/>
      <c r="H278" s="111"/>
      <c r="I278" s="111"/>
      <c r="J278" s="111"/>
      <c r="K278" s="111"/>
      <c r="L278" s="111">
        <v>0</v>
      </c>
      <c r="M278" s="111">
        <v>0</v>
      </c>
      <c r="N278" s="111">
        <v>0</v>
      </c>
      <c r="O278" s="111">
        <v>0</v>
      </c>
      <c r="P278" s="111">
        <v>0</v>
      </c>
      <c r="Q278" s="111">
        <v>0</v>
      </c>
      <c r="R278" s="9"/>
      <c r="S278" s="9"/>
      <c r="T278" s="9"/>
      <c r="U278" s="9"/>
      <c r="V278" s="9"/>
      <c r="W278" s="9"/>
      <c r="X278" s="9"/>
      <c r="Y278" s="9"/>
      <c r="Z278" s="9"/>
      <c r="AA278" s="9"/>
      <c r="AB278" s="187"/>
      <c r="AC278" s="187"/>
      <c r="AD278" s="187"/>
      <c r="AE278" s="187"/>
      <c r="AF278" s="187"/>
      <c r="AG278" s="187"/>
      <c r="AH278" s="187"/>
      <c r="AI278" s="187"/>
      <c r="AJ278" s="187"/>
      <c r="AK278" s="187"/>
      <c r="AL278" s="187"/>
      <c r="AM278" s="187"/>
      <c r="AN278" s="187"/>
      <c r="AO278" s="187"/>
      <c r="AP278" s="187"/>
      <c r="AQ278" s="187"/>
      <c r="AR278" s="187"/>
      <c r="AS278" s="187"/>
      <c r="AT278" s="187"/>
      <c r="AU278" s="187"/>
      <c r="AV278" s="187"/>
      <c r="AW278" s="187"/>
      <c r="AX278" s="187"/>
      <c r="AY278" s="187"/>
      <c r="AZ278" s="187"/>
      <c r="BA278" s="187"/>
      <c r="BB278" s="187"/>
      <c r="BC278" s="187"/>
      <c r="BD278" s="187"/>
      <c r="BE278" s="187"/>
      <c r="BF278" s="187"/>
      <c r="BG278" s="187"/>
      <c r="BH278" s="187"/>
      <c r="BI278" s="187"/>
      <c r="BJ278" s="187"/>
      <c r="BK278" s="187"/>
      <c r="BL278" s="187"/>
    </row>
    <row r="279" spans="1:64" outlineLevel="1">
      <c r="A279" s="9"/>
      <c r="B279" s="9"/>
      <c r="C279" s="9"/>
      <c r="D279" s="129">
        <v>0</v>
      </c>
      <c r="E279" s="9"/>
      <c r="F279" s="9"/>
      <c r="G279" s="9"/>
      <c r="H279" s="111"/>
      <c r="I279" s="111"/>
      <c r="J279" s="111"/>
      <c r="K279" s="111"/>
      <c r="L279" s="111">
        <v>0</v>
      </c>
      <c r="M279" s="111">
        <v>0</v>
      </c>
      <c r="N279" s="111">
        <v>0</v>
      </c>
      <c r="O279" s="111">
        <v>0</v>
      </c>
      <c r="P279" s="111">
        <v>0</v>
      </c>
      <c r="Q279" s="111">
        <v>0</v>
      </c>
      <c r="R279" s="9"/>
      <c r="S279" s="9"/>
      <c r="T279" s="9"/>
      <c r="U279" s="9"/>
      <c r="V279" s="9"/>
      <c r="W279" s="9"/>
      <c r="X279" s="9"/>
      <c r="Y279" s="9"/>
      <c r="Z279" s="9"/>
      <c r="AA279" s="9"/>
      <c r="AB279" s="187"/>
      <c r="AC279" s="187"/>
      <c r="AD279" s="187"/>
      <c r="AE279" s="187"/>
      <c r="AF279" s="187"/>
      <c r="AG279" s="187"/>
      <c r="AH279" s="187"/>
      <c r="AI279" s="187"/>
      <c r="AJ279" s="187"/>
      <c r="AK279" s="187"/>
      <c r="AL279" s="187"/>
      <c r="AM279" s="187"/>
      <c r="AN279" s="187"/>
      <c r="AO279" s="187"/>
      <c r="AP279" s="187"/>
      <c r="AQ279" s="187"/>
      <c r="AR279" s="187"/>
      <c r="AS279" s="187"/>
      <c r="AT279" s="187"/>
      <c r="AU279" s="187"/>
      <c r="AV279" s="187"/>
      <c r="AW279" s="187"/>
      <c r="AX279" s="187"/>
      <c r="AY279" s="187"/>
      <c r="AZ279" s="187"/>
      <c r="BA279" s="187"/>
      <c r="BB279" s="187"/>
      <c r="BC279" s="187"/>
      <c r="BD279" s="187"/>
      <c r="BE279" s="187"/>
      <c r="BF279" s="187"/>
      <c r="BG279" s="187"/>
      <c r="BH279" s="187"/>
      <c r="BI279" s="187"/>
      <c r="BJ279" s="187"/>
      <c r="BK279" s="187"/>
      <c r="BL279" s="187"/>
    </row>
    <row r="280" spans="1:64" outlineLevel="1">
      <c r="A280" s="9"/>
      <c r="B280" s="9"/>
      <c r="C280" s="9"/>
      <c r="D280" s="129">
        <v>0</v>
      </c>
      <c r="E280" s="9"/>
      <c r="F280" s="9"/>
      <c r="G280" s="9"/>
      <c r="H280" s="111"/>
      <c r="I280" s="111"/>
      <c r="J280" s="111"/>
      <c r="K280" s="111"/>
      <c r="L280" s="111">
        <v>0</v>
      </c>
      <c r="M280" s="111">
        <v>0</v>
      </c>
      <c r="N280" s="111">
        <v>0</v>
      </c>
      <c r="O280" s="111">
        <v>0</v>
      </c>
      <c r="P280" s="111">
        <v>0</v>
      </c>
      <c r="Q280" s="111">
        <v>0</v>
      </c>
      <c r="R280" s="9"/>
      <c r="S280" s="9"/>
      <c r="T280" s="9"/>
      <c r="U280" s="9"/>
      <c r="V280" s="9"/>
      <c r="W280" s="9"/>
      <c r="X280" s="9"/>
      <c r="Y280" s="9"/>
      <c r="Z280" s="9"/>
      <c r="AA280" s="9"/>
      <c r="AB280" s="187"/>
      <c r="AC280" s="187"/>
      <c r="AD280" s="187"/>
      <c r="AE280" s="187"/>
      <c r="AF280" s="187"/>
      <c r="AG280" s="187"/>
      <c r="AH280" s="187"/>
      <c r="AI280" s="187"/>
      <c r="AJ280" s="187"/>
      <c r="AK280" s="187"/>
      <c r="AL280" s="187"/>
      <c r="AM280" s="187"/>
      <c r="AN280" s="187"/>
      <c r="AO280" s="187"/>
      <c r="AP280" s="187"/>
      <c r="AQ280" s="187"/>
      <c r="AR280" s="187"/>
      <c r="AS280" s="187"/>
      <c r="AT280" s="187"/>
      <c r="AU280" s="187"/>
      <c r="AV280" s="187"/>
      <c r="AW280" s="187"/>
      <c r="AX280" s="187"/>
      <c r="AY280" s="187"/>
      <c r="AZ280" s="187"/>
      <c r="BA280" s="187"/>
      <c r="BB280" s="187"/>
      <c r="BC280" s="187"/>
      <c r="BD280" s="187"/>
      <c r="BE280" s="187"/>
      <c r="BF280" s="187"/>
      <c r="BG280" s="187"/>
      <c r="BH280" s="187"/>
      <c r="BI280" s="187"/>
      <c r="BJ280" s="187"/>
      <c r="BK280" s="187"/>
      <c r="BL280" s="187"/>
    </row>
    <row r="281" spans="1:64" outlineLevel="1">
      <c r="A281" s="9"/>
      <c r="B281" s="9"/>
      <c r="C281" s="9"/>
      <c r="D281" s="129">
        <v>0</v>
      </c>
      <c r="E281" s="9"/>
      <c r="F281" s="9"/>
      <c r="G281" s="9"/>
      <c r="H281" s="111"/>
      <c r="I281" s="111"/>
      <c r="J281" s="111"/>
      <c r="K281" s="111"/>
      <c r="L281" s="111">
        <v>0</v>
      </c>
      <c r="M281" s="111">
        <v>0</v>
      </c>
      <c r="N281" s="111">
        <v>0</v>
      </c>
      <c r="O281" s="111">
        <v>0</v>
      </c>
      <c r="P281" s="111">
        <v>0</v>
      </c>
      <c r="Q281" s="111">
        <v>0</v>
      </c>
      <c r="R281" s="9"/>
      <c r="S281" s="9"/>
      <c r="T281" s="9"/>
      <c r="U281" s="9"/>
      <c r="V281" s="9"/>
      <c r="W281" s="9"/>
      <c r="X281" s="9"/>
      <c r="Y281" s="9"/>
      <c r="Z281" s="9"/>
      <c r="AA281" s="9"/>
      <c r="AB281" s="187"/>
      <c r="AC281" s="187"/>
      <c r="AD281" s="187"/>
      <c r="AE281" s="187"/>
      <c r="AF281" s="187"/>
      <c r="AG281" s="187"/>
      <c r="AH281" s="187"/>
      <c r="AI281" s="187"/>
      <c r="AJ281" s="187"/>
      <c r="AK281" s="187"/>
      <c r="AL281" s="187"/>
      <c r="AM281" s="187"/>
      <c r="AN281" s="187"/>
      <c r="AO281" s="187"/>
      <c r="AP281" s="187"/>
      <c r="AQ281" s="187"/>
      <c r="AR281" s="187"/>
      <c r="AS281" s="187"/>
      <c r="AT281" s="187"/>
      <c r="AU281" s="187"/>
      <c r="AV281" s="187"/>
      <c r="AW281" s="187"/>
      <c r="AX281" s="187"/>
      <c r="AY281" s="187"/>
      <c r="AZ281" s="187"/>
      <c r="BA281" s="187"/>
      <c r="BB281" s="187"/>
      <c r="BC281" s="187"/>
      <c r="BD281" s="187"/>
      <c r="BE281" s="187"/>
      <c r="BF281" s="187"/>
      <c r="BG281" s="187"/>
      <c r="BH281" s="187"/>
      <c r="BI281" s="187"/>
      <c r="BJ281" s="187"/>
      <c r="BK281" s="187"/>
      <c r="BL281" s="187"/>
    </row>
    <row r="282" spans="1:64" outlineLevel="1">
      <c r="A282" s="9"/>
      <c r="B282" s="9"/>
      <c r="C282" s="9"/>
      <c r="D282" s="129">
        <v>0</v>
      </c>
      <c r="E282" s="9"/>
      <c r="F282" s="9"/>
      <c r="G282" s="9"/>
      <c r="H282" s="111"/>
      <c r="I282" s="111"/>
      <c r="J282" s="111"/>
      <c r="K282" s="111"/>
      <c r="L282" s="111">
        <v>0</v>
      </c>
      <c r="M282" s="111">
        <v>0</v>
      </c>
      <c r="N282" s="111">
        <v>0</v>
      </c>
      <c r="O282" s="111">
        <v>0</v>
      </c>
      <c r="P282" s="111">
        <v>0</v>
      </c>
      <c r="Q282" s="111">
        <v>0</v>
      </c>
      <c r="R282" s="9"/>
      <c r="S282" s="9"/>
      <c r="T282" s="9"/>
      <c r="U282" s="9"/>
      <c r="V282" s="9"/>
      <c r="W282" s="9"/>
      <c r="X282" s="9"/>
      <c r="Y282" s="9"/>
      <c r="Z282" s="9"/>
      <c r="AA282" s="9"/>
      <c r="AB282" s="187"/>
      <c r="AC282" s="187"/>
      <c r="AD282" s="187"/>
      <c r="AE282" s="187"/>
      <c r="AF282" s="187"/>
      <c r="AG282" s="187"/>
      <c r="AH282" s="187"/>
      <c r="AI282" s="187"/>
      <c r="AJ282" s="187"/>
      <c r="AK282" s="187"/>
      <c r="AL282" s="187"/>
      <c r="AM282" s="187"/>
      <c r="AN282" s="187"/>
      <c r="AO282" s="187"/>
      <c r="AP282" s="187"/>
      <c r="AQ282" s="187"/>
      <c r="AR282" s="187"/>
      <c r="AS282" s="187"/>
      <c r="AT282" s="187"/>
      <c r="AU282" s="187"/>
      <c r="AV282" s="187"/>
      <c r="AW282" s="187"/>
      <c r="AX282" s="187"/>
      <c r="AY282" s="187"/>
      <c r="AZ282" s="187"/>
      <c r="BA282" s="187"/>
      <c r="BB282" s="187"/>
      <c r="BC282" s="187"/>
      <c r="BD282" s="187"/>
      <c r="BE282" s="187"/>
      <c r="BF282" s="187"/>
      <c r="BG282" s="187"/>
      <c r="BH282" s="187"/>
      <c r="BI282" s="187"/>
      <c r="BJ282" s="187"/>
      <c r="BK282" s="187"/>
      <c r="BL282" s="187"/>
    </row>
    <row r="283" spans="1:64" outlineLevel="1">
      <c r="A283" s="9"/>
      <c r="B283" s="9"/>
      <c r="C283" s="9"/>
      <c r="D283" s="129">
        <v>0</v>
      </c>
      <c r="E283" s="9"/>
      <c r="F283" s="9"/>
      <c r="G283" s="9"/>
      <c r="H283" s="111"/>
      <c r="I283" s="111"/>
      <c r="J283" s="111"/>
      <c r="K283" s="111"/>
      <c r="L283" s="111">
        <v>0</v>
      </c>
      <c r="M283" s="111">
        <v>0</v>
      </c>
      <c r="N283" s="111">
        <v>0</v>
      </c>
      <c r="O283" s="111">
        <v>0</v>
      </c>
      <c r="P283" s="111">
        <v>0</v>
      </c>
      <c r="Q283" s="111">
        <v>0</v>
      </c>
      <c r="R283" s="9"/>
      <c r="S283" s="9"/>
      <c r="T283" s="9"/>
      <c r="U283" s="9"/>
      <c r="V283" s="9"/>
      <c r="W283" s="9"/>
      <c r="X283" s="9"/>
      <c r="Y283" s="9"/>
      <c r="Z283" s="9"/>
      <c r="AA283" s="9"/>
      <c r="AB283" s="187"/>
      <c r="AC283" s="187"/>
      <c r="AD283" s="187"/>
      <c r="AE283" s="187"/>
      <c r="AF283" s="187"/>
      <c r="AG283" s="187"/>
      <c r="AH283" s="187"/>
      <c r="AI283" s="187"/>
      <c r="AJ283" s="187"/>
      <c r="AK283" s="187"/>
      <c r="AL283" s="187"/>
      <c r="AM283" s="187"/>
      <c r="AN283" s="187"/>
      <c r="AO283" s="187"/>
      <c r="AP283" s="187"/>
      <c r="AQ283" s="187"/>
      <c r="AR283" s="187"/>
      <c r="AS283" s="187"/>
      <c r="AT283" s="187"/>
      <c r="AU283" s="187"/>
      <c r="AV283" s="187"/>
      <c r="AW283" s="187"/>
      <c r="AX283" s="187"/>
      <c r="AY283" s="187"/>
      <c r="AZ283" s="187"/>
      <c r="BA283" s="187"/>
      <c r="BB283" s="187"/>
      <c r="BC283" s="187"/>
      <c r="BD283" s="187"/>
      <c r="BE283" s="187"/>
      <c r="BF283" s="187"/>
      <c r="BG283" s="187"/>
      <c r="BH283" s="187"/>
      <c r="BI283" s="187"/>
      <c r="BJ283" s="187"/>
      <c r="BK283" s="187"/>
      <c r="BL283" s="187"/>
    </row>
    <row r="284" spans="1:64" outlineLevel="1">
      <c r="A284" s="9"/>
      <c r="B284" s="9"/>
      <c r="C284" s="9"/>
      <c r="D284" s="129">
        <v>0</v>
      </c>
      <c r="E284" s="9"/>
      <c r="F284" s="9"/>
      <c r="G284" s="9"/>
      <c r="H284" s="111"/>
      <c r="I284" s="111"/>
      <c r="J284" s="111"/>
      <c r="K284" s="111"/>
      <c r="L284" s="111">
        <v>0</v>
      </c>
      <c r="M284" s="111">
        <v>0</v>
      </c>
      <c r="N284" s="111">
        <v>0</v>
      </c>
      <c r="O284" s="111">
        <v>0</v>
      </c>
      <c r="P284" s="111">
        <v>0</v>
      </c>
      <c r="Q284" s="111">
        <v>0</v>
      </c>
      <c r="R284" s="9"/>
      <c r="S284" s="9"/>
      <c r="T284" s="9"/>
      <c r="U284" s="9"/>
      <c r="V284" s="9"/>
      <c r="W284" s="9"/>
      <c r="X284" s="9"/>
      <c r="Y284" s="9"/>
      <c r="Z284" s="9"/>
      <c r="AA284" s="9"/>
      <c r="AB284" s="187"/>
      <c r="AC284" s="187"/>
      <c r="AD284" s="187"/>
      <c r="AE284" s="187"/>
      <c r="AF284" s="187"/>
      <c r="AG284" s="187"/>
      <c r="AH284" s="187"/>
      <c r="AI284" s="187"/>
      <c r="AJ284" s="187"/>
      <c r="AK284" s="187"/>
      <c r="AL284" s="187"/>
      <c r="AM284" s="187"/>
      <c r="AN284" s="187"/>
      <c r="AO284" s="187"/>
      <c r="AP284" s="187"/>
      <c r="AQ284" s="187"/>
      <c r="AR284" s="187"/>
      <c r="AS284" s="187"/>
      <c r="AT284" s="187"/>
      <c r="AU284" s="187"/>
      <c r="AV284" s="187"/>
      <c r="AW284" s="187"/>
      <c r="AX284" s="187"/>
      <c r="AY284" s="187"/>
      <c r="AZ284" s="187"/>
      <c r="BA284" s="187"/>
      <c r="BB284" s="187"/>
      <c r="BC284" s="187"/>
      <c r="BD284" s="187"/>
      <c r="BE284" s="187"/>
      <c r="BF284" s="187"/>
      <c r="BG284" s="187"/>
      <c r="BH284" s="187"/>
      <c r="BI284" s="187"/>
      <c r="BJ284" s="187"/>
      <c r="BK284" s="187"/>
      <c r="BL284" s="187"/>
    </row>
    <row r="285" spans="1:64" outlineLevel="1">
      <c r="A285" s="9"/>
      <c r="B285" s="9"/>
      <c r="C285" s="9"/>
      <c r="D285" s="129">
        <v>0</v>
      </c>
      <c r="E285" s="9"/>
      <c r="F285" s="9"/>
      <c r="G285" s="9"/>
      <c r="H285" s="111"/>
      <c r="I285" s="111"/>
      <c r="J285" s="111"/>
      <c r="K285" s="111"/>
      <c r="L285" s="111">
        <v>0</v>
      </c>
      <c r="M285" s="111">
        <v>0</v>
      </c>
      <c r="N285" s="111">
        <v>0</v>
      </c>
      <c r="O285" s="111">
        <v>0</v>
      </c>
      <c r="P285" s="111">
        <v>0</v>
      </c>
      <c r="Q285" s="111">
        <v>0</v>
      </c>
      <c r="R285" s="9"/>
      <c r="S285" s="9"/>
      <c r="T285" s="9"/>
      <c r="U285" s="9"/>
      <c r="V285" s="9"/>
      <c r="W285" s="9"/>
      <c r="X285" s="9"/>
      <c r="Y285" s="9"/>
      <c r="Z285" s="9"/>
      <c r="AA285" s="9"/>
      <c r="AB285" s="187"/>
      <c r="AC285" s="187"/>
      <c r="AD285" s="187"/>
      <c r="AE285" s="187"/>
      <c r="AF285" s="187"/>
      <c r="AG285" s="187"/>
      <c r="AH285" s="187"/>
      <c r="AI285" s="187"/>
      <c r="AJ285" s="187"/>
      <c r="AK285" s="187"/>
      <c r="AL285" s="187"/>
      <c r="AM285" s="187"/>
      <c r="AN285" s="187"/>
      <c r="AO285" s="187"/>
      <c r="AP285" s="187"/>
      <c r="AQ285" s="187"/>
      <c r="AR285" s="187"/>
      <c r="AS285" s="187"/>
      <c r="AT285" s="187"/>
      <c r="AU285" s="187"/>
      <c r="AV285" s="187"/>
      <c r="AW285" s="187"/>
      <c r="AX285" s="187"/>
      <c r="AY285" s="187"/>
      <c r="AZ285" s="187"/>
      <c r="BA285" s="187"/>
      <c r="BB285" s="187"/>
      <c r="BC285" s="187"/>
      <c r="BD285" s="187"/>
      <c r="BE285" s="187"/>
      <c r="BF285" s="187"/>
      <c r="BG285" s="187"/>
      <c r="BH285" s="187"/>
      <c r="BI285" s="187"/>
      <c r="BJ285" s="187"/>
      <c r="BK285" s="187"/>
      <c r="BL285" s="187"/>
    </row>
    <row r="286" spans="1:64" outlineLevel="1">
      <c r="A286" s="9"/>
      <c r="B286" s="9"/>
      <c r="C286" s="9"/>
      <c r="D286" s="129">
        <v>0</v>
      </c>
      <c r="E286" s="9"/>
      <c r="F286" s="9"/>
      <c r="G286" s="9"/>
      <c r="H286" s="111"/>
      <c r="I286" s="111"/>
      <c r="J286" s="111"/>
      <c r="K286" s="111"/>
      <c r="L286" s="111">
        <v>0</v>
      </c>
      <c r="M286" s="111">
        <v>0</v>
      </c>
      <c r="N286" s="111">
        <v>0</v>
      </c>
      <c r="O286" s="111">
        <v>0</v>
      </c>
      <c r="P286" s="111">
        <v>0</v>
      </c>
      <c r="Q286" s="111">
        <v>0</v>
      </c>
      <c r="R286" s="9"/>
      <c r="S286" s="9"/>
      <c r="T286" s="9"/>
      <c r="U286" s="9"/>
      <c r="V286" s="9"/>
      <c r="W286" s="9"/>
      <c r="X286" s="9"/>
      <c r="Y286" s="9"/>
      <c r="Z286" s="9"/>
      <c r="AA286" s="9"/>
      <c r="AB286" s="187"/>
      <c r="AC286" s="187"/>
      <c r="AD286" s="187"/>
      <c r="AE286" s="187"/>
      <c r="AF286" s="187"/>
      <c r="AG286" s="187"/>
      <c r="AH286" s="187"/>
      <c r="AI286" s="187"/>
      <c r="AJ286" s="187"/>
      <c r="AK286" s="187"/>
      <c r="AL286" s="187"/>
      <c r="AM286" s="187"/>
      <c r="AN286" s="187"/>
      <c r="AO286" s="187"/>
      <c r="AP286" s="187"/>
      <c r="AQ286" s="187"/>
      <c r="AR286" s="187"/>
      <c r="AS286" s="187"/>
      <c r="AT286" s="187"/>
      <c r="AU286" s="187"/>
      <c r="AV286" s="187"/>
      <c r="AW286" s="187"/>
      <c r="AX286" s="187"/>
      <c r="AY286" s="187"/>
      <c r="AZ286" s="187"/>
      <c r="BA286" s="187"/>
      <c r="BB286" s="187"/>
      <c r="BC286" s="187"/>
      <c r="BD286" s="187"/>
      <c r="BE286" s="187"/>
      <c r="BF286" s="187"/>
      <c r="BG286" s="187"/>
      <c r="BH286" s="187"/>
      <c r="BI286" s="187"/>
      <c r="BJ286" s="187"/>
      <c r="BK286" s="187"/>
      <c r="BL286" s="187"/>
    </row>
    <row r="287" spans="1:64" outlineLevel="1">
      <c r="A287" s="9"/>
      <c r="B287" s="9"/>
      <c r="C287" s="9"/>
      <c r="D287" s="129">
        <v>0</v>
      </c>
      <c r="E287" s="9"/>
      <c r="F287" s="9"/>
      <c r="G287" s="9"/>
      <c r="H287" s="111"/>
      <c r="I287" s="111"/>
      <c r="J287" s="111"/>
      <c r="K287" s="111"/>
      <c r="L287" s="111">
        <v>0</v>
      </c>
      <c r="M287" s="111">
        <v>0</v>
      </c>
      <c r="N287" s="111">
        <v>0</v>
      </c>
      <c r="O287" s="111">
        <v>0</v>
      </c>
      <c r="P287" s="111">
        <v>0</v>
      </c>
      <c r="Q287" s="111">
        <v>0</v>
      </c>
      <c r="R287" s="9"/>
      <c r="S287" s="9"/>
      <c r="T287" s="9"/>
      <c r="U287" s="9"/>
      <c r="V287" s="9"/>
      <c r="W287" s="9"/>
      <c r="X287" s="9"/>
      <c r="Y287" s="9"/>
      <c r="Z287" s="9"/>
      <c r="AA287" s="9"/>
      <c r="AB287" s="187"/>
      <c r="AC287" s="187"/>
      <c r="AD287" s="187"/>
      <c r="AE287" s="187"/>
      <c r="AF287" s="187"/>
      <c r="AG287" s="187"/>
      <c r="AH287" s="187"/>
      <c r="AI287" s="187"/>
      <c r="AJ287" s="187"/>
      <c r="AK287" s="187"/>
      <c r="AL287" s="187"/>
      <c r="AM287" s="187"/>
      <c r="AN287" s="187"/>
      <c r="AO287" s="187"/>
      <c r="AP287" s="187"/>
      <c r="AQ287" s="187"/>
      <c r="AR287" s="187"/>
      <c r="AS287" s="187"/>
      <c r="AT287" s="187"/>
      <c r="AU287" s="187"/>
      <c r="AV287" s="187"/>
      <c r="AW287" s="187"/>
      <c r="AX287" s="187"/>
      <c r="AY287" s="187"/>
      <c r="AZ287" s="187"/>
      <c r="BA287" s="187"/>
      <c r="BB287" s="187"/>
      <c r="BC287" s="187"/>
      <c r="BD287" s="187"/>
      <c r="BE287" s="187"/>
      <c r="BF287" s="187"/>
      <c r="BG287" s="187"/>
      <c r="BH287" s="187"/>
      <c r="BI287" s="187"/>
      <c r="BJ287" s="187"/>
      <c r="BK287" s="187"/>
      <c r="BL287" s="187"/>
    </row>
    <row r="288" spans="1:64" outlineLevel="1">
      <c r="A288" s="9"/>
      <c r="B288" s="9"/>
      <c r="C288" s="9"/>
      <c r="D288" s="129">
        <v>0</v>
      </c>
      <c r="E288" s="9"/>
      <c r="F288" s="9"/>
      <c r="G288" s="9"/>
      <c r="H288" s="111"/>
      <c r="I288" s="111"/>
      <c r="J288" s="111"/>
      <c r="K288" s="111"/>
      <c r="L288" s="111">
        <v>0</v>
      </c>
      <c r="M288" s="111">
        <v>0</v>
      </c>
      <c r="N288" s="111">
        <v>0</v>
      </c>
      <c r="O288" s="111">
        <v>0</v>
      </c>
      <c r="P288" s="111">
        <v>0</v>
      </c>
      <c r="Q288" s="111">
        <v>0</v>
      </c>
      <c r="R288" s="9"/>
      <c r="S288" s="9"/>
      <c r="T288" s="9"/>
      <c r="U288" s="9"/>
      <c r="V288" s="9"/>
      <c r="W288" s="9"/>
      <c r="X288" s="9"/>
      <c r="Y288" s="9"/>
      <c r="Z288" s="9"/>
      <c r="AA288" s="9"/>
      <c r="AB288" s="187"/>
      <c r="AC288" s="187"/>
      <c r="AD288" s="187"/>
      <c r="AE288" s="187"/>
      <c r="AF288" s="187"/>
      <c r="AG288" s="187"/>
      <c r="AH288" s="187"/>
      <c r="AI288" s="187"/>
      <c r="AJ288" s="187"/>
      <c r="AK288" s="187"/>
      <c r="AL288" s="187"/>
      <c r="AM288" s="187"/>
      <c r="AN288" s="187"/>
      <c r="AO288" s="187"/>
      <c r="AP288" s="187"/>
      <c r="AQ288" s="187"/>
      <c r="AR288" s="187"/>
      <c r="AS288" s="187"/>
      <c r="AT288" s="187"/>
      <c r="AU288" s="187"/>
      <c r="AV288" s="187"/>
      <c r="AW288" s="187"/>
      <c r="AX288" s="187"/>
      <c r="AY288" s="187"/>
      <c r="AZ288" s="187"/>
      <c r="BA288" s="187"/>
      <c r="BB288" s="187"/>
      <c r="BC288" s="187"/>
      <c r="BD288" s="187"/>
      <c r="BE288" s="187"/>
      <c r="BF288" s="187"/>
      <c r="BG288" s="187"/>
      <c r="BH288" s="187"/>
      <c r="BI288" s="187"/>
      <c r="BJ288" s="187"/>
      <c r="BK288" s="187"/>
      <c r="BL288" s="187"/>
    </row>
    <row r="289" spans="1:64" outlineLevel="1">
      <c r="A289" s="9"/>
      <c r="B289" s="9"/>
      <c r="C289" s="9"/>
      <c r="D289" s="129">
        <v>0</v>
      </c>
      <c r="E289" s="9"/>
      <c r="F289" s="9"/>
      <c r="G289" s="9"/>
      <c r="H289" s="111"/>
      <c r="I289" s="111"/>
      <c r="J289" s="111"/>
      <c r="K289" s="111"/>
      <c r="L289" s="111">
        <v>0</v>
      </c>
      <c r="M289" s="111">
        <v>0</v>
      </c>
      <c r="N289" s="111">
        <v>0</v>
      </c>
      <c r="O289" s="111">
        <v>0</v>
      </c>
      <c r="P289" s="111">
        <v>0</v>
      </c>
      <c r="Q289" s="111">
        <v>0</v>
      </c>
      <c r="R289" s="9"/>
      <c r="S289" s="9"/>
      <c r="T289" s="9"/>
      <c r="U289" s="9"/>
      <c r="V289" s="9"/>
      <c r="W289" s="9"/>
      <c r="X289" s="9"/>
      <c r="Y289" s="9"/>
      <c r="Z289" s="9"/>
      <c r="AA289" s="9"/>
      <c r="AB289" s="187"/>
      <c r="AC289" s="187"/>
      <c r="AD289" s="187"/>
      <c r="AE289" s="187"/>
      <c r="AF289" s="187"/>
      <c r="AG289" s="187"/>
      <c r="AH289" s="187"/>
      <c r="AI289" s="187"/>
      <c r="AJ289" s="187"/>
      <c r="AK289" s="187"/>
      <c r="AL289" s="187"/>
      <c r="AM289" s="187"/>
      <c r="AN289" s="187"/>
      <c r="AO289" s="187"/>
      <c r="AP289" s="187"/>
      <c r="AQ289" s="187"/>
      <c r="AR289" s="187"/>
      <c r="AS289" s="187"/>
      <c r="AT289" s="187"/>
      <c r="AU289" s="187"/>
      <c r="AV289" s="187"/>
      <c r="AW289" s="187"/>
      <c r="AX289" s="187"/>
      <c r="AY289" s="187"/>
      <c r="AZ289" s="187"/>
      <c r="BA289" s="187"/>
      <c r="BB289" s="187"/>
      <c r="BC289" s="187"/>
      <c r="BD289" s="187"/>
      <c r="BE289" s="187"/>
      <c r="BF289" s="187"/>
      <c r="BG289" s="187"/>
      <c r="BH289" s="187"/>
      <c r="BI289" s="187"/>
      <c r="BJ289" s="187"/>
      <c r="BK289" s="187"/>
      <c r="BL289" s="187"/>
    </row>
    <row r="290" spans="1:64" outlineLevel="1">
      <c r="A290" s="9"/>
      <c r="B290" s="9"/>
      <c r="C290" s="9"/>
      <c r="D290" s="129">
        <v>0</v>
      </c>
      <c r="E290" s="9"/>
      <c r="F290" s="9"/>
      <c r="G290" s="9"/>
      <c r="H290" s="111"/>
      <c r="I290" s="111"/>
      <c r="J290" s="111"/>
      <c r="K290" s="111"/>
      <c r="L290" s="111">
        <v>0</v>
      </c>
      <c r="M290" s="111">
        <v>0</v>
      </c>
      <c r="N290" s="111">
        <v>0</v>
      </c>
      <c r="O290" s="111">
        <v>0</v>
      </c>
      <c r="P290" s="111">
        <v>0</v>
      </c>
      <c r="Q290" s="111">
        <v>0</v>
      </c>
      <c r="R290" s="9"/>
      <c r="S290" s="9"/>
      <c r="T290" s="9"/>
      <c r="U290" s="9"/>
      <c r="V290" s="9"/>
      <c r="W290" s="9"/>
      <c r="X290" s="9"/>
      <c r="Y290" s="9"/>
      <c r="Z290" s="9"/>
      <c r="AA290" s="9"/>
      <c r="AB290" s="187"/>
      <c r="AC290" s="187"/>
      <c r="AD290" s="187"/>
      <c r="AE290" s="187"/>
      <c r="AF290" s="187"/>
      <c r="AG290" s="187"/>
      <c r="AH290" s="187"/>
      <c r="AI290" s="187"/>
      <c r="AJ290" s="187"/>
      <c r="AK290" s="187"/>
      <c r="AL290" s="187"/>
      <c r="AM290" s="187"/>
      <c r="AN290" s="187"/>
      <c r="AO290" s="187"/>
      <c r="AP290" s="187"/>
      <c r="AQ290" s="187"/>
      <c r="AR290" s="187"/>
      <c r="AS290" s="187"/>
      <c r="AT290" s="187"/>
      <c r="AU290" s="187"/>
      <c r="AV290" s="187"/>
      <c r="AW290" s="187"/>
      <c r="AX290" s="187"/>
      <c r="AY290" s="187"/>
      <c r="AZ290" s="187"/>
      <c r="BA290" s="187"/>
      <c r="BB290" s="187"/>
      <c r="BC290" s="187"/>
      <c r="BD290" s="187"/>
      <c r="BE290" s="187"/>
      <c r="BF290" s="187"/>
      <c r="BG290" s="187"/>
      <c r="BH290" s="187"/>
      <c r="BI290" s="187"/>
      <c r="BJ290" s="187"/>
      <c r="BK290" s="187"/>
      <c r="BL290" s="187"/>
    </row>
    <row r="291" spans="1:64" outlineLevel="1">
      <c r="A291" s="9"/>
      <c r="B291" s="9"/>
      <c r="C291" s="9"/>
      <c r="D291" s="129">
        <v>0</v>
      </c>
      <c r="E291" s="9"/>
      <c r="F291" s="9"/>
      <c r="G291" s="9"/>
      <c r="H291" s="111"/>
      <c r="I291" s="111"/>
      <c r="J291" s="111"/>
      <c r="K291" s="111"/>
      <c r="L291" s="111">
        <v>0</v>
      </c>
      <c r="M291" s="111">
        <v>0</v>
      </c>
      <c r="N291" s="111">
        <v>0</v>
      </c>
      <c r="O291" s="111">
        <v>0</v>
      </c>
      <c r="P291" s="111">
        <v>0</v>
      </c>
      <c r="Q291" s="111">
        <v>0</v>
      </c>
      <c r="R291" s="9"/>
      <c r="S291" s="9"/>
      <c r="T291" s="9"/>
      <c r="U291" s="9"/>
      <c r="V291" s="9"/>
      <c r="W291" s="9"/>
      <c r="X291" s="9"/>
      <c r="Y291" s="9"/>
      <c r="Z291" s="9"/>
      <c r="AA291" s="9"/>
      <c r="AB291" s="187"/>
      <c r="AC291" s="187"/>
      <c r="AD291" s="187"/>
      <c r="AE291" s="187"/>
      <c r="AF291" s="187"/>
      <c r="AG291" s="187"/>
      <c r="AH291" s="187"/>
      <c r="AI291" s="187"/>
      <c r="AJ291" s="187"/>
      <c r="AK291" s="187"/>
      <c r="AL291" s="187"/>
      <c r="AM291" s="187"/>
      <c r="AN291" s="187"/>
      <c r="AO291" s="187"/>
      <c r="AP291" s="187"/>
      <c r="AQ291" s="187"/>
      <c r="AR291" s="187"/>
      <c r="AS291" s="187"/>
      <c r="AT291" s="187"/>
      <c r="AU291" s="187"/>
      <c r="AV291" s="187"/>
      <c r="AW291" s="187"/>
      <c r="AX291" s="187"/>
      <c r="AY291" s="187"/>
      <c r="AZ291" s="187"/>
      <c r="BA291" s="187"/>
      <c r="BB291" s="187"/>
      <c r="BC291" s="187"/>
      <c r="BD291" s="187"/>
      <c r="BE291" s="187"/>
      <c r="BF291" s="187"/>
      <c r="BG291" s="187"/>
      <c r="BH291" s="187"/>
      <c r="BI291" s="187"/>
      <c r="BJ291" s="187"/>
      <c r="BK291" s="187"/>
      <c r="BL291" s="187"/>
    </row>
    <row r="292" spans="1:64" outlineLevel="1">
      <c r="A292" s="9"/>
      <c r="B292" s="9"/>
      <c r="C292" s="9"/>
      <c r="D292" s="129">
        <v>0</v>
      </c>
      <c r="E292" s="9"/>
      <c r="F292" s="9"/>
      <c r="G292" s="9"/>
      <c r="H292" s="111"/>
      <c r="I292" s="111"/>
      <c r="J292" s="111"/>
      <c r="K292" s="111"/>
      <c r="L292" s="111">
        <v>0</v>
      </c>
      <c r="M292" s="111">
        <v>0</v>
      </c>
      <c r="N292" s="111">
        <v>0</v>
      </c>
      <c r="O292" s="111">
        <v>0</v>
      </c>
      <c r="P292" s="111">
        <v>0</v>
      </c>
      <c r="Q292" s="111">
        <v>0</v>
      </c>
      <c r="R292" s="9"/>
      <c r="S292" s="9"/>
      <c r="T292" s="9"/>
      <c r="U292" s="9"/>
      <c r="V292" s="9"/>
      <c r="W292" s="9"/>
      <c r="X292" s="9"/>
      <c r="Y292" s="9"/>
      <c r="Z292" s="9"/>
      <c r="AA292" s="9"/>
      <c r="AB292" s="187"/>
      <c r="AC292" s="187"/>
      <c r="AD292" s="187"/>
      <c r="AE292" s="187"/>
      <c r="AF292" s="187"/>
      <c r="AG292" s="187"/>
      <c r="AH292" s="187"/>
      <c r="AI292" s="187"/>
      <c r="AJ292" s="187"/>
      <c r="AK292" s="187"/>
      <c r="AL292" s="187"/>
      <c r="AM292" s="187"/>
      <c r="AN292" s="187"/>
      <c r="AO292" s="187"/>
      <c r="AP292" s="187"/>
      <c r="AQ292" s="187"/>
      <c r="AR292" s="187"/>
      <c r="AS292" s="187"/>
      <c r="AT292" s="187"/>
      <c r="AU292" s="187"/>
      <c r="AV292" s="187"/>
      <c r="AW292" s="187"/>
      <c r="AX292" s="187"/>
      <c r="AY292" s="187"/>
      <c r="AZ292" s="187"/>
      <c r="BA292" s="187"/>
      <c r="BB292" s="187"/>
      <c r="BC292" s="187"/>
      <c r="BD292" s="187"/>
      <c r="BE292" s="187"/>
      <c r="BF292" s="187"/>
      <c r="BG292" s="187"/>
      <c r="BH292" s="187"/>
      <c r="BI292" s="187"/>
      <c r="BJ292" s="187"/>
      <c r="BK292" s="187"/>
      <c r="BL292" s="187"/>
    </row>
    <row r="293" spans="1:64">
      <c r="A293" s="9"/>
      <c r="B293" s="9"/>
      <c r="C293" s="9"/>
      <c r="D293" s="9"/>
      <c r="E293" s="9"/>
      <c r="F293" s="9"/>
      <c r="G293" s="9"/>
      <c r="H293" s="9"/>
      <c r="I293" s="9"/>
      <c r="J293" s="9"/>
      <c r="K293" s="9"/>
      <c r="L293" s="9"/>
      <c r="M293" s="9"/>
      <c r="N293" s="12"/>
      <c r="O293" s="9"/>
      <c r="P293" s="9"/>
      <c r="Q293" s="9"/>
      <c r="R293" s="9"/>
      <c r="S293" s="9"/>
      <c r="T293" s="9"/>
      <c r="U293" s="9"/>
      <c r="V293" s="9"/>
      <c r="W293" s="9"/>
      <c r="X293" s="9"/>
      <c r="Y293" s="9"/>
      <c r="Z293" s="9"/>
      <c r="AA293" s="9"/>
      <c r="AB293" s="187"/>
      <c r="AC293" s="187"/>
      <c r="AD293" s="187"/>
      <c r="AE293" s="187"/>
      <c r="AF293" s="187"/>
      <c r="AG293" s="187"/>
      <c r="AH293" s="187"/>
      <c r="AI293" s="187"/>
      <c r="AJ293" s="187"/>
      <c r="AK293" s="187"/>
      <c r="AL293" s="187"/>
      <c r="AM293" s="187"/>
      <c r="AN293" s="187"/>
      <c r="AO293" s="187"/>
      <c r="AP293" s="187"/>
      <c r="AQ293" s="187"/>
      <c r="AR293" s="187"/>
      <c r="AS293" s="187"/>
      <c r="AT293" s="187"/>
      <c r="AU293" s="187"/>
      <c r="AV293" s="187"/>
      <c r="AW293" s="187"/>
      <c r="AX293" s="187"/>
      <c r="AY293" s="187"/>
      <c r="AZ293" s="187"/>
      <c r="BA293" s="187"/>
      <c r="BB293" s="187"/>
      <c r="BC293" s="187"/>
      <c r="BD293" s="187"/>
      <c r="BE293" s="187"/>
      <c r="BF293" s="187"/>
      <c r="BG293" s="187"/>
      <c r="BH293" s="187"/>
      <c r="BI293" s="187"/>
      <c r="BJ293" s="187"/>
      <c r="BK293" s="187"/>
      <c r="BL293" s="187"/>
    </row>
    <row r="294" spans="1:64">
      <c r="A294" s="9"/>
      <c r="B294" s="9"/>
      <c r="C294" s="9" t="s">
        <v>56</v>
      </c>
      <c r="D294" s="9"/>
      <c r="E294" s="9"/>
      <c r="F294" s="9"/>
      <c r="G294" s="9"/>
      <c r="H294" s="9"/>
      <c r="I294" s="9"/>
      <c r="J294" s="9"/>
      <c r="K294" s="9"/>
      <c r="L294" s="37">
        <v>0</v>
      </c>
      <c r="M294" s="37">
        <v>0</v>
      </c>
      <c r="N294" s="37">
        <v>0</v>
      </c>
      <c r="O294" s="37">
        <v>0</v>
      </c>
      <c r="P294" s="37">
        <v>0</v>
      </c>
      <c r="Q294" s="37">
        <v>0</v>
      </c>
      <c r="R294" s="9"/>
      <c r="S294" s="9"/>
      <c r="T294" s="9"/>
      <c r="U294" s="9"/>
      <c r="V294" s="9"/>
      <c r="W294" s="9"/>
      <c r="X294" s="9"/>
      <c r="Y294" s="9"/>
      <c r="Z294" s="9"/>
      <c r="AA294" s="9"/>
      <c r="AB294" s="187"/>
      <c r="AC294" s="187"/>
      <c r="AD294" s="187"/>
      <c r="AE294" s="187"/>
      <c r="AF294" s="187"/>
      <c r="AG294" s="187"/>
      <c r="AH294" s="187"/>
      <c r="AI294" s="187"/>
      <c r="AJ294" s="187"/>
      <c r="AK294" s="187"/>
      <c r="AL294" s="187"/>
      <c r="AM294" s="187"/>
      <c r="AN294" s="187"/>
      <c r="AO294" s="187"/>
      <c r="AP294" s="187"/>
      <c r="AQ294" s="187"/>
      <c r="AR294" s="187"/>
      <c r="AS294" s="187"/>
      <c r="AT294" s="187"/>
      <c r="AU294" s="187"/>
      <c r="AV294" s="187"/>
      <c r="AW294" s="187"/>
      <c r="AX294" s="187"/>
      <c r="AY294" s="187"/>
      <c r="AZ294" s="187"/>
      <c r="BA294" s="187"/>
      <c r="BB294" s="187"/>
      <c r="BC294" s="187"/>
      <c r="BD294" s="187"/>
      <c r="BE294" s="187"/>
      <c r="BF294" s="187"/>
      <c r="BG294" s="187"/>
      <c r="BH294" s="187"/>
      <c r="BI294" s="187"/>
      <c r="BJ294" s="187"/>
      <c r="BK294" s="187"/>
      <c r="BL294" s="187"/>
    </row>
    <row r="295" spans="1:64" outlineLevel="1">
      <c r="A295" s="9"/>
      <c r="B295" s="9"/>
      <c r="C295" s="9"/>
      <c r="D295" s="129" t="s">
        <v>121</v>
      </c>
      <c r="E295" s="9"/>
      <c r="F295" s="9"/>
      <c r="G295" s="9"/>
      <c r="H295" s="9"/>
      <c r="I295" s="9"/>
      <c r="J295" s="9"/>
      <c r="K295" s="9"/>
      <c r="L295" s="111">
        <v>0</v>
      </c>
      <c r="M295" s="111">
        <v>0</v>
      </c>
      <c r="N295" s="111">
        <v>0</v>
      </c>
      <c r="O295" s="111">
        <v>0</v>
      </c>
      <c r="P295" s="111">
        <v>0</v>
      </c>
      <c r="Q295" s="111">
        <v>0</v>
      </c>
      <c r="R295" s="9"/>
      <c r="S295" s="9"/>
      <c r="T295" s="9"/>
      <c r="U295" s="9"/>
      <c r="V295" s="9"/>
      <c r="W295" s="9"/>
      <c r="X295" s="9"/>
      <c r="Y295" s="9"/>
      <c r="Z295" s="9"/>
      <c r="AA295" s="9"/>
      <c r="AB295" s="187"/>
      <c r="AC295" s="187"/>
      <c r="AD295" s="187"/>
      <c r="AE295" s="187"/>
      <c r="AF295" s="187"/>
      <c r="AG295" s="187"/>
      <c r="AH295" s="187"/>
      <c r="AI295" s="187"/>
      <c r="AJ295" s="187"/>
      <c r="AK295" s="187"/>
      <c r="AL295" s="187"/>
      <c r="AM295" s="187"/>
      <c r="AN295" s="187"/>
      <c r="AO295" s="187"/>
      <c r="AP295" s="187"/>
      <c r="AQ295" s="187"/>
      <c r="AR295" s="187"/>
      <c r="AS295" s="187"/>
      <c r="AT295" s="187"/>
      <c r="AU295" s="187"/>
      <c r="AV295" s="187"/>
      <c r="AW295" s="187"/>
      <c r="AX295" s="187"/>
      <c r="AY295" s="187"/>
      <c r="AZ295" s="187"/>
      <c r="BA295" s="187"/>
      <c r="BB295" s="187"/>
      <c r="BC295" s="187"/>
      <c r="BD295" s="187"/>
      <c r="BE295" s="187"/>
      <c r="BF295" s="187"/>
      <c r="BG295" s="187"/>
      <c r="BH295" s="187"/>
      <c r="BI295" s="187"/>
      <c r="BJ295" s="187"/>
      <c r="BK295" s="187"/>
      <c r="BL295" s="187"/>
    </row>
    <row r="296" spans="1:64" outlineLevel="1">
      <c r="A296" s="9"/>
      <c r="B296" s="9"/>
      <c r="C296" s="9"/>
      <c r="D296" s="129" t="s">
        <v>122</v>
      </c>
      <c r="E296" s="9"/>
      <c r="F296" s="9"/>
      <c r="G296" s="9"/>
      <c r="H296" s="9"/>
      <c r="I296" s="9"/>
      <c r="J296" s="9"/>
      <c r="K296" s="9"/>
      <c r="L296" s="111">
        <v>0</v>
      </c>
      <c r="M296" s="111">
        <v>0</v>
      </c>
      <c r="N296" s="111">
        <v>0</v>
      </c>
      <c r="O296" s="111">
        <v>0</v>
      </c>
      <c r="P296" s="111">
        <v>0</v>
      </c>
      <c r="Q296" s="111">
        <v>0</v>
      </c>
      <c r="R296" s="9"/>
      <c r="S296" s="9"/>
      <c r="T296" s="9"/>
      <c r="U296" s="9"/>
      <c r="V296" s="9"/>
      <c r="W296" s="9"/>
      <c r="X296" s="9"/>
      <c r="Y296" s="9"/>
      <c r="Z296" s="9"/>
      <c r="AA296" s="9"/>
      <c r="AB296" s="187"/>
      <c r="AC296" s="187"/>
      <c r="AD296" s="187"/>
      <c r="AE296" s="187"/>
      <c r="AF296" s="187"/>
      <c r="AG296" s="187"/>
      <c r="AH296" s="187"/>
      <c r="AI296" s="187"/>
      <c r="AJ296" s="187"/>
      <c r="AK296" s="187"/>
      <c r="AL296" s="187"/>
      <c r="AM296" s="187"/>
      <c r="AN296" s="187"/>
      <c r="AO296" s="187"/>
      <c r="AP296" s="187"/>
      <c r="AQ296" s="187"/>
      <c r="AR296" s="187"/>
      <c r="AS296" s="187"/>
      <c r="AT296" s="187"/>
      <c r="AU296" s="187"/>
      <c r="AV296" s="187"/>
      <c r="AW296" s="187"/>
      <c r="AX296" s="187"/>
      <c r="AY296" s="187"/>
      <c r="AZ296" s="187"/>
      <c r="BA296" s="187"/>
      <c r="BB296" s="187"/>
      <c r="BC296" s="187"/>
      <c r="BD296" s="187"/>
      <c r="BE296" s="187"/>
      <c r="BF296" s="187"/>
      <c r="BG296" s="187"/>
      <c r="BH296" s="187"/>
      <c r="BI296" s="187"/>
      <c r="BJ296" s="187"/>
      <c r="BK296" s="187"/>
      <c r="BL296" s="187"/>
    </row>
    <row r="297" spans="1:64" outlineLevel="1">
      <c r="A297" s="9"/>
      <c r="B297" s="9"/>
      <c r="C297" s="9"/>
      <c r="D297" s="129" t="s">
        <v>123</v>
      </c>
      <c r="E297" s="9"/>
      <c r="F297" s="9"/>
      <c r="G297" s="9"/>
      <c r="H297" s="9"/>
      <c r="I297" s="9"/>
      <c r="J297" s="9"/>
      <c r="K297" s="9"/>
      <c r="L297" s="111">
        <v>0</v>
      </c>
      <c r="M297" s="111">
        <v>0</v>
      </c>
      <c r="N297" s="111">
        <v>0</v>
      </c>
      <c r="O297" s="111">
        <v>0</v>
      </c>
      <c r="P297" s="111">
        <v>0</v>
      </c>
      <c r="Q297" s="111">
        <v>0</v>
      </c>
      <c r="R297" s="9"/>
      <c r="S297" s="9"/>
      <c r="T297" s="9"/>
      <c r="U297" s="9"/>
      <c r="V297" s="9"/>
      <c r="W297" s="9"/>
      <c r="X297" s="9"/>
      <c r="Y297" s="9"/>
      <c r="Z297" s="9"/>
      <c r="AA297" s="9"/>
      <c r="AB297" s="187"/>
      <c r="AC297" s="187"/>
      <c r="AD297" s="187"/>
      <c r="AE297" s="187"/>
      <c r="AF297" s="187"/>
      <c r="AG297" s="187"/>
      <c r="AH297" s="187"/>
      <c r="AI297" s="187"/>
      <c r="AJ297" s="187"/>
      <c r="AK297" s="187"/>
      <c r="AL297" s="187"/>
      <c r="AM297" s="187"/>
      <c r="AN297" s="187"/>
      <c r="AO297" s="187"/>
      <c r="AP297" s="187"/>
      <c r="AQ297" s="187"/>
      <c r="AR297" s="187"/>
      <c r="AS297" s="187"/>
      <c r="AT297" s="187"/>
      <c r="AU297" s="187"/>
      <c r="AV297" s="187"/>
      <c r="AW297" s="187"/>
      <c r="AX297" s="187"/>
      <c r="AY297" s="187"/>
      <c r="AZ297" s="187"/>
      <c r="BA297" s="187"/>
      <c r="BB297" s="187"/>
      <c r="BC297" s="187"/>
      <c r="BD297" s="187"/>
      <c r="BE297" s="187"/>
      <c r="BF297" s="187"/>
      <c r="BG297" s="187"/>
      <c r="BH297" s="187"/>
      <c r="BI297" s="187"/>
      <c r="BJ297" s="187"/>
      <c r="BK297" s="187"/>
      <c r="BL297" s="187"/>
    </row>
    <row r="298" spans="1:64" outlineLevel="1">
      <c r="A298" s="9"/>
      <c r="B298" s="9"/>
      <c r="C298" s="9"/>
      <c r="D298" s="129" t="s">
        <v>124</v>
      </c>
      <c r="E298" s="9"/>
      <c r="F298" s="9"/>
      <c r="G298" s="9"/>
      <c r="H298" s="9"/>
      <c r="I298" s="9"/>
      <c r="J298" s="9"/>
      <c r="K298" s="9"/>
      <c r="L298" s="111">
        <v>0</v>
      </c>
      <c r="M298" s="111">
        <v>0</v>
      </c>
      <c r="N298" s="111">
        <v>0</v>
      </c>
      <c r="O298" s="111">
        <v>0</v>
      </c>
      <c r="P298" s="111">
        <v>0</v>
      </c>
      <c r="Q298" s="111">
        <v>0</v>
      </c>
      <c r="R298" s="9"/>
      <c r="S298" s="9"/>
      <c r="T298" s="9"/>
      <c r="U298" s="9"/>
      <c r="V298" s="9"/>
      <c r="W298" s="9"/>
      <c r="X298" s="9"/>
      <c r="Y298" s="9"/>
      <c r="Z298" s="9"/>
      <c r="AA298" s="9"/>
      <c r="AB298" s="187"/>
      <c r="AC298" s="187"/>
      <c r="AD298" s="187"/>
      <c r="AE298" s="187"/>
      <c r="AF298" s="187"/>
      <c r="AG298" s="187"/>
      <c r="AH298" s="187"/>
      <c r="AI298" s="187"/>
      <c r="AJ298" s="187"/>
      <c r="AK298" s="187"/>
      <c r="AL298" s="187"/>
      <c r="AM298" s="187"/>
      <c r="AN298" s="187"/>
      <c r="AO298" s="187"/>
      <c r="AP298" s="187"/>
      <c r="AQ298" s="187"/>
      <c r="AR298" s="187"/>
      <c r="AS298" s="187"/>
      <c r="AT298" s="187"/>
      <c r="AU298" s="187"/>
      <c r="AV298" s="187"/>
      <c r="AW298" s="187"/>
      <c r="AX298" s="187"/>
      <c r="AY298" s="187"/>
      <c r="AZ298" s="187"/>
      <c r="BA298" s="187"/>
      <c r="BB298" s="187"/>
      <c r="BC298" s="187"/>
      <c r="BD298" s="187"/>
      <c r="BE298" s="187"/>
      <c r="BF298" s="187"/>
      <c r="BG298" s="187"/>
      <c r="BH298" s="187"/>
      <c r="BI298" s="187"/>
      <c r="BJ298" s="187"/>
      <c r="BK298" s="187"/>
      <c r="BL298" s="187"/>
    </row>
    <row r="299" spans="1:64" outlineLevel="1">
      <c r="A299" s="9"/>
      <c r="B299" s="9"/>
      <c r="C299" s="9"/>
      <c r="D299" s="129" t="s">
        <v>125</v>
      </c>
      <c r="E299" s="9"/>
      <c r="F299" s="9"/>
      <c r="G299" s="9"/>
      <c r="H299" s="9"/>
      <c r="I299" s="9"/>
      <c r="J299" s="9"/>
      <c r="K299" s="9"/>
      <c r="L299" s="111">
        <v>0</v>
      </c>
      <c r="M299" s="111">
        <v>0</v>
      </c>
      <c r="N299" s="111">
        <v>0</v>
      </c>
      <c r="O299" s="111">
        <v>0</v>
      </c>
      <c r="P299" s="111">
        <v>0</v>
      </c>
      <c r="Q299" s="111">
        <v>0</v>
      </c>
      <c r="R299" s="9"/>
      <c r="S299" s="9"/>
      <c r="T299" s="9"/>
      <c r="U299" s="9"/>
      <c r="V299" s="9"/>
      <c r="W299" s="9"/>
      <c r="X299" s="9"/>
      <c r="Y299" s="9"/>
      <c r="Z299" s="9"/>
      <c r="AA299" s="9"/>
      <c r="AB299" s="187"/>
      <c r="AC299" s="187"/>
      <c r="AD299" s="187"/>
      <c r="AE299" s="187"/>
      <c r="AF299" s="187"/>
      <c r="AG299" s="187"/>
      <c r="AH299" s="187"/>
      <c r="AI299" s="187"/>
      <c r="AJ299" s="187"/>
      <c r="AK299" s="187"/>
      <c r="AL299" s="187"/>
      <c r="AM299" s="187"/>
      <c r="AN299" s="187"/>
      <c r="AO299" s="187"/>
      <c r="AP299" s="187"/>
      <c r="AQ299" s="187"/>
      <c r="AR299" s="187"/>
      <c r="AS299" s="187"/>
      <c r="AT299" s="187"/>
      <c r="AU299" s="187"/>
      <c r="AV299" s="187"/>
      <c r="AW299" s="187"/>
      <c r="AX299" s="187"/>
      <c r="AY299" s="187"/>
      <c r="AZ299" s="187"/>
      <c r="BA299" s="187"/>
      <c r="BB299" s="187"/>
      <c r="BC299" s="187"/>
      <c r="BD299" s="187"/>
      <c r="BE299" s="187"/>
      <c r="BF299" s="187"/>
      <c r="BG299" s="187"/>
      <c r="BH299" s="187"/>
      <c r="BI299" s="187"/>
      <c r="BJ299" s="187"/>
      <c r="BK299" s="187"/>
      <c r="BL299" s="187"/>
    </row>
    <row r="300" spans="1:64" outlineLevel="1">
      <c r="A300" s="9"/>
      <c r="B300" s="9"/>
      <c r="C300" s="9"/>
      <c r="D300" s="129" t="s">
        <v>126</v>
      </c>
      <c r="E300" s="9"/>
      <c r="F300" s="9"/>
      <c r="G300" s="9"/>
      <c r="H300" s="9"/>
      <c r="I300" s="9"/>
      <c r="J300" s="9"/>
      <c r="K300" s="9"/>
      <c r="L300" s="111">
        <v>0</v>
      </c>
      <c r="M300" s="111">
        <v>0</v>
      </c>
      <c r="N300" s="111">
        <v>0</v>
      </c>
      <c r="O300" s="111">
        <v>0</v>
      </c>
      <c r="P300" s="111">
        <v>0</v>
      </c>
      <c r="Q300" s="111">
        <v>0</v>
      </c>
      <c r="R300" s="9"/>
      <c r="S300" s="9"/>
      <c r="T300" s="9"/>
      <c r="U300" s="9"/>
      <c r="V300" s="9"/>
      <c r="W300" s="9"/>
      <c r="X300" s="9"/>
      <c r="Y300" s="9"/>
      <c r="Z300" s="9"/>
      <c r="AA300" s="9"/>
      <c r="AB300" s="187"/>
      <c r="AC300" s="187"/>
      <c r="AD300" s="187"/>
      <c r="AE300" s="187"/>
      <c r="AF300" s="187"/>
      <c r="AG300" s="187"/>
      <c r="AH300" s="187"/>
      <c r="AI300" s="187"/>
      <c r="AJ300" s="187"/>
      <c r="AK300" s="187"/>
      <c r="AL300" s="187"/>
      <c r="AM300" s="187"/>
      <c r="AN300" s="187"/>
      <c r="AO300" s="187"/>
      <c r="AP300" s="187"/>
      <c r="AQ300" s="187"/>
      <c r="AR300" s="187"/>
      <c r="AS300" s="187"/>
      <c r="AT300" s="187"/>
      <c r="AU300" s="187"/>
      <c r="AV300" s="187"/>
      <c r="AW300" s="187"/>
      <c r="AX300" s="187"/>
      <c r="AY300" s="187"/>
      <c r="AZ300" s="187"/>
      <c r="BA300" s="187"/>
      <c r="BB300" s="187"/>
      <c r="BC300" s="187"/>
      <c r="BD300" s="187"/>
      <c r="BE300" s="187"/>
      <c r="BF300" s="187"/>
      <c r="BG300" s="187"/>
      <c r="BH300" s="187"/>
      <c r="BI300" s="187"/>
      <c r="BJ300" s="187"/>
      <c r="BK300" s="187"/>
      <c r="BL300" s="187"/>
    </row>
    <row r="301" spans="1:64" outlineLevel="1">
      <c r="A301" s="9"/>
      <c r="B301" s="9"/>
      <c r="C301" s="9"/>
      <c r="D301" s="129" t="s">
        <v>127</v>
      </c>
      <c r="E301" s="9"/>
      <c r="F301" s="9"/>
      <c r="G301" s="9"/>
      <c r="H301" s="9"/>
      <c r="I301" s="9"/>
      <c r="J301" s="9"/>
      <c r="K301" s="9"/>
      <c r="L301" s="111">
        <v>0</v>
      </c>
      <c r="M301" s="111">
        <v>0</v>
      </c>
      <c r="N301" s="111">
        <v>0</v>
      </c>
      <c r="O301" s="111">
        <v>0</v>
      </c>
      <c r="P301" s="111">
        <v>0</v>
      </c>
      <c r="Q301" s="111">
        <v>0</v>
      </c>
      <c r="R301" s="9"/>
      <c r="S301" s="9"/>
      <c r="T301" s="9"/>
      <c r="U301" s="9"/>
      <c r="V301" s="9"/>
      <c r="W301" s="9"/>
      <c r="X301" s="9"/>
      <c r="Y301" s="9"/>
      <c r="Z301" s="9"/>
      <c r="AA301" s="9"/>
      <c r="AB301" s="187"/>
      <c r="AC301" s="187"/>
      <c r="AD301" s="187"/>
      <c r="AE301" s="187"/>
      <c r="AF301" s="187"/>
      <c r="AG301" s="187"/>
      <c r="AH301" s="187"/>
      <c r="AI301" s="187"/>
      <c r="AJ301" s="187"/>
      <c r="AK301" s="187"/>
      <c r="AL301" s="187"/>
      <c r="AM301" s="187"/>
      <c r="AN301" s="187"/>
      <c r="AO301" s="187"/>
      <c r="AP301" s="187"/>
      <c r="AQ301" s="187"/>
      <c r="AR301" s="187"/>
      <c r="AS301" s="187"/>
      <c r="AT301" s="187"/>
      <c r="AU301" s="187"/>
      <c r="AV301" s="187"/>
      <c r="AW301" s="187"/>
      <c r="AX301" s="187"/>
      <c r="AY301" s="187"/>
      <c r="AZ301" s="187"/>
      <c r="BA301" s="187"/>
      <c r="BB301" s="187"/>
      <c r="BC301" s="187"/>
      <c r="BD301" s="187"/>
      <c r="BE301" s="187"/>
      <c r="BF301" s="187"/>
      <c r="BG301" s="187"/>
      <c r="BH301" s="187"/>
      <c r="BI301" s="187"/>
      <c r="BJ301" s="187"/>
      <c r="BK301" s="187"/>
      <c r="BL301" s="187"/>
    </row>
    <row r="302" spans="1:64" outlineLevel="1">
      <c r="A302" s="9"/>
      <c r="B302" s="9"/>
      <c r="C302" s="9"/>
      <c r="D302" s="129" t="s">
        <v>128</v>
      </c>
      <c r="E302" s="9"/>
      <c r="F302" s="9"/>
      <c r="G302" s="9"/>
      <c r="H302" s="9"/>
      <c r="I302" s="9"/>
      <c r="J302" s="9"/>
      <c r="K302" s="9"/>
      <c r="L302" s="111">
        <v>0</v>
      </c>
      <c r="M302" s="111">
        <v>0</v>
      </c>
      <c r="N302" s="111">
        <v>0</v>
      </c>
      <c r="O302" s="111">
        <v>0</v>
      </c>
      <c r="P302" s="111">
        <v>0</v>
      </c>
      <c r="Q302" s="111">
        <v>0</v>
      </c>
      <c r="R302" s="9"/>
      <c r="S302" s="9"/>
      <c r="T302" s="9"/>
      <c r="U302" s="9"/>
      <c r="V302" s="9"/>
      <c r="W302" s="9"/>
      <c r="X302" s="9"/>
      <c r="Y302" s="9"/>
      <c r="Z302" s="9"/>
      <c r="AA302" s="9"/>
      <c r="AB302" s="187"/>
      <c r="AC302" s="187"/>
      <c r="AD302" s="187"/>
      <c r="AE302" s="187"/>
      <c r="AF302" s="187"/>
      <c r="AG302" s="187"/>
      <c r="AH302" s="187"/>
      <c r="AI302" s="187"/>
      <c r="AJ302" s="187"/>
      <c r="AK302" s="187"/>
      <c r="AL302" s="187"/>
      <c r="AM302" s="187"/>
      <c r="AN302" s="187"/>
      <c r="AO302" s="187"/>
      <c r="AP302" s="187"/>
      <c r="AQ302" s="187"/>
      <c r="AR302" s="187"/>
      <c r="AS302" s="187"/>
      <c r="AT302" s="187"/>
      <c r="AU302" s="187"/>
      <c r="AV302" s="187"/>
      <c r="AW302" s="187"/>
      <c r="AX302" s="187"/>
      <c r="AY302" s="187"/>
      <c r="AZ302" s="187"/>
      <c r="BA302" s="187"/>
      <c r="BB302" s="187"/>
      <c r="BC302" s="187"/>
      <c r="BD302" s="187"/>
      <c r="BE302" s="187"/>
      <c r="BF302" s="187"/>
      <c r="BG302" s="187"/>
      <c r="BH302" s="187"/>
      <c r="BI302" s="187"/>
      <c r="BJ302" s="187"/>
      <c r="BK302" s="187"/>
      <c r="BL302" s="187"/>
    </row>
    <row r="303" spans="1:64" outlineLevel="1">
      <c r="A303" s="9"/>
      <c r="B303" s="9"/>
      <c r="C303" s="9"/>
      <c r="D303" s="129">
        <v>0</v>
      </c>
      <c r="E303" s="9"/>
      <c r="F303" s="9"/>
      <c r="G303" s="9"/>
      <c r="H303" s="9"/>
      <c r="I303" s="9"/>
      <c r="J303" s="9"/>
      <c r="K303" s="9"/>
      <c r="L303" s="111">
        <v>0</v>
      </c>
      <c r="M303" s="111">
        <v>0</v>
      </c>
      <c r="N303" s="111">
        <v>0</v>
      </c>
      <c r="O303" s="111">
        <v>0</v>
      </c>
      <c r="P303" s="111">
        <v>0</v>
      </c>
      <c r="Q303" s="111">
        <v>0</v>
      </c>
      <c r="R303" s="9"/>
      <c r="S303" s="9"/>
      <c r="T303" s="9"/>
      <c r="U303" s="9"/>
      <c r="V303" s="9"/>
      <c r="W303" s="9"/>
      <c r="X303" s="9"/>
      <c r="Y303" s="9"/>
      <c r="Z303" s="9"/>
      <c r="AA303" s="9"/>
      <c r="AB303" s="187"/>
      <c r="AC303" s="187"/>
      <c r="AD303" s="187"/>
      <c r="AE303" s="187"/>
      <c r="AF303" s="187"/>
      <c r="AG303" s="187"/>
      <c r="AH303" s="187"/>
      <c r="AI303" s="187"/>
      <c r="AJ303" s="187"/>
      <c r="AK303" s="187"/>
      <c r="AL303" s="187"/>
      <c r="AM303" s="187"/>
      <c r="AN303" s="187"/>
      <c r="AO303" s="187"/>
      <c r="AP303" s="187"/>
      <c r="AQ303" s="187"/>
      <c r="AR303" s="187"/>
      <c r="AS303" s="187"/>
      <c r="AT303" s="187"/>
      <c r="AU303" s="187"/>
      <c r="AV303" s="187"/>
      <c r="AW303" s="187"/>
      <c r="AX303" s="187"/>
      <c r="AY303" s="187"/>
      <c r="AZ303" s="187"/>
      <c r="BA303" s="187"/>
      <c r="BB303" s="187"/>
      <c r="BC303" s="187"/>
      <c r="BD303" s="187"/>
      <c r="BE303" s="187"/>
      <c r="BF303" s="187"/>
      <c r="BG303" s="187"/>
      <c r="BH303" s="187"/>
      <c r="BI303" s="187"/>
      <c r="BJ303" s="187"/>
      <c r="BK303" s="187"/>
      <c r="BL303" s="187"/>
    </row>
    <row r="304" spans="1:64" outlineLevel="1">
      <c r="A304" s="9"/>
      <c r="B304" s="9"/>
      <c r="C304" s="9"/>
      <c r="D304" s="129">
        <v>0</v>
      </c>
      <c r="E304" s="9"/>
      <c r="F304" s="9"/>
      <c r="G304" s="9"/>
      <c r="H304" s="9"/>
      <c r="I304" s="9"/>
      <c r="J304" s="9"/>
      <c r="K304" s="9"/>
      <c r="L304" s="111">
        <v>0</v>
      </c>
      <c r="M304" s="111">
        <v>0</v>
      </c>
      <c r="N304" s="111">
        <v>0</v>
      </c>
      <c r="O304" s="111">
        <v>0</v>
      </c>
      <c r="P304" s="111">
        <v>0</v>
      </c>
      <c r="Q304" s="111">
        <v>0</v>
      </c>
      <c r="R304" s="9"/>
      <c r="S304" s="9"/>
      <c r="T304" s="9"/>
      <c r="U304" s="9"/>
      <c r="V304" s="9"/>
      <c r="W304" s="9"/>
      <c r="X304" s="9"/>
      <c r="Y304" s="9"/>
      <c r="Z304" s="9"/>
      <c r="AA304" s="9"/>
      <c r="AB304" s="187"/>
      <c r="AC304" s="187"/>
      <c r="AD304" s="187"/>
      <c r="AE304" s="187"/>
      <c r="AF304" s="187"/>
      <c r="AG304" s="187"/>
      <c r="AH304" s="187"/>
      <c r="AI304" s="187"/>
      <c r="AJ304" s="187"/>
      <c r="AK304" s="187"/>
      <c r="AL304" s="187"/>
      <c r="AM304" s="187"/>
      <c r="AN304" s="187"/>
      <c r="AO304" s="187"/>
      <c r="AP304" s="187"/>
      <c r="AQ304" s="187"/>
      <c r="AR304" s="187"/>
      <c r="AS304" s="187"/>
      <c r="AT304" s="187"/>
      <c r="AU304" s="187"/>
      <c r="AV304" s="187"/>
      <c r="AW304" s="187"/>
      <c r="AX304" s="187"/>
      <c r="AY304" s="187"/>
      <c r="AZ304" s="187"/>
      <c r="BA304" s="187"/>
      <c r="BB304" s="187"/>
      <c r="BC304" s="187"/>
      <c r="BD304" s="187"/>
      <c r="BE304" s="187"/>
      <c r="BF304" s="187"/>
      <c r="BG304" s="187"/>
      <c r="BH304" s="187"/>
      <c r="BI304" s="187"/>
      <c r="BJ304" s="187"/>
      <c r="BK304" s="187"/>
      <c r="BL304" s="187"/>
    </row>
    <row r="305" spans="1:64" outlineLevel="1">
      <c r="A305" s="9"/>
      <c r="B305" s="9"/>
      <c r="C305" s="9"/>
      <c r="D305" s="129">
        <v>0</v>
      </c>
      <c r="E305" s="9"/>
      <c r="F305" s="9"/>
      <c r="G305" s="9"/>
      <c r="H305" s="9"/>
      <c r="I305" s="9"/>
      <c r="J305" s="9"/>
      <c r="K305" s="9"/>
      <c r="L305" s="111">
        <v>0</v>
      </c>
      <c r="M305" s="111">
        <v>0</v>
      </c>
      <c r="N305" s="111">
        <v>0</v>
      </c>
      <c r="O305" s="111">
        <v>0</v>
      </c>
      <c r="P305" s="111">
        <v>0</v>
      </c>
      <c r="Q305" s="111">
        <v>0</v>
      </c>
      <c r="R305" s="9"/>
      <c r="S305" s="9"/>
      <c r="T305" s="9"/>
      <c r="U305" s="9"/>
      <c r="V305" s="9"/>
      <c r="W305" s="9"/>
      <c r="X305" s="9"/>
      <c r="Y305" s="9"/>
      <c r="Z305" s="9"/>
      <c r="AA305" s="9"/>
      <c r="AB305" s="187"/>
      <c r="AC305" s="187"/>
      <c r="AD305" s="187"/>
      <c r="AE305" s="187"/>
      <c r="AF305" s="187"/>
      <c r="AG305" s="187"/>
      <c r="AH305" s="187"/>
      <c r="AI305" s="187"/>
      <c r="AJ305" s="187"/>
      <c r="AK305" s="187"/>
      <c r="AL305" s="187"/>
      <c r="AM305" s="187"/>
      <c r="AN305" s="187"/>
      <c r="AO305" s="187"/>
      <c r="AP305" s="187"/>
      <c r="AQ305" s="187"/>
      <c r="AR305" s="187"/>
      <c r="AS305" s="187"/>
      <c r="AT305" s="187"/>
      <c r="AU305" s="187"/>
      <c r="AV305" s="187"/>
      <c r="AW305" s="187"/>
      <c r="AX305" s="187"/>
      <c r="AY305" s="187"/>
      <c r="AZ305" s="187"/>
      <c r="BA305" s="187"/>
      <c r="BB305" s="187"/>
      <c r="BC305" s="187"/>
      <c r="BD305" s="187"/>
      <c r="BE305" s="187"/>
      <c r="BF305" s="187"/>
      <c r="BG305" s="187"/>
      <c r="BH305" s="187"/>
      <c r="BI305" s="187"/>
      <c r="BJ305" s="187"/>
      <c r="BK305" s="187"/>
      <c r="BL305" s="187"/>
    </row>
    <row r="306" spans="1:64" outlineLevel="1">
      <c r="A306" s="9"/>
      <c r="B306" s="9"/>
      <c r="C306" s="9"/>
      <c r="D306" s="129">
        <v>0</v>
      </c>
      <c r="E306" s="9"/>
      <c r="F306" s="9"/>
      <c r="G306" s="9"/>
      <c r="H306" s="9"/>
      <c r="I306" s="9"/>
      <c r="J306" s="9"/>
      <c r="K306" s="9"/>
      <c r="L306" s="111">
        <v>0</v>
      </c>
      <c r="M306" s="111">
        <v>0</v>
      </c>
      <c r="N306" s="111">
        <v>0</v>
      </c>
      <c r="O306" s="111">
        <v>0</v>
      </c>
      <c r="P306" s="111">
        <v>0</v>
      </c>
      <c r="Q306" s="111">
        <v>0</v>
      </c>
      <c r="R306" s="9"/>
      <c r="S306" s="9"/>
      <c r="T306" s="9"/>
      <c r="U306" s="9"/>
      <c r="V306" s="9"/>
      <c r="W306" s="9"/>
      <c r="X306" s="9"/>
      <c r="Y306" s="9"/>
      <c r="Z306" s="9"/>
      <c r="AA306" s="9"/>
      <c r="AB306" s="187"/>
      <c r="AC306" s="187"/>
      <c r="AD306" s="187"/>
      <c r="AE306" s="187"/>
      <c r="AF306" s="187"/>
      <c r="AG306" s="187"/>
      <c r="AH306" s="187"/>
      <c r="AI306" s="187"/>
      <c r="AJ306" s="187"/>
      <c r="AK306" s="187"/>
      <c r="AL306" s="187"/>
      <c r="AM306" s="187"/>
      <c r="AN306" s="187"/>
      <c r="AO306" s="187"/>
      <c r="AP306" s="187"/>
      <c r="AQ306" s="187"/>
      <c r="AR306" s="187"/>
      <c r="AS306" s="187"/>
      <c r="AT306" s="187"/>
      <c r="AU306" s="187"/>
      <c r="AV306" s="187"/>
      <c r="AW306" s="187"/>
      <c r="AX306" s="187"/>
      <c r="AY306" s="187"/>
      <c r="AZ306" s="187"/>
      <c r="BA306" s="187"/>
      <c r="BB306" s="187"/>
      <c r="BC306" s="187"/>
      <c r="BD306" s="187"/>
      <c r="BE306" s="187"/>
      <c r="BF306" s="187"/>
      <c r="BG306" s="187"/>
      <c r="BH306" s="187"/>
      <c r="BI306" s="187"/>
      <c r="BJ306" s="187"/>
      <c r="BK306" s="187"/>
      <c r="BL306" s="187"/>
    </row>
    <row r="307" spans="1:64" outlineLevel="1">
      <c r="A307" s="9"/>
      <c r="B307" s="9"/>
      <c r="C307" s="9"/>
      <c r="D307" s="129">
        <v>0</v>
      </c>
      <c r="E307" s="9"/>
      <c r="F307" s="9"/>
      <c r="G307" s="9"/>
      <c r="H307" s="9"/>
      <c r="I307" s="9"/>
      <c r="J307" s="9"/>
      <c r="K307" s="9"/>
      <c r="L307" s="111">
        <v>0</v>
      </c>
      <c r="M307" s="111">
        <v>0</v>
      </c>
      <c r="N307" s="111">
        <v>0</v>
      </c>
      <c r="O307" s="111">
        <v>0</v>
      </c>
      <c r="P307" s="111">
        <v>0</v>
      </c>
      <c r="Q307" s="111">
        <v>0</v>
      </c>
      <c r="R307" s="9"/>
      <c r="S307" s="9"/>
      <c r="T307" s="9"/>
      <c r="U307" s="9"/>
      <c r="V307" s="9"/>
      <c r="W307" s="9"/>
      <c r="X307" s="9"/>
      <c r="Y307" s="9"/>
      <c r="Z307" s="9"/>
      <c r="AA307" s="9"/>
      <c r="AB307" s="187"/>
      <c r="AC307" s="187"/>
      <c r="AD307" s="187"/>
      <c r="AE307" s="187"/>
      <c r="AF307" s="187"/>
      <c r="AG307" s="187"/>
      <c r="AH307" s="187"/>
      <c r="AI307" s="187"/>
      <c r="AJ307" s="187"/>
      <c r="AK307" s="187"/>
      <c r="AL307" s="187"/>
      <c r="AM307" s="187"/>
      <c r="AN307" s="187"/>
      <c r="AO307" s="187"/>
      <c r="AP307" s="187"/>
      <c r="AQ307" s="187"/>
      <c r="AR307" s="187"/>
      <c r="AS307" s="187"/>
      <c r="AT307" s="187"/>
      <c r="AU307" s="187"/>
      <c r="AV307" s="187"/>
      <c r="AW307" s="187"/>
      <c r="AX307" s="187"/>
      <c r="AY307" s="187"/>
      <c r="AZ307" s="187"/>
      <c r="BA307" s="187"/>
      <c r="BB307" s="187"/>
      <c r="BC307" s="187"/>
      <c r="BD307" s="187"/>
      <c r="BE307" s="187"/>
      <c r="BF307" s="187"/>
      <c r="BG307" s="187"/>
      <c r="BH307" s="187"/>
      <c r="BI307" s="187"/>
      <c r="BJ307" s="187"/>
      <c r="BK307" s="187"/>
      <c r="BL307" s="187"/>
    </row>
    <row r="308" spans="1:64" outlineLevel="1">
      <c r="A308" s="9"/>
      <c r="B308" s="9"/>
      <c r="C308" s="9"/>
      <c r="D308" s="129">
        <v>0</v>
      </c>
      <c r="E308" s="9"/>
      <c r="F308" s="9"/>
      <c r="G308" s="9"/>
      <c r="H308" s="9"/>
      <c r="I308" s="9"/>
      <c r="J308" s="9"/>
      <c r="K308" s="9"/>
      <c r="L308" s="111">
        <v>0</v>
      </c>
      <c r="M308" s="111">
        <v>0</v>
      </c>
      <c r="N308" s="111">
        <v>0</v>
      </c>
      <c r="O308" s="111">
        <v>0</v>
      </c>
      <c r="P308" s="111">
        <v>0</v>
      </c>
      <c r="Q308" s="111">
        <v>0</v>
      </c>
      <c r="R308" s="9"/>
      <c r="S308" s="9"/>
      <c r="T308" s="9"/>
      <c r="U308" s="9"/>
      <c r="V308" s="9"/>
      <c r="W308" s="9"/>
      <c r="X308" s="9"/>
      <c r="Y308" s="9"/>
      <c r="Z308" s="9"/>
      <c r="AA308" s="9"/>
      <c r="AB308" s="187"/>
      <c r="AC308" s="187"/>
      <c r="AD308" s="187"/>
      <c r="AE308" s="187"/>
      <c r="AF308" s="187"/>
      <c r="AG308" s="187"/>
      <c r="AH308" s="187"/>
      <c r="AI308" s="187"/>
      <c r="AJ308" s="187"/>
      <c r="AK308" s="187"/>
      <c r="AL308" s="187"/>
      <c r="AM308" s="187"/>
      <c r="AN308" s="187"/>
      <c r="AO308" s="187"/>
      <c r="AP308" s="187"/>
      <c r="AQ308" s="187"/>
      <c r="AR308" s="187"/>
      <c r="AS308" s="187"/>
      <c r="AT308" s="187"/>
      <c r="AU308" s="187"/>
      <c r="AV308" s="187"/>
      <c r="AW308" s="187"/>
      <c r="AX308" s="187"/>
      <c r="AY308" s="187"/>
      <c r="AZ308" s="187"/>
      <c r="BA308" s="187"/>
      <c r="BB308" s="187"/>
      <c r="BC308" s="187"/>
      <c r="BD308" s="187"/>
      <c r="BE308" s="187"/>
      <c r="BF308" s="187"/>
      <c r="BG308" s="187"/>
      <c r="BH308" s="187"/>
      <c r="BI308" s="187"/>
      <c r="BJ308" s="187"/>
      <c r="BK308" s="187"/>
      <c r="BL308" s="187"/>
    </row>
    <row r="309" spans="1:64" outlineLevel="1">
      <c r="A309" s="9"/>
      <c r="B309" s="9"/>
      <c r="C309" s="9"/>
      <c r="D309" s="129">
        <v>0</v>
      </c>
      <c r="E309" s="9"/>
      <c r="F309" s="9"/>
      <c r="G309" s="9"/>
      <c r="H309" s="9"/>
      <c r="I309" s="9"/>
      <c r="J309" s="9"/>
      <c r="K309" s="9"/>
      <c r="L309" s="111">
        <v>0</v>
      </c>
      <c r="M309" s="111">
        <v>0</v>
      </c>
      <c r="N309" s="111">
        <v>0</v>
      </c>
      <c r="O309" s="111">
        <v>0</v>
      </c>
      <c r="P309" s="111">
        <v>0</v>
      </c>
      <c r="Q309" s="111">
        <v>0</v>
      </c>
      <c r="R309" s="9"/>
      <c r="S309" s="9"/>
      <c r="T309" s="9"/>
      <c r="U309" s="9"/>
      <c r="V309" s="9"/>
      <c r="W309" s="9"/>
      <c r="X309" s="9"/>
      <c r="Y309" s="9"/>
      <c r="Z309" s="9"/>
      <c r="AA309" s="9"/>
      <c r="AB309" s="187"/>
      <c r="AC309" s="187"/>
      <c r="AD309" s="187"/>
      <c r="AE309" s="187"/>
      <c r="AF309" s="187"/>
      <c r="AG309" s="187"/>
      <c r="AH309" s="187"/>
      <c r="AI309" s="187"/>
      <c r="AJ309" s="187"/>
      <c r="AK309" s="187"/>
      <c r="AL309" s="187"/>
      <c r="AM309" s="187"/>
      <c r="AN309" s="187"/>
      <c r="AO309" s="187"/>
      <c r="AP309" s="187"/>
      <c r="AQ309" s="187"/>
      <c r="AR309" s="187"/>
      <c r="AS309" s="187"/>
      <c r="AT309" s="187"/>
      <c r="AU309" s="187"/>
      <c r="AV309" s="187"/>
      <c r="AW309" s="187"/>
      <c r="AX309" s="187"/>
      <c r="AY309" s="187"/>
      <c r="AZ309" s="187"/>
      <c r="BA309" s="187"/>
      <c r="BB309" s="187"/>
      <c r="BC309" s="187"/>
      <c r="BD309" s="187"/>
      <c r="BE309" s="187"/>
      <c r="BF309" s="187"/>
      <c r="BG309" s="187"/>
      <c r="BH309" s="187"/>
      <c r="BI309" s="187"/>
      <c r="BJ309" s="187"/>
      <c r="BK309" s="187"/>
      <c r="BL309" s="187"/>
    </row>
    <row r="310" spans="1:64" outlineLevel="1">
      <c r="A310" s="9"/>
      <c r="B310" s="9"/>
      <c r="C310" s="9"/>
      <c r="D310" s="129">
        <v>0</v>
      </c>
      <c r="E310" s="9"/>
      <c r="F310" s="9"/>
      <c r="G310" s="9"/>
      <c r="H310" s="9"/>
      <c r="I310" s="9"/>
      <c r="J310" s="9"/>
      <c r="K310" s="9"/>
      <c r="L310" s="111">
        <v>0</v>
      </c>
      <c r="M310" s="111">
        <v>0</v>
      </c>
      <c r="N310" s="111">
        <v>0</v>
      </c>
      <c r="O310" s="111">
        <v>0</v>
      </c>
      <c r="P310" s="111">
        <v>0</v>
      </c>
      <c r="Q310" s="111">
        <v>0</v>
      </c>
      <c r="R310" s="9"/>
      <c r="S310" s="9"/>
      <c r="T310" s="9"/>
      <c r="U310" s="9"/>
      <c r="V310" s="9"/>
      <c r="W310" s="9"/>
      <c r="X310" s="9"/>
      <c r="Y310" s="9"/>
      <c r="Z310" s="9"/>
      <c r="AA310" s="9"/>
      <c r="AB310" s="187"/>
      <c r="AC310" s="187"/>
      <c r="AD310" s="187"/>
      <c r="AE310" s="187"/>
      <c r="AF310" s="187"/>
      <c r="AG310" s="187"/>
      <c r="AH310" s="187"/>
      <c r="AI310" s="187"/>
      <c r="AJ310" s="187"/>
      <c r="AK310" s="187"/>
      <c r="AL310" s="187"/>
      <c r="AM310" s="187"/>
      <c r="AN310" s="187"/>
      <c r="AO310" s="187"/>
      <c r="AP310" s="187"/>
      <c r="AQ310" s="187"/>
      <c r="AR310" s="187"/>
      <c r="AS310" s="187"/>
      <c r="AT310" s="187"/>
      <c r="AU310" s="187"/>
      <c r="AV310" s="187"/>
      <c r="AW310" s="187"/>
      <c r="AX310" s="187"/>
      <c r="AY310" s="187"/>
      <c r="AZ310" s="187"/>
      <c r="BA310" s="187"/>
      <c r="BB310" s="187"/>
      <c r="BC310" s="187"/>
      <c r="BD310" s="187"/>
      <c r="BE310" s="187"/>
      <c r="BF310" s="187"/>
      <c r="BG310" s="187"/>
      <c r="BH310" s="187"/>
      <c r="BI310" s="187"/>
      <c r="BJ310" s="187"/>
      <c r="BK310" s="187"/>
      <c r="BL310" s="187"/>
    </row>
    <row r="311" spans="1:64" outlineLevel="1">
      <c r="A311" s="9"/>
      <c r="B311" s="9"/>
      <c r="C311" s="9"/>
      <c r="D311" s="129">
        <v>0</v>
      </c>
      <c r="E311" s="9"/>
      <c r="F311" s="9"/>
      <c r="G311" s="9"/>
      <c r="H311" s="9"/>
      <c r="I311" s="9"/>
      <c r="J311" s="9"/>
      <c r="K311" s="9"/>
      <c r="L311" s="111">
        <v>0</v>
      </c>
      <c r="M311" s="111">
        <v>0</v>
      </c>
      <c r="N311" s="111">
        <v>0</v>
      </c>
      <c r="O311" s="111">
        <v>0</v>
      </c>
      <c r="P311" s="111">
        <v>0</v>
      </c>
      <c r="Q311" s="111">
        <v>0</v>
      </c>
      <c r="R311" s="9"/>
      <c r="S311" s="9"/>
      <c r="T311" s="9"/>
      <c r="U311" s="9"/>
      <c r="V311" s="9"/>
      <c r="W311" s="9"/>
      <c r="X311" s="9"/>
      <c r="Y311" s="9"/>
      <c r="Z311" s="9"/>
      <c r="AA311" s="9"/>
      <c r="AB311" s="187"/>
      <c r="AC311" s="187"/>
      <c r="AD311" s="187"/>
      <c r="AE311" s="187"/>
      <c r="AF311" s="187"/>
      <c r="AG311" s="187"/>
      <c r="AH311" s="187"/>
      <c r="AI311" s="187"/>
      <c r="AJ311" s="187"/>
      <c r="AK311" s="187"/>
      <c r="AL311" s="187"/>
      <c r="AM311" s="187"/>
      <c r="AN311" s="187"/>
      <c r="AO311" s="187"/>
      <c r="AP311" s="187"/>
      <c r="AQ311" s="187"/>
      <c r="AR311" s="187"/>
      <c r="AS311" s="187"/>
      <c r="AT311" s="187"/>
      <c r="AU311" s="187"/>
      <c r="AV311" s="187"/>
      <c r="AW311" s="187"/>
      <c r="AX311" s="187"/>
      <c r="AY311" s="187"/>
      <c r="AZ311" s="187"/>
      <c r="BA311" s="187"/>
      <c r="BB311" s="187"/>
      <c r="BC311" s="187"/>
      <c r="BD311" s="187"/>
      <c r="BE311" s="187"/>
      <c r="BF311" s="187"/>
      <c r="BG311" s="187"/>
      <c r="BH311" s="187"/>
      <c r="BI311" s="187"/>
      <c r="BJ311" s="187"/>
      <c r="BK311" s="187"/>
      <c r="BL311" s="187"/>
    </row>
    <row r="312" spans="1:64" outlineLevel="1">
      <c r="A312" s="9"/>
      <c r="B312" s="9"/>
      <c r="C312" s="9"/>
      <c r="D312" s="129">
        <v>0</v>
      </c>
      <c r="E312" s="9"/>
      <c r="F312" s="9"/>
      <c r="G312" s="9"/>
      <c r="H312" s="9"/>
      <c r="I312" s="9"/>
      <c r="J312" s="9"/>
      <c r="K312" s="9"/>
      <c r="L312" s="111">
        <v>0</v>
      </c>
      <c r="M312" s="111">
        <v>0</v>
      </c>
      <c r="N312" s="111">
        <v>0</v>
      </c>
      <c r="O312" s="111">
        <v>0</v>
      </c>
      <c r="P312" s="111">
        <v>0</v>
      </c>
      <c r="Q312" s="111">
        <v>0</v>
      </c>
      <c r="R312" s="9"/>
      <c r="S312" s="9"/>
      <c r="T312" s="9"/>
      <c r="U312" s="9"/>
      <c r="V312" s="9"/>
      <c r="W312" s="9"/>
      <c r="X312" s="9"/>
      <c r="Y312" s="9"/>
      <c r="Z312" s="9"/>
      <c r="AA312" s="9"/>
      <c r="AB312" s="187"/>
      <c r="AC312" s="187"/>
      <c r="AD312" s="187"/>
      <c r="AE312" s="187"/>
      <c r="AF312" s="187"/>
      <c r="AG312" s="187"/>
      <c r="AH312" s="187"/>
      <c r="AI312" s="187"/>
      <c r="AJ312" s="187"/>
      <c r="AK312" s="187"/>
      <c r="AL312" s="187"/>
      <c r="AM312" s="187"/>
      <c r="AN312" s="187"/>
      <c r="AO312" s="187"/>
      <c r="AP312" s="187"/>
      <c r="AQ312" s="187"/>
      <c r="AR312" s="187"/>
      <c r="AS312" s="187"/>
      <c r="AT312" s="187"/>
      <c r="AU312" s="187"/>
      <c r="AV312" s="187"/>
      <c r="AW312" s="187"/>
      <c r="AX312" s="187"/>
      <c r="AY312" s="187"/>
      <c r="AZ312" s="187"/>
      <c r="BA312" s="187"/>
      <c r="BB312" s="187"/>
      <c r="BC312" s="187"/>
      <c r="BD312" s="187"/>
      <c r="BE312" s="187"/>
      <c r="BF312" s="187"/>
      <c r="BG312" s="187"/>
      <c r="BH312" s="187"/>
      <c r="BI312" s="187"/>
      <c r="BJ312" s="187"/>
      <c r="BK312" s="187"/>
      <c r="BL312" s="187"/>
    </row>
    <row r="313" spans="1:64" outlineLevel="1">
      <c r="A313" s="9"/>
      <c r="B313" s="9"/>
      <c r="C313" s="9"/>
      <c r="D313" s="129">
        <v>0</v>
      </c>
      <c r="E313" s="9"/>
      <c r="F313" s="9"/>
      <c r="G313" s="9"/>
      <c r="H313" s="9"/>
      <c r="I313" s="9"/>
      <c r="J313" s="9"/>
      <c r="K313" s="9"/>
      <c r="L313" s="111">
        <v>0</v>
      </c>
      <c r="M313" s="111">
        <v>0</v>
      </c>
      <c r="N313" s="111">
        <v>0</v>
      </c>
      <c r="O313" s="111">
        <v>0</v>
      </c>
      <c r="P313" s="111">
        <v>0</v>
      </c>
      <c r="Q313" s="111">
        <v>0</v>
      </c>
      <c r="R313" s="9"/>
      <c r="S313" s="9"/>
      <c r="T313" s="9"/>
      <c r="U313" s="9"/>
      <c r="V313" s="9"/>
      <c r="W313" s="9"/>
      <c r="X313" s="9"/>
      <c r="Y313" s="9"/>
      <c r="Z313" s="9"/>
      <c r="AA313" s="9"/>
      <c r="AB313" s="187"/>
      <c r="AC313" s="187"/>
      <c r="AD313" s="187"/>
      <c r="AE313" s="187"/>
      <c r="AF313" s="187"/>
      <c r="AG313" s="187"/>
      <c r="AH313" s="187"/>
      <c r="AI313" s="187"/>
      <c r="AJ313" s="187"/>
      <c r="AK313" s="187"/>
      <c r="AL313" s="187"/>
      <c r="AM313" s="187"/>
      <c r="AN313" s="187"/>
      <c r="AO313" s="187"/>
      <c r="AP313" s="187"/>
      <c r="AQ313" s="187"/>
      <c r="AR313" s="187"/>
      <c r="AS313" s="187"/>
      <c r="AT313" s="187"/>
      <c r="AU313" s="187"/>
      <c r="AV313" s="187"/>
      <c r="AW313" s="187"/>
      <c r="AX313" s="187"/>
      <c r="AY313" s="187"/>
      <c r="AZ313" s="187"/>
      <c r="BA313" s="187"/>
      <c r="BB313" s="187"/>
      <c r="BC313" s="187"/>
      <c r="BD313" s="187"/>
      <c r="BE313" s="187"/>
      <c r="BF313" s="187"/>
      <c r="BG313" s="187"/>
      <c r="BH313" s="187"/>
      <c r="BI313" s="187"/>
      <c r="BJ313" s="187"/>
      <c r="BK313" s="187"/>
      <c r="BL313" s="187"/>
    </row>
    <row r="314" spans="1:64" outlineLevel="1">
      <c r="A314" s="9"/>
      <c r="B314" s="9"/>
      <c r="C314" s="9"/>
      <c r="D314" s="129">
        <v>0</v>
      </c>
      <c r="E314" s="9"/>
      <c r="F314" s="9"/>
      <c r="G314" s="9"/>
      <c r="H314" s="9"/>
      <c r="I314" s="9"/>
      <c r="J314" s="9"/>
      <c r="K314" s="9"/>
      <c r="L314" s="111">
        <v>0</v>
      </c>
      <c r="M314" s="111">
        <v>0</v>
      </c>
      <c r="N314" s="111">
        <v>0</v>
      </c>
      <c r="O314" s="111">
        <v>0</v>
      </c>
      <c r="P314" s="111">
        <v>0</v>
      </c>
      <c r="Q314" s="252">
        <v>0</v>
      </c>
      <c r="R314" s="9"/>
      <c r="S314" s="9"/>
      <c r="T314" s="9"/>
      <c r="U314" s="9"/>
      <c r="V314" s="9"/>
      <c r="W314" s="9"/>
      <c r="X314" s="9"/>
      <c r="Y314" s="9"/>
      <c r="Z314" s="9"/>
      <c r="AA314" s="9"/>
      <c r="AB314" s="187"/>
      <c r="AC314" s="187"/>
      <c r="AD314" s="187"/>
      <c r="AE314" s="187"/>
      <c r="AF314" s="187"/>
      <c r="AG314" s="187"/>
      <c r="AH314" s="187"/>
      <c r="AI314" s="187"/>
      <c r="AJ314" s="187"/>
      <c r="AK314" s="187"/>
      <c r="AL314" s="187"/>
      <c r="AM314" s="187"/>
      <c r="AN314" s="187"/>
      <c r="AO314" s="187"/>
      <c r="AP314" s="187"/>
      <c r="AQ314" s="187"/>
      <c r="AR314" s="187"/>
      <c r="AS314" s="187"/>
      <c r="AT314" s="187"/>
      <c r="AU314" s="187"/>
      <c r="AV314" s="187"/>
      <c r="AW314" s="187"/>
      <c r="AX314" s="187"/>
      <c r="AY314" s="187"/>
      <c r="AZ314" s="187"/>
      <c r="BA314" s="187"/>
      <c r="BB314" s="187"/>
      <c r="BC314" s="187"/>
      <c r="BD314" s="187"/>
      <c r="BE314" s="187"/>
      <c r="BF314" s="187"/>
      <c r="BG314" s="187"/>
      <c r="BH314" s="187"/>
      <c r="BI314" s="187"/>
      <c r="BJ314" s="187"/>
      <c r="BK314" s="187"/>
      <c r="BL314" s="187"/>
    </row>
    <row r="315" spans="1:64" outlineLevel="1">
      <c r="A315" s="9"/>
      <c r="B315" s="9"/>
      <c r="C315" s="9"/>
      <c r="D315" s="129">
        <v>0</v>
      </c>
      <c r="E315" s="9"/>
      <c r="F315" s="9"/>
      <c r="G315" s="9"/>
      <c r="H315" s="9"/>
      <c r="I315" s="9"/>
      <c r="J315" s="9"/>
      <c r="K315" s="9"/>
      <c r="L315" s="111">
        <v>0</v>
      </c>
      <c r="M315" s="111">
        <v>0</v>
      </c>
      <c r="N315" s="111">
        <v>0</v>
      </c>
      <c r="O315" s="111">
        <v>0</v>
      </c>
      <c r="P315" s="111">
        <v>0</v>
      </c>
      <c r="Q315" s="252">
        <v>0</v>
      </c>
      <c r="R315" s="9"/>
      <c r="S315" s="9"/>
      <c r="T315" s="9"/>
      <c r="U315" s="9"/>
      <c r="V315" s="9"/>
      <c r="W315" s="9"/>
      <c r="X315" s="9"/>
      <c r="Y315" s="9"/>
      <c r="Z315" s="9"/>
      <c r="AA315" s="9"/>
      <c r="AB315" s="187"/>
      <c r="AC315" s="187"/>
      <c r="AD315" s="187"/>
      <c r="AE315" s="187"/>
      <c r="AF315" s="187"/>
      <c r="AG315" s="187"/>
      <c r="AH315" s="187"/>
      <c r="AI315" s="187"/>
      <c r="AJ315" s="187"/>
      <c r="AK315" s="187"/>
      <c r="AL315" s="187"/>
      <c r="AM315" s="187"/>
      <c r="AN315" s="187"/>
      <c r="AO315" s="187"/>
      <c r="AP315" s="187"/>
      <c r="AQ315" s="187"/>
      <c r="AR315" s="187"/>
      <c r="AS315" s="187"/>
      <c r="AT315" s="187"/>
      <c r="AU315" s="187"/>
      <c r="AV315" s="187"/>
      <c r="AW315" s="187"/>
      <c r="AX315" s="187"/>
      <c r="AY315" s="187"/>
      <c r="AZ315" s="187"/>
      <c r="BA315" s="187"/>
      <c r="BB315" s="187"/>
      <c r="BC315" s="187"/>
      <c r="BD315" s="187"/>
      <c r="BE315" s="187"/>
      <c r="BF315" s="187"/>
      <c r="BG315" s="187"/>
      <c r="BH315" s="187"/>
      <c r="BI315" s="187"/>
      <c r="BJ315" s="187"/>
      <c r="BK315" s="187"/>
      <c r="BL315" s="187"/>
    </row>
    <row r="316" spans="1:64" outlineLevel="1">
      <c r="A316" s="9"/>
      <c r="B316" s="9"/>
      <c r="C316" s="9"/>
      <c r="D316" s="129">
        <v>0</v>
      </c>
      <c r="E316" s="9"/>
      <c r="F316" s="9"/>
      <c r="G316" s="9"/>
      <c r="H316" s="9"/>
      <c r="I316" s="9"/>
      <c r="J316" s="9"/>
      <c r="K316" s="9"/>
      <c r="L316" s="111">
        <v>0</v>
      </c>
      <c r="M316" s="111">
        <v>0</v>
      </c>
      <c r="N316" s="111">
        <v>0</v>
      </c>
      <c r="O316" s="111">
        <v>0</v>
      </c>
      <c r="P316" s="111">
        <v>0</v>
      </c>
      <c r="Q316" s="252">
        <v>0</v>
      </c>
      <c r="R316" s="9"/>
      <c r="S316" s="9"/>
      <c r="T316" s="9"/>
      <c r="U316" s="9"/>
      <c r="V316" s="9"/>
      <c r="W316" s="9"/>
      <c r="X316" s="9"/>
      <c r="Y316" s="9"/>
      <c r="Z316" s="9"/>
      <c r="AA316" s="9"/>
      <c r="AB316" s="187"/>
      <c r="AC316" s="187"/>
      <c r="AD316" s="187"/>
      <c r="AE316" s="187"/>
      <c r="AF316" s="187"/>
      <c r="AG316" s="187"/>
      <c r="AH316" s="187"/>
      <c r="AI316" s="187"/>
      <c r="AJ316" s="187"/>
      <c r="AK316" s="187"/>
      <c r="AL316" s="187"/>
      <c r="AM316" s="187"/>
      <c r="AN316" s="187"/>
      <c r="AO316" s="187"/>
      <c r="AP316" s="187"/>
      <c r="AQ316" s="187"/>
      <c r="AR316" s="187"/>
      <c r="AS316" s="187"/>
      <c r="AT316" s="187"/>
      <c r="AU316" s="187"/>
      <c r="AV316" s="187"/>
      <c r="AW316" s="187"/>
      <c r="AX316" s="187"/>
      <c r="AY316" s="187"/>
      <c r="AZ316" s="187"/>
      <c r="BA316" s="187"/>
      <c r="BB316" s="187"/>
      <c r="BC316" s="187"/>
      <c r="BD316" s="187"/>
      <c r="BE316" s="187"/>
      <c r="BF316" s="187"/>
      <c r="BG316" s="187"/>
      <c r="BH316" s="187"/>
      <c r="BI316" s="187"/>
      <c r="BJ316" s="187"/>
      <c r="BK316" s="187"/>
      <c r="BL316" s="187"/>
    </row>
    <row r="317" spans="1:64" outlineLevel="1">
      <c r="A317" s="9"/>
      <c r="B317" s="9"/>
      <c r="C317" s="9"/>
      <c r="D317" s="129">
        <v>0</v>
      </c>
      <c r="E317" s="9"/>
      <c r="F317" s="9"/>
      <c r="G317" s="9"/>
      <c r="H317" s="9"/>
      <c r="I317" s="9"/>
      <c r="J317" s="9"/>
      <c r="K317" s="9"/>
      <c r="L317" s="111">
        <v>0</v>
      </c>
      <c r="M317" s="111">
        <v>0</v>
      </c>
      <c r="N317" s="111">
        <v>0</v>
      </c>
      <c r="O317" s="111">
        <v>0</v>
      </c>
      <c r="P317" s="111">
        <v>0</v>
      </c>
      <c r="Q317" s="252">
        <v>0</v>
      </c>
      <c r="R317" s="9"/>
      <c r="S317" s="9"/>
      <c r="T317" s="9"/>
      <c r="U317" s="9"/>
      <c r="V317" s="9"/>
      <c r="W317" s="9"/>
      <c r="X317" s="9"/>
      <c r="Y317" s="9"/>
      <c r="Z317" s="9"/>
      <c r="AA317" s="9"/>
      <c r="AB317" s="187"/>
      <c r="AC317" s="187"/>
      <c r="AD317" s="187"/>
      <c r="AE317" s="187"/>
      <c r="AF317" s="187"/>
      <c r="AG317" s="187"/>
      <c r="AH317" s="187"/>
      <c r="AI317" s="187"/>
      <c r="AJ317" s="187"/>
      <c r="AK317" s="187"/>
      <c r="AL317" s="187"/>
      <c r="AM317" s="187"/>
      <c r="AN317" s="187"/>
      <c r="AO317" s="187"/>
      <c r="AP317" s="187"/>
      <c r="AQ317" s="187"/>
      <c r="AR317" s="187"/>
      <c r="AS317" s="187"/>
      <c r="AT317" s="187"/>
      <c r="AU317" s="187"/>
      <c r="AV317" s="187"/>
      <c r="AW317" s="187"/>
      <c r="AX317" s="187"/>
      <c r="AY317" s="187"/>
      <c r="AZ317" s="187"/>
      <c r="BA317" s="187"/>
      <c r="BB317" s="187"/>
      <c r="BC317" s="187"/>
      <c r="BD317" s="187"/>
      <c r="BE317" s="187"/>
      <c r="BF317" s="187"/>
      <c r="BG317" s="187"/>
      <c r="BH317" s="187"/>
      <c r="BI317" s="187"/>
      <c r="BJ317" s="187"/>
      <c r="BK317" s="187"/>
      <c r="BL317" s="187"/>
    </row>
    <row r="318" spans="1:64" outlineLevel="1">
      <c r="A318" s="9"/>
      <c r="B318" s="9"/>
      <c r="C318" s="9"/>
      <c r="D318" s="129">
        <v>0</v>
      </c>
      <c r="E318" s="9"/>
      <c r="F318" s="9"/>
      <c r="G318" s="9"/>
      <c r="H318" s="9"/>
      <c r="I318" s="9"/>
      <c r="J318" s="9"/>
      <c r="K318" s="9"/>
      <c r="L318" s="111">
        <v>0</v>
      </c>
      <c r="M318" s="111">
        <v>0</v>
      </c>
      <c r="N318" s="111">
        <v>0</v>
      </c>
      <c r="O318" s="111">
        <v>0</v>
      </c>
      <c r="P318" s="111">
        <v>0</v>
      </c>
      <c r="Q318" s="252">
        <v>0</v>
      </c>
      <c r="R318" s="9"/>
      <c r="S318" s="9"/>
      <c r="T318" s="9"/>
      <c r="U318" s="9"/>
      <c r="V318" s="9"/>
      <c r="W318" s="9"/>
      <c r="X318" s="9"/>
      <c r="Y318" s="9"/>
      <c r="Z318" s="9"/>
      <c r="AA318" s="9"/>
      <c r="AB318" s="187"/>
      <c r="AC318" s="187"/>
      <c r="AD318" s="187"/>
      <c r="AE318" s="187"/>
      <c r="AF318" s="187"/>
      <c r="AG318" s="187"/>
      <c r="AH318" s="187"/>
      <c r="AI318" s="187"/>
      <c r="AJ318" s="187"/>
      <c r="AK318" s="187"/>
      <c r="AL318" s="187"/>
      <c r="AM318" s="187"/>
      <c r="AN318" s="187"/>
      <c r="AO318" s="187"/>
      <c r="AP318" s="187"/>
      <c r="AQ318" s="187"/>
      <c r="AR318" s="187"/>
      <c r="AS318" s="187"/>
      <c r="AT318" s="187"/>
      <c r="AU318" s="187"/>
      <c r="AV318" s="187"/>
      <c r="AW318" s="187"/>
      <c r="AX318" s="187"/>
      <c r="AY318" s="187"/>
      <c r="AZ318" s="187"/>
      <c r="BA318" s="187"/>
      <c r="BB318" s="187"/>
      <c r="BC318" s="187"/>
      <c r="BD318" s="187"/>
      <c r="BE318" s="187"/>
      <c r="BF318" s="187"/>
      <c r="BG318" s="187"/>
      <c r="BH318" s="187"/>
      <c r="BI318" s="187"/>
      <c r="BJ318" s="187"/>
      <c r="BK318" s="187"/>
      <c r="BL318" s="187"/>
    </row>
    <row r="319" spans="1:64" outlineLevel="1">
      <c r="A319" s="9"/>
      <c r="B319" s="9"/>
      <c r="C319" s="9"/>
      <c r="D319" s="129">
        <v>0</v>
      </c>
      <c r="E319" s="9"/>
      <c r="F319" s="9"/>
      <c r="G319" s="9"/>
      <c r="H319" s="9"/>
      <c r="I319" s="9"/>
      <c r="J319" s="9"/>
      <c r="K319" s="9"/>
      <c r="L319" s="111">
        <v>0</v>
      </c>
      <c r="M319" s="111">
        <v>0</v>
      </c>
      <c r="N319" s="111">
        <v>0</v>
      </c>
      <c r="O319" s="111">
        <v>0</v>
      </c>
      <c r="P319" s="111">
        <v>0</v>
      </c>
      <c r="Q319" s="252">
        <v>0</v>
      </c>
      <c r="R319" s="9"/>
      <c r="S319" s="9"/>
      <c r="T319" s="9"/>
      <c r="U319" s="9"/>
      <c r="V319" s="9"/>
      <c r="W319" s="9"/>
      <c r="X319" s="9"/>
      <c r="Y319" s="9"/>
      <c r="Z319" s="9"/>
      <c r="AA319" s="9"/>
      <c r="AB319" s="187"/>
      <c r="AC319" s="187"/>
      <c r="AD319" s="187"/>
      <c r="AE319" s="187"/>
      <c r="AF319" s="187"/>
      <c r="AG319" s="187"/>
      <c r="AH319" s="187"/>
      <c r="AI319" s="187"/>
      <c r="AJ319" s="187"/>
      <c r="AK319" s="187"/>
      <c r="AL319" s="187"/>
      <c r="AM319" s="187"/>
      <c r="AN319" s="187"/>
      <c r="AO319" s="187"/>
      <c r="AP319" s="187"/>
      <c r="AQ319" s="187"/>
      <c r="AR319" s="187"/>
      <c r="AS319" s="187"/>
      <c r="AT319" s="187"/>
      <c r="AU319" s="187"/>
      <c r="AV319" s="187"/>
      <c r="AW319" s="187"/>
      <c r="AX319" s="187"/>
      <c r="AY319" s="187"/>
      <c r="AZ319" s="187"/>
      <c r="BA319" s="187"/>
      <c r="BB319" s="187"/>
      <c r="BC319" s="187"/>
      <c r="BD319" s="187"/>
      <c r="BE319" s="187"/>
      <c r="BF319" s="187"/>
      <c r="BG319" s="187"/>
      <c r="BH319" s="187"/>
      <c r="BI319" s="187"/>
      <c r="BJ319" s="187"/>
      <c r="BK319" s="187"/>
      <c r="BL319" s="187"/>
    </row>
    <row r="320" spans="1:64" outlineLevel="1">
      <c r="A320" s="9"/>
      <c r="B320" s="9"/>
      <c r="C320" s="9"/>
      <c r="D320" s="129">
        <v>0</v>
      </c>
      <c r="E320" s="9"/>
      <c r="F320" s="9"/>
      <c r="G320" s="9"/>
      <c r="H320" s="9"/>
      <c r="I320" s="9"/>
      <c r="J320" s="9"/>
      <c r="K320" s="9"/>
      <c r="L320" s="111">
        <v>0</v>
      </c>
      <c r="M320" s="111">
        <v>0</v>
      </c>
      <c r="N320" s="111">
        <v>0</v>
      </c>
      <c r="O320" s="111">
        <v>0</v>
      </c>
      <c r="P320" s="111">
        <v>0</v>
      </c>
      <c r="Q320" s="252">
        <v>0</v>
      </c>
      <c r="R320" s="9"/>
      <c r="S320" s="9"/>
      <c r="T320" s="9"/>
      <c r="U320" s="9"/>
      <c r="V320" s="9"/>
      <c r="W320" s="9"/>
      <c r="X320" s="9"/>
      <c r="Y320" s="9"/>
      <c r="Z320" s="9"/>
      <c r="AA320" s="9"/>
      <c r="AB320" s="187"/>
      <c r="AC320" s="187"/>
      <c r="AD320" s="187"/>
      <c r="AE320" s="187"/>
      <c r="AF320" s="187"/>
      <c r="AG320" s="187"/>
      <c r="AH320" s="187"/>
      <c r="AI320" s="187"/>
      <c r="AJ320" s="187"/>
      <c r="AK320" s="187"/>
      <c r="AL320" s="187"/>
      <c r="AM320" s="187"/>
      <c r="AN320" s="187"/>
      <c r="AO320" s="187"/>
      <c r="AP320" s="187"/>
      <c r="AQ320" s="187"/>
      <c r="AR320" s="187"/>
      <c r="AS320" s="187"/>
      <c r="AT320" s="187"/>
      <c r="AU320" s="187"/>
      <c r="AV320" s="187"/>
      <c r="AW320" s="187"/>
      <c r="AX320" s="187"/>
      <c r="AY320" s="187"/>
      <c r="AZ320" s="187"/>
      <c r="BA320" s="187"/>
      <c r="BB320" s="187"/>
      <c r="BC320" s="187"/>
      <c r="BD320" s="187"/>
      <c r="BE320" s="187"/>
      <c r="BF320" s="187"/>
      <c r="BG320" s="187"/>
      <c r="BH320" s="187"/>
      <c r="BI320" s="187"/>
      <c r="BJ320" s="187"/>
      <c r="BK320" s="187"/>
      <c r="BL320" s="187"/>
    </row>
    <row r="321" spans="1:64" outlineLevel="1">
      <c r="A321" s="9"/>
      <c r="B321" s="9"/>
      <c r="C321" s="9"/>
      <c r="D321" s="129">
        <v>0</v>
      </c>
      <c r="E321" s="9"/>
      <c r="F321" s="9"/>
      <c r="G321" s="9"/>
      <c r="H321" s="9"/>
      <c r="I321" s="9"/>
      <c r="J321" s="9"/>
      <c r="K321" s="9"/>
      <c r="L321" s="111">
        <v>0</v>
      </c>
      <c r="M321" s="111">
        <v>0</v>
      </c>
      <c r="N321" s="111">
        <v>0</v>
      </c>
      <c r="O321" s="111">
        <v>0</v>
      </c>
      <c r="P321" s="111">
        <v>0</v>
      </c>
      <c r="Q321" s="252">
        <v>0</v>
      </c>
      <c r="R321" s="9"/>
      <c r="S321" s="9"/>
      <c r="T321" s="9"/>
      <c r="U321" s="9"/>
      <c r="V321" s="9"/>
      <c r="W321" s="9"/>
      <c r="X321" s="9"/>
      <c r="Y321" s="9"/>
      <c r="Z321" s="9"/>
      <c r="AA321" s="9"/>
      <c r="AB321" s="187"/>
      <c r="AC321" s="187"/>
      <c r="AD321" s="187"/>
      <c r="AE321" s="187"/>
      <c r="AF321" s="187"/>
      <c r="AG321" s="187"/>
      <c r="AH321" s="187"/>
      <c r="AI321" s="187"/>
      <c r="AJ321" s="187"/>
      <c r="AK321" s="187"/>
      <c r="AL321" s="187"/>
      <c r="AM321" s="187"/>
      <c r="AN321" s="187"/>
      <c r="AO321" s="187"/>
      <c r="AP321" s="187"/>
      <c r="AQ321" s="187"/>
      <c r="AR321" s="187"/>
      <c r="AS321" s="187"/>
      <c r="AT321" s="187"/>
      <c r="AU321" s="187"/>
      <c r="AV321" s="187"/>
      <c r="AW321" s="187"/>
      <c r="AX321" s="187"/>
      <c r="AY321" s="187"/>
      <c r="AZ321" s="187"/>
      <c r="BA321" s="187"/>
      <c r="BB321" s="187"/>
      <c r="BC321" s="187"/>
      <c r="BD321" s="187"/>
      <c r="BE321" s="187"/>
      <c r="BF321" s="187"/>
      <c r="BG321" s="187"/>
      <c r="BH321" s="187"/>
      <c r="BI321" s="187"/>
      <c r="BJ321" s="187"/>
      <c r="BK321" s="187"/>
      <c r="BL321" s="187"/>
    </row>
    <row r="322" spans="1:64" outlineLevel="1">
      <c r="A322" s="9"/>
      <c r="B322" s="9"/>
      <c r="C322" s="9"/>
      <c r="D322" s="129">
        <v>0</v>
      </c>
      <c r="E322" s="9"/>
      <c r="F322" s="9"/>
      <c r="G322" s="9"/>
      <c r="H322" s="9"/>
      <c r="I322" s="9"/>
      <c r="J322" s="9"/>
      <c r="K322" s="9"/>
      <c r="L322" s="111">
        <v>0</v>
      </c>
      <c r="M322" s="111">
        <v>0</v>
      </c>
      <c r="N322" s="111">
        <v>0</v>
      </c>
      <c r="O322" s="111">
        <v>0</v>
      </c>
      <c r="P322" s="111">
        <v>0</v>
      </c>
      <c r="Q322" s="252">
        <v>0</v>
      </c>
      <c r="R322" s="9"/>
      <c r="S322" s="9"/>
      <c r="T322" s="9"/>
      <c r="U322" s="9"/>
      <c r="V322" s="9"/>
      <c r="W322" s="9"/>
      <c r="X322" s="9"/>
      <c r="Y322" s="9"/>
      <c r="Z322" s="9"/>
      <c r="AA322" s="9"/>
      <c r="AB322" s="187"/>
      <c r="AC322" s="187"/>
      <c r="AD322" s="187"/>
      <c r="AE322" s="187"/>
      <c r="AF322" s="187"/>
      <c r="AG322" s="187"/>
      <c r="AH322" s="187"/>
      <c r="AI322" s="187"/>
      <c r="AJ322" s="187"/>
      <c r="AK322" s="187"/>
      <c r="AL322" s="187"/>
      <c r="AM322" s="187"/>
      <c r="AN322" s="187"/>
      <c r="AO322" s="187"/>
      <c r="AP322" s="187"/>
      <c r="AQ322" s="187"/>
      <c r="AR322" s="187"/>
      <c r="AS322" s="187"/>
      <c r="AT322" s="187"/>
      <c r="AU322" s="187"/>
      <c r="AV322" s="187"/>
      <c r="AW322" s="187"/>
      <c r="AX322" s="187"/>
      <c r="AY322" s="187"/>
      <c r="AZ322" s="187"/>
      <c r="BA322" s="187"/>
      <c r="BB322" s="187"/>
      <c r="BC322" s="187"/>
      <c r="BD322" s="187"/>
      <c r="BE322" s="187"/>
      <c r="BF322" s="187"/>
      <c r="BG322" s="187"/>
      <c r="BH322" s="187"/>
      <c r="BI322" s="187"/>
      <c r="BJ322" s="187"/>
      <c r="BK322" s="187"/>
      <c r="BL322" s="187"/>
    </row>
    <row r="323" spans="1:64" outlineLevel="1">
      <c r="A323" s="9"/>
      <c r="B323" s="9"/>
      <c r="C323" s="9"/>
      <c r="D323" s="129">
        <v>0</v>
      </c>
      <c r="E323" s="9"/>
      <c r="F323" s="9"/>
      <c r="G323" s="9"/>
      <c r="H323" s="9"/>
      <c r="I323" s="9"/>
      <c r="J323" s="9"/>
      <c r="K323" s="9"/>
      <c r="L323" s="111">
        <v>0</v>
      </c>
      <c r="M323" s="111">
        <v>0</v>
      </c>
      <c r="N323" s="111">
        <v>0</v>
      </c>
      <c r="O323" s="111">
        <v>0</v>
      </c>
      <c r="P323" s="111">
        <v>0</v>
      </c>
      <c r="Q323" s="252">
        <v>0</v>
      </c>
      <c r="R323" s="9"/>
      <c r="S323" s="9"/>
      <c r="T323" s="9"/>
      <c r="U323" s="9"/>
      <c r="V323" s="9"/>
      <c r="W323" s="9"/>
      <c r="X323" s="9"/>
      <c r="Y323" s="9"/>
      <c r="Z323" s="9"/>
      <c r="AA323" s="9"/>
      <c r="AB323" s="187"/>
      <c r="AC323" s="187"/>
      <c r="AD323" s="187"/>
      <c r="AE323" s="187"/>
      <c r="AF323" s="187"/>
      <c r="AG323" s="187"/>
      <c r="AH323" s="187"/>
      <c r="AI323" s="187"/>
      <c r="AJ323" s="187"/>
      <c r="AK323" s="187"/>
      <c r="AL323" s="187"/>
      <c r="AM323" s="187"/>
      <c r="AN323" s="187"/>
      <c r="AO323" s="187"/>
      <c r="AP323" s="187"/>
      <c r="AQ323" s="187"/>
      <c r="AR323" s="187"/>
      <c r="AS323" s="187"/>
      <c r="AT323" s="187"/>
      <c r="AU323" s="187"/>
      <c r="AV323" s="187"/>
      <c r="AW323" s="187"/>
      <c r="AX323" s="187"/>
      <c r="AY323" s="187"/>
      <c r="AZ323" s="187"/>
      <c r="BA323" s="187"/>
      <c r="BB323" s="187"/>
      <c r="BC323" s="187"/>
      <c r="BD323" s="187"/>
      <c r="BE323" s="187"/>
      <c r="BF323" s="187"/>
      <c r="BG323" s="187"/>
      <c r="BH323" s="187"/>
      <c r="BI323" s="187"/>
      <c r="BJ323" s="187"/>
      <c r="BK323" s="187"/>
      <c r="BL323" s="187"/>
    </row>
    <row r="324" spans="1:64" outlineLevel="1">
      <c r="A324" s="9"/>
      <c r="B324" s="9"/>
      <c r="C324" s="9"/>
      <c r="D324" s="129">
        <v>0</v>
      </c>
      <c r="E324" s="9"/>
      <c r="F324" s="9"/>
      <c r="G324" s="9"/>
      <c r="H324" s="9"/>
      <c r="I324" s="9"/>
      <c r="J324" s="9"/>
      <c r="K324" s="9"/>
      <c r="L324" s="111">
        <v>0</v>
      </c>
      <c r="M324" s="111">
        <v>0</v>
      </c>
      <c r="N324" s="111">
        <v>0</v>
      </c>
      <c r="O324" s="111">
        <v>0</v>
      </c>
      <c r="P324" s="111">
        <v>0</v>
      </c>
      <c r="Q324" s="252">
        <v>0</v>
      </c>
      <c r="R324" s="9"/>
      <c r="S324" s="9"/>
      <c r="T324" s="9"/>
      <c r="U324" s="9"/>
      <c r="V324" s="9"/>
      <c r="W324" s="9"/>
      <c r="X324" s="9"/>
      <c r="Y324" s="9"/>
      <c r="Z324" s="9"/>
      <c r="AA324" s="9"/>
      <c r="AB324" s="187"/>
      <c r="AC324" s="187"/>
      <c r="AD324" s="187"/>
      <c r="AE324" s="187"/>
      <c r="AF324" s="187"/>
      <c r="AG324" s="187"/>
      <c r="AH324" s="187"/>
      <c r="AI324" s="187"/>
      <c r="AJ324" s="187"/>
      <c r="AK324" s="187"/>
      <c r="AL324" s="187"/>
      <c r="AM324" s="187"/>
      <c r="AN324" s="187"/>
      <c r="AO324" s="187"/>
      <c r="AP324" s="187"/>
      <c r="AQ324" s="187"/>
      <c r="AR324" s="187"/>
      <c r="AS324" s="187"/>
      <c r="AT324" s="187"/>
      <c r="AU324" s="187"/>
      <c r="AV324" s="187"/>
      <c r="AW324" s="187"/>
      <c r="AX324" s="187"/>
      <c r="AY324" s="187"/>
      <c r="AZ324" s="187"/>
      <c r="BA324" s="187"/>
      <c r="BB324" s="187"/>
      <c r="BC324" s="187"/>
      <c r="BD324" s="187"/>
      <c r="BE324" s="187"/>
      <c r="BF324" s="187"/>
      <c r="BG324" s="187"/>
      <c r="BH324" s="187"/>
      <c r="BI324" s="187"/>
      <c r="BJ324" s="187"/>
      <c r="BK324" s="187"/>
      <c r="BL324" s="187"/>
    </row>
    <row r="325" spans="1:64">
      <c r="A325" s="9"/>
      <c r="B325" s="9"/>
      <c r="C325" s="9"/>
      <c r="D325" s="9"/>
      <c r="E325" s="9"/>
      <c r="F325" s="9"/>
      <c r="G325" s="9"/>
      <c r="H325" s="9"/>
      <c r="I325" s="9"/>
      <c r="J325" s="9"/>
      <c r="K325" s="9"/>
      <c r="L325" s="9"/>
      <c r="M325" s="9"/>
      <c r="N325" s="12"/>
      <c r="O325" s="9"/>
      <c r="P325" s="9"/>
      <c r="Q325" s="9"/>
      <c r="R325" s="9"/>
      <c r="S325" s="9"/>
      <c r="T325" s="9"/>
      <c r="U325" s="9"/>
      <c r="V325" s="9"/>
      <c r="W325" s="9"/>
      <c r="X325" s="9"/>
      <c r="Y325" s="9"/>
      <c r="Z325" s="9"/>
      <c r="AA325" s="9"/>
      <c r="AB325" s="187"/>
      <c r="AC325" s="187"/>
      <c r="AD325" s="187"/>
      <c r="AE325" s="187"/>
      <c r="AF325" s="187"/>
      <c r="AG325" s="187"/>
      <c r="AH325" s="187"/>
      <c r="AI325" s="187"/>
      <c r="AJ325" s="187"/>
      <c r="AK325" s="187"/>
      <c r="AL325" s="187"/>
      <c r="AM325" s="187"/>
      <c r="AN325" s="187"/>
      <c r="AO325" s="187"/>
      <c r="AP325" s="187"/>
      <c r="AQ325" s="187"/>
      <c r="AR325" s="187"/>
      <c r="AS325" s="187"/>
      <c r="AT325" s="187"/>
      <c r="AU325" s="187"/>
      <c r="AV325" s="187"/>
      <c r="AW325" s="187"/>
      <c r="AX325" s="187"/>
      <c r="AY325" s="187"/>
      <c r="AZ325" s="187"/>
      <c r="BA325" s="187"/>
      <c r="BB325" s="187"/>
      <c r="BC325" s="187"/>
      <c r="BD325" s="187"/>
      <c r="BE325" s="187"/>
      <c r="BF325" s="187"/>
      <c r="BG325" s="187"/>
      <c r="BH325" s="187"/>
      <c r="BI325" s="187"/>
      <c r="BJ325" s="187"/>
      <c r="BK325" s="187"/>
      <c r="BL325" s="187"/>
    </row>
    <row r="326" spans="1:64">
      <c r="A326" s="9"/>
      <c r="B326" s="9"/>
      <c r="C326" s="9" t="s">
        <v>58</v>
      </c>
      <c r="D326" s="9"/>
      <c r="E326" s="9"/>
      <c r="F326" s="9"/>
      <c r="G326" s="9"/>
      <c r="H326" s="9"/>
      <c r="I326" s="9"/>
      <c r="J326" s="9"/>
      <c r="K326" s="9"/>
      <c r="L326" s="37">
        <v>0</v>
      </c>
      <c r="M326" s="37">
        <v>0</v>
      </c>
      <c r="N326" s="37">
        <v>0</v>
      </c>
      <c r="O326" s="37">
        <v>0</v>
      </c>
      <c r="P326" s="37">
        <v>0</v>
      </c>
      <c r="Q326" s="37">
        <v>0</v>
      </c>
      <c r="R326" s="9"/>
      <c r="S326" s="9"/>
      <c r="T326" s="9"/>
      <c r="U326" s="9"/>
      <c r="V326" s="9"/>
      <c r="W326" s="9"/>
      <c r="X326" s="9"/>
      <c r="Y326" s="9"/>
      <c r="Z326" s="9"/>
      <c r="AA326" s="9"/>
      <c r="AB326" s="187"/>
      <c r="AC326" s="187"/>
      <c r="AD326" s="187"/>
      <c r="AE326" s="187"/>
      <c r="AF326" s="187"/>
      <c r="AG326" s="187"/>
      <c r="AH326" s="187"/>
      <c r="AI326" s="187"/>
      <c r="AJ326" s="187"/>
      <c r="AK326" s="187"/>
      <c r="AL326" s="187"/>
      <c r="AM326" s="187"/>
      <c r="AN326" s="187"/>
      <c r="AO326" s="187"/>
      <c r="AP326" s="187"/>
      <c r="AQ326" s="187"/>
      <c r="AR326" s="187"/>
      <c r="AS326" s="187"/>
      <c r="AT326" s="187"/>
      <c r="AU326" s="187"/>
      <c r="AV326" s="187"/>
      <c r="AW326" s="187"/>
      <c r="AX326" s="187"/>
      <c r="AY326" s="187"/>
      <c r="AZ326" s="187"/>
      <c r="BA326" s="187"/>
      <c r="BB326" s="187"/>
      <c r="BC326" s="187"/>
      <c r="BD326" s="187"/>
      <c r="BE326" s="187"/>
      <c r="BF326" s="187"/>
      <c r="BG326" s="187"/>
      <c r="BH326" s="187"/>
      <c r="BI326" s="187"/>
      <c r="BJ326" s="187"/>
      <c r="BK326" s="187"/>
      <c r="BL326" s="187"/>
    </row>
    <row r="327" spans="1:64" outlineLevel="1">
      <c r="A327" s="9"/>
      <c r="B327" s="9"/>
      <c r="C327" s="9"/>
      <c r="D327" s="129" t="s">
        <v>121</v>
      </c>
      <c r="E327" s="9"/>
      <c r="F327" s="9"/>
      <c r="G327" s="9"/>
      <c r="H327" s="9"/>
      <c r="I327" s="9"/>
      <c r="J327" s="9"/>
      <c r="K327" s="9"/>
      <c r="L327" s="111">
        <v>0</v>
      </c>
      <c r="M327" s="111">
        <v>0</v>
      </c>
      <c r="N327" s="111">
        <v>0</v>
      </c>
      <c r="O327" s="111">
        <v>0</v>
      </c>
      <c r="P327" s="111">
        <v>0</v>
      </c>
      <c r="Q327" s="111">
        <v>0</v>
      </c>
      <c r="R327" s="9"/>
      <c r="S327" s="9"/>
      <c r="T327" s="9"/>
      <c r="U327" s="9"/>
      <c r="V327" s="9"/>
      <c r="W327" s="9"/>
      <c r="X327" s="9"/>
      <c r="Y327" s="9"/>
      <c r="Z327" s="9"/>
      <c r="AA327" s="9"/>
      <c r="AB327" s="187"/>
      <c r="AC327" s="187"/>
      <c r="AD327" s="187"/>
      <c r="AE327" s="187"/>
      <c r="AF327" s="187"/>
      <c r="AG327" s="187"/>
      <c r="AH327" s="187"/>
      <c r="AI327" s="187"/>
      <c r="AJ327" s="187"/>
      <c r="AK327" s="187"/>
      <c r="AL327" s="187"/>
      <c r="AM327" s="187"/>
      <c r="AN327" s="187"/>
      <c r="AO327" s="187"/>
      <c r="AP327" s="187"/>
      <c r="AQ327" s="187"/>
      <c r="AR327" s="187"/>
      <c r="AS327" s="187"/>
      <c r="AT327" s="187"/>
      <c r="AU327" s="187"/>
      <c r="AV327" s="187"/>
      <c r="AW327" s="187"/>
      <c r="AX327" s="187"/>
      <c r="AY327" s="187"/>
      <c r="AZ327" s="187"/>
      <c r="BA327" s="187"/>
      <c r="BB327" s="187"/>
      <c r="BC327" s="187"/>
      <c r="BD327" s="187"/>
      <c r="BE327" s="187"/>
      <c r="BF327" s="187"/>
      <c r="BG327" s="187"/>
      <c r="BH327" s="187"/>
      <c r="BI327" s="187"/>
      <c r="BJ327" s="187"/>
      <c r="BK327" s="187"/>
      <c r="BL327" s="187"/>
    </row>
    <row r="328" spans="1:64" outlineLevel="1">
      <c r="A328" s="9"/>
      <c r="B328" s="9"/>
      <c r="C328" s="9"/>
      <c r="D328" s="129" t="s">
        <v>122</v>
      </c>
      <c r="E328" s="9"/>
      <c r="F328" s="9"/>
      <c r="G328" s="9"/>
      <c r="H328" s="9"/>
      <c r="I328" s="9"/>
      <c r="J328" s="9"/>
      <c r="K328" s="9"/>
      <c r="L328" s="111">
        <v>0</v>
      </c>
      <c r="M328" s="111">
        <v>0</v>
      </c>
      <c r="N328" s="111">
        <v>0</v>
      </c>
      <c r="O328" s="111">
        <v>0</v>
      </c>
      <c r="P328" s="111">
        <v>0</v>
      </c>
      <c r="Q328" s="111">
        <v>0</v>
      </c>
      <c r="R328" s="9"/>
      <c r="S328" s="9"/>
      <c r="T328" s="9"/>
      <c r="U328" s="9"/>
      <c r="V328" s="9"/>
      <c r="W328" s="9"/>
      <c r="X328" s="9"/>
      <c r="Y328" s="9"/>
      <c r="Z328" s="9"/>
      <c r="AA328" s="9"/>
      <c r="AB328" s="187"/>
      <c r="AC328" s="187"/>
      <c r="AD328" s="187"/>
      <c r="AE328" s="187"/>
      <c r="AF328" s="187"/>
      <c r="AG328" s="187"/>
      <c r="AH328" s="187"/>
      <c r="AI328" s="187"/>
      <c r="AJ328" s="187"/>
      <c r="AK328" s="187"/>
      <c r="AL328" s="187"/>
      <c r="AM328" s="187"/>
      <c r="AN328" s="187"/>
      <c r="AO328" s="187"/>
      <c r="AP328" s="187"/>
      <c r="AQ328" s="187"/>
      <c r="AR328" s="187"/>
      <c r="AS328" s="187"/>
      <c r="AT328" s="187"/>
      <c r="AU328" s="187"/>
      <c r="AV328" s="187"/>
      <c r="AW328" s="187"/>
      <c r="AX328" s="187"/>
      <c r="AY328" s="187"/>
      <c r="AZ328" s="187"/>
      <c r="BA328" s="187"/>
      <c r="BB328" s="187"/>
      <c r="BC328" s="187"/>
      <c r="BD328" s="187"/>
      <c r="BE328" s="187"/>
      <c r="BF328" s="187"/>
      <c r="BG328" s="187"/>
      <c r="BH328" s="187"/>
      <c r="BI328" s="187"/>
      <c r="BJ328" s="187"/>
      <c r="BK328" s="187"/>
      <c r="BL328" s="187"/>
    </row>
    <row r="329" spans="1:64" outlineLevel="1">
      <c r="A329" s="9"/>
      <c r="B329" s="9"/>
      <c r="C329" s="9"/>
      <c r="D329" s="129" t="s">
        <v>123</v>
      </c>
      <c r="E329" s="9"/>
      <c r="F329" s="9"/>
      <c r="G329" s="9"/>
      <c r="H329" s="9"/>
      <c r="I329" s="9"/>
      <c r="J329" s="9"/>
      <c r="K329" s="9"/>
      <c r="L329" s="111">
        <v>0</v>
      </c>
      <c r="M329" s="111">
        <v>0</v>
      </c>
      <c r="N329" s="111">
        <v>0</v>
      </c>
      <c r="O329" s="111">
        <v>0</v>
      </c>
      <c r="P329" s="111">
        <v>0</v>
      </c>
      <c r="Q329" s="111">
        <v>0</v>
      </c>
      <c r="R329" s="9"/>
      <c r="S329" s="9"/>
      <c r="T329" s="9"/>
      <c r="U329" s="9"/>
      <c r="V329" s="9"/>
      <c r="W329" s="9"/>
      <c r="X329" s="9"/>
      <c r="Y329" s="9"/>
      <c r="Z329" s="9"/>
      <c r="AA329" s="9"/>
      <c r="AB329" s="187"/>
      <c r="AC329" s="187"/>
      <c r="AD329" s="187"/>
      <c r="AE329" s="187"/>
      <c r="AF329" s="187"/>
      <c r="AG329" s="187"/>
      <c r="AH329" s="187"/>
      <c r="AI329" s="187"/>
      <c r="AJ329" s="187"/>
      <c r="AK329" s="187"/>
      <c r="AL329" s="187"/>
      <c r="AM329" s="187"/>
      <c r="AN329" s="187"/>
      <c r="AO329" s="187"/>
      <c r="AP329" s="187"/>
      <c r="AQ329" s="187"/>
      <c r="AR329" s="187"/>
      <c r="AS329" s="187"/>
      <c r="AT329" s="187"/>
      <c r="AU329" s="187"/>
      <c r="AV329" s="187"/>
      <c r="AW329" s="187"/>
      <c r="AX329" s="187"/>
      <c r="AY329" s="187"/>
      <c r="AZ329" s="187"/>
      <c r="BA329" s="187"/>
      <c r="BB329" s="187"/>
      <c r="BC329" s="187"/>
      <c r="BD329" s="187"/>
      <c r="BE329" s="187"/>
      <c r="BF329" s="187"/>
      <c r="BG329" s="187"/>
      <c r="BH329" s="187"/>
      <c r="BI329" s="187"/>
      <c r="BJ329" s="187"/>
      <c r="BK329" s="187"/>
      <c r="BL329" s="187"/>
    </row>
    <row r="330" spans="1:64" outlineLevel="1">
      <c r="A330" s="9"/>
      <c r="B330" s="9"/>
      <c r="C330" s="9"/>
      <c r="D330" s="129" t="s">
        <v>124</v>
      </c>
      <c r="E330" s="9"/>
      <c r="F330" s="9"/>
      <c r="G330" s="9"/>
      <c r="H330" s="9"/>
      <c r="I330" s="9"/>
      <c r="J330" s="9"/>
      <c r="K330" s="9"/>
      <c r="L330" s="111">
        <v>0</v>
      </c>
      <c r="M330" s="111">
        <v>0</v>
      </c>
      <c r="N330" s="111">
        <v>0</v>
      </c>
      <c r="O330" s="111">
        <v>0</v>
      </c>
      <c r="P330" s="111">
        <v>0</v>
      </c>
      <c r="Q330" s="111">
        <v>0</v>
      </c>
      <c r="R330" s="9"/>
      <c r="S330" s="9"/>
      <c r="T330" s="9"/>
      <c r="U330" s="9"/>
      <c r="V330" s="9"/>
      <c r="W330" s="9"/>
      <c r="X330" s="9"/>
      <c r="Y330" s="9"/>
      <c r="Z330" s="9"/>
      <c r="AA330" s="9"/>
      <c r="AB330" s="187"/>
      <c r="AC330" s="187"/>
      <c r="AD330" s="187"/>
      <c r="AE330" s="187"/>
      <c r="AF330" s="187"/>
      <c r="AG330" s="187"/>
      <c r="AH330" s="187"/>
      <c r="AI330" s="187"/>
      <c r="AJ330" s="187"/>
      <c r="AK330" s="187"/>
      <c r="AL330" s="187"/>
      <c r="AM330" s="187"/>
      <c r="AN330" s="187"/>
      <c r="AO330" s="187"/>
      <c r="AP330" s="187"/>
      <c r="AQ330" s="187"/>
      <c r="AR330" s="187"/>
      <c r="AS330" s="187"/>
      <c r="AT330" s="187"/>
      <c r="AU330" s="187"/>
      <c r="AV330" s="187"/>
      <c r="AW330" s="187"/>
      <c r="AX330" s="187"/>
      <c r="AY330" s="187"/>
      <c r="AZ330" s="187"/>
      <c r="BA330" s="187"/>
      <c r="BB330" s="187"/>
      <c r="BC330" s="187"/>
      <c r="BD330" s="187"/>
      <c r="BE330" s="187"/>
      <c r="BF330" s="187"/>
      <c r="BG330" s="187"/>
      <c r="BH330" s="187"/>
      <c r="BI330" s="187"/>
      <c r="BJ330" s="187"/>
      <c r="BK330" s="187"/>
      <c r="BL330" s="187"/>
    </row>
    <row r="331" spans="1:64" outlineLevel="1">
      <c r="A331" s="9"/>
      <c r="B331" s="9"/>
      <c r="C331" s="9"/>
      <c r="D331" s="129" t="s">
        <v>125</v>
      </c>
      <c r="E331" s="9"/>
      <c r="F331" s="9"/>
      <c r="G331" s="9"/>
      <c r="H331" s="9"/>
      <c r="I331" s="9"/>
      <c r="J331" s="9"/>
      <c r="K331" s="9"/>
      <c r="L331" s="111">
        <v>0</v>
      </c>
      <c r="M331" s="111">
        <v>0</v>
      </c>
      <c r="N331" s="111">
        <v>0</v>
      </c>
      <c r="O331" s="111">
        <v>0</v>
      </c>
      <c r="P331" s="111">
        <v>0</v>
      </c>
      <c r="Q331" s="111">
        <v>0</v>
      </c>
      <c r="R331" s="9"/>
      <c r="S331" s="9"/>
      <c r="T331" s="9"/>
      <c r="U331" s="9"/>
      <c r="V331" s="9"/>
      <c r="W331" s="9"/>
      <c r="X331" s="9"/>
      <c r="Y331" s="9"/>
      <c r="Z331" s="9"/>
      <c r="AA331" s="9"/>
      <c r="AB331" s="187"/>
      <c r="AC331" s="187"/>
      <c r="AD331" s="187"/>
      <c r="AE331" s="187"/>
      <c r="AF331" s="187"/>
      <c r="AG331" s="187"/>
      <c r="AH331" s="187"/>
      <c r="AI331" s="187"/>
      <c r="AJ331" s="187"/>
      <c r="AK331" s="187"/>
      <c r="AL331" s="187"/>
      <c r="AM331" s="187"/>
      <c r="AN331" s="187"/>
      <c r="AO331" s="187"/>
      <c r="AP331" s="187"/>
      <c r="AQ331" s="187"/>
      <c r="AR331" s="187"/>
      <c r="AS331" s="187"/>
      <c r="AT331" s="187"/>
      <c r="AU331" s="187"/>
      <c r="AV331" s="187"/>
      <c r="AW331" s="187"/>
      <c r="AX331" s="187"/>
      <c r="AY331" s="187"/>
      <c r="AZ331" s="187"/>
      <c r="BA331" s="187"/>
      <c r="BB331" s="187"/>
      <c r="BC331" s="187"/>
      <c r="BD331" s="187"/>
      <c r="BE331" s="187"/>
      <c r="BF331" s="187"/>
      <c r="BG331" s="187"/>
      <c r="BH331" s="187"/>
      <c r="BI331" s="187"/>
      <c r="BJ331" s="187"/>
      <c r="BK331" s="187"/>
      <c r="BL331" s="187"/>
    </row>
    <row r="332" spans="1:64" outlineLevel="1">
      <c r="A332" s="9"/>
      <c r="B332" s="9"/>
      <c r="C332" s="9"/>
      <c r="D332" s="129" t="s">
        <v>126</v>
      </c>
      <c r="E332" s="9"/>
      <c r="F332" s="9"/>
      <c r="G332" s="9"/>
      <c r="H332" s="9"/>
      <c r="I332" s="9"/>
      <c r="J332" s="9"/>
      <c r="K332" s="9"/>
      <c r="L332" s="111">
        <v>0</v>
      </c>
      <c r="M332" s="111">
        <v>0</v>
      </c>
      <c r="N332" s="111">
        <v>0</v>
      </c>
      <c r="O332" s="111">
        <v>0</v>
      </c>
      <c r="P332" s="111">
        <v>0</v>
      </c>
      <c r="Q332" s="111">
        <v>0</v>
      </c>
      <c r="R332" s="9"/>
      <c r="S332" s="9"/>
      <c r="T332" s="9"/>
      <c r="U332" s="9"/>
      <c r="V332" s="9"/>
      <c r="W332" s="9"/>
      <c r="X332" s="9"/>
      <c r="Y332" s="9"/>
      <c r="Z332" s="9"/>
      <c r="AA332" s="9"/>
      <c r="AB332" s="187"/>
      <c r="AC332" s="187"/>
      <c r="AD332" s="187"/>
      <c r="AE332" s="187"/>
      <c r="AF332" s="187"/>
      <c r="AG332" s="187"/>
      <c r="AH332" s="187"/>
      <c r="AI332" s="187"/>
      <c r="AJ332" s="187"/>
      <c r="AK332" s="187"/>
      <c r="AL332" s="187"/>
      <c r="AM332" s="187"/>
      <c r="AN332" s="187"/>
      <c r="AO332" s="187"/>
      <c r="AP332" s="187"/>
      <c r="AQ332" s="187"/>
      <c r="AR332" s="187"/>
      <c r="AS332" s="187"/>
      <c r="AT332" s="187"/>
      <c r="AU332" s="187"/>
      <c r="AV332" s="187"/>
      <c r="AW332" s="187"/>
      <c r="AX332" s="187"/>
      <c r="AY332" s="187"/>
      <c r="AZ332" s="187"/>
      <c r="BA332" s="187"/>
      <c r="BB332" s="187"/>
      <c r="BC332" s="187"/>
      <c r="BD332" s="187"/>
      <c r="BE332" s="187"/>
      <c r="BF332" s="187"/>
      <c r="BG332" s="187"/>
      <c r="BH332" s="187"/>
      <c r="BI332" s="187"/>
      <c r="BJ332" s="187"/>
      <c r="BK332" s="187"/>
      <c r="BL332" s="187"/>
    </row>
    <row r="333" spans="1:64" outlineLevel="1">
      <c r="A333" s="9"/>
      <c r="B333" s="9"/>
      <c r="C333" s="9"/>
      <c r="D333" s="129" t="s">
        <v>127</v>
      </c>
      <c r="E333" s="9"/>
      <c r="F333" s="9"/>
      <c r="G333" s="9"/>
      <c r="H333" s="9"/>
      <c r="I333" s="9"/>
      <c r="J333" s="9"/>
      <c r="K333" s="9"/>
      <c r="L333" s="111">
        <v>0</v>
      </c>
      <c r="M333" s="111">
        <v>0</v>
      </c>
      <c r="N333" s="111">
        <v>0</v>
      </c>
      <c r="O333" s="111">
        <v>0</v>
      </c>
      <c r="P333" s="111">
        <v>0</v>
      </c>
      <c r="Q333" s="111">
        <v>0</v>
      </c>
      <c r="R333" s="9"/>
      <c r="S333" s="9"/>
      <c r="T333" s="9"/>
      <c r="U333" s="9"/>
      <c r="V333" s="9"/>
      <c r="W333" s="9"/>
      <c r="X333" s="9"/>
      <c r="Y333" s="9"/>
      <c r="Z333" s="9"/>
      <c r="AA333" s="9"/>
      <c r="AB333" s="187"/>
      <c r="AC333" s="187"/>
      <c r="AD333" s="187"/>
      <c r="AE333" s="187"/>
      <c r="AF333" s="187"/>
      <c r="AG333" s="187"/>
      <c r="AH333" s="187"/>
      <c r="AI333" s="187"/>
      <c r="AJ333" s="187"/>
      <c r="AK333" s="187"/>
      <c r="AL333" s="187"/>
      <c r="AM333" s="187"/>
      <c r="AN333" s="187"/>
      <c r="AO333" s="187"/>
      <c r="AP333" s="187"/>
      <c r="AQ333" s="187"/>
      <c r="AR333" s="187"/>
      <c r="AS333" s="187"/>
      <c r="AT333" s="187"/>
      <c r="AU333" s="187"/>
      <c r="AV333" s="187"/>
      <c r="AW333" s="187"/>
      <c r="AX333" s="187"/>
      <c r="AY333" s="187"/>
      <c r="AZ333" s="187"/>
      <c r="BA333" s="187"/>
      <c r="BB333" s="187"/>
      <c r="BC333" s="187"/>
      <c r="BD333" s="187"/>
      <c r="BE333" s="187"/>
      <c r="BF333" s="187"/>
      <c r="BG333" s="187"/>
      <c r="BH333" s="187"/>
      <c r="BI333" s="187"/>
      <c r="BJ333" s="187"/>
      <c r="BK333" s="187"/>
      <c r="BL333" s="187"/>
    </row>
    <row r="334" spans="1:64" outlineLevel="1">
      <c r="A334" s="9"/>
      <c r="B334" s="9"/>
      <c r="C334" s="9"/>
      <c r="D334" s="129" t="s">
        <v>128</v>
      </c>
      <c r="E334" s="9"/>
      <c r="F334" s="9"/>
      <c r="G334" s="9"/>
      <c r="H334" s="9"/>
      <c r="I334" s="9"/>
      <c r="J334" s="9"/>
      <c r="K334" s="9"/>
      <c r="L334" s="111">
        <v>0</v>
      </c>
      <c r="M334" s="111">
        <v>0</v>
      </c>
      <c r="N334" s="111">
        <v>0</v>
      </c>
      <c r="O334" s="111">
        <v>0</v>
      </c>
      <c r="P334" s="111">
        <v>0</v>
      </c>
      <c r="Q334" s="111">
        <v>0</v>
      </c>
      <c r="R334" s="9"/>
      <c r="S334" s="9"/>
      <c r="T334" s="9"/>
      <c r="U334" s="9"/>
      <c r="V334" s="9"/>
      <c r="W334" s="9"/>
      <c r="X334" s="9"/>
      <c r="Y334" s="9"/>
      <c r="Z334" s="9"/>
      <c r="AA334" s="9"/>
      <c r="AB334" s="187"/>
      <c r="AC334" s="187"/>
      <c r="AD334" s="187"/>
      <c r="AE334" s="187"/>
      <c r="AF334" s="187"/>
      <c r="AG334" s="187"/>
      <c r="AH334" s="187"/>
      <c r="AI334" s="187"/>
      <c r="AJ334" s="187"/>
      <c r="AK334" s="187"/>
      <c r="AL334" s="187"/>
      <c r="AM334" s="187"/>
      <c r="AN334" s="187"/>
      <c r="AO334" s="187"/>
      <c r="AP334" s="187"/>
      <c r="AQ334" s="187"/>
      <c r="AR334" s="187"/>
      <c r="AS334" s="187"/>
      <c r="AT334" s="187"/>
      <c r="AU334" s="187"/>
      <c r="AV334" s="187"/>
      <c r="AW334" s="187"/>
      <c r="AX334" s="187"/>
      <c r="AY334" s="187"/>
      <c r="AZ334" s="187"/>
      <c r="BA334" s="187"/>
      <c r="BB334" s="187"/>
      <c r="BC334" s="187"/>
      <c r="BD334" s="187"/>
      <c r="BE334" s="187"/>
      <c r="BF334" s="187"/>
      <c r="BG334" s="187"/>
      <c r="BH334" s="187"/>
      <c r="BI334" s="187"/>
      <c r="BJ334" s="187"/>
      <c r="BK334" s="187"/>
      <c r="BL334" s="187"/>
    </row>
    <row r="335" spans="1:64" outlineLevel="1">
      <c r="A335" s="9"/>
      <c r="B335" s="9"/>
      <c r="C335" s="9"/>
      <c r="D335" s="129">
        <v>0</v>
      </c>
      <c r="E335" s="9"/>
      <c r="F335" s="9"/>
      <c r="G335" s="9"/>
      <c r="H335" s="9"/>
      <c r="I335" s="9"/>
      <c r="J335" s="9"/>
      <c r="K335" s="9"/>
      <c r="L335" s="111">
        <v>0</v>
      </c>
      <c r="M335" s="111">
        <v>0</v>
      </c>
      <c r="N335" s="111">
        <v>0</v>
      </c>
      <c r="O335" s="111">
        <v>0</v>
      </c>
      <c r="P335" s="111">
        <v>0</v>
      </c>
      <c r="Q335" s="111">
        <v>0</v>
      </c>
      <c r="R335" s="9"/>
      <c r="S335" s="9"/>
      <c r="T335" s="9"/>
      <c r="U335" s="9"/>
      <c r="V335" s="9"/>
      <c r="W335" s="9"/>
      <c r="X335" s="9"/>
      <c r="Y335" s="9"/>
      <c r="Z335" s="9"/>
      <c r="AA335" s="9"/>
      <c r="AB335" s="187"/>
      <c r="AC335" s="187"/>
      <c r="AD335" s="187"/>
      <c r="AE335" s="187"/>
      <c r="AF335" s="187"/>
      <c r="AG335" s="187"/>
      <c r="AH335" s="187"/>
      <c r="AI335" s="187"/>
      <c r="AJ335" s="187"/>
      <c r="AK335" s="187"/>
      <c r="AL335" s="187"/>
      <c r="AM335" s="187"/>
      <c r="AN335" s="187"/>
      <c r="AO335" s="187"/>
      <c r="AP335" s="187"/>
      <c r="AQ335" s="187"/>
      <c r="AR335" s="187"/>
      <c r="AS335" s="187"/>
      <c r="AT335" s="187"/>
      <c r="AU335" s="187"/>
      <c r="AV335" s="187"/>
      <c r="AW335" s="187"/>
      <c r="AX335" s="187"/>
      <c r="AY335" s="187"/>
      <c r="AZ335" s="187"/>
      <c r="BA335" s="187"/>
      <c r="BB335" s="187"/>
      <c r="BC335" s="187"/>
      <c r="BD335" s="187"/>
      <c r="BE335" s="187"/>
      <c r="BF335" s="187"/>
      <c r="BG335" s="187"/>
      <c r="BH335" s="187"/>
      <c r="BI335" s="187"/>
      <c r="BJ335" s="187"/>
      <c r="BK335" s="187"/>
      <c r="BL335" s="187"/>
    </row>
    <row r="336" spans="1:64" outlineLevel="1">
      <c r="A336" s="9"/>
      <c r="B336" s="9"/>
      <c r="C336" s="9"/>
      <c r="D336" s="129">
        <v>0</v>
      </c>
      <c r="E336" s="9"/>
      <c r="F336" s="9"/>
      <c r="G336" s="9"/>
      <c r="H336" s="9"/>
      <c r="I336" s="9"/>
      <c r="J336" s="9"/>
      <c r="K336" s="9"/>
      <c r="L336" s="111">
        <v>0</v>
      </c>
      <c r="M336" s="111">
        <v>0</v>
      </c>
      <c r="N336" s="111">
        <v>0</v>
      </c>
      <c r="O336" s="111">
        <v>0</v>
      </c>
      <c r="P336" s="111">
        <v>0</v>
      </c>
      <c r="Q336" s="111">
        <v>0</v>
      </c>
      <c r="R336" s="9"/>
      <c r="S336" s="9"/>
      <c r="T336" s="9"/>
      <c r="U336" s="9"/>
      <c r="V336" s="9"/>
      <c r="W336" s="9"/>
      <c r="X336" s="9"/>
      <c r="Y336" s="9"/>
      <c r="Z336" s="9"/>
      <c r="AA336" s="9"/>
      <c r="AB336" s="187"/>
      <c r="AC336" s="187"/>
      <c r="AD336" s="187"/>
      <c r="AE336" s="187"/>
      <c r="AF336" s="187"/>
      <c r="AG336" s="187"/>
      <c r="AH336" s="187"/>
      <c r="AI336" s="187"/>
      <c r="AJ336" s="187"/>
      <c r="AK336" s="187"/>
      <c r="AL336" s="187"/>
      <c r="AM336" s="187"/>
      <c r="AN336" s="187"/>
      <c r="AO336" s="187"/>
      <c r="AP336" s="187"/>
      <c r="AQ336" s="187"/>
      <c r="AR336" s="187"/>
      <c r="AS336" s="187"/>
      <c r="AT336" s="187"/>
      <c r="AU336" s="187"/>
      <c r="AV336" s="187"/>
      <c r="AW336" s="187"/>
      <c r="AX336" s="187"/>
      <c r="AY336" s="187"/>
      <c r="AZ336" s="187"/>
      <c r="BA336" s="187"/>
      <c r="BB336" s="187"/>
      <c r="BC336" s="187"/>
      <c r="BD336" s="187"/>
      <c r="BE336" s="187"/>
      <c r="BF336" s="187"/>
      <c r="BG336" s="187"/>
      <c r="BH336" s="187"/>
      <c r="BI336" s="187"/>
      <c r="BJ336" s="187"/>
      <c r="BK336" s="187"/>
      <c r="BL336" s="187"/>
    </row>
    <row r="337" spans="1:64" outlineLevel="1">
      <c r="A337" s="9"/>
      <c r="B337" s="9"/>
      <c r="C337" s="9"/>
      <c r="D337" s="129">
        <v>0</v>
      </c>
      <c r="E337" s="9"/>
      <c r="F337" s="9"/>
      <c r="G337" s="9"/>
      <c r="H337" s="9"/>
      <c r="I337" s="9"/>
      <c r="J337" s="9"/>
      <c r="K337" s="9"/>
      <c r="L337" s="111">
        <v>0</v>
      </c>
      <c r="M337" s="111">
        <v>0</v>
      </c>
      <c r="N337" s="111">
        <v>0</v>
      </c>
      <c r="O337" s="111">
        <v>0</v>
      </c>
      <c r="P337" s="111">
        <v>0</v>
      </c>
      <c r="Q337" s="111">
        <v>0</v>
      </c>
      <c r="R337" s="9"/>
      <c r="S337" s="9"/>
      <c r="T337" s="9"/>
      <c r="U337" s="9"/>
      <c r="V337" s="9"/>
      <c r="W337" s="9"/>
      <c r="X337" s="9"/>
      <c r="Y337" s="9"/>
      <c r="Z337" s="9"/>
      <c r="AA337" s="9"/>
      <c r="AB337" s="187"/>
      <c r="AC337" s="187"/>
      <c r="AD337" s="187"/>
      <c r="AE337" s="187"/>
      <c r="AF337" s="187"/>
      <c r="AG337" s="187"/>
      <c r="AH337" s="187"/>
      <c r="AI337" s="187"/>
      <c r="AJ337" s="187"/>
      <c r="AK337" s="187"/>
      <c r="AL337" s="187"/>
      <c r="AM337" s="187"/>
      <c r="AN337" s="187"/>
      <c r="AO337" s="187"/>
      <c r="AP337" s="187"/>
      <c r="AQ337" s="187"/>
      <c r="AR337" s="187"/>
      <c r="AS337" s="187"/>
      <c r="AT337" s="187"/>
      <c r="AU337" s="187"/>
      <c r="AV337" s="187"/>
      <c r="AW337" s="187"/>
      <c r="AX337" s="187"/>
      <c r="AY337" s="187"/>
      <c r="AZ337" s="187"/>
      <c r="BA337" s="187"/>
      <c r="BB337" s="187"/>
      <c r="BC337" s="187"/>
      <c r="BD337" s="187"/>
      <c r="BE337" s="187"/>
      <c r="BF337" s="187"/>
      <c r="BG337" s="187"/>
      <c r="BH337" s="187"/>
      <c r="BI337" s="187"/>
      <c r="BJ337" s="187"/>
      <c r="BK337" s="187"/>
      <c r="BL337" s="187"/>
    </row>
    <row r="338" spans="1:64" outlineLevel="1">
      <c r="A338" s="9"/>
      <c r="B338" s="9"/>
      <c r="C338" s="9"/>
      <c r="D338" s="129">
        <v>0</v>
      </c>
      <c r="E338" s="9"/>
      <c r="F338" s="9"/>
      <c r="G338" s="9"/>
      <c r="H338" s="9"/>
      <c r="I338" s="9"/>
      <c r="J338" s="9"/>
      <c r="K338" s="9"/>
      <c r="L338" s="111">
        <v>0</v>
      </c>
      <c r="M338" s="111">
        <v>0</v>
      </c>
      <c r="N338" s="111">
        <v>0</v>
      </c>
      <c r="O338" s="111">
        <v>0</v>
      </c>
      <c r="P338" s="111">
        <v>0</v>
      </c>
      <c r="Q338" s="111">
        <v>0</v>
      </c>
      <c r="R338" s="9"/>
      <c r="S338" s="9"/>
      <c r="T338" s="9"/>
      <c r="U338" s="9"/>
      <c r="V338" s="9"/>
      <c r="W338" s="9"/>
      <c r="X338" s="9"/>
      <c r="Y338" s="9"/>
      <c r="Z338" s="9"/>
      <c r="AA338" s="9"/>
      <c r="AB338" s="187"/>
      <c r="AC338" s="187"/>
      <c r="AD338" s="187"/>
      <c r="AE338" s="187"/>
      <c r="AF338" s="187"/>
      <c r="AG338" s="187"/>
      <c r="AH338" s="187"/>
      <c r="AI338" s="187"/>
      <c r="AJ338" s="187"/>
      <c r="AK338" s="187"/>
      <c r="AL338" s="187"/>
      <c r="AM338" s="187"/>
      <c r="AN338" s="187"/>
      <c r="AO338" s="187"/>
      <c r="AP338" s="187"/>
      <c r="AQ338" s="187"/>
      <c r="AR338" s="187"/>
      <c r="AS338" s="187"/>
      <c r="AT338" s="187"/>
      <c r="AU338" s="187"/>
      <c r="AV338" s="187"/>
      <c r="AW338" s="187"/>
      <c r="AX338" s="187"/>
      <c r="AY338" s="187"/>
      <c r="AZ338" s="187"/>
      <c r="BA338" s="187"/>
      <c r="BB338" s="187"/>
      <c r="BC338" s="187"/>
      <c r="BD338" s="187"/>
      <c r="BE338" s="187"/>
      <c r="BF338" s="187"/>
      <c r="BG338" s="187"/>
      <c r="BH338" s="187"/>
      <c r="BI338" s="187"/>
      <c r="BJ338" s="187"/>
      <c r="BK338" s="187"/>
      <c r="BL338" s="187"/>
    </row>
    <row r="339" spans="1:64" outlineLevel="1">
      <c r="A339" s="9"/>
      <c r="B339" s="9"/>
      <c r="C339" s="9"/>
      <c r="D339" s="129">
        <v>0</v>
      </c>
      <c r="E339" s="9"/>
      <c r="F339" s="9"/>
      <c r="G339" s="9"/>
      <c r="H339" s="9"/>
      <c r="I339" s="9"/>
      <c r="J339" s="9"/>
      <c r="K339" s="9"/>
      <c r="L339" s="111">
        <v>0</v>
      </c>
      <c r="M339" s="111">
        <v>0</v>
      </c>
      <c r="N339" s="111">
        <v>0</v>
      </c>
      <c r="O339" s="111">
        <v>0</v>
      </c>
      <c r="P339" s="111">
        <v>0</v>
      </c>
      <c r="Q339" s="111">
        <v>0</v>
      </c>
      <c r="R339" s="9"/>
      <c r="S339" s="9"/>
      <c r="T339" s="9"/>
      <c r="U339" s="9"/>
      <c r="V339" s="9"/>
      <c r="W339" s="9"/>
      <c r="X339" s="9"/>
      <c r="Y339" s="9"/>
      <c r="Z339" s="9"/>
      <c r="AA339" s="9"/>
      <c r="AB339" s="187"/>
      <c r="AC339" s="187"/>
      <c r="AD339" s="187"/>
      <c r="AE339" s="187"/>
      <c r="AF339" s="187"/>
      <c r="AG339" s="187"/>
      <c r="AH339" s="187"/>
      <c r="AI339" s="187"/>
      <c r="AJ339" s="187"/>
      <c r="AK339" s="187"/>
      <c r="AL339" s="187"/>
      <c r="AM339" s="187"/>
      <c r="AN339" s="187"/>
      <c r="AO339" s="187"/>
      <c r="AP339" s="187"/>
      <c r="AQ339" s="187"/>
      <c r="AR339" s="187"/>
      <c r="AS339" s="187"/>
      <c r="AT339" s="187"/>
      <c r="AU339" s="187"/>
      <c r="AV339" s="187"/>
      <c r="AW339" s="187"/>
      <c r="AX339" s="187"/>
      <c r="AY339" s="187"/>
      <c r="AZ339" s="187"/>
      <c r="BA339" s="187"/>
      <c r="BB339" s="187"/>
      <c r="BC339" s="187"/>
      <c r="BD339" s="187"/>
      <c r="BE339" s="187"/>
      <c r="BF339" s="187"/>
      <c r="BG339" s="187"/>
      <c r="BH339" s="187"/>
      <c r="BI339" s="187"/>
      <c r="BJ339" s="187"/>
      <c r="BK339" s="187"/>
      <c r="BL339" s="187"/>
    </row>
    <row r="340" spans="1:64" outlineLevel="1">
      <c r="A340" s="9"/>
      <c r="B340" s="9"/>
      <c r="C340" s="9"/>
      <c r="D340" s="129">
        <v>0</v>
      </c>
      <c r="E340" s="9"/>
      <c r="F340" s="9"/>
      <c r="G340" s="9"/>
      <c r="H340" s="9"/>
      <c r="I340" s="9"/>
      <c r="J340" s="9"/>
      <c r="K340" s="9"/>
      <c r="L340" s="111">
        <v>0</v>
      </c>
      <c r="M340" s="111">
        <v>0</v>
      </c>
      <c r="N340" s="111">
        <v>0</v>
      </c>
      <c r="O340" s="111">
        <v>0</v>
      </c>
      <c r="P340" s="111">
        <v>0</v>
      </c>
      <c r="Q340" s="111">
        <v>0</v>
      </c>
      <c r="R340" s="9"/>
      <c r="S340" s="9"/>
      <c r="T340" s="9"/>
      <c r="U340" s="9"/>
      <c r="V340" s="9"/>
      <c r="W340" s="9"/>
      <c r="X340" s="9"/>
      <c r="Y340" s="9"/>
      <c r="Z340" s="9"/>
      <c r="AA340" s="9"/>
      <c r="AB340" s="187"/>
      <c r="AC340" s="187"/>
      <c r="AD340" s="187"/>
      <c r="AE340" s="187"/>
      <c r="AF340" s="187"/>
      <c r="AG340" s="187"/>
      <c r="AH340" s="187"/>
      <c r="AI340" s="187"/>
      <c r="AJ340" s="187"/>
      <c r="AK340" s="187"/>
      <c r="AL340" s="187"/>
      <c r="AM340" s="187"/>
      <c r="AN340" s="187"/>
      <c r="AO340" s="187"/>
      <c r="AP340" s="187"/>
      <c r="AQ340" s="187"/>
      <c r="AR340" s="187"/>
      <c r="AS340" s="187"/>
      <c r="AT340" s="187"/>
      <c r="AU340" s="187"/>
      <c r="AV340" s="187"/>
      <c r="AW340" s="187"/>
      <c r="AX340" s="187"/>
      <c r="AY340" s="187"/>
      <c r="AZ340" s="187"/>
      <c r="BA340" s="187"/>
      <c r="BB340" s="187"/>
      <c r="BC340" s="187"/>
      <c r="BD340" s="187"/>
      <c r="BE340" s="187"/>
      <c r="BF340" s="187"/>
      <c r="BG340" s="187"/>
      <c r="BH340" s="187"/>
      <c r="BI340" s="187"/>
      <c r="BJ340" s="187"/>
      <c r="BK340" s="187"/>
      <c r="BL340" s="187"/>
    </row>
    <row r="341" spans="1:64" outlineLevel="1">
      <c r="A341" s="9"/>
      <c r="B341" s="9"/>
      <c r="C341" s="9"/>
      <c r="D341" s="129">
        <v>0</v>
      </c>
      <c r="E341" s="9"/>
      <c r="F341" s="9"/>
      <c r="G341" s="9"/>
      <c r="H341" s="9"/>
      <c r="I341" s="9"/>
      <c r="J341" s="9"/>
      <c r="K341" s="9"/>
      <c r="L341" s="111">
        <v>0</v>
      </c>
      <c r="M341" s="111">
        <v>0</v>
      </c>
      <c r="N341" s="111">
        <v>0</v>
      </c>
      <c r="O341" s="111">
        <v>0</v>
      </c>
      <c r="P341" s="111">
        <v>0</v>
      </c>
      <c r="Q341" s="111">
        <v>0</v>
      </c>
      <c r="R341" s="9"/>
      <c r="S341" s="9"/>
      <c r="T341" s="9"/>
      <c r="U341" s="9"/>
      <c r="V341" s="9"/>
      <c r="W341" s="9"/>
      <c r="X341" s="9"/>
      <c r="Y341" s="9"/>
      <c r="Z341" s="9"/>
      <c r="AA341" s="9"/>
      <c r="AB341" s="187"/>
      <c r="AC341" s="187"/>
      <c r="AD341" s="187"/>
      <c r="AE341" s="187"/>
      <c r="AF341" s="187"/>
      <c r="AG341" s="187"/>
      <c r="AH341" s="187"/>
      <c r="AI341" s="187"/>
      <c r="AJ341" s="187"/>
      <c r="AK341" s="187"/>
      <c r="AL341" s="187"/>
      <c r="AM341" s="187"/>
      <c r="AN341" s="187"/>
      <c r="AO341" s="187"/>
      <c r="AP341" s="187"/>
      <c r="AQ341" s="187"/>
      <c r="AR341" s="187"/>
      <c r="AS341" s="187"/>
      <c r="AT341" s="187"/>
      <c r="AU341" s="187"/>
      <c r="AV341" s="187"/>
      <c r="AW341" s="187"/>
      <c r="AX341" s="187"/>
      <c r="AY341" s="187"/>
      <c r="AZ341" s="187"/>
      <c r="BA341" s="187"/>
      <c r="BB341" s="187"/>
      <c r="BC341" s="187"/>
      <c r="BD341" s="187"/>
      <c r="BE341" s="187"/>
      <c r="BF341" s="187"/>
      <c r="BG341" s="187"/>
      <c r="BH341" s="187"/>
      <c r="BI341" s="187"/>
      <c r="BJ341" s="187"/>
      <c r="BK341" s="187"/>
      <c r="BL341" s="187"/>
    </row>
    <row r="342" spans="1:64" outlineLevel="1">
      <c r="A342" s="9"/>
      <c r="B342" s="9"/>
      <c r="C342" s="9"/>
      <c r="D342" s="129">
        <v>0</v>
      </c>
      <c r="E342" s="9"/>
      <c r="F342" s="9"/>
      <c r="G342" s="9"/>
      <c r="H342" s="9"/>
      <c r="I342" s="9"/>
      <c r="J342" s="9"/>
      <c r="K342" s="9"/>
      <c r="L342" s="111">
        <v>0</v>
      </c>
      <c r="M342" s="111">
        <v>0</v>
      </c>
      <c r="N342" s="111">
        <v>0</v>
      </c>
      <c r="O342" s="111">
        <v>0</v>
      </c>
      <c r="P342" s="111">
        <v>0</v>
      </c>
      <c r="Q342" s="111">
        <v>0</v>
      </c>
      <c r="R342" s="9"/>
      <c r="S342" s="9"/>
      <c r="T342" s="9"/>
      <c r="U342" s="9"/>
      <c r="V342" s="9"/>
      <c r="W342" s="9"/>
      <c r="X342" s="9"/>
      <c r="Y342" s="9"/>
      <c r="Z342" s="9"/>
      <c r="AA342" s="9"/>
      <c r="AB342" s="187"/>
      <c r="AC342" s="187"/>
      <c r="AD342" s="187"/>
      <c r="AE342" s="187"/>
      <c r="AF342" s="187"/>
      <c r="AG342" s="187"/>
      <c r="AH342" s="187"/>
      <c r="AI342" s="187"/>
      <c r="AJ342" s="187"/>
      <c r="AK342" s="187"/>
      <c r="AL342" s="187"/>
      <c r="AM342" s="187"/>
      <c r="AN342" s="187"/>
      <c r="AO342" s="187"/>
      <c r="AP342" s="187"/>
      <c r="AQ342" s="187"/>
      <c r="AR342" s="187"/>
      <c r="AS342" s="187"/>
      <c r="AT342" s="187"/>
      <c r="AU342" s="187"/>
      <c r="AV342" s="187"/>
      <c r="AW342" s="187"/>
      <c r="AX342" s="187"/>
      <c r="AY342" s="187"/>
      <c r="AZ342" s="187"/>
      <c r="BA342" s="187"/>
      <c r="BB342" s="187"/>
      <c r="BC342" s="187"/>
      <c r="BD342" s="187"/>
      <c r="BE342" s="187"/>
      <c r="BF342" s="187"/>
      <c r="BG342" s="187"/>
      <c r="BH342" s="187"/>
      <c r="BI342" s="187"/>
      <c r="BJ342" s="187"/>
      <c r="BK342" s="187"/>
      <c r="BL342" s="187"/>
    </row>
    <row r="343" spans="1:64" outlineLevel="1">
      <c r="A343" s="9"/>
      <c r="B343" s="9"/>
      <c r="C343" s="9"/>
      <c r="D343" s="129">
        <v>0</v>
      </c>
      <c r="E343" s="9"/>
      <c r="F343" s="9"/>
      <c r="G343" s="9"/>
      <c r="H343" s="9"/>
      <c r="I343" s="9"/>
      <c r="J343" s="9"/>
      <c r="K343" s="9"/>
      <c r="L343" s="111">
        <v>0</v>
      </c>
      <c r="M343" s="111">
        <v>0</v>
      </c>
      <c r="N343" s="111">
        <v>0</v>
      </c>
      <c r="O343" s="111">
        <v>0</v>
      </c>
      <c r="P343" s="111">
        <v>0</v>
      </c>
      <c r="Q343" s="111">
        <v>0</v>
      </c>
      <c r="R343" s="9"/>
      <c r="S343" s="9"/>
      <c r="T343" s="9"/>
      <c r="U343" s="9"/>
      <c r="V343" s="9"/>
      <c r="W343" s="9"/>
      <c r="X343" s="9"/>
      <c r="Y343" s="9"/>
      <c r="Z343" s="9"/>
      <c r="AA343" s="9"/>
      <c r="AB343" s="187"/>
      <c r="AC343" s="187"/>
      <c r="AD343" s="187"/>
      <c r="AE343" s="187"/>
      <c r="AF343" s="187"/>
      <c r="AG343" s="187"/>
      <c r="AH343" s="187"/>
      <c r="AI343" s="187"/>
      <c r="AJ343" s="187"/>
      <c r="AK343" s="187"/>
      <c r="AL343" s="187"/>
      <c r="AM343" s="187"/>
      <c r="AN343" s="187"/>
      <c r="AO343" s="187"/>
      <c r="AP343" s="187"/>
      <c r="AQ343" s="187"/>
      <c r="AR343" s="187"/>
      <c r="AS343" s="187"/>
      <c r="AT343" s="187"/>
      <c r="AU343" s="187"/>
      <c r="AV343" s="187"/>
      <c r="AW343" s="187"/>
      <c r="AX343" s="187"/>
      <c r="AY343" s="187"/>
      <c r="AZ343" s="187"/>
      <c r="BA343" s="187"/>
      <c r="BB343" s="187"/>
      <c r="BC343" s="187"/>
      <c r="BD343" s="187"/>
      <c r="BE343" s="187"/>
      <c r="BF343" s="187"/>
      <c r="BG343" s="187"/>
      <c r="BH343" s="187"/>
      <c r="BI343" s="187"/>
      <c r="BJ343" s="187"/>
      <c r="BK343" s="187"/>
      <c r="BL343" s="187"/>
    </row>
    <row r="344" spans="1:64" outlineLevel="1">
      <c r="A344" s="9"/>
      <c r="B344" s="9"/>
      <c r="C344" s="9"/>
      <c r="D344" s="129">
        <v>0</v>
      </c>
      <c r="E344" s="9"/>
      <c r="F344" s="9"/>
      <c r="G344" s="9"/>
      <c r="H344" s="9"/>
      <c r="I344" s="9"/>
      <c r="J344" s="9"/>
      <c r="K344" s="9"/>
      <c r="L344" s="111">
        <v>0</v>
      </c>
      <c r="M344" s="111">
        <v>0</v>
      </c>
      <c r="N344" s="111">
        <v>0</v>
      </c>
      <c r="O344" s="111">
        <v>0</v>
      </c>
      <c r="P344" s="111">
        <v>0</v>
      </c>
      <c r="Q344" s="111">
        <v>0</v>
      </c>
      <c r="R344" s="9"/>
      <c r="S344" s="9"/>
      <c r="T344" s="9"/>
      <c r="U344" s="9"/>
      <c r="V344" s="9"/>
      <c r="W344" s="9"/>
      <c r="X344" s="9"/>
      <c r="Y344" s="9"/>
      <c r="Z344" s="9"/>
      <c r="AA344" s="9"/>
      <c r="AB344" s="187"/>
      <c r="AC344" s="187"/>
      <c r="AD344" s="187"/>
      <c r="AE344" s="187"/>
      <c r="AF344" s="187"/>
      <c r="AG344" s="187"/>
      <c r="AH344" s="187"/>
      <c r="AI344" s="187"/>
      <c r="AJ344" s="187"/>
      <c r="AK344" s="187"/>
      <c r="AL344" s="187"/>
      <c r="AM344" s="187"/>
      <c r="AN344" s="187"/>
      <c r="AO344" s="187"/>
      <c r="AP344" s="187"/>
      <c r="AQ344" s="187"/>
      <c r="AR344" s="187"/>
      <c r="AS344" s="187"/>
      <c r="AT344" s="187"/>
      <c r="AU344" s="187"/>
      <c r="AV344" s="187"/>
      <c r="AW344" s="187"/>
      <c r="AX344" s="187"/>
      <c r="AY344" s="187"/>
      <c r="AZ344" s="187"/>
      <c r="BA344" s="187"/>
      <c r="BB344" s="187"/>
      <c r="BC344" s="187"/>
      <c r="BD344" s="187"/>
      <c r="BE344" s="187"/>
      <c r="BF344" s="187"/>
      <c r="BG344" s="187"/>
      <c r="BH344" s="187"/>
      <c r="BI344" s="187"/>
      <c r="BJ344" s="187"/>
      <c r="BK344" s="187"/>
      <c r="BL344" s="187"/>
    </row>
    <row r="345" spans="1:64" outlineLevel="1">
      <c r="A345" s="9"/>
      <c r="B345" s="9"/>
      <c r="C345" s="9"/>
      <c r="D345" s="129">
        <v>0</v>
      </c>
      <c r="E345" s="9"/>
      <c r="F345" s="9"/>
      <c r="G345" s="9"/>
      <c r="H345" s="9"/>
      <c r="I345" s="9"/>
      <c r="J345" s="9"/>
      <c r="K345" s="9"/>
      <c r="L345" s="111">
        <v>0</v>
      </c>
      <c r="M345" s="111">
        <v>0</v>
      </c>
      <c r="N345" s="111">
        <v>0</v>
      </c>
      <c r="O345" s="111">
        <v>0</v>
      </c>
      <c r="P345" s="111">
        <v>0</v>
      </c>
      <c r="Q345" s="111">
        <v>0</v>
      </c>
      <c r="R345" s="9"/>
      <c r="S345" s="9"/>
      <c r="T345" s="9"/>
      <c r="U345" s="9"/>
      <c r="V345" s="9"/>
      <c r="W345" s="9"/>
      <c r="X345" s="9"/>
      <c r="Y345" s="9"/>
      <c r="Z345" s="9"/>
      <c r="AA345" s="9"/>
      <c r="AB345" s="187"/>
      <c r="AC345" s="187"/>
      <c r="AD345" s="187"/>
      <c r="AE345" s="187"/>
      <c r="AF345" s="187"/>
      <c r="AG345" s="187"/>
      <c r="AH345" s="187"/>
      <c r="AI345" s="187"/>
      <c r="AJ345" s="187"/>
      <c r="AK345" s="187"/>
      <c r="AL345" s="187"/>
      <c r="AM345" s="187"/>
      <c r="AN345" s="187"/>
      <c r="AO345" s="187"/>
      <c r="AP345" s="187"/>
      <c r="AQ345" s="187"/>
      <c r="AR345" s="187"/>
      <c r="AS345" s="187"/>
      <c r="AT345" s="187"/>
      <c r="AU345" s="187"/>
      <c r="AV345" s="187"/>
      <c r="AW345" s="187"/>
      <c r="AX345" s="187"/>
      <c r="AY345" s="187"/>
      <c r="AZ345" s="187"/>
      <c r="BA345" s="187"/>
      <c r="BB345" s="187"/>
      <c r="BC345" s="187"/>
      <c r="BD345" s="187"/>
      <c r="BE345" s="187"/>
      <c r="BF345" s="187"/>
      <c r="BG345" s="187"/>
      <c r="BH345" s="187"/>
      <c r="BI345" s="187"/>
      <c r="BJ345" s="187"/>
      <c r="BK345" s="187"/>
      <c r="BL345" s="187"/>
    </row>
    <row r="346" spans="1:64" outlineLevel="1">
      <c r="A346" s="9"/>
      <c r="B346" s="9"/>
      <c r="C346" s="9"/>
      <c r="D346" s="129">
        <v>0</v>
      </c>
      <c r="E346" s="9"/>
      <c r="F346" s="9"/>
      <c r="G346" s="9"/>
      <c r="H346" s="9"/>
      <c r="I346" s="9"/>
      <c r="J346" s="9"/>
      <c r="K346" s="9"/>
      <c r="L346" s="111">
        <v>0</v>
      </c>
      <c r="M346" s="111">
        <v>0</v>
      </c>
      <c r="N346" s="111">
        <v>0</v>
      </c>
      <c r="O346" s="111">
        <v>0</v>
      </c>
      <c r="P346" s="111">
        <v>0</v>
      </c>
      <c r="Q346" s="111">
        <v>0</v>
      </c>
      <c r="R346" s="9"/>
      <c r="S346" s="9"/>
      <c r="T346" s="9"/>
      <c r="U346" s="9"/>
      <c r="V346" s="9"/>
      <c r="W346" s="9"/>
      <c r="X346" s="9"/>
      <c r="Y346" s="9"/>
      <c r="Z346" s="9"/>
      <c r="AA346" s="9"/>
      <c r="AB346" s="187"/>
      <c r="AC346" s="187"/>
      <c r="AD346" s="187"/>
      <c r="AE346" s="187"/>
      <c r="AF346" s="187"/>
      <c r="AG346" s="187"/>
      <c r="AH346" s="187"/>
      <c r="AI346" s="187"/>
      <c r="AJ346" s="187"/>
      <c r="AK346" s="187"/>
      <c r="AL346" s="187"/>
      <c r="AM346" s="187"/>
      <c r="AN346" s="187"/>
      <c r="AO346" s="187"/>
      <c r="AP346" s="187"/>
      <c r="AQ346" s="187"/>
      <c r="AR346" s="187"/>
      <c r="AS346" s="187"/>
      <c r="AT346" s="187"/>
      <c r="AU346" s="187"/>
      <c r="AV346" s="187"/>
      <c r="AW346" s="187"/>
      <c r="AX346" s="187"/>
      <c r="AY346" s="187"/>
      <c r="AZ346" s="187"/>
      <c r="BA346" s="187"/>
      <c r="BB346" s="187"/>
      <c r="BC346" s="187"/>
      <c r="BD346" s="187"/>
      <c r="BE346" s="187"/>
      <c r="BF346" s="187"/>
      <c r="BG346" s="187"/>
      <c r="BH346" s="187"/>
      <c r="BI346" s="187"/>
      <c r="BJ346" s="187"/>
      <c r="BK346" s="187"/>
      <c r="BL346" s="187"/>
    </row>
    <row r="347" spans="1:64" outlineLevel="1">
      <c r="A347" s="9"/>
      <c r="B347" s="9"/>
      <c r="C347" s="9"/>
      <c r="D347" s="129">
        <v>0</v>
      </c>
      <c r="E347" s="9"/>
      <c r="F347" s="9"/>
      <c r="G347" s="9"/>
      <c r="H347" s="9"/>
      <c r="I347" s="9"/>
      <c r="J347" s="9"/>
      <c r="K347" s="9"/>
      <c r="L347" s="111">
        <v>0</v>
      </c>
      <c r="M347" s="111">
        <v>0</v>
      </c>
      <c r="N347" s="111">
        <v>0</v>
      </c>
      <c r="O347" s="111">
        <v>0</v>
      </c>
      <c r="P347" s="111">
        <v>0</v>
      </c>
      <c r="Q347" s="111">
        <v>0</v>
      </c>
      <c r="R347" s="9"/>
      <c r="S347" s="9"/>
      <c r="T347" s="9"/>
      <c r="U347" s="9"/>
      <c r="V347" s="9"/>
      <c r="W347" s="9"/>
      <c r="X347" s="9"/>
      <c r="Y347" s="9"/>
      <c r="Z347" s="9"/>
      <c r="AA347" s="9"/>
      <c r="AB347" s="187"/>
      <c r="AC347" s="187"/>
      <c r="AD347" s="187"/>
      <c r="AE347" s="187"/>
      <c r="AF347" s="187"/>
      <c r="AG347" s="187"/>
      <c r="AH347" s="187"/>
      <c r="AI347" s="187"/>
      <c r="AJ347" s="187"/>
      <c r="AK347" s="187"/>
      <c r="AL347" s="187"/>
      <c r="AM347" s="187"/>
      <c r="AN347" s="187"/>
      <c r="AO347" s="187"/>
      <c r="AP347" s="187"/>
      <c r="AQ347" s="187"/>
      <c r="AR347" s="187"/>
      <c r="AS347" s="187"/>
      <c r="AT347" s="187"/>
      <c r="AU347" s="187"/>
      <c r="AV347" s="187"/>
      <c r="AW347" s="187"/>
      <c r="AX347" s="187"/>
      <c r="AY347" s="187"/>
      <c r="AZ347" s="187"/>
      <c r="BA347" s="187"/>
      <c r="BB347" s="187"/>
      <c r="BC347" s="187"/>
      <c r="BD347" s="187"/>
      <c r="BE347" s="187"/>
      <c r="BF347" s="187"/>
      <c r="BG347" s="187"/>
      <c r="BH347" s="187"/>
      <c r="BI347" s="187"/>
      <c r="BJ347" s="187"/>
      <c r="BK347" s="187"/>
      <c r="BL347" s="187"/>
    </row>
    <row r="348" spans="1:64" outlineLevel="1">
      <c r="A348" s="9"/>
      <c r="B348" s="9"/>
      <c r="C348" s="9"/>
      <c r="D348" s="129">
        <v>0</v>
      </c>
      <c r="E348" s="9"/>
      <c r="F348" s="9"/>
      <c r="G348" s="9"/>
      <c r="H348" s="9"/>
      <c r="I348" s="9"/>
      <c r="J348" s="9"/>
      <c r="K348" s="9"/>
      <c r="L348" s="111">
        <v>0</v>
      </c>
      <c r="M348" s="111">
        <v>0</v>
      </c>
      <c r="N348" s="111">
        <v>0</v>
      </c>
      <c r="O348" s="111">
        <v>0</v>
      </c>
      <c r="P348" s="111">
        <v>0</v>
      </c>
      <c r="Q348" s="111">
        <v>0</v>
      </c>
      <c r="R348" s="9"/>
      <c r="S348" s="9"/>
      <c r="T348" s="9"/>
      <c r="U348" s="9"/>
      <c r="V348" s="9"/>
      <c r="W348" s="9"/>
      <c r="X348" s="9"/>
      <c r="Y348" s="9"/>
      <c r="Z348" s="9"/>
      <c r="AA348" s="9"/>
      <c r="AB348" s="187"/>
      <c r="AC348" s="187"/>
      <c r="AD348" s="187"/>
      <c r="AE348" s="187"/>
      <c r="AF348" s="187"/>
      <c r="AG348" s="187"/>
      <c r="AH348" s="187"/>
      <c r="AI348" s="187"/>
      <c r="AJ348" s="187"/>
      <c r="AK348" s="187"/>
      <c r="AL348" s="187"/>
      <c r="AM348" s="187"/>
      <c r="AN348" s="187"/>
      <c r="AO348" s="187"/>
      <c r="AP348" s="187"/>
      <c r="AQ348" s="187"/>
      <c r="AR348" s="187"/>
      <c r="AS348" s="187"/>
      <c r="AT348" s="187"/>
      <c r="AU348" s="187"/>
      <c r="AV348" s="187"/>
      <c r="AW348" s="187"/>
      <c r="AX348" s="187"/>
      <c r="AY348" s="187"/>
      <c r="AZ348" s="187"/>
      <c r="BA348" s="187"/>
      <c r="BB348" s="187"/>
      <c r="BC348" s="187"/>
      <c r="BD348" s="187"/>
      <c r="BE348" s="187"/>
      <c r="BF348" s="187"/>
      <c r="BG348" s="187"/>
      <c r="BH348" s="187"/>
      <c r="BI348" s="187"/>
      <c r="BJ348" s="187"/>
      <c r="BK348" s="187"/>
      <c r="BL348" s="187"/>
    </row>
    <row r="349" spans="1:64" outlineLevel="1">
      <c r="A349" s="9"/>
      <c r="B349" s="9"/>
      <c r="C349" s="9"/>
      <c r="D349" s="129">
        <v>0</v>
      </c>
      <c r="E349" s="9"/>
      <c r="F349" s="9"/>
      <c r="G349" s="9"/>
      <c r="H349" s="9"/>
      <c r="I349" s="9"/>
      <c r="J349" s="9"/>
      <c r="K349" s="9"/>
      <c r="L349" s="111">
        <v>0</v>
      </c>
      <c r="M349" s="111">
        <v>0</v>
      </c>
      <c r="N349" s="111">
        <v>0</v>
      </c>
      <c r="O349" s="111">
        <v>0</v>
      </c>
      <c r="P349" s="111">
        <v>0</v>
      </c>
      <c r="Q349" s="111">
        <v>0</v>
      </c>
      <c r="R349" s="9"/>
      <c r="S349" s="9"/>
      <c r="T349" s="9"/>
      <c r="U349" s="9"/>
      <c r="V349" s="9"/>
      <c r="W349" s="9"/>
      <c r="X349" s="9"/>
      <c r="Y349" s="9"/>
      <c r="Z349" s="9"/>
      <c r="AA349" s="9"/>
      <c r="AB349" s="187"/>
      <c r="AC349" s="187"/>
      <c r="AD349" s="187"/>
      <c r="AE349" s="187"/>
      <c r="AF349" s="187"/>
      <c r="AG349" s="187"/>
      <c r="AH349" s="187"/>
      <c r="AI349" s="187"/>
      <c r="AJ349" s="187"/>
      <c r="AK349" s="187"/>
      <c r="AL349" s="187"/>
      <c r="AM349" s="187"/>
      <c r="AN349" s="187"/>
      <c r="AO349" s="187"/>
      <c r="AP349" s="187"/>
      <c r="AQ349" s="187"/>
      <c r="AR349" s="187"/>
      <c r="AS349" s="187"/>
      <c r="AT349" s="187"/>
      <c r="AU349" s="187"/>
      <c r="AV349" s="187"/>
      <c r="AW349" s="187"/>
      <c r="AX349" s="187"/>
      <c r="AY349" s="187"/>
      <c r="AZ349" s="187"/>
      <c r="BA349" s="187"/>
      <c r="BB349" s="187"/>
      <c r="BC349" s="187"/>
      <c r="BD349" s="187"/>
      <c r="BE349" s="187"/>
      <c r="BF349" s="187"/>
      <c r="BG349" s="187"/>
      <c r="BH349" s="187"/>
      <c r="BI349" s="187"/>
      <c r="BJ349" s="187"/>
      <c r="BK349" s="187"/>
      <c r="BL349" s="187"/>
    </row>
    <row r="350" spans="1:64" outlineLevel="1">
      <c r="A350" s="9"/>
      <c r="B350" s="9"/>
      <c r="C350" s="9"/>
      <c r="D350" s="129">
        <v>0</v>
      </c>
      <c r="E350" s="9"/>
      <c r="F350" s="9"/>
      <c r="G350" s="9"/>
      <c r="H350" s="9"/>
      <c r="I350" s="9"/>
      <c r="J350" s="9"/>
      <c r="K350" s="9"/>
      <c r="L350" s="111">
        <v>0</v>
      </c>
      <c r="M350" s="111">
        <v>0</v>
      </c>
      <c r="N350" s="111">
        <v>0</v>
      </c>
      <c r="O350" s="111">
        <v>0</v>
      </c>
      <c r="P350" s="111">
        <v>0</v>
      </c>
      <c r="Q350" s="111">
        <v>0</v>
      </c>
      <c r="R350" s="9"/>
      <c r="S350" s="9"/>
      <c r="T350" s="9"/>
      <c r="U350" s="9"/>
      <c r="V350" s="9"/>
      <c r="W350" s="9"/>
      <c r="X350" s="9"/>
      <c r="Y350" s="9"/>
      <c r="Z350" s="9"/>
      <c r="AA350" s="9"/>
      <c r="AB350" s="187"/>
      <c r="AC350" s="187"/>
      <c r="AD350" s="187"/>
      <c r="AE350" s="187"/>
      <c r="AF350" s="187"/>
      <c r="AG350" s="187"/>
      <c r="AH350" s="187"/>
      <c r="AI350" s="187"/>
      <c r="AJ350" s="187"/>
      <c r="AK350" s="187"/>
      <c r="AL350" s="187"/>
      <c r="AM350" s="187"/>
      <c r="AN350" s="187"/>
      <c r="AO350" s="187"/>
      <c r="AP350" s="187"/>
      <c r="AQ350" s="187"/>
      <c r="AR350" s="187"/>
      <c r="AS350" s="187"/>
      <c r="AT350" s="187"/>
      <c r="AU350" s="187"/>
      <c r="AV350" s="187"/>
      <c r="AW350" s="187"/>
      <c r="AX350" s="187"/>
      <c r="AY350" s="187"/>
      <c r="AZ350" s="187"/>
      <c r="BA350" s="187"/>
      <c r="BB350" s="187"/>
      <c r="BC350" s="187"/>
      <c r="BD350" s="187"/>
      <c r="BE350" s="187"/>
      <c r="BF350" s="187"/>
      <c r="BG350" s="187"/>
      <c r="BH350" s="187"/>
      <c r="BI350" s="187"/>
      <c r="BJ350" s="187"/>
      <c r="BK350" s="187"/>
      <c r="BL350" s="187"/>
    </row>
    <row r="351" spans="1:64" outlineLevel="1">
      <c r="A351" s="9"/>
      <c r="B351" s="9"/>
      <c r="C351" s="9"/>
      <c r="D351" s="129">
        <v>0</v>
      </c>
      <c r="E351" s="9"/>
      <c r="F351" s="9"/>
      <c r="G351" s="9"/>
      <c r="H351" s="9"/>
      <c r="I351" s="9"/>
      <c r="J351" s="9"/>
      <c r="K351" s="9"/>
      <c r="L351" s="111">
        <v>0</v>
      </c>
      <c r="M351" s="111">
        <v>0</v>
      </c>
      <c r="N351" s="111">
        <v>0</v>
      </c>
      <c r="O351" s="111">
        <v>0</v>
      </c>
      <c r="P351" s="111">
        <v>0</v>
      </c>
      <c r="Q351" s="111">
        <v>0</v>
      </c>
      <c r="R351" s="9"/>
      <c r="S351" s="9"/>
      <c r="T351" s="9"/>
      <c r="U351" s="9"/>
      <c r="V351" s="9"/>
      <c r="W351" s="9"/>
      <c r="X351" s="9"/>
      <c r="Y351" s="9"/>
      <c r="Z351" s="9"/>
      <c r="AA351" s="9"/>
      <c r="AB351" s="187"/>
      <c r="AC351" s="187"/>
      <c r="AD351" s="187"/>
      <c r="AE351" s="187"/>
      <c r="AF351" s="187"/>
      <c r="AG351" s="187"/>
      <c r="AH351" s="187"/>
      <c r="AI351" s="187"/>
      <c r="AJ351" s="187"/>
      <c r="AK351" s="187"/>
      <c r="AL351" s="187"/>
      <c r="AM351" s="187"/>
      <c r="AN351" s="187"/>
      <c r="AO351" s="187"/>
      <c r="AP351" s="187"/>
      <c r="AQ351" s="187"/>
      <c r="AR351" s="187"/>
      <c r="AS351" s="187"/>
      <c r="AT351" s="187"/>
      <c r="AU351" s="187"/>
      <c r="AV351" s="187"/>
      <c r="AW351" s="187"/>
      <c r="AX351" s="187"/>
      <c r="AY351" s="187"/>
      <c r="AZ351" s="187"/>
      <c r="BA351" s="187"/>
      <c r="BB351" s="187"/>
      <c r="BC351" s="187"/>
      <c r="BD351" s="187"/>
      <c r="BE351" s="187"/>
      <c r="BF351" s="187"/>
      <c r="BG351" s="187"/>
      <c r="BH351" s="187"/>
      <c r="BI351" s="187"/>
      <c r="BJ351" s="187"/>
      <c r="BK351" s="187"/>
      <c r="BL351" s="187"/>
    </row>
    <row r="352" spans="1:64" outlineLevel="1">
      <c r="A352" s="9"/>
      <c r="B352" s="9"/>
      <c r="C352" s="9"/>
      <c r="D352" s="129">
        <v>0</v>
      </c>
      <c r="E352" s="9"/>
      <c r="F352" s="9"/>
      <c r="G352" s="9"/>
      <c r="H352" s="9"/>
      <c r="I352" s="9"/>
      <c r="J352" s="9"/>
      <c r="K352" s="9"/>
      <c r="L352" s="111">
        <v>0</v>
      </c>
      <c r="M352" s="111">
        <v>0</v>
      </c>
      <c r="N352" s="111">
        <v>0</v>
      </c>
      <c r="O352" s="111">
        <v>0</v>
      </c>
      <c r="P352" s="111">
        <v>0</v>
      </c>
      <c r="Q352" s="111">
        <v>0</v>
      </c>
      <c r="R352" s="9"/>
      <c r="S352" s="9"/>
      <c r="T352" s="9"/>
      <c r="U352" s="9"/>
      <c r="V352" s="9"/>
      <c r="W352" s="9"/>
      <c r="X352" s="9"/>
      <c r="Y352" s="9"/>
      <c r="Z352" s="9"/>
      <c r="AA352" s="9"/>
      <c r="AB352" s="187"/>
      <c r="AC352" s="187"/>
      <c r="AD352" s="187"/>
      <c r="AE352" s="187"/>
      <c r="AF352" s="187"/>
      <c r="AG352" s="187"/>
      <c r="AH352" s="187"/>
      <c r="AI352" s="187"/>
      <c r="AJ352" s="187"/>
      <c r="AK352" s="187"/>
      <c r="AL352" s="187"/>
      <c r="AM352" s="187"/>
      <c r="AN352" s="187"/>
      <c r="AO352" s="187"/>
      <c r="AP352" s="187"/>
      <c r="AQ352" s="187"/>
      <c r="AR352" s="187"/>
      <c r="AS352" s="187"/>
      <c r="AT352" s="187"/>
      <c r="AU352" s="187"/>
      <c r="AV352" s="187"/>
      <c r="AW352" s="187"/>
      <c r="AX352" s="187"/>
      <c r="AY352" s="187"/>
      <c r="AZ352" s="187"/>
      <c r="BA352" s="187"/>
      <c r="BB352" s="187"/>
      <c r="BC352" s="187"/>
      <c r="BD352" s="187"/>
      <c r="BE352" s="187"/>
      <c r="BF352" s="187"/>
      <c r="BG352" s="187"/>
      <c r="BH352" s="187"/>
      <c r="BI352" s="187"/>
      <c r="BJ352" s="187"/>
      <c r="BK352" s="187"/>
      <c r="BL352" s="187"/>
    </row>
    <row r="353" spans="1:64" outlineLevel="1">
      <c r="A353" s="9"/>
      <c r="B353" s="9"/>
      <c r="C353" s="9"/>
      <c r="D353" s="129">
        <v>0</v>
      </c>
      <c r="E353" s="9"/>
      <c r="F353" s="9"/>
      <c r="G353" s="9"/>
      <c r="H353" s="9"/>
      <c r="I353" s="9"/>
      <c r="J353" s="9"/>
      <c r="K353" s="9"/>
      <c r="L353" s="111">
        <v>0</v>
      </c>
      <c r="M353" s="111">
        <v>0</v>
      </c>
      <c r="N353" s="111">
        <v>0</v>
      </c>
      <c r="O353" s="111">
        <v>0</v>
      </c>
      <c r="P353" s="111">
        <v>0</v>
      </c>
      <c r="Q353" s="111">
        <v>0</v>
      </c>
      <c r="R353" s="9"/>
      <c r="S353" s="9"/>
      <c r="T353" s="9"/>
      <c r="U353" s="9"/>
      <c r="V353" s="9"/>
      <c r="W353" s="9"/>
      <c r="X353" s="9"/>
      <c r="Y353" s="9"/>
      <c r="Z353" s="9"/>
      <c r="AA353" s="9"/>
      <c r="AB353" s="187"/>
      <c r="AC353" s="187"/>
      <c r="AD353" s="187"/>
      <c r="AE353" s="187"/>
      <c r="AF353" s="187"/>
      <c r="AG353" s="187"/>
      <c r="AH353" s="187"/>
      <c r="AI353" s="187"/>
      <c r="AJ353" s="187"/>
      <c r="AK353" s="187"/>
      <c r="AL353" s="187"/>
      <c r="AM353" s="187"/>
      <c r="AN353" s="187"/>
      <c r="AO353" s="187"/>
      <c r="AP353" s="187"/>
      <c r="AQ353" s="187"/>
      <c r="AR353" s="187"/>
      <c r="AS353" s="187"/>
      <c r="AT353" s="187"/>
      <c r="AU353" s="187"/>
      <c r="AV353" s="187"/>
      <c r="AW353" s="187"/>
      <c r="AX353" s="187"/>
      <c r="AY353" s="187"/>
      <c r="AZ353" s="187"/>
      <c r="BA353" s="187"/>
      <c r="BB353" s="187"/>
      <c r="BC353" s="187"/>
      <c r="BD353" s="187"/>
      <c r="BE353" s="187"/>
      <c r="BF353" s="187"/>
      <c r="BG353" s="187"/>
      <c r="BH353" s="187"/>
      <c r="BI353" s="187"/>
      <c r="BJ353" s="187"/>
      <c r="BK353" s="187"/>
      <c r="BL353" s="187"/>
    </row>
    <row r="354" spans="1:64" outlineLevel="1">
      <c r="A354" s="9"/>
      <c r="B354" s="9"/>
      <c r="C354" s="9"/>
      <c r="D354" s="129">
        <v>0</v>
      </c>
      <c r="E354" s="9"/>
      <c r="F354" s="9"/>
      <c r="G354" s="9"/>
      <c r="H354" s="9"/>
      <c r="I354" s="9"/>
      <c r="J354" s="9"/>
      <c r="K354" s="9"/>
      <c r="L354" s="111">
        <v>0</v>
      </c>
      <c r="M354" s="111">
        <v>0</v>
      </c>
      <c r="N354" s="111">
        <v>0</v>
      </c>
      <c r="O354" s="111">
        <v>0</v>
      </c>
      <c r="P354" s="111">
        <v>0</v>
      </c>
      <c r="Q354" s="111">
        <v>0</v>
      </c>
      <c r="R354" s="9"/>
      <c r="S354" s="9"/>
      <c r="T354" s="9"/>
      <c r="U354" s="9"/>
      <c r="V354" s="9"/>
      <c r="W354" s="9"/>
      <c r="X354" s="9"/>
      <c r="Y354" s="9"/>
      <c r="Z354" s="9"/>
      <c r="AA354" s="9"/>
      <c r="AB354" s="187"/>
      <c r="AC354" s="187"/>
      <c r="AD354" s="187"/>
      <c r="AE354" s="187"/>
      <c r="AF354" s="187"/>
      <c r="AG354" s="187"/>
      <c r="AH354" s="187"/>
      <c r="AI354" s="187"/>
      <c r="AJ354" s="187"/>
      <c r="AK354" s="187"/>
      <c r="AL354" s="187"/>
      <c r="AM354" s="187"/>
      <c r="AN354" s="187"/>
      <c r="AO354" s="187"/>
      <c r="AP354" s="187"/>
      <c r="AQ354" s="187"/>
      <c r="AR354" s="187"/>
      <c r="AS354" s="187"/>
      <c r="AT354" s="187"/>
      <c r="AU354" s="187"/>
      <c r="AV354" s="187"/>
      <c r="AW354" s="187"/>
      <c r="AX354" s="187"/>
      <c r="AY354" s="187"/>
      <c r="AZ354" s="187"/>
      <c r="BA354" s="187"/>
      <c r="BB354" s="187"/>
      <c r="BC354" s="187"/>
      <c r="BD354" s="187"/>
      <c r="BE354" s="187"/>
      <c r="BF354" s="187"/>
      <c r="BG354" s="187"/>
      <c r="BH354" s="187"/>
      <c r="BI354" s="187"/>
      <c r="BJ354" s="187"/>
      <c r="BK354" s="187"/>
      <c r="BL354" s="187"/>
    </row>
    <row r="355" spans="1:64" outlineLevel="1">
      <c r="A355" s="9"/>
      <c r="B355" s="9"/>
      <c r="C355" s="9"/>
      <c r="D355" s="129">
        <v>0</v>
      </c>
      <c r="E355" s="9"/>
      <c r="F355" s="9"/>
      <c r="G355" s="9"/>
      <c r="H355" s="9"/>
      <c r="I355" s="9"/>
      <c r="J355" s="9"/>
      <c r="K355" s="9"/>
      <c r="L355" s="111">
        <v>0</v>
      </c>
      <c r="M355" s="111">
        <v>0</v>
      </c>
      <c r="N355" s="111">
        <v>0</v>
      </c>
      <c r="O355" s="111">
        <v>0</v>
      </c>
      <c r="P355" s="111">
        <v>0</v>
      </c>
      <c r="Q355" s="111">
        <v>0</v>
      </c>
      <c r="R355" s="9"/>
      <c r="S355" s="9"/>
      <c r="T355" s="9"/>
      <c r="U355" s="9"/>
      <c r="V355" s="9"/>
      <c r="W355" s="9"/>
      <c r="X355" s="9"/>
      <c r="Y355" s="9"/>
      <c r="Z355" s="9"/>
      <c r="AA355" s="9"/>
      <c r="AB355" s="187"/>
      <c r="AC355" s="187"/>
      <c r="AD355" s="187"/>
      <c r="AE355" s="187"/>
      <c r="AF355" s="187"/>
      <c r="AG355" s="187"/>
      <c r="AH355" s="187"/>
      <c r="AI355" s="187"/>
      <c r="AJ355" s="187"/>
      <c r="AK355" s="187"/>
      <c r="AL355" s="187"/>
      <c r="AM355" s="187"/>
      <c r="AN355" s="187"/>
      <c r="AO355" s="187"/>
      <c r="AP355" s="187"/>
      <c r="AQ355" s="187"/>
      <c r="AR355" s="187"/>
      <c r="AS355" s="187"/>
      <c r="AT355" s="187"/>
      <c r="AU355" s="187"/>
      <c r="AV355" s="187"/>
      <c r="AW355" s="187"/>
      <c r="AX355" s="187"/>
      <c r="AY355" s="187"/>
      <c r="AZ355" s="187"/>
      <c r="BA355" s="187"/>
      <c r="BB355" s="187"/>
      <c r="BC355" s="187"/>
      <c r="BD355" s="187"/>
      <c r="BE355" s="187"/>
      <c r="BF355" s="187"/>
      <c r="BG355" s="187"/>
      <c r="BH355" s="187"/>
      <c r="BI355" s="187"/>
      <c r="BJ355" s="187"/>
      <c r="BK355" s="187"/>
      <c r="BL355" s="187"/>
    </row>
    <row r="356" spans="1:64" outlineLevel="1">
      <c r="A356" s="9"/>
      <c r="B356" s="9"/>
      <c r="C356" s="9"/>
      <c r="D356" s="129">
        <v>0</v>
      </c>
      <c r="E356" s="9"/>
      <c r="F356" s="9"/>
      <c r="G356" s="9"/>
      <c r="H356" s="9"/>
      <c r="I356" s="9"/>
      <c r="J356" s="9"/>
      <c r="K356" s="9"/>
      <c r="L356" s="111">
        <v>0</v>
      </c>
      <c r="M356" s="111">
        <v>0</v>
      </c>
      <c r="N356" s="111">
        <v>0</v>
      </c>
      <c r="O356" s="111">
        <v>0</v>
      </c>
      <c r="P356" s="111">
        <v>0</v>
      </c>
      <c r="Q356" s="111">
        <v>0</v>
      </c>
      <c r="R356" s="9"/>
      <c r="S356" s="9"/>
      <c r="T356" s="9"/>
      <c r="U356" s="9"/>
      <c r="V356" s="9"/>
      <c r="W356" s="9"/>
      <c r="X356" s="9"/>
      <c r="Y356" s="9"/>
      <c r="Z356" s="9"/>
      <c r="AA356" s="9"/>
      <c r="AB356" s="187"/>
      <c r="AC356" s="187"/>
      <c r="AD356" s="187"/>
      <c r="AE356" s="187"/>
      <c r="AF356" s="187"/>
      <c r="AG356" s="187"/>
      <c r="AH356" s="187"/>
      <c r="AI356" s="187"/>
      <c r="AJ356" s="187"/>
      <c r="AK356" s="187"/>
      <c r="AL356" s="187"/>
      <c r="AM356" s="187"/>
      <c r="AN356" s="187"/>
      <c r="AO356" s="187"/>
      <c r="AP356" s="187"/>
      <c r="AQ356" s="187"/>
      <c r="AR356" s="187"/>
      <c r="AS356" s="187"/>
      <c r="AT356" s="187"/>
      <c r="AU356" s="187"/>
      <c r="AV356" s="187"/>
      <c r="AW356" s="187"/>
      <c r="AX356" s="187"/>
      <c r="AY356" s="187"/>
      <c r="AZ356" s="187"/>
      <c r="BA356" s="187"/>
      <c r="BB356" s="187"/>
      <c r="BC356" s="187"/>
      <c r="BD356" s="187"/>
      <c r="BE356" s="187"/>
      <c r="BF356" s="187"/>
      <c r="BG356" s="187"/>
      <c r="BH356" s="187"/>
      <c r="BI356" s="187"/>
      <c r="BJ356" s="187"/>
      <c r="BK356" s="187"/>
      <c r="BL356" s="187"/>
    </row>
    <row r="357" spans="1:64">
      <c r="A357" s="9"/>
      <c r="B357" s="9"/>
      <c r="C357" s="9"/>
      <c r="D357" s="9"/>
      <c r="E357" s="9"/>
      <c r="F357" s="9"/>
      <c r="G357" s="9"/>
      <c r="H357" s="9"/>
      <c r="I357" s="9"/>
      <c r="J357" s="9"/>
      <c r="K357" s="9"/>
      <c r="L357" s="9"/>
      <c r="M357" s="9"/>
      <c r="N357" s="12"/>
      <c r="O357" s="9"/>
      <c r="P357" s="9"/>
      <c r="Q357" s="9"/>
      <c r="R357" s="9"/>
      <c r="S357" s="9"/>
      <c r="T357" s="9"/>
      <c r="U357" s="9"/>
      <c r="V357" s="9"/>
      <c r="W357" s="9"/>
      <c r="X357" s="9"/>
      <c r="Y357" s="9"/>
      <c r="Z357" s="9"/>
      <c r="AA357" s="9"/>
      <c r="AB357" s="187"/>
      <c r="AC357" s="187"/>
      <c r="AD357" s="187"/>
      <c r="AE357" s="187"/>
      <c r="AF357" s="187"/>
      <c r="AG357" s="187"/>
      <c r="AH357" s="187"/>
      <c r="AI357" s="187"/>
      <c r="AJ357" s="187"/>
      <c r="AK357" s="187"/>
      <c r="AL357" s="187"/>
      <c r="AM357" s="187"/>
      <c r="AN357" s="187"/>
      <c r="AO357" s="187"/>
      <c r="AP357" s="187"/>
      <c r="AQ357" s="187"/>
      <c r="AR357" s="187"/>
      <c r="AS357" s="187"/>
      <c r="AT357" s="187"/>
      <c r="AU357" s="187"/>
      <c r="AV357" s="187"/>
      <c r="AW357" s="187"/>
      <c r="AX357" s="187"/>
      <c r="AY357" s="187"/>
      <c r="AZ357" s="187"/>
      <c r="BA357" s="187"/>
      <c r="BB357" s="187"/>
      <c r="BC357" s="187"/>
      <c r="BD357" s="187"/>
      <c r="BE357" s="187"/>
      <c r="BF357" s="187"/>
      <c r="BG357" s="187"/>
      <c r="BH357" s="187"/>
      <c r="BI357" s="187"/>
      <c r="BJ357" s="187"/>
      <c r="BK357" s="187"/>
      <c r="BL357" s="187"/>
    </row>
    <row r="358" spans="1:64">
      <c r="A358" s="73"/>
      <c r="B358" s="73"/>
      <c r="C358" s="80" t="s">
        <v>46</v>
      </c>
      <c r="D358" s="73"/>
      <c r="E358" s="73"/>
      <c r="F358" s="73"/>
      <c r="G358" s="73"/>
      <c r="H358" s="73"/>
      <c r="I358" s="73"/>
      <c r="J358" s="73"/>
      <c r="K358" s="73"/>
      <c r="L358" s="157">
        <v>1534.0197737398782</v>
      </c>
      <c r="M358" s="157">
        <v>0</v>
      </c>
      <c r="N358" s="157">
        <v>0</v>
      </c>
      <c r="O358" s="157">
        <v>0</v>
      </c>
      <c r="P358" s="157">
        <v>0</v>
      </c>
      <c r="Q358" s="157">
        <v>0</v>
      </c>
      <c r="R358" s="157"/>
      <c r="S358" s="9"/>
      <c r="T358" s="9"/>
      <c r="U358" s="9"/>
      <c r="V358" s="9"/>
      <c r="W358" s="9"/>
      <c r="X358" s="9"/>
      <c r="Y358" s="9"/>
      <c r="Z358" s="9"/>
      <c r="AA358" s="9"/>
      <c r="AB358" s="187"/>
      <c r="AC358" s="187"/>
      <c r="AD358" s="187"/>
      <c r="AE358" s="187"/>
      <c r="AF358" s="187"/>
      <c r="AG358" s="187"/>
      <c r="AH358" s="187"/>
      <c r="AI358" s="187"/>
      <c r="AJ358" s="187"/>
      <c r="AK358" s="187"/>
      <c r="AL358" s="187"/>
      <c r="AM358" s="187"/>
      <c r="AN358" s="187"/>
      <c r="AO358" s="187"/>
      <c r="AP358" s="187"/>
      <c r="AQ358" s="187"/>
      <c r="AR358" s="187"/>
      <c r="AS358" s="187"/>
      <c r="AT358" s="187"/>
      <c r="AU358" s="187"/>
      <c r="AV358" s="187"/>
      <c r="AW358" s="187"/>
      <c r="AX358" s="187"/>
      <c r="AY358" s="187"/>
      <c r="AZ358" s="187"/>
      <c r="BA358" s="187"/>
      <c r="BB358" s="187"/>
      <c r="BC358" s="187"/>
      <c r="BD358" s="187"/>
      <c r="BE358" s="187"/>
      <c r="BF358" s="187"/>
      <c r="BG358" s="187"/>
      <c r="BH358" s="187"/>
      <c r="BI358" s="187"/>
      <c r="BJ358" s="187"/>
      <c r="BK358" s="187"/>
      <c r="BL358" s="187"/>
    </row>
    <row r="359" spans="1:64" outlineLevel="1">
      <c r="B359" s="9"/>
      <c r="C359" s="9"/>
      <c r="D359" s="129" t="s">
        <v>121</v>
      </c>
      <c r="E359" s="9"/>
      <c r="F359" s="9"/>
      <c r="G359" s="9"/>
      <c r="H359" s="9"/>
      <c r="I359" s="9"/>
      <c r="J359" s="9"/>
      <c r="K359" s="9"/>
      <c r="L359" s="37">
        <v>1378.2126061700721</v>
      </c>
      <c r="M359" s="37">
        <v>0</v>
      </c>
      <c r="N359" s="37">
        <v>0</v>
      </c>
      <c r="O359" s="37">
        <v>0</v>
      </c>
      <c r="P359" s="37">
        <v>0</v>
      </c>
      <c r="Q359" s="37">
        <v>0</v>
      </c>
      <c r="R359" s="9"/>
      <c r="S359" s="9"/>
      <c r="T359" s="9"/>
      <c r="U359" s="9"/>
      <c r="V359" s="9"/>
      <c r="W359" s="9"/>
      <c r="X359" s="9"/>
      <c r="Y359" s="9"/>
      <c r="Z359" s="9"/>
      <c r="AA359" s="9"/>
      <c r="AB359" s="187"/>
      <c r="AC359" s="187"/>
      <c r="AD359" s="187"/>
      <c r="AE359" s="187"/>
      <c r="AF359" s="187"/>
      <c r="AG359" s="187"/>
      <c r="AH359" s="187"/>
      <c r="AI359" s="187"/>
      <c r="AJ359" s="187"/>
      <c r="AK359" s="187"/>
      <c r="AL359" s="187"/>
      <c r="AM359" s="187"/>
      <c r="AN359" s="187"/>
      <c r="AO359" s="187"/>
      <c r="AP359" s="187"/>
      <c r="AQ359" s="187"/>
      <c r="AR359" s="187"/>
      <c r="AS359" s="187"/>
      <c r="AT359" s="187"/>
      <c r="AU359" s="187"/>
      <c r="AV359" s="187"/>
      <c r="AW359" s="187"/>
      <c r="AX359" s="187"/>
      <c r="AY359" s="187"/>
      <c r="AZ359" s="187"/>
      <c r="BA359" s="187"/>
      <c r="BB359" s="187"/>
      <c r="BC359" s="187"/>
      <c r="BD359" s="187"/>
      <c r="BE359" s="187"/>
      <c r="BF359" s="187"/>
      <c r="BG359" s="187"/>
      <c r="BH359" s="187"/>
      <c r="BI359" s="187"/>
      <c r="BJ359" s="187"/>
      <c r="BK359" s="187"/>
      <c r="BL359" s="187"/>
    </row>
    <row r="360" spans="1:64" outlineLevel="1">
      <c r="B360" s="9"/>
      <c r="C360" s="9"/>
      <c r="D360" s="129" t="s">
        <v>122</v>
      </c>
      <c r="E360" s="9"/>
      <c r="F360" s="9"/>
      <c r="G360" s="9"/>
      <c r="H360" s="9"/>
      <c r="I360" s="9"/>
      <c r="J360" s="9"/>
      <c r="K360" s="9"/>
      <c r="L360" s="37">
        <v>88.936827627645513</v>
      </c>
      <c r="M360" s="37">
        <v>0</v>
      </c>
      <c r="N360" s="37">
        <v>0</v>
      </c>
      <c r="O360" s="37">
        <v>0</v>
      </c>
      <c r="P360" s="37">
        <v>0</v>
      </c>
      <c r="Q360" s="37">
        <v>0</v>
      </c>
      <c r="R360" s="9"/>
      <c r="S360" s="9"/>
      <c r="T360" s="9"/>
      <c r="U360" s="9"/>
      <c r="V360" s="9"/>
      <c r="W360" s="9"/>
      <c r="X360" s="9"/>
      <c r="Y360" s="9"/>
      <c r="Z360" s="9"/>
      <c r="AA360" s="9"/>
      <c r="AB360" s="187"/>
      <c r="AC360" s="187"/>
      <c r="AD360" s="187"/>
      <c r="AE360" s="187"/>
      <c r="AF360" s="187"/>
      <c r="AG360" s="187"/>
      <c r="AH360" s="187"/>
      <c r="AI360" s="187"/>
      <c r="AJ360" s="187"/>
      <c r="AK360" s="187"/>
      <c r="AL360" s="187"/>
      <c r="AM360" s="187"/>
      <c r="AN360" s="187"/>
      <c r="AO360" s="187"/>
      <c r="AP360" s="187"/>
      <c r="AQ360" s="187"/>
      <c r="AR360" s="187"/>
      <c r="AS360" s="187"/>
      <c r="AT360" s="187"/>
      <c r="AU360" s="187"/>
      <c r="AV360" s="187"/>
      <c r="AW360" s="187"/>
      <c r="AX360" s="187"/>
      <c r="AY360" s="187"/>
      <c r="AZ360" s="187"/>
      <c r="BA360" s="187"/>
      <c r="BB360" s="187"/>
      <c r="BC360" s="187"/>
      <c r="BD360" s="187"/>
      <c r="BE360" s="187"/>
      <c r="BF360" s="187"/>
      <c r="BG360" s="187"/>
      <c r="BH360" s="187"/>
      <c r="BI360" s="187"/>
      <c r="BJ360" s="187"/>
      <c r="BK360" s="187"/>
      <c r="BL360" s="187"/>
    </row>
    <row r="361" spans="1:64" outlineLevel="1">
      <c r="B361" s="9"/>
      <c r="C361" s="9"/>
      <c r="D361" s="129" t="s">
        <v>123</v>
      </c>
      <c r="E361" s="9"/>
      <c r="F361" s="9"/>
      <c r="G361" s="9"/>
      <c r="H361" s="9"/>
      <c r="I361" s="9"/>
      <c r="J361" s="9"/>
      <c r="K361" s="9"/>
      <c r="L361" s="37">
        <v>6.5415457751568304</v>
      </c>
      <c r="M361" s="37">
        <v>0</v>
      </c>
      <c r="N361" s="37">
        <v>0</v>
      </c>
      <c r="O361" s="37">
        <v>0</v>
      </c>
      <c r="P361" s="37">
        <v>0</v>
      </c>
      <c r="Q361" s="37">
        <v>0</v>
      </c>
      <c r="R361" s="9"/>
      <c r="S361" s="9"/>
      <c r="T361" s="9"/>
      <c r="U361" s="9"/>
      <c r="V361" s="9"/>
      <c r="W361" s="9"/>
      <c r="X361" s="9"/>
      <c r="Y361" s="9"/>
      <c r="Z361" s="9"/>
      <c r="AA361" s="9"/>
      <c r="AB361" s="187"/>
      <c r="AC361" s="187"/>
      <c r="AD361" s="187"/>
      <c r="AE361" s="187"/>
      <c r="AF361" s="187"/>
      <c r="AG361" s="187"/>
      <c r="AH361" s="187"/>
      <c r="AI361" s="187"/>
      <c r="AJ361" s="187"/>
      <c r="AK361" s="187"/>
      <c r="AL361" s="187"/>
      <c r="AM361" s="187"/>
      <c r="AN361" s="187"/>
      <c r="AO361" s="187"/>
      <c r="AP361" s="187"/>
      <c r="AQ361" s="187"/>
      <c r="AR361" s="187"/>
      <c r="AS361" s="187"/>
      <c r="AT361" s="187"/>
      <c r="AU361" s="187"/>
      <c r="AV361" s="187"/>
      <c r="AW361" s="187"/>
      <c r="AX361" s="187"/>
      <c r="AY361" s="187"/>
      <c r="AZ361" s="187"/>
      <c r="BA361" s="187"/>
      <c r="BB361" s="187"/>
      <c r="BC361" s="187"/>
      <c r="BD361" s="187"/>
      <c r="BE361" s="187"/>
      <c r="BF361" s="187"/>
      <c r="BG361" s="187"/>
      <c r="BH361" s="187"/>
      <c r="BI361" s="187"/>
      <c r="BJ361" s="187"/>
      <c r="BK361" s="187"/>
      <c r="BL361" s="187"/>
    </row>
    <row r="362" spans="1:64" outlineLevel="1">
      <c r="B362" s="9"/>
      <c r="C362" s="9"/>
      <c r="D362" s="129" t="s">
        <v>124</v>
      </c>
      <c r="E362" s="9"/>
      <c r="F362" s="9"/>
      <c r="G362" s="9"/>
      <c r="H362" s="9"/>
      <c r="I362" s="9"/>
      <c r="J362" s="9"/>
      <c r="K362" s="9"/>
      <c r="L362" s="37">
        <v>1.7280694402627039</v>
      </c>
      <c r="M362" s="37">
        <v>0</v>
      </c>
      <c r="N362" s="37">
        <v>0</v>
      </c>
      <c r="O362" s="37">
        <v>0</v>
      </c>
      <c r="P362" s="37">
        <v>0</v>
      </c>
      <c r="Q362" s="37">
        <v>0</v>
      </c>
      <c r="R362" s="9"/>
      <c r="S362" s="9"/>
      <c r="T362" s="9"/>
      <c r="U362" s="9"/>
      <c r="V362" s="9"/>
      <c r="W362" s="9"/>
      <c r="X362" s="9"/>
      <c r="Y362" s="9"/>
      <c r="Z362" s="9"/>
      <c r="AA362" s="9"/>
      <c r="AB362" s="187"/>
      <c r="AC362" s="187"/>
      <c r="AD362" s="187"/>
      <c r="AE362" s="187"/>
      <c r="AF362" s="187"/>
      <c r="AG362" s="187"/>
      <c r="AH362" s="187"/>
      <c r="AI362" s="187"/>
      <c r="AJ362" s="187"/>
      <c r="AK362" s="187"/>
      <c r="AL362" s="187"/>
      <c r="AM362" s="187"/>
      <c r="AN362" s="187"/>
      <c r="AO362" s="187"/>
      <c r="AP362" s="187"/>
      <c r="AQ362" s="187"/>
      <c r="AR362" s="187"/>
      <c r="AS362" s="187"/>
      <c r="AT362" s="187"/>
      <c r="AU362" s="187"/>
      <c r="AV362" s="187"/>
      <c r="AW362" s="187"/>
      <c r="AX362" s="187"/>
      <c r="AY362" s="187"/>
      <c r="AZ362" s="187"/>
      <c r="BA362" s="187"/>
      <c r="BB362" s="187"/>
      <c r="BC362" s="187"/>
      <c r="BD362" s="187"/>
      <c r="BE362" s="187"/>
      <c r="BF362" s="187"/>
      <c r="BG362" s="187"/>
      <c r="BH362" s="187"/>
      <c r="BI362" s="187"/>
      <c r="BJ362" s="187"/>
      <c r="BK362" s="187"/>
      <c r="BL362" s="187"/>
    </row>
    <row r="363" spans="1:64" outlineLevel="1">
      <c r="B363" s="9"/>
      <c r="C363" s="9"/>
      <c r="D363" s="129" t="s">
        <v>125</v>
      </c>
      <c r="E363" s="9"/>
      <c r="F363" s="9"/>
      <c r="G363" s="9"/>
      <c r="H363" s="9"/>
      <c r="I363" s="9"/>
      <c r="J363" s="9"/>
      <c r="K363" s="9"/>
      <c r="L363" s="37">
        <v>10.626769420312243</v>
      </c>
      <c r="M363" s="37">
        <v>0</v>
      </c>
      <c r="N363" s="37">
        <v>0</v>
      </c>
      <c r="O363" s="37">
        <v>0</v>
      </c>
      <c r="P363" s="37">
        <v>0</v>
      </c>
      <c r="Q363" s="37">
        <v>0</v>
      </c>
      <c r="R363" s="9"/>
      <c r="S363" s="9"/>
      <c r="T363" s="9"/>
      <c r="U363" s="9"/>
      <c r="V363" s="9"/>
      <c r="W363" s="9"/>
      <c r="X363" s="9"/>
      <c r="Y363" s="9"/>
      <c r="Z363" s="9"/>
      <c r="AA363" s="9"/>
      <c r="AB363" s="187"/>
      <c r="AC363" s="187"/>
      <c r="AD363" s="187"/>
      <c r="AE363" s="187"/>
      <c r="AF363" s="187"/>
      <c r="AG363" s="187"/>
      <c r="AH363" s="187"/>
      <c r="AI363" s="187"/>
      <c r="AJ363" s="187"/>
      <c r="AK363" s="187"/>
      <c r="AL363" s="187"/>
      <c r="AM363" s="187"/>
      <c r="AN363" s="187"/>
      <c r="AO363" s="187"/>
      <c r="AP363" s="187"/>
      <c r="AQ363" s="187"/>
      <c r="AR363" s="187"/>
      <c r="AS363" s="187"/>
      <c r="AT363" s="187"/>
      <c r="AU363" s="187"/>
      <c r="AV363" s="187"/>
      <c r="AW363" s="187"/>
      <c r="AX363" s="187"/>
      <c r="AY363" s="187"/>
      <c r="AZ363" s="187"/>
      <c r="BA363" s="187"/>
      <c r="BB363" s="187"/>
      <c r="BC363" s="187"/>
      <c r="BD363" s="187"/>
      <c r="BE363" s="187"/>
      <c r="BF363" s="187"/>
      <c r="BG363" s="187"/>
      <c r="BH363" s="187"/>
      <c r="BI363" s="187"/>
      <c r="BJ363" s="187"/>
      <c r="BK363" s="187"/>
      <c r="BL363" s="187"/>
    </row>
    <row r="364" spans="1:64" outlineLevel="1">
      <c r="B364" s="9"/>
      <c r="C364" s="9"/>
      <c r="D364" s="129" t="s">
        <v>126</v>
      </c>
      <c r="E364" s="9"/>
      <c r="F364" s="9"/>
      <c r="G364" s="9"/>
      <c r="H364" s="9"/>
      <c r="I364" s="9"/>
      <c r="J364" s="9"/>
      <c r="K364" s="9"/>
      <c r="L364" s="37">
        <v>47.973955306428799</v>
      </c>
      <c r="M364" s="37">
        <v>0</v>
      </c>
      <c r="N364" s="37">
        <v>0</v>
      </c>
      <c r="O364" s="37">
        <v>0</v>
      </c>
      <c r="P364" s="37">
        <v>0</v>
      </c>
      <c r="Q364" s="37">
        <v>0</v>
      </c>
      <c r="R364" s="9"/>
      <c r="S364" s="9"/>
      <c r="T364" s="9"/>
      <c r="U364" s="9"/>
      <c r="V364" s="9"/>
      <c r="W364" s="9"/>
      <c r="X364" s="9"/>
      <c r="Y364" s="9"/>
      <c r="Z364" s="9"/>
      <c r="AA364" s="9"/>
      <c r="AB364" s="187"/>
      <c r="AC364" s="187"/>
      <c r="AD364" s="187"/>
      <c r="AE364" s="187"/>
      <c r="AF364" s="187"/>
      <c r="AG364" s="187"/>
      <c r="AH364" s="187"/>
      <c r="AI364" s="187"/>
      <c r="AJ364" s="187"/>
      <c r="AK364" s="187"/>
      <c r="AL364" s="187"/>
      <c r="AM364" s="187"/>
      <c r="AN364" s="187"/>
      <c r="AO364" s="187"/>
      <c r="AP364" s="187"/>
      <c r="AQ364" s="187"/>
      <c r="AR364" s="187"/>
      <c r="AS364" s="187"/>
      <c r="AT364" s="187"/>
      <c r="AU364" s="187"/>
      <c r="AV364" s="187"/>
      <c r="AW364" s="187"/>
      <c r="AX364" s="187"/>
      <c r="AY364" s="187"/>
      <c r="AZ364" s="187"/>
      <c r="BA364" s="187"/>
      <c r="BB364" s="187"/>
      <c r="BC364" s="187"/>
      <c r="BD364" s="187"/>
      <c r="BE364" s="187"/>
      <c r="BF364" s="187"/>
      <c r="BG364" s="187"/>
      <c r="BH364" s="187"/>
      <c r="BI364" s="187"/>
      <c r="BJ364" s="187"/>
      <c r="BK364" s="187"/>
      <c r="BL364" s="187"/>
    </row>
    <row r="365" spans="1:64" outlineLevel="1">
      <c r="B365" s="9"/>
      <c r="C365" s="9"/>
      <c r="D365" s="129" t="s">
        <v>127</v>
      </c>
      <c r="E365" s="9"/>
      <c r="F365" s="9"/>
      <c r="G365" s="9"/>
      <c r="H365" s="9"/>
      <c r="I365" s="9"/>
      <c r="J365" s="9"/>
      <c r="K365" s="9"/>
      <c r="L365" s="37">
        <v>0</v>
      </c>
      <c r="M365" s="37">
        <v>0</v>
      </c>
      <c r="N365" s="37">
        <v>0</v>
      </c>
      <c r="O365" s="37">
        <v>0</v>
      </c>
      <c r="P365" s="37">
        <v>0</v>
      </c>
      <c r="Q365" s="37">
        <v>0</v>
      </c>
      <c r="R365" s="9"/>
      <c r="S365" s="9"/>
      <c r="T365" s="9"/>
      <c r="U365" s="9"/>
      <c r="V365" s="9"/>
      <c r="W365" s="9"/>
      <c r="X365" s="9"/>
      <c r="Y365" s="9"/>
      <c r="Z365" s="9"/>
      <c r="AA365" s="9"/>
      <c r="AB365" s="187"/>
      <c r="AC365" s="187"/>
      <c r="AD365" s="187"/>
      <c r="AE365" s="187"/>
      <c r="AF365" s="187"/>
      <c r="AG365" s="187"/>
      <c r="AH365" s="187"/>
      <c r="AI365" s="187"/>
      <c r="AJ365" s="187"/>
      <c r="AK365" s="187"/>
      <c r="AL365" s="187"/>
      <c r="AM365" s="187"/>
      <c r="AN365" s="187"/>
      <c r="AO365" s="187"/>
      <c r="AP365" s="187"/>
      <c r="AQ365" s="187"/>
      <c r="AR365" s="187"/>
      <c r="AS365" s="187"/>
      <c r="AT365" s="187"/>
      <c r="AU365" s="187"/>
      <c r="AV365" s="187"/>
      <c r="AW365" s="187"/>
      <c r="AX365" s="187"/>
      <c r="AY365" s="187"/>
      <c r="AZ365" s="187"/>
      <c r="BA365" s="187"/>
      <c r="BB365" s="187"/>
      <c r="BC365" s="187"/>
      <c r="BD365" s="187"/>
      <c r="BE365" s="187"/>
      <c r="BF365" s="187"/>
      <c r="BG365" s="187"/>
      <c r="BH365" s="187"/>
      <c r="BI365" s="187"/>
      <c r="BJ365" s="187"/>
      <c r="BK365" s="187"/>
      <c r="BL365" s="187"/>
    </row>
    <row r="366" spans="1:64" outlineLevel="1">
      <c r="B366" s="9"/>
      <c r="C366" s="9"/>
      <c r="D366" s="129" t="s">
        <v>128</v>
      </c>
      <c r="E366" s="9"/>
      <c r="F366" s="9"/>
      <c r="G366" s="9"/>
      <c r="H366" s="9"/>
      <c r="I366" s="9"/>
      <c r="J366" s="9"/>
      <c r="K366" s="9"/>
      <c r="L366" s="37">
        <v>0</v>
      </c>
      <c r="M366" s="37">
        <v>0</v>
      </c>
      <c r="N366" s="37">
        <v>0</v>
      </c>
      <c r="O366" s="37">
        <v>0</v>
      </c>
      <c r="P366" s="37">
        <v>0</v>
      </c>
      <c r="Q366" s="37">
        <v>0</v>
      </c>
      <c r="R366" s="9"/>
      <c r="S366" s="9"/>
      <c r="T366" s="9"/>
      <c r="U366" s="9"/>
      <c r="V366" s="9"/>
      <c r="W366" s="9"/>
      <c r="X366" s="9"/>
      <c r="Y366" s="9"/>
      <c r="Z366" s="9"/>
      <c r="AA366" s="9"/>
      <c r="AB366" s="187"/>
      <c r="AC366" s="187"/>
      <c r="AD366" s="187"/>
      <c r="AE366" s="187"/>
      <c r="AF366" s="187"/>
      <c r="AG366" s="187"/>
      <c r="AH366" s="187"/>
      <c r="AI366" s="187"/>
      <c r="AJ366" s="187"/>
      <c r="AK366" s="187"/>
      <c r="AL366" s="187"/>
      <c r="AM366" s="187"/>
      <c r="AN366" s="187"/>
      <c r="AO366" s="187"/>
      <c r="AP366" s="187"/>
      <c r="AQ366" s="187"/>
      <c r="AR366" s="187"/>
      <c r="AS366" s="187"/>
      <c r="AT366" s="187"/>
      <c r="AU366" s="187"/>
      <c r="AV366" s="187"/>
      <c r="AW366" s="187"/>
      <c r="AX366" s="187"/>
      <c r="AY366" s="187"/>
      <c r="AZ366" s="187"/>
      <c r="BA366" s="187"/>
      <c r="BB366" s="187"/>
      <c r="BC366" s="187"/>
      <c r="BD366" s="187"/>
      <c r="BE366" s="187"/>
      <c r="BF366" s="187"/>
      <c r="BG366" s="187"/>
      <c r="BH366" s="187"/>
      <c r="BI366" s="187"/>
      <c r="BJ366" s="187"/>
      <c r="BK366" s="187"/>
      <c r="BL366" s="187"/>
    </row>
    <row r="367" spans="1:64" outlineLevel="1">
      <c r="B367" s="9"/>
      <c r="C367" s="9"/>
      <c r="D367" s="129">
        <v>0</v>
      </c>
      <c r="E367" s="9"/>
      <c r="F367" s="9"/>
      <c r="G367" s="9"/>
      <c r="H367" s="9"/>
      <c r="I367" s="9"/>
      <c r="J367" s="9"/>
      <c r="K367" s="9"/>
      <c r="L367" s="37">
        <v>0</v>
      </c>
      <c r="M367" s="37">
        <v>0</v>
      </c>
      <c r="N367" s="37">
        <v>0</v>
      </c>
      <c r="O367" s="37">
        <v>0</v>
      </c>
      <c r="P367" s="37">
        <v>0</v>
      </c>
      <c r="Q367" s="37">
        <v>0</v>
      </c>
      <c r="R367" s="9"/>
      <c r="S367" s="9"/>
      <c r="T367" s="9"/>
      <c r="U367" s="9"/>
      <c r="V367" s="9"/>
      <c r="W367" s="9"/>
      <c r="X367" s="9"/>
      <c r="Y367" s="9"/>
      <c r="Z367" s="9"/>
      <c r="AA367" s="9"/>
      <c r="AB367" s="187"/>
      <c r="AC367" s="187"/>
      <c r="AD367" s="187"/>
      <c r="AE367" s="187"/>
      <c r="AF367" s="187"/>
      <c r="AG367" s="187"/>
      <c r="AH367" s="187"/>
      <c r="AI367" s="187"/>
      <c r="AJ367" s="187"/>
      <c r="AK367" s="187"/>
      <c r="AL367" s="187"/>
      <c r="AM367" s="187"/>
      <c r="AN367" s="187"/>
      <c r="AO367" s="187"/>
      <c r="AP367" s="187"/>
      <c r="AQ367" s="187"/>
      <c r="AR367" s="187"/>
      <c r="AS367" s="187"/>
      <c r="AT367" s="187"/>
      <c r="AU367" s="187"/>
      <c r="AV367" s="187"/>
      <c r="AW367" s="187"/>
      <c r="AX367" s="187"/>
      <c r="AY367" s="187"/>
      <c r="AZ367" s="187"/>
      <c r="BA367" s="187"/>
      <c r="BB367" s="187"/>
      <c r="BC367" s="187"/>
      <c r="BD367" s="187"/>
      <c r="BE367" s="187"/>
      <c r="BF367" s="187"/>
      <c r="BG367" s="187"/>
      <c r="BH367" s="187"/>
      <c r="BI367" s="187"/>
      <c r="BJ367" s="187"/>
      <c r="BK367" s="187"/>
      <c r="BL367" s="187"/>
    </row>
    <row r="368" spans="1:64" outlineLevel="1">
      <c r="B368" s="9"/>
      <c r="C368" s="9"/>
      <c r="D368" s="129">
        <v>0</v>
      </c>
      <c r="E368" s="9"/>
      <c r="F368" s="9"/>
      <c r="G368" s="9"/>
      <c r="H368" s="9"/>
      <c r="I368" s="9"/>
      <c r="J368" s="9"/>
      <c r="K368" s="9"/>
      <c r="L368" s="37">
        <v>0</v>
      </c>
      <c r="M368" s="37">
        <v>0</v>
      </c>
      <c r="N368" s="37">
        <v>0</v>
      </c>
      <c r="O368" s="37">
        <v>0</v>
      </c>
      <c r="P368" s="37">
        <v>0</v>
      </c>
      <c r="Q368" s="37">
        <v>0</v>
      </c>
      <c r="R368" s="9"/>
      <c r="S368" s="9"/>
      <c r="T368" s="9"/>
      <c r="U368" s="9"/>
      <c r="V368" s="9"/>
      <c r="W368" s="9"/>
      <c r="X368" s="9"/>
      <c r="Y368" s="9"/>
      <c r="Z368" s="9"/>
      <c r="AA368" s="9"/>
      <c r="AB368" s="187"/>
      <c r="AC368" s="187"/>
      <c r="AD368" s="187"/>
      <c r="AE368" s="187"/>
      <c r="AF368" s="187"/>
      <c r="AG368" s="187"/>
      <c r="AH368" s="187"/>
      <c r="AI368" s="187"/>
      <c r="AJ368" s="187"/>
      <c r="AK368" s="187"/>
      <c r="AL368" s="187"/>
      <c r="AM368" s="187"/>
      <c r="AN368" s="187"/>
      <c r="AO368" s="187"/>
      <c r="AP368" s="187"/>
      <c r="AQ368" s="187"/>
      <c r="AR368" s="187"/>
      <c r="AS368" s="187"/>
      <c r="AT368" s="187"/>
      <c r="AU368" s="187"/>
      <c r="AV368" s="187"/>
      <c r="AW368" s="187"/>
      <c r="AX368" s="187"/>
      <c r="AY368" s="187"/>
      <c r="AZ368" s="187"/>
      <c r="BA368" s="187"/>
      <c r="BB368" s="187"/>
      <c r="BC368" s="187"/>
      <c r="BD368" s="187"/>
      <c r="BE368" s="187"/>
      <c r="BF368" s="187"/>
      <c r="BG368" s="187"/>
      <c r="BH368" s="187"/>
      <c r="BI368" s="187"/>
      <c r="BJ368" s="187"/>
      <c r="BK368" s="187"/>
      <c r="BL368" s="187"/>
    </row>
    <row r="369" spans="2:64" outlineLevel="1">
      <c r="B369" s="9"/>
      <c r="C369" s="9"/>
      <c r="D369" s="129">
        <v>0</v>
      </c>
      <c r="E369" s="9"/>
      <c r="F369" s="9"/>
      <c r="G369" s="9"/>
      <c r="H369" s="9"/>
      <c r="I369" s="9"/>
      <c r="J369" s="9"/>
      <c r="K369" s="9"/>
      <c r="L369" s="37">
        <v>0</v>
      </c>
      <c r="M369" s="37">
        <v>0</v>
      </c>
      <c r="N369" s="37">
        <v>0</v>
      </c>
      <c r="O369" s="37">
        <v>0</v>
      </c>
      <c r="P369" s="37">
        <v>0</v>
      </c>
      <c r="Q369" s="37">
        <v>0</v>
      </c>
      <c r="R369" s="9"/>
      <c r="S369" s="9"/>
      <c r="T369" s="9"/>
      <c r="U369" s="9"/>
      <c r="V369" s="9"/>
      <c r="W369" s="9"/>
      <c r="X369" s="9"/>
      <c r="Y369" s="9"/>
      <c r="Z369" s="9"/>
      <c r="AA369" s="9"/>
      <c r="AB369" s="187"/>
      <c r="AC369" s="187"/>
      <c r="AD369" s="187"/>
      <c r="AE369" s="187"/>
      <c r="AF369" s="187"/>
      <c r="AG369" s="187"/>
      <c r="AH369" s="187"/>
      <c r="AI369" s="187"/>
      <c r="AJ369" s="187"/>
      <c r="AK369" s="187"/>
      <c r="AL369" s="187"/>
      <c r="AM369" s="187"/>
      <c r="AN369" s="187"/>
      <c r="AO369" s="187"/>
      <c r="AP369" s="187"/>
      <c r="AQ369" s="187"/>
      <c r="AR369" s="187"/>
      <c r="AS369" s="187"/>
      <c r="AT369" s="187"/>
      <c r="AU369" s="187"/>
      <c r="AV369" s="187"/>
      <c r="AW369" s="187"/>
      <c r="AX369" s="187"/>
      <c r="AY369" s="187"/>
      <c r="AZ369" s="187"/>
      <c r="BA369" s="187"/>
      <c r="BB369" s="187"/>
      <c r="BC369" s="187"/>
      <c r="BD369" s="187"/>
      <c r="BE369" s="187"/>
      <c r="BF369" s="187"/>
      <c r="BG369" s="187"/>
      <c r="BH369" s="187"/>
      <c r="BI369" s="187"/>
      <c r="BJ369" s="187"/>
      <c r="BK369" s="187"/>
      <c r="BL369" s="187"/>
    </row>
    <row r="370" spans="2:64" outlineLevel="1">
      <c r="B370" s="9"/>
      <c r="C370" s="9"/>
      <c r="D370" s="129">
        <v>0</v>
      </c>
      <c r="E370" s="9"/>
      <c r="F370" s="9"/>
      <c r="G370" s="9"/>
      <c r="H370" s="9"/>
      <c r="I370" s="9"/>
      <c r="J370" s="9"/>
      <c r="K370" s="9"/>
      <c r="L370" s="37">
        <v>0</v>
      </c>
      <c r="M370" s="37">
        <v>0</v>
      </c>
      <c r="N370" s="37">
        <v>0</v>
      </c>
      <c r="O370" s="37">
        <v>0</v>
      </c>
      <c r="P370" s="37">
        <v>0</v>
      </c>
      <c r="Q370" s="37">
        <v>0</v>
      </c>
      <c r="R370" s="9"/>
      <c r="S370" s="9"/>
      <c r="T370" s="9"/>
      <c r="U370" s="9"/>
      <c r="V370" s="9"/>
      <c r="W370" s="9"/>
      <c r="X370" s="9"/>
      <c r="Y370" s="9"/>
      <c r="Z370" s="9"/>
      <c r="AA370" s="9"/>
      <c r="AB370" s="187"/>
      <c r="AC370" s="187"/>
      <c r="AD370" s="187"/>
      <c r="AE370" s="187"/>
      <c r="AF370" s="187"/>
      <c r="AG370" s="187"/>
      <c r="AH370" s="187"/>
      <c r="AI370" s="187"/>
      <c r="AJ370" s="187"/>
      <c r="AK370" s="187"/>
      <c r="AL370" s="187"/>
      <c r="AM370" s="187"/>
      <c r="AN370" s="187"/>
      <c r="AO370" s="187"/>
      <c r="AP370" s="187"/>
      <c r="AQ370" s="187"/>
      <c r="AR370" s="187"/>
      <c r="AS370" s="187"/>
      <c r="AT370" s="187"/>
      <c r="AU370" s="187"/>
      <c r="AV370" s="187"/>
      <c r="AW370" s="187"/>
      <c r="AX370" s="187"/>
      <c r="AY370" s="187"/>
      <c r="AZ370" s="187"/>
      <c r="BA370" s="187"/>
      <c r="BB370" s="187"/>
      <c r="BC370" s="187"/>
      <c r="BD370" s="187"/>
      <c r="BE370" s="187"/>
      <c r="BF370" s="187"/>
      <c r="BG370" s="187"/>
      <c r="BH370" s="187"/>
      <c r="BI370" s="187"/>
      <c r="BJ370" s="187"/>
      <c r="BK370" s="187"/>
      <c r="BL370" s="187"/>
    </row>
    <row r="371" spans="2:64" outlineLevel="1">
      <c r="B371" s="9"/>
      <c r="C371" s="9"/>
      <c r="D371" s="129">
        <v>0</v>
      </c>
      <c r="E371" s="9"/>
      <c r="F371" s="9"/>
      <c r="G371" s="9"/>
      <c r="H371" s="9"/>
      <c r="I371" s="9"/>
      <c r="J371" s="9"/>
      <c r="K371" s="9"/>
      <c r="L371" s="37">
        <v>0</v>
      </c>
      <c r="M371" s="37">
        <v>0</v>
      </c>
      <c r="N371" s="37">
        <v>0</v>
      </c>
      <c r="O371" s="37">
        <v>0</v>
      </c>
      <c r="P371" s="37">
        <v>0</v>
      </c>
      <c r="Q371" s="37">
        <v>0</v>
      </c>
      <c r="R371" s="9"/>
      <c r="S371" s="9"/>
      <c r="T371" s="9"/>
      <c r="U371" s="9"/>
      <c r="V371" s="9"/>
      <c r="W371" s="9"/>
      <c r="X371" s="9"/>
      <c r="Y371" s="9"/>
      <c r="Z371" s="9"/>
      <c r="AA371" s="9"/>
      <c r="AB371" s="187"/>
      <c r="AC371" s="187"/>
      <c r="AD371" s="187"/>
      <c r="AE371" s="187"/>
      <c r="AF371" s="187"/>
      <c r="AG371" s="187"/>
      <c r="AH371" s="187"/>
      <c r="AI371" s="187"/>
      <c r="AJ371" s="187"/>
      <c r="AK371" s="187"/>
      <c r="AL371" s="187"/>
      <c r="AM371" s="187"/>
      <c r="AN371" s="187"/>
      <c r="AO371" s="187"/>
      <c r="AP371" s="187"/>
      <c r="AQ371" s="187"/>
      <c r="AR371" s="187"/>
      <c r="AS371" s="187"/>
      <c r="AT371" s="187"/>
      <c r="AU371" s="187"/>
      <c r="AV371" s="187"/>
      <c r="AW371" s="187"/>
      <c r="AX371" s="187"/>
      <c r="AY371" s="187"/>
      <c r="AZ371" s="187"/>
      <c r="BA371" s="187"/>
      <c r="BB371" s="187"/>
      <c r="BC371" s="187"/>
      <c r="BD371" s="187"/>
      <c r="BE371" s="187"/>
      <c r="BF371" s="187"/>
      <c r="BG371" s="187"/>
      <c r="BH371" s="187"/>
      <c r="BI371" s="187"/>
      <c r="BJ371" s="187"/>
      <c r="BK371" s="187"/>
      <c r="BL371" s="187"/>
    </row>
    <row r="372" spans="2:64" outlineLevel="1">
      <c r="B372" s="9"/>
      <c r="C372" s="9"/>
      <c r="D372" s="129">
        <v>0</v>
      </c>
      <c r="E372" s="9"/>
      <c r="F372" s="9"/>
      <c r="G372" s="9"/>
      <c r="H372" s="9"/>
      <c r="I372" s="9"/>
      <c r="J372" s="9"/>
      <c r="K372" s="9"/>
      <c r="L372" s="37">
        <v>0</v>
      </c>
      <c r="M372" s="37">
        <v>0</v>
      </c>
      <c r="N372" s="37">
        <v>0</v>
      </c>
      <c r="O372" s="37">
        <v>0</v>
      </c>
      <c r="P372" s="37">
        <v>0</v>
      </c>
      <c r="Q372" s="37">
        <v>0</v>
      </c>
      <c r="R372" s="9"/>
      <c r="S372" s="9"/>
      <c r="T372" s="9"/>
      <c r="U372" s="9"/>
      <c r="V372" s="9"/>
      <c r="W372" s="9"/>
      <c r="X372" s="9"/>
      <c r="Y372" s="9"/>
      <c r="Z372" s="9"/>
      <c r="AA372" s="9"/>
      <c r="AB372" s="187"/>
      <c r="AC372" s="187"/>
      <c r="AD372" s="187"/>
      <c r="AE372" s="187"/>
      <c r="AF372" s="187"/>
      <c r="AG372" s="187"/>
      <c r="AH372" s="187"/>
      <c r="AI372" s="187"/>
      <c r="AJ372" s="187"/>
      <c r="AK372" s="187"/>
      <c r="AL372" s="187"/>
      <c r="AM372" s="187"/>
      <c r="AN372" s="187"/>
      <c r="AO372" s="187"/>
      <c r="AP372" s="187"/>
      <c r="AQ372" s="187"/>
      <c r="AR372" s="187"/>
      <c r="AS372" s="187"/>
      <c r="AT372" s="187"/>
      <c r="AU372" s="187"/>
      <c r="AV372" s="187"/>
      <c r="AW372" s="187"/>
      <c r="AX372" s="187"/>
      <c r="AY372" s="187"/>
      <c r="AZ372" s="187"/>
      <c r="BA372" s="187"/>
      <c r="BB372" s="187"/>
      <c r="BC372" s="187"/>
      <c r="BD372" s="187"/>
      <c r="BE372" s="187"/>
      <c r="BF372" s="187"/>
      <c r="BG372" s="187"/>
      <c r="BH372" s="187"/>
      <c r="BI372" s="187"/>
      <c r="BJ372" s="187"/>
      <c r="BK372" s="187"/>
      <c r="BL372" s="187"/>
    </row>
    <row r="373" spans="2:64" outlineLevel="1">
      <c r="B373" s="9"/>
      <c r="C373" s="9"/>
      <c r="D373" s="129">
        <v>0</v>
      </c>
      <c r="E373" s="9"/>
      <c r="F373" s="9"/>
      <c r="G373" s="9"/>
      <c r="H373" s="9"/>
      <c r="I373" s="9"/>
      <c r="J373" s="9"/>
      <c r="K373" s="9"/>
      <c r="L373" s="37">
        <v>0</v>
      </c>
      <c r="M373" s="37">
        <v>0</v>
      </c>
      <c r="N373" s="37">
        <v>0</v>
      </c>
      <c r="O373" s="37">
        <v>0</v>
      </c>
      <c r="P373" s="37">
        <v>0</v>
      </c>
      <c r="Q373" s="37">
        <v>0</v>
      </c>
      <c r="R373" s="9"/>
      <c r="S373" s="9"/>
      <c r="T373" s="9"/>
      <c r="U373" s="9"/>
      <c r="V373" s="9"/>
      <c r="W373" s="9"/>
      <c r="X373" s="9"/>
      <c r="Y373" s="9"/>
      <c r="Z373" s="9"/>
      <c r="AA373" s="9"/>
      <c r="AB373" s="187"/>
      <c r="AC373" s="187"/>
      <c r="AD373" s="187"/>
      <c r="AE373" s="187"/>
      <c r="AF373" s="187"/>
      <c r="AG373" s="187"/>
      <c r="AH373" s="187"/>
      <c r="AI373" s="187"/>
      <c r="AJ373" s="187"/>
      <c r="AK373" s="187"/>
      <c r="AL373" s="187"/>
      <c r="AM373" s="187"/>
      <c r="AN373" s="187"/>
      <c r="AO373" s="187"/>
      <c r="AP373" s="187"/>
      <c r="AQ373" s="187"/>
      <c r="AR373" s="187"/>
      <c r="AS373" s="187"/>
      <c r="AT373" s="187"/>
      <c r="AU373" s="187"/>
      <c r="AV373" s="187"/>
      <c r="AW373" s="187"/>
      <c r="AX373" s="187"/>
      <c r="AY373" s="187"/>
      <c r="AZ373" s="187"/>
      <c r="BA373" s="187"/>
      <c r="BB373" s="187"/>
      <c r="BC373" s="187"/>
      <c r="BD373" s="187"/>
      <c r="BE373" s="187"/>
      <c r="BF373" s="187"/>
      <c r="BG373" s="187"/>
      <c r="BH373" s="187"/>
      <c r="BI373" s="187"/>
      <c r="BJ373" s="187"/>
      <c r="BK373" s="187"/>
      <c r="BL373" s="187"/>
    </row>
    <row r="374" spans="2:64" outlineLevel="1">
      <c r="B374" s="9"/>
      <c r="C374" s="9"/>
      <c r="D374" s="129">
        <v>0</v>
      </c>
      <c r="E374" s="9"/>
      <c r="F374" s="9"/>
      <c r="G374" s="9"/>
      <c r="H374" s="9"/>
      <c r="I374" s="9"/>
      <c r="J374" s="9"/>
      <c r="K374" s="9"/>
      <c r="L374" s="37">
        <v>0</v>
      </c>
      <c r="M374" s="37">
        <v>0</v>
      </c>
      <c r="N374" s="37">
        <v>0</v>
      </c>
      <c r="O374" s="37">
        <v>0</v>
      </c>
      <c r="P374" s="37">
        <v>0</v>
      </c>
      <c r="Q374" s="37">
        <v>0</v>
      </c>
      <c r="R374" s="9"/>
      <c r="S374" s="9"/>
      <c r="T374" s="9"/>
      <c r="U374" s="9"/>
      <c r="V374" s="9"/>
      <c r="W374" s="9"/>
      <c r="X374" s="9"/>
      <c r="Y374" s="9"/>
      <c r="Z374" s="9"/>
      <c r="AA374" s="9"/>
      <c r="AB374" s="187"/>
      <c r="AC374" s="187"/>
      <c r="AD374" s="187"/>
      <c r="AE374" s="187"/>
      <c r="AF374" s="187"/>
      <c r="AG374" s="187"/>
      <c r="AH374" s="187"/>
      <c r="AI374" s="187"/>
      <c r="AJ374" s="187"/>
      <c r="AK374" s="187"/>
      <c r="AL374" s="187"/>
      <c r="AM374" s="187"/>
      <c r="AN374" s="187"/>
      <c r="AO374" s="187"/>
      <c r="AP374" s="187"/>
      <c r="AQ374" s="187"/>
      <c r="AR374" s="187"/>
      <c r="AS374" s="187"/>
      <c r="AT374" s="187"/>
      <c r="AU374" s="187"/>
      <c r="AV374" s="187"/>
      <c r="AW374" s="187"/>
      <c r="AX374" s="187"/>
      <c r="AY374" s="187"/>
      <c r="AZ374" s="187"/>
      <c r="BA374" s="187"/>
      <c r="BB374" s="187"/>
      <c r="BC374" s="187"/>
      <c r="BD374" s="187"/>
      <c r="BE374" s="187"/>
      <c r="BF374" s="187"/>
      <c r="BG374" s="187"/>
      <c r="BH374" s="187"/>
      <c r="BI374" s="187"/>
      <c r="BJ374" s="187"/>
      <c r="BK374" s="187"/>
      <c r="BL374" s="187"/>
    </row>
    <row r="375" spans="2:64" outlineLevel="1">
      <c r="B375" s="9"/>
      <c r="C375" s="9"/>
      <c r="D375" s="129">
        <v>0</v>
      </c>
      <c r="E375" s="9"/>
      <c r="F375" s="9"/>
      <c r="G375" s="9"/>
      <c r="H375" s="9"/>
      <c r="I375" s="9"/>
      <c r="J375" s="9"/>
      <c r="K375" s="9"/>
      <c r="L375" s="37">
        <v>0</v>
      </c>
      <c r="M375" s="37">
        <v>0</v>
      </c>
      <c r="N375" s="37">
        <v>0</v>
      </c>
      <c r="O375" s="37">
        <v>0</v>
      </c>
      <c r="P375" s="37">
        <v>0</v>
      </c>
      <c r="Q375" s="37">
        <v>0</v>
      </c>
      <c r="R375" s="9"/>
      <c r="S375" s="9"/>
      <c r="T375" s="9"/>
      <c r="U375" s="9"/>
      <c r="V375" s="9"/>
      <c r="W375" s="9"/>
      <c r="X375" s="9"/>
      <c r="Y375" s="9"/>
      <c r="Z375" s="9"/>
      <c r="AA375" s="9"/>
      <c r="AB375" s="187"/>
      <c r="AC375" s="187"/>
      <c r="AD375" s="187"/>
      <c r="AE375" s="187"/>
      <c r="AF375" s="187"/>
      <c r="AG375" s="187"/>
      <c r="AH375" s="187"/>
      <c r="AI375" s="187"/>
      <c r="AJ375" s="187"/>
      <c r="AK375" s="187"/>
      <c r="AL375" s="187"/>
      <c r="AM375" s="187"/>
      <c r="AN375" s="187"/>
      <c r="AO375" s="187"/>
      <c r="AP375" s="187"/>
      <c r="AQ375" s="187"/>
      <c r="AR375" s="187"/>
      <c r="AS375" s="187"/>
      <c r="AT375" s="187"/>
      <c r="AU375" s="187"/>
      <c r="AV375" s="187"/>
      <c r="AW375" s="187"/>
      <c r="AX375" s="187"/>
      <c r="AY375" s="187"/>
      <c r="AZ375" s="187"/>
      <c r="BA375" s="187"/>
      <c r="BB375" s="187"/>
      <c r="BC375" s="187"/>
      <c r="BD375" s="187"/>
      <c r="BE375" s="187"/>
      <c r="BF375" s="187"/>
      <c r="BG375" s="187"/>
      <c r="BH375" s="187"/>
      <c r="BI375" s="187"/>
      <c r="BJ375" s="187"/>
      <c r="BK375" s="187"/>
      <c r="BL375" s="187"/>
    </row>
    <row r="376" spans="2:64" outlineLevel="1">
      <c r="B376" s="9"/>
      <c r="C376" s="9"/>
      <c r="D376" s="129">
        <v>0</v>
      </c>
      <c r="E376" s="9"/>
      <c r="F376" s="9"/>
      <c r="G376" s="9"/>
      <c r="H376" s="9"/>
      <c r="I376" s="9"/>
      <c r="J376" s="9"/>
      <c r="K376" s="9"/>
      <c r="L376" s="37">
        <v>0</v>
      </c>
      <c r="M376" s="37">
        <v>0</v>
      </c>
      <c r="N376" s="37">
        <v>0</v>
      </c>
      <c r="O376" s="37">
        <v>0</v>
      </c>
      <c r="P376" s="37">
        <v>0</v>
      </c>
      <c r="Q376" s="37">
        <v>0</v>
      </c>
      <c r="R376" s="9"/>
      <c r="S376" s="9"/>
      <c r="T376" s="9"/>
      <c r="U376" s="9"/>
      <c r="V376" s="9"/>
      <c r="W376" s="9"/>
      <c r="X376" s="9"/>
      <c r="Y376" s="9"/>
      <c r="Z376" s="9"/>
      <c r="AA376" s="9"/>
      <c r="AB376" s="187"/>
      <c r="AC376" s="187"/>
      <c r="AD376" s="187"/>
      <c r="AE376" s="187"/>
      <c r="AF376" s="187"/>
      <c r="AG376" s="187"/>
      <c r="AH376" s="187"/>
      <c r="AI376" s="187"/>
      <c r="AJ376" s="187"/>
      <c r="AK376" s="187"/>
      <c r="AL376" s="187"/>
      <c r="AM376" s="187"/>
      <c r="AN376" s="187"/>
      <c r="AO376" s="187"/>
      <c r="AP376" s="187"/>
      <c r="AQ376" s="187"/>
      <c r="AR376" s="187"/>
      <c r="AS376" s="187"/>
      <c r="AT376" s="187"/>
      <c r="AU376" s="187"/>
      <c r="AV376" s="187"/>
      <c r="AW376" s="187"/>
      <c r="AX376" s="187"/>
      <c r="AY376" s="187"/>
      <c r="AZ376" s="187"/>
      <c r="BA376" s="187"/>
      <c r="BB376" s="187"/>
      <c r="BC376" s="187"/>
      <c r="BD376" s="187"/>
      <c r="BE376" s="187"/>
      <c r="BF376" s="187"/>
      <c r="BG376" s="187"/>
      <c r="BH376" s="187"/>
      <c r="BI376" s="187"/>
      <c r="BJ376" s="187"/>
      <c r="BK376" s="187"/>
      <c r="BL376" s="187"/>
    </row>
    <row r="377" spans="2:64" outlineLevel="1">
      <c r="B377" s="9"/>
      <c r="C377" s="9"/>
      <c r="D377" s="129">
        <v>0</v>
      </c>
      <c r="E377" s="9"/>
      <c r="F377" s="9"/>
      <c r="G377" s="9"/>
      <c r="H377" s="9"/>
      <c r="I377" s="9"/>
      <c r="J377" s="9"/>
      <c r="K377" s="9"/>
      <c r="L377" s="37">
        <v>0</v>
      </c>
      <c r="M377" s="37">
        <v>0</v>
      </c>
      <c r="N377" s="37">
        <v>0</v>
      </c>
      <c r="O377" s="37">
        <v>0</v>
      </c>
      <c r="P377" s="37">
        <v>0</v>
      </c>
      <c r="Q377" s="37">
        <v>0</v>
      </c>
      <c r="R377" s="9"/>
      <c r="S377" s="9"/>
      <c r="T377" s="9"/>
      <c r="U377" s="9"/>
      <c r="V377" s="9"/>
      <c r="W377" s="9"/>
      <c r="X377" s="9"/>
      <c r="Y377" s="9"/>
      <c r="Z377" s="9"/>
      <c r="AA377" s="9"/>
      <c r="AB377" s="187"/>
      <c r="AC377" s="187"/>
      <c r="AD377" s="187"/>
      <c r="AE377" s="187"/>
      <c r="AF377" s="187"/>
      <c r="AG377" s="187"/>
      <c r="AH377" s="187"/>
      <c r="AI377" s="187"/>
      <c r="AJ377" s="187"/>
      <c r="AK377" s="187"/>
      <c r="AL377" s="187"/>
      <c r="AM377" s="187"/>
      <c r="AN377" s="187"/>
      <c r="AO377" s="187"/>
      <c r="AP377" s="187"/>
      <c r="AQ377" s="187"/>
      <c r="AR377" s="187"/>
      <c r="AS377" s="187"/>
      <c r="AT377" s="187"/>
      <c r="AU377" s="187"/>
      <c r="AV377" s="187"/>
      <c r="AW377" s="187"/>
      <c r="AX377" s="187"/>
      <c r="AY377" s="187"/>
      <c r="AZ377" s="187"/>
      <c r="BA377" s="187"/>
      <c r="BB377" s="187"/>
      <c r="BC377" s="187"/>
      <c r="BD377" s="187"/>
      <c r="BE377" s="187"/>
      <c r="BF377" s="187"/>
      <c r="BG377" s="187"/>
      <c r="BH377" s="187"/>
      <c r="BI377" s="187"/>
      <c r="BJ377" s="187"/>
      <c r="BK377" s="187"/>
      <c r="BL377" s="187"/>
    </row>
    <row r="378" spans="2:64" outlineLevel="1">
      <c r="B378" s="9"/>
      <c r="C378" s="9"/>
      <c r="D378" s="129">
        <v>0</v>
      </c>
      <c r="E378" s="9"/>
      <c r="F378" s="9"/>
      <c r="G378" s="9"/>
      <c r="H378" s="9"/>
      <c r="I378" s="9"/>
      <c r="J378" s="9"/>
      <c r="K378" s="9"/>
      <c r="L378" s="37">
        <v>0</v>
      </c>
      <c r="M378" s="37">
        <v>0</v>
      </c>
      <c r="N378" s="37">
        <v>0</v>
      </c>
      <c r="O378" s="37">
        <v>0</v>
      </c>
      <c r="P378" s="37">
        <v>0</v>
      </c>
      <c r="Q378" s="37">
        <v>0</v>
      </c>
      <c r="R378" s="9"/>
      <c r="S378" s="9"/>
      <c r="T378" s="9"/>
      <c r="U378" s="9"/>
      <c r="V378" s="9"/>
      <c r="W378" s="9"/>
      <c r="X378" s="9"/>
      <c r="Y378" s="9"/>
      <c r="Z378" s="9"/>
      <c r="AA378" s="9"/>
      <c r="AB378" s="187"/>
      <c r="AC378" s="187"/>
      <c r="AD378" s="187"/>
      <c r="AE378" s="187"/>
      <c r="AF378" s="187"/>
      <c r="AG378" s="187"/>
      <c r="AH378" s="187"/>
      <c r="AI378" s="187"/>
      <c r="AJ378" s="187"/>
      <c r="AK378" s="187"/>
      <c r="AL378" s="187"/>
      <c r="AM378" s="187"/>
      <c r="AN378" s="187"/>
      <c r="AO378" s="187"/>
      <c r="AP378" s="187"/>
      <c r="AQ378" s="187"/>
      <c r="AR378" s="187"/>
      <c r="AS378" s="187"/>
      <c r="AT378" s="187"/>
      <c r="AU378" s="187"/>
      <c r="AV378" s="187"/>
      <c r="AW378" s="187"/>
      <c r="AX378" s="187"/>
      <c r="AY378" s="187"/>
      <c r="AZ378" s="187"/>
      <c r="BA378" s="187"/>
      <c r="BB378" s="187"/>
      <c r="BC378" s="187"/>
      <c r="BD378" s="187"/>
      <c r="BE378" s="187"/>
      <c r="BF378" s="187"/>
      <c r="BG378" s="187"/>
      <c r="BH378" s="187"/>
      <c r="BI378" s="187"/>
      <c r="BJ378" s="187"/>
      <c r="BK378" s="187"/>
      <c r="BL378" s="187"/>
    </row>
    <row r="379" spans="2:64" outlineLevel="1">
      <c r="B379" s="9"/>
      <c r="C379" s="9"/>
      <c r="D379" s="129">
        <v>0</v>
      </c>
      <c r="E379" s="9"/>
      <c r="F379" s="9"/>
      <c r="G379" s="9"/>
      <c r="H379" s="9"/>
      <c r="I379" s="9"/>
      <c r="J379" s="9"/>
      <c r="K379" s="9"/>
      <c r="L379" s="37">
        <v>0</v>
      </c>
      <c r="M379" s="37">
        <v>0</v>
      </c>
      <c r="N379" s="37">
        <v>0</v>
      </c>
      <c r="O379" s="37">
        <v>0</v>
      </c>
      <c r="P379" s="37">
        <v>0</v>
      </c>
      <c r="Q379" s="37">
        <v>0</v>
      </c>
      <c r="R379" s="9"/>
      <c r="S379" s="9"/>
      <c r="T379" s="9"/>
      <c r="U379" s="9"/>
      <c r="V379" s="9"/>
      <c r="W379" s="9"/>
      <c r="X379" s="9"/>
      <c r="Y379" s="9"/>
      <c r="Z379" s="9"/>
      <c r="AA379" s="9"/>
      <c r="AB379" s="187"/>
      <c r="AC379" s="187"/>
      <c r="AD379" s="187"/>
      <c r="AE379" s="187"/>
      <c r="AF379" s="187"/>
      <c r="AG379" s="187"/>
      <c r="AH379" s="187"/>
      <c r="AI379" s="187"/>
      <c r="AJ379" s="187"/>
      <c r="AK379" s="187"/>
      <c r="AL379" s="187"/>
      <c r="AM379" s="187"/>
      <c r="AN379" s="187"/>
      <c r="AO379" s="187"/>
      <c r="AP379" s="187"/>
      <c r="AQ379" s="187"/>
      <c r="AR379" s="187"/>
      <c r="AS379" s="187"/>
      <c r="AT379" s="187"/>
      <c r="AU379" s="187"/>
      <c r="AV379" s="187"/>
      <c r="AW379" s="187"/>
      <c r="AX379" s="187"/>
      <c r="AY379" s="187"/>
      <c r="AZ379" s="187"/>
      <c r="BA379" s="187"/>
      <c r="BB379" s="187"/>
      <c r="BC379" s="187"/>
      <c r="BD379" s="187"/>
      <c r="BE379" s="187"/>
      <c r="BF379" s="187"/>
      <c r="BG379" s="187"/>
      <c r="BH379" s="187"/>
      <c r="BI379" s="187"/>
      <c r="BJ379" s="187"/>
      <c r="BK379" s="187"/>
      <c r="BL379" s="187"/>
    </row>
    <row r="380" spans="2:64" outlineLevel="1">
      <c r="B380" s="9"/>
      <c r="C380" s="9"/>
      <c r="D380" s="129">
        <v>0</v>
      </c>
      <c r="E380" s="9"/>
      <c r="F380" s="9"/>
      <c r="G380" s="9"/>
      <c r="H380" s="9"/>
      <c r="I380" s="9"/>
      <c r="J380" s="9"/>
      <c r="K380" s="9"/>
      <c r="L380" s="37">
        <v>0</v>
      </c>
      <c r="M380" s="37">
        <v>0</v>
      </c>
      <c r="N380" s="37">
        <v>0</v>
      </c>
      <c r="O380" s="37">
        <v>0</v>
      </c>
      <c r="P380" s="37">
        <v>0</v>
      </c>
      <c r="Q380" s="37">
        <v>0</v>
      </c>
      <c r="R380" s="9"/>
      <c r="S380" s="9"/>
      <c r="T380" s="9"/>
      <c r="U380" s="9"/>
      <c r="V380" s="9"/>
      <c r="W380" s="9"/>
      <c r="X380" s="9"/>
      <c r="Y380" s="9"/>
      <c r="Z380" s="9"/>
      <c r="AA380" s="9"/>
      <c r="AB380" s="187"/>
      <c r="AC380" s="187"/>
      <c r="AD380" s="187"/>
      <c r="AE380" s="187"/>
      <c r="AF380" s="187"/>
      <c r="AG380" s="187"/>
      <c r="AH380" s="187"/>
      <c r="AI380" s="187"/>
      <c r="AJ380" s="187"/>
      <c r="AK380" s="187"/>
      <c r="AL380" s="187"/>
      <c r="AM380" s="187"/>
      <c r="AN380" s="187"/>
      <c r="AO380" s="187"/>
      <c r="AP380" s="187"/>
      <c r="AQ380" s="187"/>
      <c r="AR380" s="187"/>
      <c r="AS380" s="187"/>
      <c r="AT380" s="187"/>
      <c r="AU380" s="187"/>
      <c r="AV380" s="187"/>
      <c r="AW380" s="187"/>
      <c r="AX380" s="187"/>
      <c r="AY380" s="187"/>
      <c r="AZ380" s="187"/>
      <c r="BA380" s="187"/>
      <c r="BB380" s="187"/>
      <c r="BC380" s="187"/>
      <c r="BD380" s="187"/>
      <c r="BE380" s="187"/>
      <c r="BF380" s="187"/>
      <c r="BG380" s="187"/>
      <c r="BH380" s="187"/>
      <c r="BI380" s="187"/>
      <c r="BJ380" s="187"/>
      <c r="BK380" s="187"/>
      <c r="BL380" s="187"/>
    </row>
    <row r="381" spans="2:64" outlineLevel="1">
      <c r="B381" s="9"/>
      <c r="C381" s="9"/>
      <c r="D381" s="129">
        <v>0</v>
      </c>
      <c r="E381" s="9"/>
      <c r="F381" s="9"/>
      <c r="G381" s="9"/>
      <c r="H381" s="9"/>
      <c r="I381" s="9"/>
      <c r="J381" s="9"/>
      <c r="K381" s="9"/>
      <c r="L381" s="37">
        <v>0</v>
      </c>
      <c r="M381" s="37">
        <v>0</v>
      </c>
      <c r="N381" s="37">
        <v>0</v>
      </c>
      <c r="O381" s="37">
        <v>0</v>
      </c>
      <c r="P381" s="37">
        <v>0</v>
      </c>
      <c r="Q381" s="37">
        <v>0</v>
      </c>
      <c r="R381" s="9"/>
      <c r="S381" s="9"/>
      <c r="T381" s="9"/>
      <c r="U381" s="9"/>
      <c r="V381" s="9"/>
      <c r="W381" s="9"/>
      <c r="X381" s="9"/>
      <c r="Y381" s="9"/>
      <c r="Z381" s="9"/>
      <c r="AA381" s="9"/>
      <c r="AB381" s="187"/>
      <c r="AC381" s="187"/>
      <c r="AD381" s="187"/>
      <c r="AE381" s="187"/>
      <c r="AF381" s="187"/>
      <c r="AG381" s="187"/>
      <c r="AH381" s="187"/>
      <c r="AI381" s="187"/>
      <c r="AJ381" s="187"/>
      <c r="AK381" s="187"/>
      <c r="AL381" s="187"/>
      <c r="AM381" s="187"/>
      <c r="AN381" s="187"/>
      <c r="AO381" s="187"/>
      <c r="AP381" s="187"/>
      <c r="AQ381" s="187"/>
      <c r="AR381" s="187"/>
      <c r="AS381" s="187"/>
      <c r="AT381" s="187"/>
      <c r="AU381" s="187"/>
      <c r="AV381" s="187"/>
      <c r="AW381" s="187"/>
      <c r="AX381" s="187"/>
      <c r="AY381" s="187"/>
      <c r="AZ381" s="187"/>
      <c r="BA381" s="187"/>
      <c r="BB381" s="187"/>
      <c r="BC381" s="187"/>
      <c r="BD381" s="187"/>
      <c r="BE381" s="187"/>
      <c r="BF381" s="187"/>
      <c r="BG381" s="187"/>
      <c r="BH381" s="187"/>
      <c r="BI381" s="187"/>
      <c r="BJ381" s="187"/>
      <c r="BK381" s="187"/>
      <c r="BL381" s="187"/>
    </row>
    <row r="382" spans="2:64" outlineLevel="1">
      <c r="B382" s="9"/>
      <c r="C382" s="9"/>
      <c r="D382" s="129">
        <v>0</v>
      </c>
      <c r="E382" s="9"/>
      <c r="F382" s="9"/>
      <c r="G382" s="9"/>
      <c r="H382" s="9"/>
      <c r="I382" s="9"/>
      <c r="J382" s="9"/>
      <c r="K382" s="9"/>
      <c r="L382" s="37">
        <v>0</v>
      </c>
      <c r="M382" s="37">
        <v>0</v>
      </c>
      <c r="N382" s="37">
        <v>0</v>
      </c>
      <c r="O382" s="37">
        <v>0</v>
      </c>
      <c r="P382" s="37">
        <v>0</v>
      </c>
      <c r="Q382" s="37">
        <v>0</v>
      </c>
      <c r="R382" s="9"/>
      <c r="S382" s="9"/>
      <c r="T382" s="9"/>
      <c r="U382" s="9"/>
      <c r="V382" s="9"/>
      <c r="W382" s="9"/>
      <c r="X382" s="9"/>
      <c r="Y382" s="9"/>
      <c r="Z382" s="9"/>
      <c r="AA382" s="9"/>
      <c r="AB382" s="187"/>
      <c r="AC382" s="187"/>
      <c r="AD382" s="187"/>
      <c r="AE382" s="187"/>
      <c r="AF382" s="187"/>
      <c r="AG382" s="187"/>
      <c r="AH382" s="187"/>
      <c r="AI382" s="187"/>
      <c r="AJ382" s="187"/>
      <c r="AK382" s="187"/>
      <c r="AL382" s="187"/>
      <c r="AM382" s="187"/>
      <c r="AN382" s="187"/>
      <c r="AO382" s="187"/>
      <c r="AP382" s="187"/>
      <c r="AQ382" s="187"/>
      <c r="AR382" s="187"/>
      <c r="AS382" s="187"/>
      <c r="AT382" s="187"/>
      <c r="AU382" s="187"/>
      <c r="AV382" s="187"/>
      <c r="AW382" s="187"/>
      <c r="AX382" s="187"/>
      <c r="AY382" s="187"/>
      <c r="AZ382" s="187"/>
      <c r="BA382" s="187"/>
      <c r="BB382" s="187"/>
      <c r="BC382" s="187"/>
      <c r="BD382" s="187"/>
      <c r="BE382" s="187"/>
      <c r="BF382" s="187"/>
      <c r="BG382" s="187"/>
      <c r="BH382" s="187"/>
      <c r="BI382" s="187"/>
      <c r="BJ382" s="187"/>
      <c r="BK382" s="187"/>
      <c r="BL382" s="187"/>
    </row>
    <row r="383" spans="2:64" outlineLevel="1">
      <c r="B383" s="9"/>
      <c r="C383" s="9"/>
      <c r="D383" s="129">
        <v>0</v>
      </c>
      <c r="E383" s="9"/>
      <c r="F383" s="9"/>
      <c r="G383" s="9"/>
      <c r="H383" s="9"/>
      <c r="I383" s="9"/>
      <c r="J383" s="9"/>
      <c r="K383" s="9"/>
      <c r="L383" s="37">
        <v>0</v>
      </c>
      <c r="M383" s="37">
        <v>0</v>
      </c>
      <c r="N383" s="37">
        <v>0</v>
      </c>
      <c r="O383" s="37">
        <v>0</v>
      </c>
      <c r="P383" s="37">
        <v>0</v>
      </c>
      <c r="Q383" s="37">
        <v>0</v>
      </c>
      <c r="R383" s="9"/>
      <c r="S383" s="9"/>
      <c r="T383" s="9"/>
      <c r="U383" s="9"/>
      <c r="V383" s="9"/>
      <c r="W383" s="9"/>
      <c r="X383" s="9"/>
      <c r="Y383" s="9"/>
      <c r="Z383" s="9"/>
      <c r="AA383" s="9"/>
      <c r="AB383" s="187"/>
      <c r="AC383" s="187"/>
      <c r="AD383" s="187"/>
      <c r="AE383" s="187"/>
      <c r="AF383" s="187"/>
      <c r="AG383" s="187"/>
      <c r="AH383" s="187"/>
      <c r="AI383" s="187"/>
      <c r="AJ383" s="187"/>
      <c r="AK383" s="187"/>
      <c r="AL383" s="187"/>
      <c r="AM383" s="187"/>
      <c r="AN383" s="187"/>
      <c r="AO383" s="187"/>
      <c r="AP383" s="187"/>
      <c r="AQ383" s="187"/>
      <c r="AR383" s="187"/>
      <c r="AS383" s="187"/>
      <c r="AT383" s="187"/>
      <c r="AU383" s="187"/>
      <c r="AV383" s="187"/>
      <c r="AW383" s="187"/>
      <c r="AX383" s="187"/>
      <c r="AY383" s="187"/>
      <c r="AZ383" s="187"/>
      <c r="BA383" s="187"/>
      <c r="BB383" s="187"/>
      <c r="BC383" s="187"/>
      <c r="BD383" s="187"/>
      <c r="BE383" s="187"/>
      <c r="BF383" s="187"/>
      <c r="BG383" s="187"/>
      <c r="BH383" s="187"/>
      <c r="BI383" s="187"/>
      <c r="BJ383" s="187"/>
      <c r="BK383" s="187"/>
      <c r="BL383" s="187"/>
    </row>
    <row r="384" spans="2:64" outlineLevel="1">
      <c r="B384" s="9"/>
      <c r="C384" s="9"/>
      <c r="D384" s="129">
        <v>0</v>
      </c>
      <c r="E384" s="9"/>
      <c r="F384" s="9"/>
      <c r="G384" s="9"/>
      <c r="H384" s="9"/>
      <c r="I384" s="9"/>
      <c r="J384" s="9"/>
      <c r="K384" s="9"/>
      <c r="L384" s="37">
        <v>0</v>
      </c>
      <c r="M384" s="37">
        <v>0</v>
      </c>
      <c r="N384" s="37">
        <v>0</v>
      </c>
      <c r="O384" s="37">
        <v>0</v>
      </c>
      <c r="P384" s="37">
        <v>0</v>
      </c>
      <c r="Q384" s="37">
        <v>0</v>
      </c>
      <c r="R384" s="9"/>
      <c r="S384" s="9"/>
      <c r="T384" s="9"/>
      <c r="U384" s="9"/>
      <c r="V384" s="9"/>
      <c r="W384" s="9"/>
      <c r="X384" s="9"/>
      <c r="Y384" s="9"/>
      <c r="Z384" s="9"/>
      <c r="AA384" s="9"/>
      <c r="AB384" s="187"/>
      <c r="AC384" s="187"/>
      <c r="AD384" s="187"/>
      <c r="AE384" s="187"/>
      <c r="AF384" s="187"/>
      <c r="AG384" s="187"/>
      <c r="AH384" s="187"/>
      <c r="AI384" s="187"/>
      <c r="AJ384" s="187"/>
      <c r="AK384" s="187"/>
      <c r="AL384" s="187"/>
      <c r="AM384" s="187"/>
      <c r="AN384" s="187"/>
      <c r="AO384" s="187"/>
      <c r="AP384" s="187"/>
      <c r="AQ384" s="187"/>
      <c r="AR384" s="187"/>
      <c r="AS384" s="187"/>
      <c r="AT384" s="187"/>
      <c r="AU384" s="187"/>
      <c r="AV384" s="187"/>
      <c r="AW384" s="187"/>
      <c r="AX384" s="187"/>
      <c r="AY384" s="187"/>
      <c r="AZ384" s="187"/>
      <c r="BA384" s="187"/>
      <c r="BB384" s="187"/>
      <c r="BC384" s="187"/>
      <c r="BD384" s="187"/>
      <c r="BE384" s="187"/>
      <c r="BF384" s="187"/>
      <c r="BG384" s="187"/>
      <c r="BH384" s="187"/>
      <c r="BI384" s="187"/>
      <c r="BJ384" s="187"/>
      <c r="BK384" s="187"/>
      <c r="BL384" s="187"/>
    </row>
    <row r="385" spans="1:64" outlineLevel="1">
      <c r="B385" s="9"/>
      <c r="C385" s="9"/>
      <c r="D385" s="129">
        <v>0</v>
      </c>
      <c r="E385" s="9"/>
      <c r="F385" s="9"/>
      <c r="G385" s="9"/>
      <c r="H385" s="9"/>
      <c r="I385" s="9"/>
      <c r="J385" s="9"/>
      <c r="K385" s="9"/>
      <c r="L385" s="37">
        <v>0</v>
      </c>
      <c r="M385" s="37">
        <v>0</v>
      </c>
      <c r="N385" s="37">
        <v>0</v>
      </c>
      <c r="O385" s="37">
        <v>0</v>
      </c>
      <c r="P385" s="37">
        <v>0</v>
      </c>
      <c r="Q385" s="37">
        <v>0</v>
      </c>
      <c r="R385" s="9"/>
      <c r="S385" s="9"/>
      <c r="T385" s="9"/>
      <c r="U385" s="9"/>
      <c r="V385" s="9"/>
      <c r="W385" s="9"/>
      <c r="X385" s="9"/>
      <c r="Y385" s="9"/>
      <c r="Z385" s="9"/>
      <c r="AA385" s="9"/>
      <c r="AB385" s="187"/>
      <c r="AC385" s="187"/>
      <c r="AD385" s="187"/>
      <c r="AE385" s="187"/>
      <c r="AF385" s="187"/>
      <c r="AG385" s="187"/>
      <c r="AH385" s="187"/>
      <c r="AI385" s="187"/>
      <c r="AJ385" s="187"/>
      <c r="AK385" s="187"/>
      <c r="AL385" s="187"/>
      <c r="AM385" s="187"/>
      <c r="AN385" s="187"/>
      <c r="AO385" s="187"/>
      <c r="AP385" s="187"/>
      <c r="AQ385" s="187"/>
      <c r="AR385" s="187"/>
      <c r="AS385" s="187"/>
      <c r="AT385" s="187"/>
      <c r="AU385" s="187"/>
      <c r="AV385" s="187"/>
      <c r="AW385" s="187"/>
      <c r="AX385" s="187"/>
      <c r="AY385" s="187"/>
      <c r="AZ385" s="187"/>
      <c r="BA385" s="187"/>
      <c r="BB385" s="187"/>
      <c r="BC385" s="187"/>
      <c r="BD385" s="187"/>
      <c r="BE385" s="187"/>
      <c r="BF385" s="187"/>
      <c r="BG385" s="187"/>
      <c r="BH385" s="187"/>
      <c r="BI385" s="187"/>
      <c r="BJ385" s="187"/>
      <c r="BK385" s="187"/>
      <c r="BL385" s="187"/>
    </row>
    <row r="386" spans="1:64" outlineLevel="1">
      <c r="B386" s="9"/>
      <c r="C386" s="9"/>
      <c r="D386" s="129">
        <v>0</v>
      </c>
      <c r="E386" s="9"/>
      <c r="F386" s="9"/>
      <c r="G386" s="9"/>
      <c r="H386" s="9"/>
      <c r="I386" s="9"/>
      <c r="J386" s="9"/>
      <c r="K386" s="9"/>
      <c r="L386" s="37">
        <v>0</v>
      </c>
      <c r="M386" s="37">
        <v>0</v>
      </c>
      <c r="N386" s="37">
        <v>0</v>
      </c>
      <c r="O386" s="37">
        <v>0</v>
      </c>
      <c r="P386" s="37">
        <v>0</v>
      </c>
      <c r="Q386" s="37">
        <v>0</v>
      </c>
      <c r="R386" s="9"/>
      <c r="S386" s="9"/>
      <c r="T386" s="9"/>
      <c r="U386" s="9"/>
      <c r="V386" s="9"/>
      <c r="W386" s="9"/>
      <c r="X386" s="9"/>
      <c r="Y386" s="9"/>
      <c r="Z386" s="9"/>
      <c r="AA386" s="9"/>
      <c r="AB386" s="187"/>
      <c r="AC386" s="187"/>
      <c r="AD386" s="187"/>
      <c r="AE386" s="187"/>
      <c r="AF386" s="187"/>
      <c r="AG386" s="187"/>
      <c r="AH386" s="187"/>
      <c r="AI386" s="187"/>
      <c r="AJ386" s="187"/>
      <c r="AK386" s="187"/>
      <c r="AL386" s="187"/>
      <c r="AM386" s="187"/>
      <c r="AN386" s="187"/>
      <c r="AO386" s="187"/>
      <c r="AP386" s="187"/>
      <c r="AQ386" s="187"/>
      <c r="AR386" s="187"/>
      <c r="AS386" s="187"/>
      <c r="AT386" s="187"/>
      <c r="AU386" s="187"/>
      <c r="AV386" s="187"/>
      <c r="AW386" s="187"/>
      <c r="AX386" s="187"/>
      <c r="AY386" s="187"/>
      <c r="AZ386" s="187"/>
      <c r="BA386" s="187"/>
      <c r="BB386" s="187"/>
      <c r="BC386" s="187"/>
      <c r="BD386" s="187"/>
      <c r="BE386" s="187"/>
      <c r="BF386" s="187"/>
      <c r="BG386" s="187"/>
      <c r="BH386" s="187"/>
      <c r="BI386" s="187"/>
      <c r="BJ386" s="187"/>
      <c r="BK386" s="187"/>
      <c r="BL386" s="187"/>
    </row>
    <row r="387" spans="1:64" outlineLevel="1">
      <c r="B387" s="9"/>
      <c r="C387" s="9"/>
      <c r="D387" s="129">
        <v>0</v>
      </c>
      <c r="E387" s="9"/>
      <c r="F387" s="9"/>
      <c r="G387" s="9"/>
      <c r="H387" s="9"/>
      <c r="I387" s="9"/>
      <c r="J387" s="9"/>
      <c r="K387" s="9"/>
      <c r="L387" s="37">
        <v>0</v>
      </c>
      <c r="M387" s="37">
        <v>0</v>
      </c>
      <c r="N387" s="37">
        <v>0</v>
      </c>
      <c r="O387" s="37">
        <v>0</v>
      </c>
      <c r="P387" s="37">
        <v>0</v>
      </c>
      <c r="Q387" s="37">
        <v>0</v>
      </c>
      <c r="R387" s="9"/>
      <c r="S387" s="9"/>
      <c r="T387" s="9"/>
      <c r="U387" s="9"/>
      <c r="V387" s="9"/>
      <c r="W387" s="9"/>
      <c r="X387" s="9"/>
      <c r="Y387" s="9"/>
      <c r="Z387" s="9"/>
      <c r="AA387" s="9"/>
      <c r="AB387" s="187"/>
      <c r="AC387" s="187"/>
      <c r="AD387" s="187"/>
      <c r="AE387" s="187"/>
      <c r="AF387" s="187"/>
      <c r="AG387" s="187"/>
      <c r="AH387" s="187"/>
      <c r="AI387" s="187"/>
      <c r="AJ387" s="187"/>
      <c r="AK387" s="187"/>
      <c r="AL387" s="187"/>
      <c r="AM387" s="187"/>
      <c r="AN387" s="187"/>
      <c r="AO387" s="187"/>
      <c r="AP387" s="187"/>
      <c r="AQ387" s="187"/>
      <c r="AR387" s="187"/>
      <c r="AS387" s="187"/>
      <c r="AT387" s="187"/>
      <c r="AU387" s="187"/>
      <c r="AV387" s="187"/>
      <c r="AW387" s="187"/>
      <c r="AX387" s="187"/>
      <c r="AY387" s="187"/>
      <c r="AZ387" s="187"/>
      <c r="BA387" s="187"/>
      <c r="BB387" s="187"/>
      <c r="BC387" s="187"/>
      <c r="BD387" s="187"/>
      <c r="BE387" s="187"/>
      <c r="BF387" s="187"/>
      <c r="BG387" s="187"/>
      <c r="BH387" s="187"/>
      <c r="BI387" s="187"/>
      <c r="BJ387" s="187"/>
      <c r="BK387" s="187"/>
      <c r="BL387" s="187"/>
    </row>
    <row r="388" spans="1:64" outlineLevel="1">
      <c r="B388" s="9"/>
      <c r="C388" s="9"/>
      <c r="D388" s="129">
        <v>0</v>
      </c>
      <c r="E388" s="9"/>
      <c r="F388" s="9"/>
      <c r="G388" s="9"/>
      <c r="H388" s="9"/>
      <c r="I388" s="9"/>
      <c r="J388" s="9"/>
      <c r="K388" s="9"/>
      <c r="L388" s="37">
        <v>0</v>
      </c>
      <c r="M388" s="37">
        <v>0</v>
      </c>
      <c r="N388" s="37">
        <v>0</v>
      </c>
      <c r="O388" s="37">
        <v>0</v>
      </c>
      <c r="P388" s="37">
        <v>0</v>
      </c>
      <c r="Q388" s="37">
        <v>0</v>
      </c>
      <c r="R388" s="9"/>
      <c r="S388" s="9"/>
      <c r="T388" s="9"/>
      <c r="U388" s="9"/>
      <c r="V388" s="9"/>
      <c r="W388" s="9"/>
      <c r="X388" s="9"/>
      <c r="Y388" s="9"/>
      <c r="Z388" s="9"/>
      <c r="AA388" s="9"/>
      <c r="AB388" s="187"/>
      <c r="AC388" s="187"/>
      <c r="AD388" s="187"/>
      <c r="AE388" s="187"/>
      <c r="AF388" s="187"/>
      <c r="AG388" s="187"/>
      <c r="AH388" s="187"/>
      <c r="AI388" s="187"/>
      <c r="AJ388" s="187"/>
      <c r="AK388" s="187"/>
      <c r="AL388" s="187"/>
      <c r="AM388" s="187"/>
      <c r="AN388" s="187"/>
      <c r="AO388" s="187"/>
      <c r="AP388" s="187"/>
      <c r="AQ388" s="187"/>
      <c r="AR388" s="187"/>
      <c r="AS388" s="187"/>
      <c r="AT388" s="187"/>
      <c r="AU388" s="187"/>
      <c r="AV388" s="187"/>
      <c r="AW388" s="187"/>
      <c r="AX388" s="187"/>
      <c r="AY388" s="187"/>
      <c r="AZ388" s="187"/>
      <c r="BA388" s="187"/>
      <c r="BB388" s="187"/>
      <c r="BC388" s="187"/>
      <c r="BD388" s="187"/>
      <c r="BE388" s="187"/>
      <c r="BF388" s="187"/>
      <c r="BG388" s="187"/>
      <c r="BH388" s="187"/>
      <c r="BI388" s="187"/>
      <c r="BJ388" s="187"/>
      <c r="BK388" s="187"/>
      <c r="BL388" s="187"/>
    </row>
    <row r="389" spans="1:64">
      <c r="A389" s="9"/>
      <c r="B389" s="9"/>
      <c r="C389" s="9"/>
      <c r="D389" s="9"/>
      <c r="E389" s="9"/>
      <c r="F389" s="9"/>
      <c r="G389" s="9"/>
      <c r="H389" s="9"/>
      <c r="I389" s="9"/>
      <c r="J389" s="9"/>
      <c r="K389" s="9"/>
      <c r="L389" s="9"/>
      <c r="M389" s="37"/>
      <c r="N389" s="9"/>
      <c r="O389" s="9"/>
      <c r="P389" s="9"/>
      <c r="Q389" s="9"/>
      <c r="R389" s="9"/>
      <c r="S389" s="9"/>
      <c r="T389" s="9"/>
      <c r="U389" s="9"/>
      <c r="V389" s="9"/>
      <c r="W389" s="9"/>
      <c r="X389" s="9"/>
      <c r="Y389" s="9"/>
      <c r="Z389" s="9"/>
      <c r="AA389" s="9"/>
      <c r="AB389" s="187"/>
      <c r="AC389" s="187"/>
      <c r="AD389" s="187"/>
      <c r="AE389" s="187"/>
      <c r="AF389" s="187"/>
      <c r="AG389" s="187"/>
      <c r="AH389" s="187"/>
      <c r="AI389" s="187"/>
      <c r="AJ389" s="187"/>
      <c r="AK389" s="187"/>
      <c r="AL389" s="187"/>
      <c r="AM389" s="187"/>
      <c r="AN389" s="187"/>
      <c r="AO389" s="187"/>
      <c r="AP389" s="187"/>
      <c r="AQ389" s="187"/>
      <c r="AR389" s="187"/>
      <c r="AS389" s="187"/>
      <c r="AT389" s="187"/>
      <c r="AU389" s="187"/>
      <c r="AV389" s="187"/>
      <c r="AW389" s="187"/>
      <c r="AX389" s="187"/>
      <c r="AY389" s="187"/>
      <c r="AZ389" s="187"/>
      <c r="BA389" s="187"/>
      <c r="BB389" s="187"/>
      <c r="BC389" s="187"/>
      <c r="BD389" s="187"/>
      <c r="BE389" s="187"/>
      <c r="BF389" s="187"/>
      <c r="BG389" s="187"/>
      <c r="BH389" s="187"/>
      <c r="BI389" s="187"/>
      <c r="BJ389" s="187"/>
      <c r="BK389" s="187"/>
      <c r="BL389" s="187"/>
    </row>
    <row r="390" spans="1:64">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c r="AA390" s="9"/>
      <c r="AB390" s="187"/>
      <c r="AC390" s="187"/>
      <c r="AD390" s="187"/>
      <c r="AE390" s="187"/>
      <c r="AF390" s="187"/>
      <c r="AG390" s="187"/>
      <c r="AH390" s="187"/>
      <c r="AI390" s="187"/>
      <c r="AJ390" s="187"/>
      <c r="AK390" s="187"/>
      <c r="AL390" s="187"/>
      <c r="AM390" s="187"/>
      <c r="AN390" s="187"/>
      <c r="AO390" s="187"/>
      <c r="AP390" s="187"/>
      <c r="AQ390" s="187"/>
      <c r="AR390" s="187"/>
      <c r="AS390" s="187"/>
      <c r="AT390" s="187"/>
      <c r="AU390" s="187"/>
      <c r="AV390" s="187"/>
      <c r="AW390" s="187"/>
      <c r="AX390" s="187"/>
      <c r="AY390" s="187"/>
      <c r="AZ390" s="187"/>
      <c r="BA390" s="187"/>
      <c r="BB390" s="187"/>
      <c r="BC390" s="187"/>
      <c r="BD390" s="187"/>
      <c r="BE390" s="187"/>
      <c r="BF390" s="187"/>
      <c r="BG390" s="187"/>
      <c r="BH390" s="187"/>
      <c r="BI390" s="187"/>
      <c r="BJ390" s="187"/>
      <c r="BK390" s="187"/>
      <c r="BL390" s="187"/>
    </row>
    <row r="391" spans="1:64">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c r="AA391" s="9"/>
      <c r="AB391" s="187"/>
      <c r="AC391" s="187"/>
      <c r="AD391" s="187"/>
      <c r="AE391" s="187"/>
      <c r="AF391" s="187"/>
      <c r="AG391" s="187"/>
      <c r="AH391" s="187"/>
      <c r="AI391" s="187"/>
      <c r="AJ391" s="187"/>
      <c r="AK391" s="187"/>
      <c r="AL391" s="187"/>
      <c r="AM391" s="187"/>
      <c r="AN391" s="187"/>
      <c r="AO391" s="187"/>
      <c r="AP391" s="187"/>
      <c r="AQ391" s="187"/>
      <c r="AR391" s="187"/>
      <c r="AS391" s="187"/>
      <c r="AT391" s="187"/>
      <c r="AU391" s="187"/>
      <c r="AV391" s="187"/>
      <c r="AW391" s="187"/>
      <c r="AX391" s="187"/>
      <c r="AY391" s="187"/>
      <c r="AZ391" s="187"/>
      <c r="BA391" s="187"/>
      <c r="BB391" s="187"/>
      <c r="BC391" s="187"/>
      <c r="BD391" s="187"/>
      <c r="BE391" s="187"/>
      <c r="BF391" s="187"/>
      <c r="BG391" s="187"/>
      <c r="BH391" s="187"/>
      <c r="BI391" s="187"/>
      <c r="BJ391" s="187"/>
      <c r="BK391" s="187"/>
      <c r="BL391" s="187"/>
    </row>
    <row r="392" spans="1:64">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c r="AA392" s="9"/>
      <c r="AB392" s="187"/>
      <c r="AC392" s="187"/>
      <c r="AD392" s="187"/>
      <c r="AE392" s="187"/>
      <c r="AF392" s="187"/>
      <c r="AG392" s="187"/>
      <c r="AH392" s="187"/>
      <c r="AI392" s="187"/>
      <c r="AJ392" s="187"/>
      <c r="AK392" s="187"/>
      <c r="AL392" s="187"/>
      <c r="AM392" s="187"/>
      <c r="AN392" s="187"/>
      <c r="AO392" s="187"/>
      <c r="AP392" s="187"/>
      <c r="AQ392" s="187"/>
      <c r="AR392" s="187"/>
      <c r="AS392" s="187"/>
      <c r="AT392" s="187"/>
      <c r="AU392" s="187"/>
      <c r="AV392" s="187"/>
      <c r="AW392" s="187"/>
      <c r="AX392" s="187"/>
      <c r="AY392" s="187"/>
      <c r="AZ392" s="187"/>
      <c r="BA392" s="187"/>
      <c r="BB392" s="187"/>
      <c r="BC392" s="187"/>
      <c r="BD392" s="187"/>
      <c r="BE392" s="187"/>
      <c r="BF392" s="187"/>
      <c r="BG392" s="187"/>
      <c r="BH392" s="187"/>
      <c r="BI392" s="187"/>
      <c r="BJ392" s="187"/>
      <c r="BK392" s="187"/>
      <c r="BL392" s="187"/>
    </row>
    <row r="393" spans="1:64">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c r="AA393" s="9"/>
      <c r="AB393" s="187"/>
      <c r="AC393" s="187"/>
      <c r="AD393" s="187"/>
      <c r="AE393" s="187"/>
      <c r="AF393" s="187"/>
      <c r="AG393" s="187"/>
      <c r="AH393" s="187"/>
      <c r="AI393" s="187"/>
      <c r="AJ393" s="187"/>
      <c r="AK393" s="187"/>
      <c r="AL393" s="187"/>
      <c r="AM393" s="187"/>
      <c r="AN393" s="187"/>
      <c r="AO393" s="187"/>
      <c r="AP393" s="187"/>
      <c r="AQ393" s="187"/>
      <c r="AR393" s="187"/>
      <c r="AS393" s="187"/>
      <c r="AT393" s="187"/>
      <c r="AU393" s="187"/>
      <c r="AV393" s="187"/>
      <c r="AW393" s="187"/>
      <c r="AX393" s="187"/>
      <c r="AY393" s="187"/>
      <c r="AZ393" s="187"/>
      <c r="BA393" s="187"/>
      <c r="BB393" s="187"/>
      <c r="BC393" s="187"/>
      <c r="BD393" s="187"/>
      <c r="BE393" s="187"/>
      <c r="BF393" s="187"/>
      <c r="BG393" s="187"/>
      <c r="BH393" s="187"/>
      <c r="BI393" s="187"/>
      <c r="BJ393" s="187"/>
      <c r="BK393" s="187"/>
      <c r="BL393" s="187"/>
    </row>
    <row r="394" spans="1:64">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c r="AA394" s="9"/>
      <c r="AB394" s="187"/>
      <c r="AC394" s="187"/>
      <c r="AD394" s="187"/>
      <c r="AE394" s="187"/>
      <c r="AF394" s="187"/>
      <c r="AG394" s="187"/>
      <c r="AH394" s="187"/>
      <c r="AI394" s="187"/>
      <c r="AJ394" s="187"/>
      <c r="AK394" s="187"/>
      <c r="AL394" s="187"/>
      <c r="AM394" s="187"/>
      <c r="AN394" s="187"/>
      <c r="AO394" s="187"/>
      <c r="AP394" s="187"/>
      <c r="AQ394" s="187"/>
      <c r="AR394" s="187"/>
      <c r="AS394" s="187"/>
      <c r="AT394" s="187"/>
      <c r="AU394" s="187"/>
      <c r="AV394" s="187"/>
      <c r="AW394" s="187"/>
      <c r="AX394" s="187"/>
      <c r="AY394" s="187"/>
      <c r="AZ394" s="187"/>
      <c r="BA394" s="187"/>
      <c r="BB394" s="187"/>
      <c r="BC394" s="187"/>
      <c r="BD394" s="187"/>
      <c r="BE394" s="187"/>
      <c r="BF394" s="187"/>
      <c r="BG394" s="187"/>
      <c r="BH394" s="187"/>
      <c r="BI394" s="187"/>
      <c r="BJ394" s="187"/>
      <c r="BK394" s="187"/>
      <c r="BL394" s="187"/>
    </row>
    <row r="395" spans="1:64">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c r="AA395" s="9"/>
      <c r="AB395" s="187"/>
      <c r="AC395" s="187"/>
      <c r="AD395" s="187"/>
      <c r="AE395" s="187"/>
      <c r="AF395" s="187"/>
      <c r="AG395" s="187"/>
      <c r="AH395" s="187"/>
      <c r="AI395" s="187"/>
      <c r="AJ395" s="187"/>
      <c r="AK395" s="187"/>
      <c r="AL395" s="187"/>
      <c r="AM395" s="187"/>
      <c r="AN395" s="187"/>
      <c r="AO395" s="187"/>
      <c r="AP395" s="187"/>
      <c r="AQ395" s="187"/>
      <c r="AR395" s="187"/>
      <c r="AS395" s="187"/>
      <c r="AT395" s="187"/>
      <c r="AU395" s="187"/>
      <c r="AV395" s="187"/>
      <c r="AW395" s="187"/>
      <c r="AX395" s="187"/>
      <c r="AY395" s="187"/>
      <c r="AZ395" s="187"/>
      <c r="BA395" s="187"/>
      <c r="BB395" s="187"/>
      <c r="BC395" s="187"/>
      <c r="BD395" s="187"/>
      <c r="BE395" s="187"/>
      <c r="BF395" s="187"/>
      <c r="BG395" s="187"/>
      <c r="BH395" s="187"/>
      <c r="BI395" s="187"/>
      <c r="BJ395" s="187"/>
      <c r="BK395" s="187"/>
      <c r="BL395" s="187"/>
    </row>
    <row r="396" spans="1:64">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c r="AA396" s="9"/>
      <c r="AB396" s="187"/>
      <c r="AC396" s="187"/>
      <c r="AD396" s="187"/>
      <c r="AE396" s="187"/>
      <c r="AF396" s="187"/>
      <c r="AG396" s="187"/>
      <c r="AH396" s="187"/>
      <c r="AI396" s="187"/>
      <c r="AJ396" s="187"/>
      <c r="AK396" s="187"/>
      <c r="AL396" s="187"/>
      <c r="AM396" s="187"/>
      <c r="AN396" s="187"/>
      <c r="AO396" s="187"/>
      <c r="AP396" s="187"/>
      <c r="AQ396" s="187"/>
      <c r="AR396" s="187"/>
      <c r="AS396" s="187"/>
      <c r="AT396" s="187"/>
      <c r="AU396" s="187"/>
      <c r="AV396" s="187"/>
      <c r="AW396" s="187"/>
      <c r="AX396" s="187"/>
      <c r="AY396" s="187"/>
      <c r="AZ396" s="187"/>
      <c r="BA396" s="187"/>
      <c r="BB396" s="187"/>
      <c r="BC396" s="187"/>
      <c r="BD396" s="187"/>
      <c r="BE396" s="187"/>
      <c r="BF396" s="187"/>
      <c r="BG396" s="187"/>
      <c r="BH396" s="187"/>
      <c r="BI396" s="187"/>
      <c r="BJ396" s="187"/>
      <c r="BK396" s="187"/>
      <c r="BL396" s="187"/>
    </row>
    <row r="397" spans="1:64">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c r="AA397" s="9"/>
      <c r="AB397" s="187"/>
      <c r="AC397" s="187"/>
      <c r="AD397" s="187"/>
      <c r="AE397" s="187"/>
      <c r="AF397" s="187"/>
      <c r="AG397" s="187"/>
      <c r="AH397" s="187"/>
      <c r="AI397" s="187"/>
      <c r="AJ397" s="187"/>
      <c r="AK397" s="187"/>
      <c r="AL397" s="187"/>
      <c r="AM397" s="187"/>
      <c r="AN397" s="187"/>
      <c r="AO397" s="187"/>
      <c r="AP397" s="187"/>
      <c r="AQ397" s="187"/>
      <c r="AR397" s="187"/>
      <c r="AS397" s="187"/>
      <c r="AT397" s="187"/>
      <c r="AU397" s="187"/>
      <c r="AV397" s="187"/>
      <c r="AW397" s="187"/>
      <c r="AX397" s="187"/>
      <c r="AY397" s="187"/>
      <c r="AZ397" s="187"/>
      <c r="BA397" s="187"/>
      <c r="BB397" s="187"/>
      <c r="BC397" s="187"/>
      <c r="BD397" s="187"/>
      <c r="BE397" s="187"/>
      <c r="BF397" s="187"/>
      <c r="BG397" s="187"/>
      <c r="BH397" s="187"/>
      <c r="BI397" s="187"/>
      <c r="BJ397" s="187"/>
      <c r="BK397" s="187"/>
      <c r="BL397" s="187"/>
    </row>
    <row r="398" spans="1:64">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187"/>
      <c r="AC398" s="187"/>
      <c r="AD398" s="187"/>
      <c r="AE398" s="187"/>
      <c r="AF398" s="187"/>
      <c r="AG398" s="187"/>
      <c r="AH398" s="187"/>
      <c r="AI398" s="187"/>
      <c r="AJ398" s="187"/>
      <c r="AK398" s="187"/>
      <c r="AL398" s="187"/>
      <c r="AM398" s="187"/>
      <c r="AN398" s="187"/>
      <c r="AO398" s="187"/>
      <c r="AP398" s="187"/>
      <c r="AQ398" s="187"/>
      <c r="AR398" s="187"/>
      <c r="AS398" s="187"/>
      <c r="AT398" s="187"/>
      <c r="AU398" s="187"/>
      <c r="AV398" s="187"/>
      <c r="AW398" s="187"/>
      <c r="AX398" s="187"/>
      <c r="AY398" s="187"/>
      <c r="AZ398" s="187"/>
      <c r="BA398" s="187"/>
      <c r="BB398" s="187"/>
      <c r="BC398" s="187"/>
      <c r="BD398" s="187"/>
      <c r="BE398" s="187"/>
      <c r="BF398" s="187"/>
      <c r="BG398" s="187"/>
      <c r="BH398" s="187"/>
      <c r="BI398" s="187"/>
      <c r="BJ398" s="187"/>
      <c r="BK398" s="187"/>
      <c r="BL398" s="187"/>
    </row>
    <row r="399" spans="1:64">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187"/>
      <c r="AC399" s="187"/>
      <c r="AD399" s="187"/>
      <c r="AE399" s="187"/>
      <c r="AF399" s="187"/>
      <c r="AG399" s="187"/>
      <c r="AH399" s="187"/>
      <c r="AI399" s="187"/>
      <c r="AJ399" s="187"/>
      <c r="AK399" s="187"/>
      <c r="AL399" s="187"/>
      <c r="AM399" s="187"/>
      <c r="AN399" s="187"/>
      <c r="AO399" s="187"/>
      <c r="AP399" s="187"/>
      <c r="AQ399" s="187"/>
      <c r="AR399" s="187"/>
      <c r="AS399" s="187"/>
      <c r="AT399" s="187"/>
      <c r="AU399" s="187"/>
      <c r="AV399" s="187"/>
      <c r="AW399" s="187"/>
      <c r="AX399" s="187"/>
      <c r="AY399" s="187"/>
      <c r="AZ399" s="187"/>
      <c r="BA399" s="187"/>
      <c r="BB399" s="187"/>
      <c r="BC399" s="187"/>
      <c r="BD399" s="187"/>
      <c r="BE399" s="187"/>
      <c r="BF399" s="187"/>
      <c r="BG399" s="187"/>
      <c r="BH399" s="187"/>
      <c r="BI399" s="187"/>
      <c r="BJ399" s="187"/>
      <c r="BK399" s="187"/>
      <c r="BL399" s="187"/>
    </row>
    <row r="400" spans="1:64">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c r="AA400" s="9"/>
      <c r="AB400" s="187"/>
      <c r="AC400" s="187"/>
      <c r="AD400" s="187"/>
      <c r="AE400" s="187"/>
      <c r="AF400" s="187"/>
      <c r="AG400" s="187"/>
      <c r="AH400" s="187"/>
      <c r="AI400" s="187"/>
      <c r="AJ400" s="187"/>
      <c r="AK400" s="187"/>
      <c r="AL400" s="187"/>
      <c r="AM400" s="187"/>
      <c r="AN400" s="187"/>
      <c r="AO400" s="187"/>
      <c r="AP400" s="187"/>
      <c r="AQ400" s="187"/>
      <c r="AR400" s="187"/>
      <c r="AS400" s="187"/>
      <c r="AT400" s="187"/>
      <c r="AU400" s="187"/>
      <c r="AV400" s="187"/>
      <c r="AW400" s="187"/>
      <c r="AX400" s="187"/>
      <c r="AY400" s="187"/>
      <c r="AZ400" s="187"/>
      <c r="BA400" s="187"/>
      <c r="BB400" s="187"/>
      <c r="BC400" s="187"/>
      <c r="BD400" s="187"/>
      <c r="BE400" s="187"/>
      <c r="BF400" s="187"/>
      <c r="BG400" s="187"/>
      <c r="BH400" s="187"/>
      <c r="BI400" s="187"/>
      <c r="BJ400" s="187"/>
      <c r="BK400" s="187"/>
      <c r="BL400" s="187"/>
    </row>
    <row r="401" spans="1:64">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c r="AA401" s="9"/>
      <c r="AB401" s="187"/>
      <c r="AC401" s="187"/>
      <c r="AD401" s="187"/>
      <c r="AE401" s="187"/>
      <c r="AF401" s="187"/>
      <c r="AG401" s="187"/>
      <c r="AH401" s="187"/>
      <c r="AI401" s="187"/>
      <c r="AJ401" s="187"/>
      <c r="AK401" s="187"/>
      <c r="AL401" s="187"/>
      <c r="AM401" s="187"/>
      <c r="AN401" s="187"/>
      <c r="AO401" s="187"/>
      <c r="AP401" s="187"/>
      <c r="AQ401" s="187"/>
      <c r="AR401" s="187"/>
      <c r="AS401" s="187"/>
      <c r="AT401" s="187"/>
      <c r="AU401" s="187"/>
      <c r="AV401" s="187"/>
      <c r="AW401" s="187"/>
      <c r="AX401" s="187"/>
      <c r="AY401" s="187"/>
      <c r="AZ401" s="187"/>
      <c r="BA401" s="187"/>
      <c r="BB401" s="187"/>
      <c r="BC401" s="187"/>
      <c r="BD401" s="187"/>
      <c r="BE401" s="187"/>
      <c r="BF401" s="187"/>
      <c r="BG401" s="187"/>
      <c r="BH401" s="187"/>
      <c r="BI401" s="187"/>
      <c r="BJ401" s="187"/>
      <c r="BK401" s="187"/>
      <c r="BL401" s="187"/>
    </row>
    <row r="402" spans="1:64">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c r="AA402" s="9"/>
      <c r="AB402" s="187"/>
      <c r="AC402" s="187"/>
      <c r="AD402" s="187"/>
      <c r="AE402" s="187"/>
      <c r="AF402" s="187"/>
      <c r="AG402" s="187"/>
      <c r="AH402" s="187"/>
      <c r="AI402" s="187"/>
      <c r="AJ402" s="187"/>
      <c r="AK402" s="187"/>
      <c r="AL402" s="187"/>
      <c r="AM402" s="187"/>
      <c r="AN402" s="187"/>
      <c r="AO402" s="187"/>
      <c r="AP402" s="187"/>
      <c r="AQ402" s="187"/>
      <c r="AR402" s="187"/>
      <c r="AS402" s="187"/>
      <c r="AT402" s="187"/>
      <c r="AU402" s="187"/>
      <c r="AV402" s="187"/>
      <c r="AW402" s="187"/>
      <c r="AX402" s="187"/>
      <c r="AY402" s="187"/>
      <c r="AZ402" s="187"/>
      <c r="BA402" s="187"/>
      <c r="BB402" s="187"/>
      <c r="BC402" s="187"/>
      <c r="BD402" s="187"/>
      <c r="BE402" s="187"/>
      <c r="BF402" s="187"/>
      <c r="BG402" s="187"/>
      <c r="BH402" s="187"/>
      <c r="BI402" s="187"/>
      <c r="BJ402" s="187"/>
      <c r="BK402" s="187"/>
      <c r="BL402" s="187"/>
    </row>
    <row r="403" spans="1:64">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c r="AA403" s="9"/>
      <c r="AB403" s="187"/>
      <c r="AC403" s="187"/>
      <c r="AD403" s="187"/>
      <c r="AE403" s="187"/>
      <c r="AF403" s="187"/>
      <c r="AG403" s="187"/>
      <c r="AH403" s="187"/>
      <c r="AI403" s="187"/>
      <c r="AJ403" s="187"/>
      <c r="AK403" s="187"/>
      <c r="AL403" s="187"/>
      <c r="AM403" s="187"/>
      <c r="AN403" s="187"/>
      <c r="AO403" s="187"/>
      <c r="AP403" s="187"/>
      <c r="AQ403" s="187"/>
      <c r="AR403" s="187"/>
      <c r="AS403" s="187"/>
      <c r="AT403" s="187"/>
      <c r="AU403" s="187"/>
      <c r="AV403" s="187"/>
      <c r="AW403" s="187"/>
      <c r="AX403" s="187"/>
      <c r="AY403" s="187"/>
      <c r="AZ403" s="187"/>
      <c r="BA403" s="187"/>
      <c r="BB403" s="187"/>
      <c r="BC403" s="187"/>
      <c r="BD403" s="187"/>
      <c r="BE403" s="187"/>
      <c r="BF403" s="187"/>
      <c r="BG403" s="187"/>
      <c r="BH403" s="187"/>
      <c r="BI403" s="187"/>
      <c r="BJ403" s="187"/>
      <c r="BK403" s="187"/>
      <c r="BL403" s="187"/>
    </row>
    <row r="404" spans="1:64">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c r="AA404" s="9"/>
      <c r="AB404" s="187"/>
      <c r="AC404" s="187"/>
      <c r="AD404" s="187"/>
      <c r="AE404" s="187"/>
      <c r="AF404" s="187"/>
      <c r="AG404" s="187"/>
      <c r="AH404" s="187"/>
      <c r="AI404" s="187"/>
      <c r="AJ404" s="187"/>
      <c r="AK404" s="187"/>
      <c r="AL404" s="187"/>
      <c r="AM404" s="187"/>
      <c r="AN404" s="187"/>
      <c r="AO404" s="187"/>
      <c r="AP404" s="187"/>
      <c r="AQ404" s="187"/>
      <c r="AR404" s="187"/>
      <c r="AS404" s="187"/>
      <c r="AT404" s="187"/>
      <c r="AU404" s="187"/>
      <c r="AV404" s="187"/>
      <c r="AW404" s="187"/>
      <c r="AX404" s="187"/>
      <c r="AY404" s="187"/>
      <c r="AZ404" s="187"/>
      <c r="BA404" s="187"/>
      <c r="BB404" s="187"/>
      <c r="BC404" s="187"/>
      <c r="BD404" s="187"/>
      <c r="BE404" s="187"/>
      <c r="BF404" s="187"/>
      <c r="BG404" s="187"/>
      <c r="BH404" s="187"/>
      <c r="BI404" s="187"/>
      <c r="BJ404" s="187"/>
      <c r="BK404" s="187"/>
      <c r="BL404" s="187"/>
    </row>
    <row r="405" spans="1:64">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c r="AA405" s="9"/>
      <c r="AB405" s="187"/>
      <c r="AC405" s="187"/>
      <c r="AD405" s="187"/>
      <c r="AE405" s="187"/>
      <c r="AF405" s="187"/>
      <c r="AG405" s="187"/>
      <c r="AH405" s="187"/>
      <c r="AI405" s="187"/>
      <c r="AJ405" s="187"/>
      <c r="AK405" s="187"/>
      <c r="AL405" s="187"/>
      <c r="AM405" s="187"/>
      <c r="AN405" s="187"/>
      <c r="AO405" s="187"/>
      <c r="AP405" s="187"/>
      <c r="AQ405" s="187"/>
      <c r="AR405" s="187"/>
      <c r="AS405" s="187"/>
      <c r="AT405" s="187"/>
      <c r="AU405" s="187"/>
      <c r="AV405" s="187"/>
      <c r="AW405" s="187"/>
      <c r="AX405" s="187"/>
      <c r="AY405" s="187"/>
      <c r="AZ405" s="187"/>
      <c r="BA405" s="187"/>
      <c r="BB405" s="187"/>
      <c r="BC405" s="187"/>
      <c r="BD405" s="187"/>
      <c r="BE405" s="187"/>
      <c r="BF405" s="187"/>
      <c r="BG405" s="187"/>
      <c r="BH405" s="187"/>
      <c r="BI405" s="187"/>
      <c r="BJ405" s="187"/>
      <c r="BK405" s="187"/>
      <c r="BL405" s="187"/>
    </row>
    <row r="406" spans="1:64">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c r="AA406" s="9"/>
      <c r="AB406" s="187"/>
      <c r="AC406" s="187"/>
      <c r="AD406" s="187"/>
      <c r="AE406" s="187"/>
      <c r="AF406" s="187"/>
      <c r="AG406" s="187"/>
      <c r="AH406" s="187"/>
      <c r="AI406" s="187"/>
      <c r="AJ406" s="187"/>
      <c r="AK406" s="187"/>
      <c r="AL406" s="187"/>
      <c r="AM406" s="187"/>
      <c r="AN406" s="187"/>
      <c r="AO406" s="187"/>
      <c r="AP406" s="187"/>
      <c r="AQ406" s="187"/>
      <c r="AR406" s="187"/>
      <c r="AS406" s="187"/>
      <c r="AT406" s="187"/>
      <c r="AU406" s="187"/>
      <c r="AV406" s="187"/>
      <c r="AW406" s="187"/>
      <c r="AX406" s="187"/>
      <c r="AY406" s="187"/>
      <c r="AZ406" s="187"/>
      <c r="BA406" s="187"/>
      <c r="BB406" s="187"/>
      <c r="BC406" s="187"/>
      <c r="BD406" s="187"/>
      <c r="BE406" s="187"/>
      <c r="BF406" s="187"/>
      <c r="BG406" s="187"/>
      <c r="BH406" s="187"/>
      <c r="BI406" s="187"/>
      <c r="BJ406" s="187"/>
      <c r="BK406" s="187"/>
      <c r="BL406" s="187"/>
    </row>
    <row r="407" spans="1:64">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c r="AA407" s="9"/>
      <c r="AB407" s="187"/>
      <c r="AC407" s="187"/>
      <c r="AD407" s="187"/>
      <c r="AE407" s="187"/>
      <c r="AF407" s="187"/>
      <c r="AG407" s="187"/>
      <c r="AH407" s="187"/>
      <c r="AI407" s="187"/>
      <c r="AJ407" s="187"/>
      <c r="AK407" s="187"/>
      <c r="AL407" s="187"/>
      <c r="AM407" s="187"/>
      <c r="AN407" s="187"/>
      <c r="AO407" s="187"/>
      <c r="AP407" s="187"/>
      <c r="AQ407" s="187"/>
      <c r="AR407" s="187"/>
      <c r="AS407" s="187"/>
      <c r="AT407" s="187"/>
      <c r="AU407" s="187"/>
      <c r="AV407" s="187"/>
      <c r="AW407" s="187"/>
      <c r="AX407" s="187"/>
      <c r="AY407" s="187"/>
      <c r="AZ407" s="187"/>
      <c r="BA407" s="187"/>
      <c r="BB407" s="187"/>
      <c r="BC407" s="187"/>
      <c r="BD407" s="187"/>
      <c r="BE407" s="187"/>
      <c r="BF407" s="187"/>
      <c r="BG407" s="187"/>
      <c r="BH407" s="187"/>
      <c r="BI407" s="187"/>
      <c r="BJ407" s="187"/>
      <c r="BK407" s="187"/>
      <c r="BL407" s="187"/>
    </row>
    <row r="408" spans="1:64">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c r="AA408" s="9"/>
      <c r="AB408" s="187"/>
      <c r="AC408" s="187"/>
      <c r="AD408" s="187"/>
      <c r="AE408" s="187"/>
      <c r="AF408" s="187"/>
      <c r="AG408" s="187"/>
      <c r="AH408" s="187"/>
      <c r="AI408" s="187"/>
      <c r="AJ408" s="187"/>
      <c r="AK408" s="187"/>
      <c r="AL408" s="187"/>
      <c r="AM408" s="187"/>
      <c r="AN408" s="187"/>
      <c r="AO408" s="187"/>
      <c r="AP408" s="187"/>
      <c r="AQ408" s="187"/>
      <c r="AR408" s="187"/>
      <c r="AS408" s="187"/>
      <c r="AT408" s="187"/>
      <c r="AU408" s="187"/>
      <c r="AV408" s="187"/>
      <c r="AW408" s="187"/>
      <c r="AX408" s="187"/>
      <c r="AY408" s="187"/>
      <c r="AZ408" s="187"/>
      <c r="BA408" s="187"/>
      <c r="BB408" s="187"/>
      <c r="BC408" s="187"/>
      <c r="BD408" s="187"/>
      <c r="BE408" s="187"/>
      <c r="BF408" s="187"/>
      <c r="BG408" s="187"/>
      <c r="BH408" s="187"/>
      <c r="BI408" s="187"/>
      <c r="BJ408" s="187"/>
      <c r="BK408" s="187"/>
      <c r="BL408" s="187"/>
    </row>
    <row r="409" spans="1:64">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c r="AA409" s="9"/>
      <c r="AB409" s="187"/>
      <c r="AC409" s="187"/>
      <c r="AD409" s="187"/>
      <c r="AE409" s="187"/>
      <c r="AF409" s="187"/>
      <c r="AG409" s="187"/>
      <c r="AH409" s="187"/>
      <c r="AI409" s="187"/>
      <c r="AJ409" s="187"/>
      <c r="AK409" s="187"/>
      <c r="AL409" s="187"/>
      <c r="AM409" s="187"/>
      <c r="AN409" s="187"/>
      <c r="AO409" s="187"/>
      <c r="AP409" s="187"/>
      <c r="AQ409" s="187"/>
      <c r="AR409" s="187"/>
      <c r="AS409" s="187"/>
      <c r="AT409" s="187"/>
      <c r="AU409" s="187"/>
      <c r="AV409" s="187"/>
      <c r="AW409" s="187"/>
      <c r="AX409" s="187"/>
      <c r="AY409" s="187"/>
      <c r="AZ409" s="187"/>
      <c r="BA409" s="187"/>
      <c r="BB409" s="187"/>
      <c r="BC409" s="187"/>
      <c r="BD409" s="187"/>
      <c r="BE409" s="187"/>
      <c r="BF409" s="187"/>
      <c r="BG409" s="187"/>
      <c r="BH409" s="187"/>
      <c r="BI409" s="187"/>
      <c r="BJ409" s="187"/>
      <c r="BK409" s="187"/>
      <c r="BL409" s="187"/>
    </row>
    <row r="410" spans="1:64">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c r="AA410" s="9"/>
      <c r="AB410" s="187"/>
      <c r="AC410" s="187"/>
      <c r="AD410" s="187"/>
      <c r="AE410" s="187"/>
      <c r="AF410" s="187"/>
      <c r="AG410" s="187"/>
      <c r="AH410" s="187"/>
      <c r="AI410" s="187"/>
      <c r="AJ410" s="187"/>
      <c r="AK410" s="187"/>
      <c r="AL410" s="187"/>
      <c r="AM410" s="187"/>
      <c r="AN410" s="187"/>
      <c r="AO410" s="187"/>
      <c r="AP410" s="187"/>
      <c r="AQ410" s="187"/>
      <c r="AR410" s="187"/>
      <c r="AS410" s="187"/>
      <c r="AT410" s="187"/>
      <c r="AU410" s="187"/>
      <c r="AV410" s="187"/>
      <c r="AW410" s="187"/>
      <c r="AX410" s="187"/>
      <c r="AY410" s="187"/>
      <c r="AZ410" s="187"/>
      <c r="BA410" s="187"/>
      <c r="BB410" s="187"/>
      <c r="BC410" s="187"/>
      <c r="BD410" s="187"/>
      <c r="BE410" s="187"/>
      <c r="BF410" s="187"/>
      <c r="BG410" s="187"/>
      <c r="BH410" s="187"/>
      <c r="BI410" s="187"/>
      <c r="BJ410" s="187"/>
      <c r="BK410" s="187"/>
      <c r="BL410" s="187"/>
    </row>
    <row r="411" spans="1:64">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c r="AA411" s="9"/>
      <c r="AB411" s="187"/>
      <c r="AC411" s="187"/>
      <c r="AD411" s="187"/>
      <c r="AE411" s="187"/>
      <c r="AF411" s="187"/>
      <c r="AG411" s="187"/>
      <c r="AH411" s="187"/>
      <c r="AI411" s="187"/>
      <c r="AJ411" s="187"/>
      <c r="AK411" s="187"/>
      <c r="AL411" s="187"/>
      <c r="AM411" s="187"/>
      <c r="AN411" s="187"/>
      <c r="AO411" s="187"/>
      <c r="AP411" s="187"/>
      <c r="AQ411" s="187"/>
      <c r="AR411" s="187"/>
      <c r="AS411" s="187"/>
      <c r="AT411" s="187"/>
      <c r="AU411" s="187"/>
      <c r="AV411" s="187"/>
      <c r="AW411" s="187"/>
      <c r="AX411" s="187"/>
      <c r="AY411" s="187"/>
      <c r="AZ411" s="187"/>
      <c r="BA411" s="187"/>
      <c r="BB411" s="187"/>
      <c r="BC411" s="187"/>
      <c r="BD411" s="187"/>
      <c r="BE411" s="187"/>
      <c r="BF411" s="187"/>
      <c r="BG411" s="187"/>
      <c r="BH411" s="187"/>
      <c r="BI411" s="187"/>
      <c r="BJ411" s="187"/>
      <c r="BK411" s="187"/>
      <c r="BL411" s="187"/>
    </row>
    <row r="412" spans="1:64">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c r="AA412" s="9"/>
      <c r="AB412" s="187"/>
      <c r="AC412" s="187"/>
      <c r="AD412" s="187"/>
      <c r="AE412" s="187"/>
      <c r="AF412" s="187"/>
      <c r="AG412" s="187"/>
      <c r="AH412" s="187"/>
      <c r="AI412" s="187"/>
      <c r="AJ412" s="187"/>
      <c r="AK412" s="187"/>
      <c r="AL412" s="187"/>
      <c r="AM412" s="187"/>
      <c r="AN412" s="187"/>
      <c r="AO412" s="187"/>
      <c r="AP412" s="187"/>
      <c r="AQ412" s="187"/>
      <c r="AR412" s="187"/>
      <c r="AS412" s="187"/>
      <c r="AT412" s="187"/>
      <c r="AU412" s="187"/>
      <c r="AV412" s="187"/>
      <c r="AW412" s="187"/>
      <c r="AX412" s="187"/>
      <c r="AY412" s="187"/>
      <c r="AZ412" s="187"/>
      <c r="BA412" s="187"/>
      <c r="BB412" s="187"/>
      <c r="BC412" s="187"/>
      <c r="BD412" s="187"/>
      <c r="BE412" s="187"/>
      <c r="BF412" s="187"/>
      <c r="BG412" s="187"/>
      <c r="BH412" s="187"/>
      <c r="BI412" s="187"/>
      <c r="BJ412" s="187"/>
      <c r="BK412" s="187"/>
      <c r="BL412" s="187"/>
    </row>
    <row r="413" spans="1:64">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c r="AA413" s="9"/>
      <c r="AB413" s="187"/>
      <c r="AC413" s="187"/>
      <c r="AD413" s="187"/>
      <c r="AE413" s="187"/>
      <c r="AF413" s="187"/>
      <c r="AG413" s="187"/>
      <c r="AH413" s="187"/>
      <c r="AI413" s="187"/>
      <c r="AJ413" s="187"/>
      <c r="AK413" s="187"/>
      <c r="AL413" s="187"/>
      <c r="AM413" s="187"/>
      <c r="AN413" s="187"/>
      <c r="AO413" s="187"/>
      <c r="AP413" s="187"/>
      <c r="AQ413" s="187"/>
      <c r="AR413" s="187"/>
      <c r="AS413" s="187"/>
      <c r="AT413" s="187"/>
      <c r="AU413" s="187"/>
      <c r="AV413" s="187"/>
      <c r="AW413" s="187"/>
      <c r="AX413" s="187"/>
      <c r="AY413" s="187"/>
      <c r="AZ413" s="187"/>
      <c r="BA413" s="187"/>
      <c r="BB413" s="187"/>
      <c r="BC413" s="187"/>
      <c r="BD413" s="187"/>
      <c r="BE413" s="187"/>
      <c r="BF413" s="187"/>
      <c r="BG413" s="187"/>
      <c r="BH413" s="187"/>
      <c r="BI413" s="187"/>
      <c r="BJ413" s="187"/>
      <c r="BK413" s="187"/>
      <c r="BL413" s="187"/>
    </row>
    <row r="414" spans="1:64">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c r="AA414" s="9"/>
      <c r="AB414" s="187"/>
      <c r="AC414" s="187"/>
      <c r="AD414" s="187"/>
      <c r="AE414" s="187"/>
      <c r="AF414" s="187"/>
      <c r="AG414" s="187"/>
      <c r="AH414" s="187"/>
      <c r="AI414" s="187"/>
      <c r="AJ414" s="187"/>
      <c r="AK414" s="187"/>
      <c r="AL414" s="187"/>
      <c r="AM414" s="187"/>
      <c r="AN414" s="187"/>
      <c r="AO414" s="187"/>
      <c r="AP414" s="187"/>
      <c r="AQ414" s="187"/>
      <c r="AR414" s="187"/>
      <c r="AS414" s="187"/>
      <c r="AT414" s="187"/>
      <c r="AU414" s="187"/>
      <c r="AV414" s="187"/>
      <c r="AW414" s="187"/>
      <c r="AX414" s="187"/>
      <c r="AY414" s="187"/>
      <c r="AZ414" s="187"/>
      <c r="BA414" s="187"/>
      <c r="BB414" s="187"/>
      <c r="BC414" s="187"/>
      <c r="BD414" s="187"/>
      <c r="BE414" s="187"/>
      <c r="BF414" s="187"/>
      <c r="BG414" s="187"/>
      <c r="BH414" s="187"/>
      <c r="BI414" s="187"/>
      <c r="BJ414" s="187"/>
      <c r="BK414" s="187"/>
      <c r="BL414" s="187"/>
    </row>
    <row r="415" spans="1:64">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c r="AA415" s="9"/>
      <c r="AB415" s="187"/>
      <c r="AC415" s="187"/>
      <c r="AD415" s="187"/>
      <c r="AE415" s="187"/>
      <c r="AF415" s="187"/>
      <c r="AG415" s="187"/>
      <c r="AH415" s="187"/>
      <c r="AI415" s="187"/>
      <c r="AJ415" s="187"/>
      <c r="AK415" s="187"/>
      <c r="AL415" s="187"/>
      <c r="AM415" s="187"/>
      <c r="AN415" s="187"/>
      <c r="AO415" s="187"/>
      <c r="AP415" s="187"/>
      <c r="AQ415" s="187"/>
      <c r="AR415" s="187"/>
      <c r="AS415" s="187"/>
      <c r="AT415" s="187"/>
      <c r="AU415" s="187"/>
      <c r="AV415" s="187"/>
      <c r="AW415" s="187"/>
      <c r="AX415" s="187"/>
      <c r="AY415" s="187"/>
      <c r="AZ415" s="187"/>
      <c r="BA415" s="187"/>
      <c r="BB415" s="187"/>
      <c r="BC415" s="187"/>
      <c r="BD415" s="187"/>
      <c r="BE415" s="187"/>
      <c r="BF415" s="187"/>
      <c r="BG415" s="187"/>
      <c r="BH415" s="187"/>
      <c r="BI415" s="187"/>
      <c r="BJ415" s="187"/>
      <c r="BK415" s="187"/>
      <c r="BL415" s="187"/>
    </row>
    <row r="416" spans="1:64">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c r="AA416" s="9"/>
      <c r="AB416" s="187"/>
      <c r="AC416" s="187"/>
      <c r="AD416" s="187"/>
      <c r="AE416" s="187"/>
      <c r="AF416" s="187"/>
      <c r="AG416" s="187"/>
      <c r="AH416" s="187"/>
      <c r="AI416" s="187"/>
      <c r="AJ416" s="187"/>
      <c r="AK416" s="187"/>
      <c r="AL416" s="187"/>
      <c r="AM416" s="187"/>
      <c r="AN416" s="187"/>
      <c r="AO416" s="187"/>
      <c r="AP416" s="187"/>
      <c r="AQ416" s="187"/>
      <c r="AR416" s="187"/>
      <c r="AS416" s="187"/>
      <c r="AT416" s="187"/>
      <c r="AU416" s="187"/>
      <c r="AV416" s="187"/>
      <c r="AW416" s="187"/>
      <c r="AX416" s="187"/>
      <c r="AY416" s="187"/>
      <c r="AZ416" s="187"/>
      <c r="BA416" s="187"/>
      <c r="BB416" s="187"/>
      <c r="BC416" s="187"/>
      <c r="BD416" s="187"/>
      <c r="BE416" s="187"/>
      <c r="BF416" s="187"/>
      <c r="BG416" s="187"/>
      <c r="BH416" s="187"/>
      <c r="BI416" s="187"/>
      <c r="BJ416" s="187"/>
      <c r="BK416" s="187"/>
      <c r="BL416" s="187"/>
    </row>
    <row r="417" spans="1:64">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c r="AA417" s="9"/>
      <c r="AB417" s="187"/>
      <c r="AC417" s="187"/>
      <c r="AD417" s="187"/>
      <c r="AE417" s="187"/>
      <c r="AF417" s="187"/>
      <c r="AG417" s="187"/>
      <c r="AH417" s="187"/>
      <c r="AI417" s="187"/>
      <c r="AJ417" s="187"/>
      <c r="AK417" s="187"/>
      <c r="AL417" s="187"/>
      <c r="AM417" s="187"/>
      <c r="AN417" s="187"/>
      <c r="AO417" s="187"/>
      <c r="AP417" s="187"/>
      <c r="AQ417" s="187"/>
      <c r="AR417" s="187"/>
      <c r="AS417" s="187"/>
      <c r="AT417" s="187"/>
      <c r="AU417" s="187"/>
      <c r="AV417" s="187"/>
      <c r="AW417" s="187"/>
      <c r="AX417" s="187"/>
      <c r="AY417" s="187"/>
      <c r="AZ417" s="187"/>
      <c r="BA417" s="187"/>
      <c r="BB417" s="187"/>
      <c r="BC417" s="187"/>
      <c r="BD417" s="187"/>
      <c r="BE417" s="187"/>
      <c r="BF417" s="187"/>
      <c r="BG417" s="187"/>
      <c r="BH417" s="187"/>
      <c r="BI417" s="187"/>
      <c r="BJ417" s="187"/>
      <c r="BK417" s="187"/>
      <c r="BL417" s="187"/>
    </row>
    <row r="418" spans="1:64">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c r="AA418" s="9"/>
      <c r="AB418" s="187"/>
      <c r="AC418" s="187"/>
      <c r="AD418" s="187"/>
      <c r="AE418" s="187"/>
      <c r="AF418" s="187"/>
      <c r="AG418" s="187"/>
      <c r="AH418" s="187"/>
      <c r="AI418" s="187"/>
      <c r="AJ418" s="187"/>
      <c r="AK418" s="187"/>
      <c r="AL418" s="187"/>
      <c r="AM418" s="187"/>
      <c r="AN418" s="187"/>
      <c r="AO418" s="187"/>
      <c r="AP418" s="187"/>
      <c r="AQ418" s="187"/>
      <c r="AR418" s="187"/>
      <c r="AS418" s="187"/>
      <c r="AT418" s="187"/>
      <c r="AU418" s="187"/>
      <c r="AV418" s="187"/>
      <c r="AW418" s="187"/>
      <c r="AX418" s="187"/>
      <c r="AY418" s="187"/>
      <c r="AZ418" s="187"/>
      <c r="BA418" s="187"/>
      <c r="BB418" s="187"/>
      <c r="BC418" s="187"/>
      <c r="BD418" s="187"/>
      <c r="BE418" s="187"/>
      <c r="BF418" s="187"/>
      <c r="BG418" s="187"/>
      <c r="BH418" s="187"/>
      <c r="BI418" s="187"/>
      <c r="BJ418" s="187"/>
      <c r="BK418" s="187"/>
      <c r="BL418" s="187"/>
    </row>
    <row r="419" spans="1:64">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c r="AA419" s="9"/>
      <c r="AB419" s="187"/>
      <c r="AC419" s="187"/>
      <c r="AD419" s="187"/>
      <c r="AE419" s="187"/>
      <c r="AF419" s="187"/>
      <c r="AG419" s="187"/>
      <c r="AH419" s="187"/>
      <c r="AI419" s="187"/>
      <c r="AJ419" s="187"/>
      <c r="AK419" s="187"/>
      <c r="AL419" s="187"/>
      <c r="AM419" s="187"/>
      <c r="AN419" s="187"/>
      <c r="AO419" s="187"/>
      <c r="AP419" s="187"/>
      <c r="AQ419" s="187"/>
      <c r="AR419" s="187"/>
      <c r="AS419" s="187"/>
      <c r="AT419" s="187"/>
      <c r="AU419" s="187"/>
      <c r="AV419" s="187"/>
      <c r="AW419" s="187"/>
      <c r="AX419" s="187"/>
      <c r="AY419" s="187"/>
      <c r="AZ419" s="187"/>
      <c r="BA419" s="187"/>
      <c r="BB419" s="187"/>
      <c r="BC419" s="187"/>
      <c r="BD419" s="187"/>
      <c r="BE419" s="187"/>
      <c r="BF419" s="187"/>
      <c r="BG419" s="187"/>
      <c r="BH419" s="187"/>
      <c r="BI419" s="187"/>
      <c r="BJ419" s="187"/>
      <c r="BK419" s="187"/>
      <c r="BL419" s="187"/>
    </row>
    <row r="420" spans="1:64">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c r="AA420" s="9"/>
      <c r="AB420" s="187"/>
      <c r="AC420" s="187"/>
      <c r="AD420" s="187"/>
      <c r="AE420" s="187"/>
      <c r="AF420" s="187"/>
      <c r="AG420" s="187"/>
      <c r="AH420" s="187"/>
      <c r="AI420" s="187"/>
      <c r="AJ420" s="187"/>
      <c r="AK420" s="187"/>
      <c r="AL420" s="187"/>
      <c r="AM420" s="187"/>
      <c r="AN420" s="187"/>
      <c r="AO420" s="187"/>
      <c r="AP420" s="187"/>
      <c r="AQ420" s="187"/>
      <c r="AR420" s="187"/>
      <c r="AS420" s="187"/>
      <c r="AT420" s="187"/>
      <c r="AU420" s="187"/>
      <c r="AV420" s="187"/>
      <c r="AW420" s="187"/>
      <c r="AX420" s="187"/>
      <c r="AY420" s="187"/>
      <c r="AZ420" s="187"/>
      <c r="BA420" s="187"/>
      <c r="BB420" s="187"/>
      <c r="BC420" s="187"/>
      <c r="BD420" s="187"/>
      <c r="BE420" s="187"/>
      <c r="BF420" s="187"/>
      <c r="BG420" s="187"/>
      <c r="BH420" s="187"/>
      <c r="BI420" s="187"/>
      <c r="BJ420" s="187"/>
      <c r="BK420" s="187"/>
      <c r="BL420" s="187"/>
    </row>
    <row r="421" spans="1:64">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c r="AA421" s="9"/>
      <c r="AB421" s="187"/>
      <c r="AC421" s="187"/>
      <c r="AD421" s="187"/>
      <c r="AE421" s="187"/>
      <c r="AF421" s="187"/>
      <c r="AG421" s="187"/>
      <c r="AH421" s="187"/>
      <c r="AI421" s="187"/>
      <c r="AJ421" s="187"/>
      <c r="AK421" s="187"/>
      <c r="AL421" s="187"/>
      <c r="AM421" s="187"/>
      <c r="AN421" s="187"/>
      <c r="AO421" s="187"/>
      <c r="AP421" s="187"/>
      <c r="AQ421" s="187"/>
      <c r="AR421" s="187"/>
      <c r="AS421" s="187"/>
      <c r="AT421" s="187"/>
      <c r="AU421" s="187"/>
      <c r="AV421" s="187"/>
      <c r="AW421" s="187"/>
      <c r="AX421" s="187"/>
      <c r="AY421" s="187"/>
      <c r="AZ421" s="187"/>
      <c r="BA421" s="187"/>
      <c r="BB421" s="187"/>
      <c r="BC421" s="187"/>
      <c r="BD421" s="187"/>
      <c r="BE421" s="187"/>
      <c r="BF421" s="187"/>
      <c r="BG421" s="187"/>
      <c r="BH421" s="187"/>
      <c r="BI421" s="187"/>
      <c r="BJ421" s="187"/>
      <c r="BK421" s="187"/>
      <c r="BL421" s="187"/>
    </row>
    <row r="422" spans="1:64">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c r="AA422" s="9"/>
      <c r="AB422" s="187"/>
      <c r="AC422" s="187"/>
      <c r="AD422" s="187"/>
      <c r="AE422" s="187"/>
      <c r="AF422" s="187"/>
      <c r="AG422" s="187"/>
      <c r="AH422" s="187"/>
      <c r="AI422" s="187"/>
      <c r="AJ422" s="187"/>
      <c r="AK422" s="187"/>
      <c r="AL422" s="187"/>
      <c r="AM422" s="187"/>
      <c r="AN422" s="187"/>
      <c r="AO422" s="187"/>
      <c r="AP422" s="187"/>
      <c r="AQ422" s="187"/>
      <c r="AR422" s="187"/>
      <c r="AS422" s="187"/>
      <c r="AT422" s="187"/>
      <c r="AU422" s="187"/>
      <c r="AV422" s="187"/>
      <c r="AW422" s="187"/>
      <c r="AX422" s="187"/>
      <c r="AY422" s="187"/>
      <c r="AZ422" s="187"/>
      <c r="BA422" s="187"/>
      <c r="BB422" s="187"/>
      <c r="BC422" s="187"/>
      <c r="BD422" s="187"/>
      <c r="BE422" s="187"/>
      <c r="BF422" s="187"/>
      <c r="BG422" s="187"/>
      <c r="BH422" s="187"/>
      <c r="BI422" s="187"/>
      <c r="BJ422" s="187"/>
      <c r="BK422" s="187"/>
      <c r="BL422" s="187"/>
    </row>
    <row r="423" spans="1:64">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c r="AA423" s="9"/>
      <c r="AB423" s="187"/>
      <c r="AC423" s="187"/>
      <c r="AD423" s="187"/>
      <c r="AE423" s="187"/>
      <c r="AF423" s="187"/>
      <c r="AG423" s="187"/>
      <c r="AH423" s="187"/>
      <c r="AI423" s="187"/>
      <c r="AJ423" s="187"/>
      <c r="AK423" s="187"/>
      <c r="AL423" s="187"/>
      <c r="AM423" s="187"/>
      <c r="AN423" s="187"/>
      <c r="AO423" s="187"/>
      <c r="AP423" s="187"/>
      <c r="AQ423" s="187"/>
      <c r="AR423" s="187"/>
      <c r="AS423" s="187"/>
      <c r="AT423" s="187"/>
      <c r="AU423" s="187"/>
      <c r="AV423" s="187"/>
      <c r="AW423" s="187"/>
      <c r="AX423" s="187"/>
      <c r="AY423" s="187"/>
      <c r="AZ423" s="187"/>
      <c r="BA423" s="187"/>
      <c r="BB423" s="187"/>
      <c r="BC423" s="187"/>
      <c r="BD423" s="187"/>
      <c r="BE423" s="187"/>
      <c r="BF423" s="187"/>
      <c r="BG423" s="187"/>
      <c r="BH423" s="187"/>
      <c r="BI423" s="187"/>
      <c r="BJ423" s="187"/>
      <c r="BK423" s="187"/>
      <c r="BL423" s="187"/>
    </row>
    <row r="424" spans="1:64">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c r="AA424" s="9"/>
      <c r="AB424" s="187"/>
      <c r="AC424" s="187"/>
      <c r="AD424" s="187"/>
      <c r="AE424" s="187"/>
      <c r="AF424" s="187"/>
      <c r="AG424" s="187"/>
      <c r="AH424" s="187"/>
      <c r="AI424" s="187"/>
      <c r="AJ424" s="187"/>
      <c r="AK424" s="187"/>
      <c r="AL424" s="187"/>
      <c r="AM424" s="187"/>
      <c r="AN424" s="187"/>
      <c r="AO424" s="187"/>
      <c r="AP424" s="187"/>
      <c r="AQ424" s="187"/>
      <c r="AR424" s="187"/>
      <c r="AS424" s="187"/>
      <c r="AT424" s="187"/>
      <c r="AU424" s="187"/>
      <c r="AV424" s="187"/>
      <c r="AW424" s="187"/>
      <c r="AX424" s="187"/>
      <c r="AY424" s="187"/>
      <c r="AZ424" s="187"/>
      <c r="BA424" s="187"/>
      <c r="BB424" s="187"/>
      <c r="BC424" s="187"/>
      <c r="BD424" s="187"/>
      <c r="BE424" s="187"/>
      <c r="BF424" s="187"/>
      <c r="BG424" s="187"/>
      <c r="BH424" s="187"/>
      <c r="BI424" s="187"/>
      <c r="BJ424" s="187"/>
      <c r="BK424" s="187"/>
      <c r="BL424" s="187"/>
    </row>
    <row r="425" spans="1:64">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c r="AA425" s="9"/>
      <c r="AB425" s="187"/>
      <c r="AC425" s="187"/>
      <c r="AD425" s="187"/>
      <c r="AE425" s="187"/>
      <c r="AF425" s="187"/>
      <c r="AG425" s="187"/>
      <c r="AH425" s="187"/>
      <c r="AI425" s="187"/>
      <c r="AJ425" s="187"/>
      <c r="AK425" s="187"/>
      <c r="AL425" s="187"/>
      <c r="AM425" s="187"/>
      <c r="AN425" s="187"/>
      <c r="AO425" s="187"/>
      <c r="AP425" s="187"/>
      <c r="AQ425" s="187"/>
      <c r="AR425" s="187"/>
      <c r="AS425" s="187"/>
      <c r="AT425" s="187"/>
      <c r="AU425" s="187"/>
      <c r="AV425" s="187"/>
      <c r="AW425" s="187"/>
      <c r="AX425" s="187"/>
      <c r="AY425" s="187"/>
      <c r="AZ425" s="187"/>
      <c r="BA425" s="187"/>
      <c r="BB425" s="187"/>
      <c r="BC425" s="187"/>
      <c r="BD425" s="187"/>
      <c r="BE425" s="187"/>
      <c r="BF425" s="187"/>
      <c r="BG425" s="187"/>
      <c r="BH425" s="187"/>
      <c r="BI425" s="187"/>
      <c r="BJ425" s="187"/>
      <c r="BK425" s="187"/>
      <c r="BL425" s="187"/>
    </row>
    <row r="426" spans="1:64">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c r="AA426" s="9"/>
      <c r="AB426" s="187"/>
      <c r="AC426" s="187"/>
      <c r="AD426" s="187"/>
      <c r="AE426" s="187"/>
      <c r="AF426" s="187"/>
      <c r="AG426" s="187"/>
      <c r="AH426" s="187"/>
      <c r="AI426" s="187"/>
      <c r="AJ426" s="187"/>
      <c r="AK426" s="187"/>
      <c r="AL426" s="187"/>
      <c r="AM426" s="187"/>
      <c r="AN426" s="187"/>
      <c r="AO426" s="187"/>
      <c r="AP426" s="187"/>
      <c r="AQ426" s="187"/>
      <c r="AR426" s="187"/>
      <c r="AS426" s="187"/>
      <c r="AT426" s="187"/>
      <c r="AU426" s="187"/>
      <c r="AV426" s="187"/>
      <c r="AW426" s="187"/>
      <c r="AX426" s="187"/>
      <c r="AY426" s="187"/>
      <c r="AZ426" s="187"/>
      <c r="BA426" s="187"/>
      <c r="BB426" s="187"/>
      <c r="BC426" s="187"/>
      <c r="BD426" s="187"/>
      <c r="BE426" s="187"/>
      <c r="BF426" s="187"/>
      <c r="BG426" s="187"/>
      <c r="BH426" s="187"/>
      <c r="BI426" s="187"/>
      <c r="BJ426" s="187"/>
      <c r="BK426" s="187"/>
      <c r="BL426" s="187"/>
    </row>
    <row r="427" spans="1:64">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c r="AA427" s="9"/>
      <c r="AB427" s="187"/>
      <c r="AC427" s="187"/>
      <c r="AD427" s="187"/>
      <c r="AE427" s="187"/>
      <c r="AF427" s="187"/>
      <c r="AG427" s="187"/>
      <c r="AH427" s="187"/>
      <c r="AI427" s="187"/>
      <c r="AJ427" s="187"/>
      <c r="AK427" s="187"/>
      <c r="AL427" s="187"/>
      <c r="AM427" s="187"/>
      <c r="AN427" s="187"/>
      <c r="AO427" s="187"/>
      <c r="AP427" s="187"/>
      <c r="AQ427" s="187"/>
      <c r="AR427" s="187"/>
      <c r="AS427" s="187"/>
      <c r="AT427" s="187"/>
      <c r="AU427" s="187"/>
      <c r="AV427" s="187"/>
      <c r="AW427" s="187"/>
      <c r="AX427" s="187"/>
      <c r="AY427" s="187"/>
      <c r="AZ427" s="187"/>
      <c r="BA427" s="187"/>
      <c r="BB427" s="187"/>
      <c r="BC427" s="187"/>
      <c r="BD427" s="187"/>
      <c r="BE427" s="187"/>
      <c r="BF427" s="187"/>
      <c r="BG427" s="187"/>
      <c r="BH427" s="187"/>
      <c r="BI427" s="187"/>
      <c r="BJ427" s="187"/>
      <c r="BK427" s="187"/>
      <c r="BL427" s="187"/>
    </row>
    <row r="428" spans="1:64">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c r="AA428" s="9"/>
      <c r="AB428" s="187"/>
      <c r="AC428" s="187"/>
      <c r="AD428" s="187"/>
      <c r="AE428" s="187"/>
      <c r="AF428" s="187"/>
      <c r="AG428" s="187"/>
      <c r="AH428" s="187"/>
      <c r="AI428" s="187"/>
      <c r="AJ428" s="187"/>
      <c r="AK428" s="187"/>
      <c r="AL428" s="187"/>
      <c r="AM428" s="187"/>
      <c r="AN428" s="187"/>
      <c r="AO428" s="187"/>
      <c r="AP428" s="187"/>
      <c r="AQ428" s="187"/>
      <c r="AR428" s="187"/>
      <c r="AS428" s="187"/>
      <c r="AT428" s="187"/>
      <c r="AU428" s="187"/>
      <c r="AV428" s="187"/>
      <c r="AW428" s="187"/>
      <c r="AX428" s="187"/>
      <c r="AY428" s="187"/>
      <c r="AZ428" s="187"/>
      <c r="BA428" s="187"/>
      <c r="BB428" s="187"/>
      <c r="BC428" s="187"/>
      <c r="BD428" s="187"/>
      <c r="BE428" s="187"/>
      <c r="BF428" s="187"/>
      <c r="BG428" s="187"/>
      <c r="BH428" s="187"/>
      <c r="BI428" s="187"/>
      <c r="BJ428" s="187"/>
      <c r="BK428" s="187"/>
      <c r="BL428" s="187"/>
    </row>
    <row r="429" spans="1:64">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c r="AA429" s="9"/>
      <c r="AB429" s="187"/>
      <c r="AC429" s="187"/>
      <c r="AD429" s="187"/>
      <c r="AE429" s="187"/>
      <c r="AF429" s="187"/>
      <c r="AG429" s="187"/>
      <c r="AH429" s="187"/>
      <c r="AI429" s="187"/>
      <c r="AJ429" s="187"/>
      <c r="AK429" s="187"/>
      <c r="AL429" s="187"/>
      <c r="AM429" s="187"/>
      <c r="AN429" s="187"/>
      <c r="AO429" s="187"/>
      <c r="AP429" s="187"/>
      <c r="AQ429" s="187"/>
      <c r="AR429" s="187"/>
      <c r="AS429" s="187"/>
      <c r="AT429" s="187"/>
      <c r="AU429" s="187"/>
      <c r="AV429" s="187"/>
      <c r="AW429" s="187"/>
      <c r="AX429" s="187"/>
      <c r="AY429" s="187"/>
      <c r="AZ429" s="187"/>
      <c r="BA429" s="187"/>
      <c r="BB429" s="187"/>
      <c r="BC429" s="187"/>
      <c r="BD429" s="187"/>
      <c r="BE429" s="187"/>
      <c r="BF429" s="187"/>
      <c r="BG429" s="187"/>
      <c r="BH429" s="187"/>
      <c r="BI429" s="187"/>
      <c r="BJ429" s="187"/>
      <c r="BK429" s="187"/>
      <c r="BL429" s="187"/>
    </row>
    <row r="430" spans="1:64">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c r="AA430" s="9"/>
      <c r="AB430" s="187"/>
      <c r="AC430" s="187"/>
      <c r="AD430" s="187"/>
      <c r="AE430" s="187"/>
      <c r="AF430" s="187"/>
      <c r="AG430" s="187"/>
      <c r="AH430" s="187"/>
      <c r="AI430" s="187"/>
      <c r="AJ430" s="187"/>
      <c r="AK430" s="187"/>
      <c r="AL430" s="187"/>
      <c r="AM430" s="187"/>
      <c r="AN430" s="187"/>
      <c r="AO430" s="187"/>
      <c r="AP430" s="187"/>
      <c r="AQ430" s="187"/>
      <c r="AR430" s="187"/>
      <c r="AS430" s="187"/>
      <c r="AT430" s="187"/>
      <c r="AU430" s="187"/>
      <c r="AV430" s="187"/>
      <c r="AW430" s="187"/>
      <c r="AX430" s="187"/>
      <c r="AY430" s="187"/>
      <c r="AZ430" s="187"/>
      <c r="BA430" s="187"/>
      <c r="BB430" s="187"/>
      <c r="BC430" s="187"/>
      <c r="BD430" s="187"/>
      <c r="BE430" s="187"/>
      <c r="BF430" s="187"/>
      <c r="BG430" s="187"/>
      <c r="BH430" s="187"/>
      <c r="BI430" s="187"/>
      <c r="BJ430" s="187"/>
      <c r="BK430" s="187"/>
      <c r="BL430" s="187"/>
    </row>
    <row r="431" spans="1:64">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187"/>
      <c r="AC431" s="187"/>
      <c r="AD431" s="187"/>
      <c r="AE431" s="187"/>
      <c r="AF431" s="187"/>
      <c r="AG431" s="187"/>
      <c r="AH431" s="187"/>
      <c r="AI431" s="187"/>
      <c r="AJ431" s="187"/>
      <c r="AK431" s="187"/>
      <c r="AL431" s="187"/>
      <c r="AM431" s="187"/>
      <c r="AN431" s="187"/>
      <c r="AO431" s="187"/>
      <c r="AP431" s="187"/>
      <c r="AQ431" s="187"/>
      <c r="AR431" s="187"/>
      <c r="AS431" s="187"/>
      <c r="AT431" s="187"/>
      <c r="AU431" s="187"/>
      <c r="AV431" s="187"/>
      <c r="AW431" s="187"/>
      <c r="AX431" s="187"/>
      <c r="AY431" s="187"/>
      <c r="AZ431" s="187"/>
      <c r="BA431" s="187"/>
      <c r="BB431" s="187"/>
      <c r="BC431" s="187"/>
      <c r="BD431" s="187"/>
      <c r="BE431" s="187"/>
      <c r="BF431" s="187"/>
      <c r="BG431" s="187"/>
      <c r="BH431" s="187"/>
      <c r="BI431" s="187"/>
      <c r="BJ431" s="187"/>
      <c r="BK431" s="187"/>
      <c r="BL431" s="187"/>
    </row>
    <row r="432" spans="1:64">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187"/>
      <c r="AC432" s="187"/>
      <c r="AD432" s="187"/>
      <c r="AE432" s="187"/>
      <c r="AF432" s="187"/>
      <c r="AG432" s="187"/>
      <c r="AH432" s="187"/>
      <c r="AI432" s="187"/>
      <c r="AJ432" s="187"/>
      <c r="AK432" s="187"/>
      <c r="AL432" s="187"/>
      <c r="AM432" s="187"/>
      <c r="AN432" s="187"/>
      <c r="AO432" s="187"/>
      <c r="AP432" s="187"/>
      <c r="AQ432" s="187"/>
      <c r="AR432" s="187"/>
      <c r="AS432" s="187"/>
      <c r="AT432" s="187"/>
      <c r="AU432" s="187"/>
      <c r="AV432" s="187"/>
      <c r="AW432" s="187"/>
      <c r="AX432" s="187"/>
      <c r="AY432" s="187"/>
      <c r="AZ432" s="187"/>
      <c r="BA432" s="187"/>
      <c r="BB432" s="187"/>
      <c r="BC432" s="187"/>
      <c r="BD432" s="187"/>
      <c r="BE432" s="187"/>
      <c r="BF432" s="187"/>
      <c r="BG432" s="187"/>
      <c r="BH432" s="187"/>
      <c r="BI432" s="187"/>
      <c r="BJ432" s="187"/>
      <c r="BK432" s="187"/>
      <c r="BL432" s="187"/>
    </row>
    <row r="433" spans="1:64">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c r="AA433" s="9"/>
      <c r="AB433" s="187"/>
      <c r="AC433" s="187"/>
      <c r="AD433" s="187"/>
      <c r="AE433" s="187"/>
      <c r="AF433" s="187"/>
      <c r="AG433" s="187"/>
      <c r="AH433" s="187"/>
      <c r="AI433" s="187"/>
      <c r="AJ433" s="187"/>
      <c r="AK433" s="187"/>
      <c r="AL433" s="187"/>
      <c r="AM433" s="187"/>
      <c r="AN433" s="187"/>
      <c r="AO433" s="187"/>
      <c r="AP433" s="187"/>
      <c r="AQ433" s="187"/>
      <c r="AR433" s="187"/>
      <c r="AS433" s="187"/>
      <c r="AT433" s="187"/>
      <c r="AU433" s="187"/>
      <c r="AV433" s="187"/>
      <c r="AW433" s="187"/>
      <c r="AX433" s="187"/>
      <c r="AY433" s="187"/>
      <c r="AZ433" s="187"/>
      <c r="BA433" s="187"/>
      <c r="BB433" s="187"/>
      <c r="BC433" s="187"/>
      <c r="BD433" s="187"/>
      <c r="BE433" s="187"/>
      <c r="BF433" s="187"/>
      <c r="BG433" s="187"/>
      <c r="BH433" s="187"/>
      <c r="BI433" s="187"/>
      <c r="BJ433" s="187"/>
      <c r="BK433" s="187"/>
      <c r="BL433" s="187"/>
    </row>
    <row r="434" spans="1:64">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c r="AA434" s="9"/>
      <c r="AB434" s="187"/>
      <c r="AC434" s="187"/>
      <c r="AD434" s="187"/>
      <c r="AE434" s="187"/>
      <c r="AF434" s="187"/>
      <c r="AG434" s="187"/>
      <c r="AH434" s="187"/>
      <c r="AI434" s="187"/>
      <c r="AJ434" s="187"/>
      <c r="AK434" s="187"/>
      <c r="AL434" s="187"/>
      <c r="AM434" s="187"/>
      <c r="AN434" s="187"/>
      <c r="AO434" s="187"/>
      <c r="AP434" s="187"/>
      <c r="AQ434" s="187"/>
      <c r="AR434" s="187"/>
      <c r="AS434" s="187"/>
      <c r="AT434" s="187"/>
      <c r="AU434" s="187"/>
      <c r="AV434" s="187"/>
      <c r="AW434" s="187"/>
      <c r="AX434" s="187"/>
      <c r="AY434" s="187"/>
      <c r="AZ434" s="187"/>
      <c r="BA434" s="187"/>
      <c r="BB434" s="187"/>
      <c r="BC434" s="187"/>
      <c r="BD434" s="187"/>
      <c r="BE434" s="187"/>
      <c r="BF434" s="187"/>
      <c r="BG434" s="187"/>
      <c r="BH434" s="187"/>
      <c r="BI434" s="187"/>
      <c r="BJ434" s="187"/>
      <c r="BK434" s="187"/>
      <c r="BL434" s="187"/>
    </row>
    <row r="435" spans="1:64">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c r="AA435" s="9"/>
      <c r="AB435" s="187"/>
      <c r="AC435" s="187"/>
      <c r="AD435" s="187"/>
      <c r="AE435" s="187"/>
      <c r="AF435" s="187"/>
      <c r="AG435" s="187"/>
      <c r="AH435" s="187"/>
      <c r="AI435" s="187"/>
      <c r="AJ435" s="187"/>
      <c r="AK435" s="187"/>
      <c r="AL435" s="187"/>
      <c r="AM435" s="187"/>
      <c r="AN435" s="187"/>
      <c r="AO435" s="187"/>
      <c r="AP435" s="187"/>
      <c r="AQ435" s="187"/>
      <c r="AR435" s="187"/>
      <c r="AS435" s="187"/>
      <c r="AT435" s="187"/>
      <c r="AU435" s="187"/>
      <c r="AV435" s="187"/>
      <c r="AW435" s="187"/>
      <c r="AX435" s="187"/>
      <c r="AY435" s="187"/>
      <c r="AZ435" s="187"/>
      <c r="BA435" s="187"/>
      <c r="BB435" s="187"/>
      <c r="BC435" s="187"/>
      <c r="BD435" s="187"/>
      <c r="BE435" s="187"/>
      <c r="BF435" s="187"/>
      <c r="BG435" s="187"/>
      <c r="BH435" s="187"/>
      <c r="BI435" s="187"/>
      <c r="BJ435" s="187"/>
      <c r="BK435" s="187"/>
      <c r="BL435" s="187"/>
    </row>
    <row r="436" spans="1:64">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c r="AA436" s="9"/>
      <c r="AB436" s="187"/>
      <c r="AC436" s="187"/>
      <c r="AD436" s="187"/>
      <c r="AE436" s="187"/>
      <c r="AF436" s="187"/>
      <c r="AG436" s="187"/>
      <c r="AH436" s="187"/>
      <c r="AI436" s="187"/>
      <c r="AJ436" s="187"/>
      <c r="AK436" s="187"/>
      <c r="AL436" s="187"/>
      <c r="AM436" s="187"/>
      <c r="AN436" s="187"/>
      <c r="AO436" s="187"/>
      <c r="AP436" s="187"/>
      <c r="AQ436" s="187"/>
      <c r="AR436" s="187"/>
      <c r="AS436" s="187"/>
      <c r="AT436" s="187"/>
      <c r="AU436" s="187"/>
      <c r="AV436" s="187"/>
      <c r="AW436" s="187"/>
      <c r="AX436" s="187"/>
      <c r="AY436" s="187"/>
      <c r="AZ436" s="187"/>
      <c r="BA436" s="187"/>
      <c r="BB436" s="187"/>
      <c r="BC436" s="187"/>
      <c r="BD436" s="187"/>
      <c r="BE436" s="187"/>
      <c r="BF436" s="187"/>
      <c r="BG436" s="187"/>
      <c r="BH436" s="187"/>
      <c r="BI436" s="187"/>
      <c r="BJ436" s="187"/>
      <c r="BK436" s="187"/>
      <c r="BL436" s="187"/>
    </row>
    <row r="437" spans="1:64">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c r="AA437" s="9"/>
      <c r="AB437" s="187"/>
      <c r="AC437" s="187"/>
      <c r="AD437" s="187"/>
      <c r="AE437" s="187"/>
      <c r="AF437" s="187"/>
      <c r="AG437" s="187"/>
      <c r="AH437" s="187"/>
      <c r="AI437" s="187"/>
      <c r="AJ437" s="187"/>
      <c r="AK437" s="187"/>
      <c r="AL437" s="187"/>
      <c r="AM437" s="187"/>
      <c r="AN437" s="187"/>
      <c r="AO437" s="187"/>
      <c r="AP437" s="187"/>
      <c r="AQ437" s="187"/>
      <c r="AR437" s="187"/>
      <c r="AS437" s="187"/>
      <c r="AT437" s="187"/>
      <c r="AU437" s="187"/>
      <c r="AV437" s="187"/>
      <c r="AW437" s="187"/>
      <c r="AX437" s="187"/>
      <c r="AY437" s="187"/>
      <c r="AZ437" s="187"/>
      <c r="BA437" s="187"/>
      <c r="BB437" s="187"/>
      <c r="BC437" s="187"/>
      <c r="BD437" s="187"/>
      <c r="BE437" s="187"/>
      <c r="BF437" s="187"/>
      <c r="BG437" s="187"/>
      <c r="BH437" s="187"/>
      <c r="BI437" s="187"/>
      <c r="BJ437" s="187"/>
      <c r="BK437" s="187"/>
      <c r="BL437" s="187"/>
    </row>
    <row r="438" spans="1:64">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c r="AA438" s="9"/>
      <c r="AB438" s="187"/>
      <c r="AC438" s="187"/>
      <c r="AD438" s="187"/>
      <c r="AE438" s="187"/>
      <c r="AF438" s="187"/>
      <c r="AG438" s="187"/>
      <c r="AH438" s="187"/>
      <c r="AI438" s="187"/>
      <c r="AJ438" s="187"/>
      <c r="AK438" s="187"/>
      <c r="AL438" s="187"/>
      <c r="AM438" s="187"/>
      <c r="AN438" s="187"/>
      <c r="AO438" s="187"/>
      <c r="AP438" s="187"/>
      <c r="AQ438" s="187"/>
      <c r="AR438" s="187"/>
      <c r="AS438" s="187"/>
      <c r="AT438" s="187"/>
      <c r="AU438" s="187"/>
      <c r="AV438" s="187"/>
      <c r="AW438" s="187"/>
      <c r="AX438" s="187"/>
      <c r="AY438" s="187"/>
      <c r="AZ438" s="187"/>
      <c r="BA438" s="187"/>
      <c r="BB438" s="187"/>
      <c r="BC438" s="187"/>
      <c r="BD438" s="187"/>
      <c r="BE438" s="187"/>
      <c r="BF438" s="187"/>
      <c r="BG438" s="187"/>
      <c r="BH438" s="187"/>
      <c r="BI438" s="187"/>
      <c r="BJ438" s="187"/>
      <c r="BK438" s="187"/>
      <c r="BL438" s="187"/>
    </row>
    <row r="439" spans="1:64">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c r="AA439" s="9"/>
      <c r="AB439" s="187"/>
      <c r="AC439" s="187"/>
      <c r="AD439" s="187"/>
      <c r="AE439" s="187"/>
      <c r="AF439" s="187"/>
      <c r="AG439" s="187"/>
      <c r="AH439" s="187"/>
      <c r="AI439" s="187"/>
      <c r="AJ439" s="187"/>
      <c r="AK439" s="187"/>
      <c r="AL439" s="187"/>
      <c r="AM439" s="187"/>
      <c r="AN439" s="187"/>
      <c r="AO439" s="187"/>
      <c r="AP439" s="187"/>
      <c r="AQ439" s="187"/>
      <c r="AR439" s="187"/>
      <c r="AS439" s="187"/>
      <c r="AT439" s="187"/>
      <c r="AU439" s="187"/>
      <c r="AV439" s="187"/>
      <c r="AW439" s="187"/>
      <c r="AX439" s="187"/>
      <c r="AY439" s="187"/>
      <c r="AZ439" s="187"/>
      <c r="BA439" s="187"/>
      <c r="BB439" s="187"/>
      <c r="BC439" s="187"/>
      <c r="BD439" s="187"/>
      <c r="BE439" s="187"/>
      <c r="BF439" s="187"/>
      <c r="BG439" s="187"/>
      <c r="BH439" s="187"/>
      <c r="BI439" s="187"/>
      <c r="BJ439" s="187"/>
      <c r="BK439" s="187"/>
      <c r="BL439" s="187"/>
    </row>
    <row r="440" spans="1:64">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c r="AA440" s="9"/>
      <c r="AB440" s="187"/>
      <c r="AC440" s="187"/>
      <c r="AD440" s="187"/>
      <c r="AE440" s="187"/>
      <c r="AF440" s="187"/>
      <c r="AG440" s="187"/>
      <c r="AH440" s="187"/>
      <c r="AI440" s="187"/>
      <c r="AJ440" s="187"/>
      <c r="AK440" s="187"/>
      <c r="AL440" s="187"/>
      <c r="AM440" s="187"/>
      <c r="AN440" s="187"/>
      <c r="AO440" s="187"/>
      <c r="AP440" s="187"/>
      <c r="AQ440" s="187"/>
      <c r="AR440" s="187"/>
      <c r="AS440" s="187"/>
      <c r="AT440" s="187"/>
      <c r="AU440" s="187"/>
      <c r="AV440" s="187"/>
      <c r="AW440" s="187"/>
      <c r="AX440" s="187"/>
      <c r="AY440" s="187"/>
      <c r="AZ440" s="187"/>
      <c r="BA440" s="187"/>
      <c r="BB440" s="187"/>
      <c r="BC440" s="187"/>
      <c r="BD440" s="187"/>
      <c r="BE440" s="187"/>
      <c r="BF440" s="187"/>
      <c r="BG440" s="187"/>
      <c r="BH440" s="187"/>
      <c r="BI440" s="187"/>
      <c r="BJ440" s="187"/>
      <c r="BK440" s="187"/>
      <c r="BL440" s="187"/>
    </row>
    <row r="441" spans="1:64">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c r="AA441" s="9"/>
      <c r="AB441" s="187"/>
      <c r="AC441" s="187"/>
      <c r="AD441" s="187"/>
      <c r="AE441" s="187"/>
      <c r="AF441" s="187"/>
      <c r="AG441" s="187"/>
      <c r="AH441" s="187"/>
      <c r="AI441" s="187"/>
      <c r="AJ441" s="187"/>
      <c r="AK441" s="187"/>
      <c r="AL441" s="187"/>
      <c r="AM441" s="187"/>
      <c r="AN441" s="187"/>
      <c r="AO441" s="187"/>
      <c r="AP441" s="187"/>
      <c r="AQ441" s="187"/>
      <c r="AR441" s="187"/>
      <c r="AS441" s="187"/>
      <c r="AT441" s="187"/>
      <c r="AU441" s="187"/>
      <c r="AV441" s="187"/>
      <c r="AW441" s="187"/>
      <c r="AX441" s="187"/>
      <c r="AY441" s="187"/>
      <c r="AZ441" s="187"/>
      <c r="BA441" s="187"/>
      <c r="BB441" s="187"/>
      <c r="BC441" s="187"/>
      <c r="BD441" s="187"/>
      <c r="BE441" s="187"/>
      <c r="BF441" s="187"/>
      <c r="BG441" s="187"/>
      <c r="BH441" s="187"/>
      <c r="BI441" s="187"/>
      <c r="BJ441" s="187"/>
      <c r="BK441" s="187"/>
      <c r="BL441" s="187"/>
    </row>
    <row r="442" spans="1:64">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c r="AA442" s="9"/>
      <c r="AB442" s="187"/>
      <c r="AC442" s="187"/>
      <c r="AD442" s="187"/>
      <c r="AE442" s="187"/>
      <c r="AF442" s="187"/>
      <c r="AG442" s="187"/>
      <c r="AH442" s="187"/>
      <c r="AI442" s="187"/>
      <c r="AJ442" s="187"/>
      <c r="AK442" s="187"/>
      <c r="AL442" s="187"/>
      <c r="AM442" s="187"/>
      <c r="AN442" s="187"/>
      <c r="AO442" s="187"/>
      <c r="AP442" s="187"/>
      <c r="AQ442" s="187"/>
      <c r="AR442" s="187"/>
      <c r="AS442" s="187"/>
      <c r="AT442" s="187"/>
      <c r="AU442" s="187"/>
      <c r="AV442" s="187"/>
      <c r="AW442" s="187"/>
      <c r="AX442" s="187"/>
      <c r="AY442" s="187"/>
      <c r="AZ442" s="187"/>
      <c r="BA442" s="187"/>
      <c r="BB442" s="187"/>
      <c r="BC442" s="187"/>
      <c r="BD442" s="187"/>
      <c r="BE442" s="187"/>
      <c r="BF442" s="187"/>
      <c r="BG442" s="187"/>
      <c r="BH442" s="187"/>
      <c r="BI442" s="187"/>
      <c r="BJ442" s="187"/>
      <c r="BK442" s="187"/>
      <c r="BL442" s="187"/>
    </row>
    <row r="443" spans="1:64">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c r="AA443" s="9"/>
      <c r="AB443" s="187"/>
      <c r="AC443" s="187"/>
      <c r="AD443" s="187"/>
      <c r="AE443" s="187"/>
      <c r="AF443" s="187"/>
      <c r="AG443" s="187"/>
      <c r="AH443" s="187"/>
      <c r="AI443" s="187"/>
      <c r="AJ443" s="187"/>
      <c r="AK443" s="187"/>
      <c r="AL443" s="187"/>
      <c r="AM443" s="187"/>
      <c r="AN443" s="187"/>
      <c r="AO443" s="187"/>
      <c r="AP443" s="187"/>
      <c r="AQ443" s="187"/>
      <c r="AR443" s="187"/>
      <c r="AS443" s="187"/>
      <c r="AT443" s="187"/>
      <c r="AU443" s="187"/>
      <c r="AV443" s="187"/>
      <c r="AW443" s="187"/>
      <c r="AX443" s="187"/>
      <c r="AY443" s="187"/>
      <c r="AZ443" s="187"/>
      <c r="BA443" s="187"/>
      <c r="BB443" s="187"/>
      <c r="BC443" s="187"/>
      <c r="BD443" s="187"/>
      <c r="BE443" s="187"/>
      <c r="BF443" s="187"/>
      <c r="BG443" s="187"/>
      <c r="BH443" s="187"/>
      <c r="BI443" s="187"/>
      <c r="BJ443" s="187"/>
      <c r="BK443" s="187"/>
      <c r="BL443" s="187"/>
    </row>
    <row r="444" spans="1:64">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c r="AA444" s="9"/>
      <c r="AB444" s="187"/>
      <c r="AC444" s="187"/>
      <c r="AD444" s="187"/>
      <c r="AE444" s="187"/>
      <c r="AF444" s="187"/>
      <c r="AG444" s="187"/>
      <c r="AH444" s="187"/>
      <c r="AI444" s="187"/>
      <c r="AJ444" s="187"/>
      <c r="AK444" s="187"/>
      <c r="AL444" s="187"/>
      <c r="AM444" s="187"/>
      <c r="AN444" s="187"/>
      <c r="AO444" s="187"/>
      <c r="AP444" s="187"/>
      <c r="AQ444" s="187"/>
      <c r="AR444" s="187"/>
      <c r="AS444" s="187"/>
      <c r="AT444" s="187"/>
      <c r="AU444" s="187"/>
      <c r="AV444" s="187"/>
      <c r="AW444" s="187"/>
      <c r="AX444" s="187"/>
      <c r="AY444" s="187"/>
      <c r="AZ444" s="187"/>
      <c r="BA444" s="187"/>
      <c r="BB444" s="187"/>
      <c r="BC444" s="187"/>
      <c r="BD444" s="187"/>
      <c r="BE444" s="187"/>
      <c r="BF444" s="187"/>
      <c r="BG444" s="187"/>
      <c r="BH444" s="187"/>
      <c r="BI444" s="187"/>
      <c r="BJ444" s="187"/>
      <c r="BK444" s="187"/>
      <c r="BL444" s="187"/>
    </row>
    <row r="445" spans="1:64">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c r="AA445" s="9"/>
      <c r="AB445" s="187"/>
      <c r="AC445" s="187"/>
      <c r="AD445" s="187"/>
      <c r="AE445" s="187"/>
      <c r="AF445" s="187"/>
      <c r="AG445" s="187"/>
      <c r="AH445" s="187"/>
      <c r="AI445" s="187"/>
      <c r="AJ445" s="187"/>
      <c r="AK445" s="187"/>
      <c r="AL445" s="187"/>
      <c r="AM445" s="187"/>
      <c r="AN445" s="187"/>
      <c r="AO445" s="187"/>
      <c r="AP445" s="187"/>
      <c r="AQ445" s="187"/>
      <c r="AR445" s="187"/>
      <c r="AS445" s="187"/>
      <c r="AT445" s="187"/>
      <c r="AU445" s="187"/>
      <c r="AV445" s="187"/>
      <c r="AW445" s="187"/>
      <c r="AX445" s="187"/>
      <c r="AY445" s="187"/>
      <c r="AZ445" s="187"/>
      <c r="BA445" s="187"/>
      <c r="BB445" s="187"/>
      <c r="BC445" s="187"/>
      <c r="BD445" s="187"/>
      <c r="BE445" s="187"/>
      <c r="BF445" s="187"/>
      <c r="BG445" s="187"/>
      <c r="BH445" s="187"/>
      <c r="BI445" s="187"/>
      <c r="BJ445" s="187"/>
      <c r="BK445" s="187"/>
      <c r="BL445" s="187"/>
    </row>
    <row r="446" spans="1:64">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c r="AA446" s="9"/>
      <c r="AB446" s="187"/>
      <c r="AC446" s="187"/>
      <c r="AD446" s="187"/>
      <c r="AE446" s="187"/>
      <c r="AF446" s="187"/>
      <c r="AG446" s="187"/>
      <c r="AH446" s="187"/>
      <c r="AI446" s="187"/>
      <c r="AJ446" s="187"/>
      <c r="AK446" s="187"/>
      <c r="AL446" s="187"/>
      <c r="AM446" s="187"/>
      <c r="AN446" s="187"/>
      <c r="AO446" s="187"/>
      <c r="AP446" s="187"/>
      <c r="AQ446" s="187"/>
      <c r="AR446" s="187"/>
      <c r="AS446" s="187"/>
      <c r="AT446" s="187"/>
      <c r="AU446" s="187"/>
      <c r="AV446" s="187"/>
      <c r="AW446" s="187"/>
      <c r="AX446" s="187"/>
      <c r="AY446" s="187"/>
      <c r="AZ446" s="187"/>
      <c r="BA446" s="187"/>
      <c r="BB446" s="187"/>
      <c r="BC446" s="187"/>
      <c r="BD446" s="187"/>
      <c r="BE446" s="187"/>
      <c r="BF446" s="187"/>
      <c r="BG446" s="187"/>
      <c r="BH446" s="187"/>
      <c r="BI446" s="187"/>
      <c r="BJ446" s="187"/>
      <c r="BK446" s="187"/>
      <c r="BL446" s="187"/>
    </row>
    <row r="447" spans="1:64">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c r="AA447" s="9"/>
      <c r="AB447" s="187"/>
      <c r="AC447" s="187"/>
      <c r="AD447" s="187"/>
      <c r="AE447" s="187"/>
      <c r="AF447" s="187"/>
      <c r="AG447" s="187"/>
      <c r="AH447" s="187"/>
      <c r="AI447" s="187"/>
      <c r="AJ447" s="187"/>
      <c r="AK447" s="187"/>
      <c r="AL447" s="187"/>
      <c r="AM447" s="187"/>
      <c r="AN447" s="187"/>
      <c r="AO447" s="187"/>
      <c r="AP447" s="187"/>
      <c r="AQ447" s="187"/>
      <c r="AR447" s="187"/>
      <c r="AS447" s="187"/>
      <c r="AT447" s="187"/>
      <c r="AU447" s="187"/>
      <c r="AV447" s="187"/>
      <c r="AW447" s="187"/>
      <c r="AX447" s="187"/>
      <c r="AY447" s="187"/>
      <c r="AZ447" s="187"/>
      <c r="BA447" s="187"/>
      <c r="BB447" s="187"/>
      <c r="BC447" s="187"/>
      <c r="BD447" s="187"/>
      <c r="BE447" s="187"/>
      <c r="BF447" s="187"/>
      <c r="BG447" s="187"/>
      <c r="BH447" s="187"/>
      <c r="BI447" s="187"/>
      <c r="BJ447" s="187"/>
      <c r="BK447" s="187"/>
      <c r="BL447" s="187"/>
    </row>
    <row r="448" spans="1:64">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c r="AA448" s="9"/>
      <c r="AB448" s="187"/>
      <c r="AC448" s="187"/>
      <c r="AD448" s="187"/>
      <c r="AE448" s="187"/>
      <c r="AF448" s="187"/>
      <c r="AG448" s="187"/>
      <c r="AH448" s="187"/>
      <c r="AI448" s="187"/>
      <c r="AJ448" s="187"/>
      <c r="AK448" s="187"/>
      <c r="AL448" s="187"/>
      <c r="AM448" s="187"/>
      <c r="AN448" s="187"/>
      <c r="AO448" s="187"/>
      <c r="AP448" s="187"/>
      <c r="AQ448" s="187"/>
      <c r="AR448" s="187"/>
      <c r="AS448" s="187"/>
      <c r="AT448" s="187"/>
      <c r="AU448" s="187"/>
      <c r="AV448" s="187"/>
      <c r="AW448" s="187"/>
      <c r="AX448" s="187"/>
      <c r="AY448" s="187"/>
      <c r="AZ448" s="187"/>
      <c r="BA448" s="187"/>
      <c r="BB448" s="187"/>
      <c r="BC448" s="187"/>
      <c r="BD448" s="187"/>
      <c r="BE448" s="187"/>
      <c r="BF448" s="187"/>
      <c r="BG448" s="187"/>
      <c r="BH448" s="187"/>
      <c r="BI448" s="187"/>
      <c r="BJ448" s="187"/>
      <c r="BK448" s="187"/>
      <c r="BL448" s="187"/>
    </row>
    <row r="449" spans="1:66">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c r="AA449" s="9"/>
      <c r="AB449" s="187"/>
      <c r="AC449" s="187"/>
      <c r="AD449" s="187"/>
      <c r="AE449" s="187"/>
      <c r="AF449" s="187"/>
      <c r="AG449" s="187"/>
      <c r="AH449" s="187"/>
      <c r="AI449" s="187"/>
      <c r="AJ449" s="187"/>
      <c r="AK449" s="187"/>
      <c r="AL449" s="187"/>
      <c r="AM449" s="187"/>
      <c r="AN449" s="187"/>
      <c r="AO449" s="187"/>
      <c r="AP449" s="187"/>
      <c r="AQ449" s="187"/>
      <c r="AR449" s="187"/>
      <c r="AS449" s="187"/>
      <c r="AT449" s="187"/>
      <c r="AU449" s="187"/>
      <c r="AV449" s="187"/>
      <c r="AW449" s="187"/>
      <c r="AX449" s="187"/>
      <c r="AY449" s="187"/>
      <c r="AZ449" s="187"/>
      <c r="BA449" s="187"/>
      <c r="BB449" s="187"/>
      <c r="BC449" s="187"/>
      <c r="BD449" s="187"/>
      <c r="BE449" s="187"/>
      <c r="BF449" s="187"/>
      <c r="BG449" s="187"/>
      <c r="BH449" s="187"/>
      <c r="BI449" s="187"/>
      <c r="BJ449" s="187"/>
      <c r="BK449" s="187"/>
      <c r="BL449" s="187"/>
    </row>
    <row r="450" spans="1:66">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c r="AA450" s="9"/>
      <c r="AB450" s="187"/>
      <c r="AC450" s="187"/>
      <c r="AD450" s="187"/>
      <c r="AE450" s="187"/>
      <c r="AF450" s="187"/>
      <c r="AG450" s="187"/>
      <c r="AH450" s="187"/>
      <c r="AI450" s="187"/>
      <c r="AJ450" s="187"/>
      <c r="AK450" s="187"/>
      <c r="AL450" s="187"/>
      <c r="AM450" s="187"/>
      <c r="AN450" s="187"/>
      <c r="AO450" s="187"/>
      <c r="AP450" s="187"/>
      <c r="AQ450" s="187"/>
      <c r="AR450" s="187"/>
      <c r="AS450" s="187"/>
      <c r="AT450" s="187"/>
      <c r="AU450" s="187"/>
      <c r="AV450" s="187"/>
      <c r="AW450" s="187"/>
      <c r="AX450" s="187"/>
      <c r="AY450" s="187"/>
      <c r="AZ450" s="187"/>
      <c r="BA450" s="187"/>
      <c r="BB450" s="187"/>
      <c r="BC450" s="187"/>
      <c r="BD450" s="187"/>
      <c r="BE450" s="187"/>
      <c r="BF450" s="187"/>
      <c r="BG450" s="187"/>
      <c r="BH450" s="187"/>
      <c r="BI450" s="187"/>
      <c r="BJ450" s="187"/>
      <c r="BK450" s="187"/>
      <c r="BL450" s="187"/>
    </row>
    <row r="451" spans="1:66">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c r="AA451" s="9"/>
      <c r="AB451" s="187"/>
      <c r="AC451" s="187"/>
      <c r="AD451" s="187"/>
      <c r="AE451" s="187"/>
      <c r="AF451" s="187"/>
      <c r="AG451" s="187"/>
      <c r="AH451" s="187"/>
      <c r="AI451" s="187"/>
      <c r="AJ451" s="187"/>
      <c r="AK451" s="187"/>
      <c r="AL451" s="187"/>
      <c r="AM451" s="187"/>
      <c r="AN451" s="187"/>
      <c r="AO451" s="187"/>
      <c r="AP451" s="187"/>
      <c r="AQ451" s="187"/>
      <c r="AR451" s="187"/>
      <c r="AS451" s="187"/>
      <c r="AT451" s="187"/>
      <c r="AU451" s="187"/>
      <c r="AV451" s="187"/>
      <c r="AW451" s="187"/>
      <c r="AX451" s="187"/>
      <c r="AY451" s="187"/>
      <c r="AZ451" s="187"/>
      <c r="BA451" s="187"/>
      <c r="BB451" s="187"/>
      <c r="BC451" s="187"/>
      <c r="BD451" s="187"/>
      <c r="BE451" s="187"/>
      <c r="BF451" s="187"/>
      <c r="BG451" s="187"/>
      <c r="BH451" s="187"/>
      <c r="BI451" s="187"/>
      <c r="BJ451" s="187"/>
      <c r="BK451" s="187"/>
      <c r="BL451" s="187"/>
    </row>
    <row r="452" spans="1:66">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c r="AA452" s="9"/>
      <c r="AB452" s="187"/>
      <c r="AC452" s="187"/>
      <c r="AD452" s="187"/>
      <c r="AE452" s="187"/>
      <c r="AF452" s="187"/>
      <c r="AG452" s="187"/>
      <c r="AH452" s="187"/>
      <c r="AI452" s="187"/>
      <c r="AJ452" s="187"/>
      <c r="AK452" s="187"/>
      <c r="AL452" s="187"/>
      <c r="AM452" s="187"/>
      <c r="AN452" s="187"/>
      <c r="AO452" s="187"/>
      <c r="AP452" s="187"/>
      <c r="AQ452" s="187"/>
      <c r="AR452" s="187"/>
      <c r="AS452" s="187"/>
      <c r="AT452" s="187"/>
      <c r="AU452" s="187"/>
      <c r="AV452" s="187"/>
      <c r="AW452" s="187"/>
      <c r="AX452" s="187"/>
      <c r="AY452" s="187"/>
      <c r="AZ452" s="187"/>
      <c r="BA452" s="187"/>
      <c r="BB452" s="187"/>
      <c r="BC452" s="187"/>
      <c r="BD452" s="187"/>
      <c r="BE452" s="187"/>
      <c r="BF452" s="187"/>
      <c r="BG452" s="187"/>
      <c r="BH452" s="187"/>
      <c r="BI452" s="187"/>
      <c r="BJ452" s="187"/>
      <c r="BK452" s="187"/>
      <c r="BL452" s="187"/>
    </row>
    <row r="453" spans="1:66">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c r="AA453" s="9"/>
      <c r="AB453" s="187"/>
      <c r="AC453" s="187"/>
      <c r="AD453" s="187"/>
      <c r="AE453" s="187"/>
      <c r="AF453" s="187"/>
      <c r="AG453" s="187"/>
      <c r="AH453" s="187"/>
      <c r="AI453" s="187"/>
      <c r="AJ453" s="187"/>
      <c r="AK453" s="187"/>
      <c r="AL453" s="187"/>
      <c r="AM453" s="187"/>
      <c r="AN453" s="187"/>
      <c r="AO453" s="187"/>
      <c r="AP453" s="187"/>
      <c r="AQ453" s="187"/>
      <c r="AR453" s="187"/>
      <c r="AS453" s="187"/>
      <c r="AT453" s="187"/>
      <c r="AU453" s="187"/>
      <c r="AV453" s="187"/>
      <c r="AW453" s="187"/>
      <c r="AX453" s="187"/>
      <c r="AY453" s="187"/>
      <c r="AZ453" s="187"/>
      <c r="BA453" s="187"/>
      <c r="BB453" s="187"/>
      <c r="BC453" s="187"/>
      <c r="BD453" s="187"/>
      <c r="BE453" s="187"/>
      <c r="BF453" s="187"/>
      <c r="BG453" s="187"/>
      <c r="BH453" s="187"/>
      <c r="BI453" s="187"/>
      <c r="BJ453" s="187"/>
      <c r="BK453" s="187"/>
      <c r="BL453" s="187"/>
    </row>
    <row r="454" spans="1:66">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c r="AA454" s="9"/>
      <c r="AB454" s="187"/>
      <c r="AC454" s="187"/>
      <c r="AD454" s="187"/>
      <c r="AE454" s="187"/>
      <c r="AF454" s="187"/>
      <c r="AG454" s="187"/>
      <c r="AH454" s="187"/>
      <c r="AI454" s="187"/>
      <c r="AJ454" s="187"/>
      <c r="AK454" s="187"/>
      <c r="AL454" s="187"/>
      <c r="AM454" s="187"/>
      <c r="AN454" s="187"/>
      <c r="AO454" s="187"/>
      <c r="AP454" s="187"/>
      <c r="AQ454" s="187"/>
      <c r="AR454" s="187"/>
      <c r="AS454" s="187"/>
      <c r="AT454" s="187"/>
      <c r="AU454" s="187"/>
      <c r="AV454" s="187"/>
      <c r="AW454" s="187"/>
      <c r="AX454" s="187"/>
      <c r="AY454" s="187"/>
      <c r="AZ454" s="187"/>
      <c r="BA454" s="187"/>
      <c r="BB454" s="187"/>
      <c r="BC454" s="187"/>
      <c r="BD454" s="187"/>
      <c r="BE454" s="187"/>
      <c r="BF454" s="187"/>
      <c r="BG454" s="187"/>
      <c r="BH454" s="187"/>
      <c r="BI454" s="187"/>
      <c r="BJ454" s="187"/>
      <c r="BK454" s="187"/>
      <c r="BL454" s="187"/>
    </row>
    <row r="455" spans="1:66">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c r="AA455" s="9"/>
      <c r="AB455" s="187"/>
      <c r="AC455" s="187"/>
      <c r="AD455" s="187"/>
      <c r="AE455" s="187"/>
      <c r="AF455" s="187"/>
      <c r="AG455" s="187"/>
      <c r="AH455" s="187"/>
      <c r="AI455" s="187"/>
      <c r="AJ455" s="187"/>
      <c r="AK455" s="187"/>
      <c r="AL455" s="187"/>
      <c r="AM455" s="187"/>
      <c r="AN455" s="187"/>
      <c r="AO455" s="187"/>
      <c r="AP455" s="187"/>
      <c r="AQ455" s="187"/>
      <c r="AR455" s="187"/>
      <c r="AS455" s="187"/>
      <c r="AT455" s="187"/>
      <c r="AU455" s="187"/>
      <c r="AV455" s="187"/>
      <c r="AW455" s="187"/>
      <c r="AX455" s="187"/>
      <c r="AY455" s="187"/>
      <c r="AZ455" s="187"/>
      <c r="BA455" s="187"/>
      <c r="BB455" s="187"/>
      <c r="BC455" s="187"/>
      <c r="BD455" s="187"/>
      <c r="BE455" s="187"/>
      <c r="BF455" s="187"/>
      <c r="BG455" s="187"/>
      <c r="BH455" s="187"/>
      <c r="BI455" s="187"/>
      <c r="BJ455" s="187"/>
      <c r="BK455" s="187"/>
      <c r="BL455" s="187"/>
    </row>
    <row r="456" spans="1:66">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c r="AA456" s="9"/>
      <c r="AB456" s="187"/>
      <c r="AC456" s="187"/>
      <c r="AD456" s="187"/>
      <c r="AE456" s="187"/>
      <c r="AF456" s="187"/>
      <c r="AG456" s="187"/>
      <c r="AH456" s="187"/>
      <c r="AI456" s="187"/>
      <c r="AJ456" s="187"/>
      <c r="AK456" s="187"/>
      <c r="AL456" s="187"/>
      <c r="AM456" s="187"/>
      <c r="AN456" s="187"/>
      <c r="AO456" s="187"/>
      <c r="AP456" s="187"/>
      <c r="AQ456" s="187"/>
      <c r="AR456" s="187"/>
      <c r="AS456" s="187"/>
      <c r="AT456" s="187"/>
      <c r="AU456" s="187"/>
      <c r="AV456" s="187"/>
      <c r="AW456" s="187"/>
      <c r="AX456" s="187"/>
      <c r="AY456" s="187"/>
      <c r="AZ456" s="187"/>
      <c r="BA456" s="187"/>
      <c r="BB456" s="187"/>
      <c r="BC456" s="187"/>
      <c r="BD456" s="187"/>
      <c r="BE456" s="187"/>
      <c r="BF456" s="187"/>
      <c r="BG456" s="187"/>
      <c r="BH456" s="187"/>
      <c r="BI456" s="187"/>
      <c r="BJ456" s="187"/>
      <c r="BK456" s="187"/>
      <c r="BL456" s="187"/>
    </row>
    <row r="457" spans="1:66">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c r="AA457" s="9"/>
      <c r="AB457" s="187"/>
      <c r="AC457" s="187"/>
      <c r="AD457" s="187"/>
      <c r="AE457" s="187"/>
      <c r="AF457" s="187"/>
      <c r="AG457" s="187"/>
      <c r="AH457" s="187"/>
      <c r="AI457" s="187"/>
      <c r="AJ457" s="187"/>
      <c r="AK457" s="187"/>
      <c r="AL457" s="187"/>
      <c r="AM457" s="187"/>
      <c r="AN457" s="187"/>
      <c r="AO457" s="187"/>
      <c r="AP457" s="187"/>
      <c r="AQ457" s="187"/>
      <c r="AR457" s="187"/>
      <c r="AS457" s="187"/>
      <c r="AT457" s="187"/>
      <c r="AU457" s="187"/>
      <c r="AV457" s="187"/>
      <c r="AW457" s="187"/>
      <c r="AX457" s="187"/>
      <c r="AY457" s="187"/>
      <c r="AZ457" s="187"/>
      <c r="BA457" s="187"/>
      <c r="BB457" s="187"/>
      <c r="BC457" s="187"/>
      <c r="BD457" s="187"/>
      <c r="BE457" s="187"/>
      <c r="BF457" s="187"/>
      <c r="BG457" s="187"/>
      <c r="BH457" s="187"/>
      <c r="BI457" s="187"/>
      <c r="BJ457" s="187"/>
      <c r="BK457" s="187"/>
      <c r="BL457" s="187"/>
    </row>
    <row r="458" spans="1:66">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c r="AA458" s="9"/>
      <c r="AB458" s="187"/>
      <c r="AC458" s="187"/>
      <c r="AD458" s="187"/>
      <c r="AE458" s="187"/>
      <c r="AF458" s="187"/>
      <c r="AG458" s="187"/>
      <c r="AH458" s="187"/>
      <c r="AI458" s="187"/>
      <c r="AJ458" s="187"/>
      <c r="AK458" s="187"/>
      <c r="AL458" s="187"/>
      <c r="AM458" s="187"/>
      <c r="AN458" s="187"/>
      <c r="AO458" s="187"/>
      <c r="AP458" s="187"/>
      <c r="AQ458" s="187"/>
      <c r="AR458" s="187"/>
      <c r="AS458" s="187"/>
      <c r="AT458" s="187"/>
      <c r="AU458" s="187"/>
      <c r="AV458" s="187"/>
      <c r="AW458" s="187"/>
      <c r="AX458" s="187"/>
      <c r="AY458" s="187"/>
      <c r="AZ458" s="187"/>
      <c r="BA458" s="187"/>
      <c r="BB458" s="187"/>
      <c r="BC458" s="187"/>
      <c r="BD458" s="187"/>
      <c r="BE458" s="187"/>
      <c r="BF458" s="187"/>
      <c r="BG458" s="187"/>
      <c r="BH458" s="187"/>
      <c r="BI458" s="187"/>
      <c r="BJ458" s="187"/>
      <c r="BK458" s="187"/>
      <c r="BL458" s="187"/>
    </row>
    <row r="459" spans="1:66">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c r="AA459" s="9"/>
      <c r="AB459" s="187"/>
      <c r="AC459" s="187"/>
      <c r="AD459" s="187"/>
      <c r="AE459" s="187"/>
      <c r="AF459" s="187"/>
      <c r="AG459" s="187"/>
      <c r="AH459" s="187"/>
      <c r="AI459" s="187"/>
      <c r="AJ459" s="187"/>
      <c r="AK459" s="187"/>
      <c r="AL459" s="187"/>
      <c r="AM459" s="187"/>
      <c r="AN459" s="187"/>
      <c r="AO459" s="187"/>
      <c r="AP459" s="187"/>
      <c r="AQ459" s="187"/>
      <c r="AR459" s="187"/>
      <c r="AS459" s="187"/>
      <c r="AT459" s="187"/>
      <c r="AU459" s="187"/>
      <c r="AV459" s="187"/>
      <c r="AW459" s="187"/>
      <c r="AX459" s="187"/>
      <c r="AY459" s="187"/>
      <c r="AZ459" s="187"/>
      <c r="BA459" s="187"/>
      <c r="BB459" s="187"/>
      <c r="BC459" s="187"/>
      <c r="BD459" s="187"/>
      <c r="BE459" s="187"/>
      <c r="BF459" s="187"/>
      <c r="BG459" s="187"/>
      <c r="BH459" s="187"/>
      <c r="BI459" s="187"/>
      <c r="BJ459" s="187"/>
      <c r="BK459" s="187"/>
      <c r="BL459" s="187"/>
    </row>
    <row r="460" spans="1:66">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c r="AA460" s="9"/>
      <c r="AB460" s="187"/>
      <c r="AC460" s="187"/>
      <c r="AD460" s="187"/>
      <c r="AE460" s="187"/>
      <c r="AF460" s="187"/>
      <c r="AG460" s="187"/>
      <c r="AH460" s="187"/>
      <c r="AI460" s="187"/>
      <c r="AJ460" s="187"/>
      <c r="AK460" s="187"/>
      <c r="AL460" s="187"/>
      <c r="AM460" s="187"/>
      <c r="AN460" s="187"/>
      <c r="AO460" s="187"/>
      <c r="AP460" s="187"/>
      <c r="AQ460" s="187"/>
      <c r="AR460" s="187"/>
      <c r="AS460" s="187"/>
      <c r="AT460" s="187"/>
      <c r="AU460" s="187"/>
      <c r="AV460" s="187"/>
      <c r="AW460" s="187"/>
      <c r="AX460" s="187"/>
      <c r="AY460" s="187"/>
      <c r="AZ460" s="187"/>
      <c r="BA460" s="187"/>
      <c r="BB460" s="187"/>
      <c r="BC460" s="187"/>
      <c r="BD460" s="187"/>
      <c r="BE460" s="187"/>
      <c r="BF460" s="187"/>
      <c r="BG460" s="187"/>
      <c r="BH460" s="187"/>
      <c r="BI460" s="187"/>
      <c r="BJ460" s="187"/>
      <c r="BK460" s="187"/>
      <c r="BL460" s="187"/>
    </row>
    <row r="461" spans="1:66">
      <c r="B461" s="187"/>
      <c r="C461" s="187"/>
      <c r="D461" s="187"/>
      <c r="E461" s="187"/>
      <c r="F461" s="187"/>
      <c r="G461" s="187"/>
      <c r="H461" s="187"/>
      <c r="I461" s="187"/>
      <c r="J461" s="187"/>
      <c r="K461" s="187"/>
      <c r="L461" s="187"/>
      <c r="M461" s="187"/>
      <c r="N461" s="187"/>
      <c r="O461" s="187"/>
      <c r="P461" s="187"/>
      <c r="Q461" s="187"/>
      <c r="R461" s="187"/>
      <c r="S461" s="187"/>
      <c r="T461" s="187"/>
      <c r="U461" s="187"/>
      <c r="V461" s="187"/>
      <c r="W461" s="187"/>
      <c r="X461" s="187"/>
      <c r="Y461" s="187"/>
      <c r="Z461" s="187"/>
      <c r="AA461" s="187"/>
      <c r="AB461" s="187"/>
      <c r="AC461" s="187"/>
      <c r="AD461" s="187"/>
      <c r="AE461" s="187"/>
      <c r="AF461" s="187"/>
      <c r="AG461" s="187"/>
      <c r="AH461" s="187"/>
      <c r="AI461" s="187"/>
      <c r="AJ461" s="187"/>
      <c r="AK461" s="187"/>
      <c r="AL461" s="187"/>
      <c r="AM461" s="187"/>
      <c r="AN461" s="187"/>
      <c r="AO461" s="187"/>
      <c r="AP461" s="187"/>
      <c r="AQ461" s="187"/>
      <c r="AR461" s="187"/>
      <c r="AS461" s="187"/>
      <c r="AT461" s="187"/>
      <c r="AU461" s="187"/>
      <c r="AV461" s="187"/>
      <c r="AW461" s="187"/>
      <c r="AX461" s="187"/>
      <c r="AY461" s="187"/>
      <c r="AZ461" s="187"/>
      <c r="BA461" s="187"/>
      <c r="BB461" s="187"/>
      <c r="BC461" s="187"/>
      <c r="BD461" s="187"/>
      <c r="BE461" s="187"/>
      <c r="BF461" s="187"/>
      <c r="BG461" s="187"/>
      <c r="BH461" s="187"/>
      <c r="BI461" s="187"/>
      <c r="BJ461" s="187"/>
      <c r="BK461" s="187"/>
      <c r="BL461" s="187"/>
      <c r="BM461" s="187"/>
      <c r="BN461" s="187"/>
    </row>
    <row r="462" spans="1:66">
      <c r="B462" s="187"/>
      <c r="C462" s="187"/>
      <c r="D462" s="187"/>
      <c r="E462" s="187"/>
      <c r="F462" s="187"/>
      <c r="G462" s="187"/>
      <c r="H462" s="187"/>
      <c r="I462" s="187"/>
      <c r="J462" s="187"/>
      <c r="K462" s="187"/>
      <c r="L462" s="187"/>
      <c r="M462" s="187"/>
      <c r="N462" s="187"/>
      <c r="O462" s="187"/>
      <c r="P462" s="187"/>
      <c r="Q462" s="187"/>
      <c r="R462" s="187"/>
      <c r="S462" s="187"/>
      <c r="T462" s="187"/>
      <c r="U462" s="187"/>
      <c r="V462" s="187"/>
      <c r="W462" s="187"/>
      <c r="X462" s="187"/>
      <c r="Y462" s="187"/>
      <c r="Z462" s="187"/>
      <c r="AA462" s="187"/>
      <c r="AB462" s="187"/>
      <c r="AC462" s="187"/>
      <c r="AD462" s="187"/>
      <c r="AE462" s="187"/>
      <c r="AF462" s="187"/>
      <c r="AG462" s="187"/>
      <c r="AH462" s="187"/>
      <c r="AI462" s="187"/>
      <c r="AJ462" s="187"/>
      <c r="AK462" s="187"/>
      <c r="AL462" s="187"/>
      <c r="AM462" s="187"/>
      <c r="AN462" s="187"/>
      <c r="AO462" s="187"/>
      <c r="AP462" s="187"/>
      <c r="AQ462" s="187"/>
      <c r="AR462" s="187"/>
      <c r="AS462" s="187"/>
      <c r="AT462" s="187"/>
      <c r="AU462" s="187"/>
      <c r="AV462" s="187"/>
      <c r="AW462" s="187"/>
      <c r="AX462" s="187"/>
      <c r="AY462" s="187"/>
      <c r="AZ462" s="187"/>
      <c r="BA462" s="187"/>
      <c r="BB462" s="187"/>
      <c r="BC462" s="187"/>
      <c r="BD462" s="187"/>
      <c r="BE462" s="187"/>
      <c r="BF462" s="187"/>
      <c r="BG462" s="187"/>
      <c r="BH462" s="187"/>
      <c r="BI462" s="187"/>
      <c r="BJ462" s="187"/>
      <c r="BK462" s="187"/>
      <c r="BL462" s="187"/>
      <c r="BM462" s="187"/>
      <c r="BN462" s="187"/>
    </row>
    <row r="463" spans="1:66">
      <c r="B463" s="187"/>
      <c r="C463" s="187"/>
      <c r="D463" s="187"/>
      <c r="E463" s="187"/>
      <c r="F463" s="187"/>
      <c r="G463" s="187"/>
      <c r="H463" s="187"/>
      <c r="I463" s="187"/>
      <c r="J463" s="187"/>
      <c r="K463" s="187"/>
      <c r="L463" s="187"/>
      <c r="M463" s="187"/>
      <c r="N463" s="187"/>
      <c r="O463" s="187"/>
      <c r="P463" s="187"/>
      <c r="Q463" s="187"/>
      <c r="R463" s="187"/>
      <c r="S463" s="187"/>
      <c r="T463" s="187"/>
      <c r="U463" s="187"/>
      <c r="V463" s="187"/>
      <c r="W463" s="187"/>
      <c r="X463" s="187"/>
      <c r="Y463" s="187"/>
      <c r="Z463" s="187"/>
      <c r="AA463" s="187"/>
      <c r="AB463" s="187"/>
      <c r="AC463" s="187"/>
      <c r="AD463" s="187"/>
      <c r="AE463" s="187"/>
      <c r="AF463" s="187"/>
      <c r="AG463" s="187"/>
      <c r="AH463" s="187"/>
      <c r="AI463" s="187"/>
      <c r="AJ463" s="187"/>
      <c r="AK463" s="187"/>
      <c r="AL463" s="187"/>
      <c r="AM463" s="187"/>
      <c r="AN463" s="187"/>
      <c r="AO463" s="187"/>
      <c r="AP463" s="187"/>
      <c r="AQ463" s="187"/>
      <c r="AR463" s="187"/>
      <c r="AS463" s="187"/>
      <c r="AT463" s="187"/>
      <c r="AU463" s="187"/>
      <c r="AV463" s="187"/>
      <c r="AW463" s="187"/>
      <c r="AX463" s="187"/>
      <c r="AY463" s="187"/>
      <c r="AZ463" s="187"/>
      <c r="BA463" s="187"/>
      <c r="BB463" s="187"/>
      <c r="BC463" s="187"/>
      <c r="BD463" s="187"/>
      <c r="BE463" s="187"/>
      <c r="BF463" s="187"/>
      <c r="BG463" s="187"/>
      <c r="BH463" s="187"/>
      <c r="BI463" s="187"/>
      <c r="BJ463" s="187"/>
      <c r="BK463" s="187"/>
      <c r="BL463" s="187"/>
      <c r="BM463" s="187"/>
      <c r="BN463" s="187"/>
    </row>
    <row r="464" spans="1:66">
      <c r="B464" s="187"/>
      <c r="C464" s="187"/>
      <c r="D464" s="187"/>
      <c r="E464" s="187"/>
      <c r="F464" s="187"/>
      <c r="G464" s="187"/>
      <c r="H464" s="187"/>
      <c r="I464" s="187"/>
      <c r="J464" s="187"/>
      <c r="K464" s="187"/>
      <c r="L464" s="187"/>
      <c r="M464" s="187"/>
      <c r="N464" s="187"/>
      <c r="O464" s="187"/>
      <c r="P464" s="187"/>
      <c r="Q464" s="187"/>
      <c r="R464" s="187"/>
      <c r="S464" s="187"/>
      <c r="T464" s="187"/>
      <c r="U464" s="187"/>
      <c r="V464" s="187"/>
      <c r="W464" s="187"/>
      <c r="X464" s="187"/>
      <c r="Y464" s="187"/>
      <c r="Z464" s="187"/>
      <c r="AA464" s="187"/>
      <c r="AB464" s="187"/>
      <c r="AC464" s="187"/>
      <c r="AD464" s="187"/>
      <c r="AE464" s="187"/>
      <c r="AF464" s="187"/>
      <c r="AG464" s="187"/>
      <c r="AH464" s="187"/>
      <c r="AI464" s="187"/>
      <c r="AJ464" s="187"/>
      <c r="AK464" s="187"/>
      <c r="AL464" s="187"/>
      <c r="AM464" s="187"/>
      <c r="AN464" s="187"/>
      <c r="AO464" s="187"/>
      <c r="AP464" s="187"/>
      <c r="AQ464" s="187"/>
      <c r="AR464" s="187"/>
      <c r="AS464" s="187"/>
      <c r="AT464" s="187"/>
      <c r="AU464" s="187"/>
      <c r="AV464" s="187"/>
      <c r="AW464" s="187"/>
      <c r="AX464" s="187"/>
      <c r="AY464" s="187"/>
      <c r="AZ464" s="187"/>
      <c r="BA464" s="187"/>
      <c r="BB464" s="187"/>
      <c r="BC464" s="187"/>
      <c r="BD464" s="187"/>
      <c r="BE464" s="187"/>
      <c r="BF464" s="187"/>
      <c r="BG464" s="187"/>
      <c r="BH464" s="187"/>
      <c r="BI464" s="187"/>
      <c r="BJ464" s="187"/>
      <c r="BK464" s="187"/>
      <c r="BL464" s="187"/>
      <c r="BM464" s="187"/>
      <c r="BN464" s="187"/>
    </row>
    <row r="465" spans="2:66">
      <c r="B465" s="187"/>
      <c r="C465" s="187"/>
      <c r="D465" s="187"/>
      <c r="E465" s="187"/>
      <c r="F465" s="187"/>
      <c r="G465" s="187"/>
      <c r="H465" s="187"/>
      <c r="I465" s="187"/>
      <c r="J465" s="187"/>
      <c r="K465" s="187"/>
      <c r="L465" s="187"/>
      <c r="M465" s="187"/>
      <c r="N465" s="187"/>
      <c r="O465" s="187"/>
      <c r="P465" s="187"/>
      <c r="Q465" s="187"/>
      <c r="R465" s="187"/>
      <c r="S465" s="187"/>
      <c r="T465" s="187"/>
      <c r="U465" s="187"/>
      <c r="V465" s="187"/>
      <c r="W465" s="187"/>
      <c r="X465" s="187"/>
      <c r="Y465" s="187"/>
      <c r="Z465" s="187"/>
      <c r="AA465" s="187"/>
      <c r="AB465" s="187"/>
      <c r="AC465" s="187"/>
      <c r="AD465" s="187"/>
      <c r="AE465" s="187"/>
      <c r="AF465" s="187"/>
      <c r="AG465" s="187"/>
      <c r="AH465" s="187"/>
      <c r="AI465" s="187"/>
      <c r="AJ465" s="187"/>
      <c r="AK465" s="187"/>
      <c r="AL465" s="187"/>
      <c r="AM465" s="187"/>
      <c r="AN465" s="187"/>
      <c r="AO465" s="187"/>
      <c r="AP465" s="187"/>
      <c r="AQ465" s="187"/>
      <c r="AR465" s="187"/>
      <c r="AS465" s="187"/>
      <c r="AT465" s="187"/>
      <c r="AU465" s="187"/>
      <c r="AV465" s="187"/>
      <c r="AW465" s="187"/>
      <c r="AX465" s="187"/>
      <c r="AY465" s="187"/>
      <c r="AZ465" s="187"/>
      <c r="BA465" s="187"/>
      <c r="BB465" s="187"/>
      <c r="BC465" s="187"/>
      <c r="BD465" s="187"/>
      <c r="BE465" s="187"/>
      <c r="BF465" s="187"/>
      <c r="BG465" s="187"/>
      <c r="BH465" s="187"/>
      <c r="BI465" s="187"/>
      <c r="BJ465" s="187"/>
      <c r="BK465" s="187"/>
      <c r="BL465" s="187"/>
      <c r="BM465" s="187"/>
      <c r="BN465" s="187"/>
    </row>
    <row r="466" spans="2:66">
      <c r="B466" s="187"/>
      <c r="C466" s="187"/>
      <c r="D466" s="187"/>
      <c r="E466" s="187"/>
      <c r="F466" s="187"/>
      <c r="G466" s="187"/>
      <c r="H466" s="187"/>
      <c r="I466" s="187"/>
      <c r="J466" s="187"/>
      <c r="K466" s="187"/>
      <c r="L466" s="187"/>
      <c r="M466" s="187"/>
      <c r="N466" s="187"/>
      <c r="O466" s="187"/>
      <c r="P466" s="187"/>
      <c r="Q466" s="187"/>
      <c r="R466" s="187"/>
      <c r="S466" s="187"/>
      <c r="T466" s="187"/>
      <c r="U466" s="187"/>
      <c r="V466" s="187"/>
      <c r="W466" s="187"/>
      <c r="X466" s="187"/>
      <c r="Y466" s="187"/>
      <c r="Z466" s="187"/>
      <c r="AA466" s="187"/>
      <c r="AB466" s="187"/>
      <c r="AC466" s="187"/>
      <c r="AD466" s="187"/>
      <c r="AE466" s="187"/>
      <c r="AF466" s="187"/>
      <c r="AG466" s="187"/>
      <c r="AH466" s="187"/>
      <c r="AI466" s="187"/>
      <c r="AJ466" s="187"/>
      <c r="AK466" s="187"/>
      <c r="AL466" s="187"/>
      <c r="AM466" s="187"/>
      <c r="AN466" s="187"/>
      <c r="AO466" s="187"/>
      <c r="AP466" s="187"/>
      <c r="AQ466" s="187"/>
      <c r="AR466" s="187"/>
      <c r="AS466" s="187"/>
      <c r="AT466" s="187"/>
      <c r="AU466" s="187"/>
      <c r="AV466" s="187"/>
      <c r="AW466" s="187"/>
      <c r="AX466" s="187"/>
      <c r="AY466" s="187"/>
      <c r="AZ466" s="187"/>
      <c r="BA466" s="187"/>
      <c r="BB466" s="187"/>
      <c r="BC466" s="187"/>
      <c r="BD466" s="187"/>
      <c r="BE466" s="187"/>
      <c r="BF466" s="187"/>
      <c r="BG466" s="187"/>
      <c r="BH466" s="187"/>
      <c r="BI466" s="187"/>
      <c r="BJ466" s="187"/>
      <c r="BK466" s="187"/>
      <c r="BL466" s="187"/>
      <c r="BM466" s="187"/>
      <c r="BN466" s="187"/>
    </row>
    <row r="467" spans="2:66">
      <c r="B467" s="187"/>
      <c r="C467" s="187"/>
      <c r="D467" s="187"/>
      <c r="E467" s="187"/>
      <c r="F467" s="187"/>
      <c r="G467" s="187"/>
      <c r="H467" s="187"/>
      <c r="I467" s="187"/>
      <c r="J467" s="187"/>
      <c r="K467" s="187"/>
      <c r="L467" s="187"/>
      <c r="M467" s="187"/>
      <c r="N467" s="187"/>
      <c r="O467" s="187"/>
      <c r="P467" s="187"/>
      <c r="Q467" s="187"/>
      <c r="R467" s="187"/>
      <c r="S467" s="187"/>
      <c r="T467" s="187"/>
      <c r="U467" s="187"/>
      <c r="V467" s="187"/>
      <c r="W467" s="187"/>
      <c r="X467" s="187"/>
      <c r="Y467" s="187"/>
      <c r="Z467" s="187"/>
      <c r="AA467" s="187"/>
      <c r="AB467" s="187"/>
      <c r="AC467" s="187"/>
      <c r="AD467" s="187"/>
      <c r="AE467" s="187"/>
      <c r="AF467" s="187"/>
      <c r="AG467" s="187"/>
      <c r="AH467" s="187"/>
      <c r="AI467" s="187"/>
      <c r="AJ467" s="187"/>
      <c r="AK467" s="187"/>
      <c r="AL467" s="187"/>
      <c r="AM467" s="187"/>
      <c r="AN467" s="187"/>
      <c r="AO467" s="187"/>
      <c r="AP467" s="187"/>
      <c r="AQ467" s="187"/>
      <c r="AR467" s="187"/>
      <c r="AS467" s="187"/>
      <c r="AT467" s="187"/>
      <c r="AU467" s="187"/>
      <c r="AV467" s="187"/>
      <c r="AW467" s="187"/>
      <c r="AX467" s="187"/>
      <c r="AY467" s="187"/>
      <c r="AZ467" s="187"/>
      <c r="BA467" s="187"/>
      <c r="BB467" s="187"/>
      <c r="BC467" s="187"/>
      <c r="BD467" s="187"/>
      <c r="BE467" s="187"/>
      <c r="BF467" s="187"/>
      <c r="BG467" s="187"/>
      <c r="BH467" s="187"/>
      <c r="BI467" s="187"/>
      <c r="BJ467" s="187"/>
      <c r="BK467" s="187"/>
      <c r="BL467" s="187"/>
      <c r="BM467" s="187"/>
      <c r="BN467" s="187"/>
    </row>
    <row r="468" spans="2:66">
      <c r="B468" s="187"/>
      <c r="C468" s="187"/>
      <c r="D468" s="187"/>
      <c r="E468" s="187"/>
      <c r="F468" s="187"/>
      <c r="G468" s="187"/>
      <c r="H468" s="187"/>
      <c r="I468" s="187"/>
      <c r="J468" s="187"/>
      <c r="K468" s="187"/>
      <c r="L468" s="187"/>
      <c r="M468" s="187"/>
      <c r="N468" s="187"/>
      <c r="O468" s="187"/>
      <c r="P468" s="187"/>
      <c r="Q468" s="187"/>
      <c r="R468" s="187"/>
      <c r="S468" s="187"/>
      <c r="T468" s="187"/>
      <c r="U468" s="187"/>
      <c r="V468" s="187"/>
      <c r="W468" s="187"/>
      <c r="X468" s="187"/>
      <c r="Y468" s="187"/>
      <c r="Z468" s="187"/>
      <c r="AA468" s="187"/>
      <c r="AB468" s="187"/>
      <c r="AC468" s="187"/>
      <c r="AD468" s="187"/>
      <c r="AE468" s="187"/>
      <c r="AF468" s="187"/>
      <c r="AG468" s="187"/>
      <c r="AH468" s="187"/>
      <c r="AI468" s="187"/>
      <c r="AJ468" s="187"/>
      <c r="AK468" s="187"/>
      <c r="AL468" s="187"/>
      <c r="AM468" s="187"/>
      <c r="AN468" s="187"/>
      <c r="AO468" s="187"/>
      <c r="AP468" s="187"/>
      <c r="AQ468" s="187"/>
      <c r="AR468" s="187"/>
      <c r="AS468" s="187"/>
      <c r="AT468" s="187"/>
      <c r="AU468" s="187"/>
      <c r="AV468" s="187"/>
      <c r="AW468" s="187"/>
      <c r="AX468" s="187"/>
      <c r="AY468" s="187"/>
      <c r="AZ468" s="187"/>
      <c r="BA468" s="187"/>
      <c r="BB468" s="187"/>
      <c r="BC468" s="187"/>
      <c r="BD468" s="187"/>
      <c r="BE468" s="187"/>
      <c r="BF468" s="187"/>
      <c r="BG468" s="187"/>
      <c r="BH468" s="187"/>
      <c r="BI468" s="187"/>
      <c r="BJ468" s="187"/>
      <c r="BK468" s="187"/>
      <c r="BL468" s="187"/>
      <c r="BM468" s="187"/>
      <c r="BN468" s="187"/>
    </row>
    <row r="469" spans="2:66">
      <c r="B469" s="187"/>
      <c r="C469" s="187"/>
      <c r="D469" s="187"/>
      <c r="E469" s="187"/>
      <c r="F469" s="187"/>
      <c r="G469" s="187"/>
      <c r="H469" s="187"/>
      <c r="I469" s="187"/>
      <c r="J469" s="187"/>
      <c r="K469" s="187"/>
      <c r="L469" s="187"/>
      <c r="M469" s="187"/>
      <c r="N469" s="187"/>
      <c r="O469" s="187"/>
      <c r="P469" s="187"/>
      <c r="Q469" s="187"/>
      <c r="R469" s="187"/>
      <c r="S469" s="187"/>
      <c r="T469" s="187"/>
      <c r="U469" s="187"/>
      <c r="V469" s="187"/>
      <c r="W469" s="187"/>
      <c r="X469" s="187"/>
      <c r="Y469" s="187"/>
      <c r="Z469" s="187"/>
      <c r="AA469" s="187"/>
      <c r="AB469" s="187"/>
      <c r="AC469" s="187"/>
      <c r="AD469" s="187"/>
      <c r="AE469" s="187"/>
      <c r="AF469" s="187"/>
      <c r="AG469" s="187"/>
      <c r="AH469" s="187"/>
      <c r="AI469" s="187"/>
      <c r="AJ469" s="187"/>
      <c r="AK469" s="187"/>
      <c r="AL469" s="187"/>
      <c r="AM469" s="187"/>
      <c r="AN469" s="187"/>
      <c r="AO469" s="187"/>
      <c r="AP469" s="187"/>
      <c r="AQ469" s="187"/>
      <c r="AR469" s="187"/>
      <c r="AS469" s="187"/>
      <c r="AT469" s="187"/>
      <c r="AU469" s="187"/>
      <c r="AV469" s="187"/>
      <c r="AW469" s="187"/>
      <c r="AX469" s="187"/>
      <c r="AY469" s="187"/>
      <c r="AZ469" s="187"/>
      <c r="BA469" s="187"/>
      <c r="BB469" s="187"/>
      <c r="BC469" s="187"/>
      <c r="BD469" s="187"/>
      <c r="BE469" s="187"/>
      <c r="BF469" s="187"/>
      <c r="BG469" s="187"/>
      <c r="BH469" s="187"/>
      <c r="BI469" s="187"/>
      <c r="BJ469" s="187"/>
      <c r="BK469" s="187"/>
      <c r="BL469" s="187"/>
      <c r="BM469" s="187"/>
      <c r="BN469" s="187"/>
    </row>
    <row r="470" spans="2:66">
      <c r="B470" s="187"/>
      <c r="C470" s="187"/>
      <c r="D470" s="187"/>
      <c r="E470" s="187"/>
      <c r="F470" s="187"/>
      <c r="G470" s="187"/>
      <c r="H470" s="187"/>
      <c r="I470" s="187"/>
      <c r="J470" s="187"/>
      <c r="K470" s="187"/>
      <c r="L470" s="187"/>
      <c r="M470" s="187"/>
      <c r="N470" s="187"/>
      <c r="O470" s="187"/>
      <c r="P470" s="187"/>
      <c r="Q470" s="187"/>
      <c r="R470" s="187"/>
      <c r="S470" s="187"/>
      <c r="T470" s="187"/>
      <c r="U470" s="187"/>
      <c r="V470" s="187"/>
      <c r="W470" s="187"/>
      <c r="X470" s="187"/>
      <c r="Y470" s="187"/>
      <c r="Z470" s="187"/>
      <c r="AA470" s="187"/>
      <c r="AB470" s="187"/>
      <c r="AC470" s="187"/>
      <c r="AD470" s="187"/>
      <c r="AE470" s="187"/>
      <c r="AF470" s="187"/>
      <c r="AG470" s="187"/>
      <c r="AH470" s="187"/>
      <c r="AI470" s="187"/>
      <c r="AJ470" s="187"/>
      <c r="AK470" s="187"/>
      <c r="AL470" s="187"/>
      <c r="AM470" s="187"/>
      <c r="AN470" s="187"/>
      <c r="AO470" s="187"/>
      <c r="AP470" s="187"/>
      <c r="AQ470" s="187"/>
      <c r="AR470" s="187"/>
      <c r="AS470" s="187"/>
      <c r="AT470" s="187"/>
      <c r="AU470" s="187"/>
      <c r="AV470" s="187"/>
      <c r="AW470" s="187"/>
      <c r="AX470" s="187"/>
      <c r="AY470" s="187"/>
      <c r="AZ470" s="187"/>
      <c r="BA470" s="187"/>
      <c r="BB470" s="187"/>
      <c r="BC470" s="187"/>
      <c r="BD470" s="187"/>
      <c r="BE470" s="187"/>
      <c r="BF470" s="187"/>
      <c r="BG470" s="187"/>
      <c r="BH470" s="187"/>
      <c r="BI470" s="187"/>
      <c r="BJ470" s="187"/>
      <c r="BK470" s="187"/>
      <c r="BL470" s="187"/>
      <c r="BM470" s="187"/>
      <c r="BN470" s="187"/>
    </row>
  </sheetData>
  <phoneticPr fontId="0" type="noConversion"/>
  <printOptions headings="1"/>
  <pageMargins left="0.75" right="0.75" top="1" bottom="1" header="0.5" footer="0.5"/>
  <pageSetup paperSize="9" orientation="landscape" horizontalDpi="4294967292"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AJ936"/>
  <sheetViews>
    <sheetView zoomScale="70" zoomScaleNormal="70" workbookViewId="0">
      <selection activeCell="D37" sqref="D37"/>
    </sheetView>
  </sheetViews>
  <sheetFormatPr defaultRowHeight="12.75" outlineLevelRow="1"/>
  <cols>
    <col min="1" max="1" width="20.42578125" style="344" customWidth="1"/>
    <col min="2" max="2" width="8.7109375" style="344" customWidth="1"/>
    <col min="3" max="3" width="12.5703125" style="344" bestFit="1" customWidth="1"/>
    <col min="4" max="13" width="8.7109375" style="344" customWidth="1"/>
    <col min="14" max="16384" width="9.140625" style="344"/>
  </cols>
  <sheetData>
    <row r="1" spans="1:5" ht="14.25">
      <c r="A1" s="505" t="s">
        <v>194</v>
      </c>
    </row>
    <row r="3" spans="1:5">
      <c r="A3" s="356" t="s">
        <v>193</v>
      </c>
    </row>
    <row r="5" spans="1:5" ht="25.5" customHeight="1" outlineLevel="1">
      <c r="A5" s="415" t="s">
        <v>192</v>
      </c>
      <c r="B5" s="478" t="s">
        <v>163</v>
      </c>
      <c r="C5" s="478" t="s">
        <v>162</v>
      </c>
      <c r="D5" s="668" t="s">
        <v>161</v>
      </c>
      <c r="E5" s="668"/>
    </row>
    <row r="6" spans="1:5" ht="12.75" customHeight="1" outlineLevel="1">
      <c r="A6" s="394" t="s">
        <v>121</v>
      </c>
      <c r="B6" s="504">
        <v>452.11799999999999</v>
      </c>
      <c r="C6" s="429">
        <v>7.5</v>
      </c>
      <c r="D6" s="503" t="s">
        <v>168</v>
      </c>
      <c r="E6" s="412"/>
    </row>
    <row r="7" spans="1:5" ht="12.75" customHeight="1" outlineLevel="1">
      <c r="A7" s="389" t="s">
        <v>122</v>
      </c>
      <c r="B7" s="502">
        <v>44.963000000000001</v>
      </c>
      <c r="C7" s="427">
        <v>1</v>
      </c>
      <c r="D7" s="427" t="s">
        <v>158</v>
      </c>
      <c r="E7" s="410"/>
    </row>
    <row r="8" spans="1:5" ht="12.75" customHeight="1" outlineLevel="1">
      <c r="A8" s="389" t="s">
        <v>132</v>
      </c>
      <c r="B8" s="502">
        <v>3.7789999999999999</v>
      </c>
      <c r="C8" s="427">
        <v>40</v>
      </c>
      <c r="D8" s="427" t="s">
        <v>153</v>
      </c>
      <c r="E8" s="410"/>
    </row>
    <row r="9" spans="1:5" ht="12.75" customHeight="1" outlineLevel="1">
      <c r="A9" s="388" t="s">
        <v>126</v>
      </c>
      <c r="B9" s="501">
        <v>4.0919999999999996</v>
      </c>
      <c r="C9" s="421">
        <v>5</v>
      </c>
      <c r="D9" s="421" t="s">
        <v>168</v>
      </c>
      <c r="E9" s="407"/>
    </row>
    <row r="10" spans="1:5" ht="13.5" customHeight="1" outlineLevel="1" thickBot="1">
      <c r="B10" s="500">
        <v>504.952</v>
      </c>
    </row>
    <row r="11" spans="1:5" ht="13.5" customHeight="1" outlineLevel="1" thickTop="1"/>
    <row r="12" spans="1:5" ht="12.75" customHeight="1" outlineLevel="1">
      <c r="A12" s="350" t="s">
        <v>157</v>
      </c>
    </row>
    <row r="13" spans="1:5" ht="12.75" customHeight="1" outlineLevel="1"/>
    <row r="14" spans="1:5" ht="12.75" customHeight="1" outlineLevel="1">
      <c r="A14" s="350" t="s">
        <v>121</v>
      </c>
    </row>
    <row r="15" spans="1:5" ht="12.75" customHeight="1" outlineLevel="1">
      <c r="A15" s="394" t="s">
        <v>131</v>
      </c>
      <c r="B15" s="498">
        <v>452.11799999999999</v>
      </c>
      <c r="C15" s="412"/>
      <c r="E15" s="497"/>
    </row>
    <row r="16" spans="1:5" ht="12.75" customHeight="1" outlineLevel="1">
      <c r="A16" s="389" t="s">
        <v>155</v>
      </c>
      <c r="B16" s="426">
        <v>7.5</v>
      </c>
      <c r="C16" s="410"/>
    </row>
    <row r="17" spans="1:23" ht="12.75" customHeight="1" outlineLevel="1">
      <c r="A17" s="389" t="s">
        <v>154</v>
      </c>
      <c r="B17" s="426" t="s">
        <v>168</v>
      </c>
      <c r="C17" s="410"/>
    </row>
    <row r="18" spans="1:23" ht="12.75" customHeight="1" outlineLevel="1">
      <c r="A18" s="409" t="s">
        <v>152</v>
      </c>
      <c r="B18" s="408">
        <v>0.2</v>
      </c>
      <c r="C18" s="407"/>
    </row>
    <row r="19" spans="1:23" ht="12.75" customHeight="1" outlineLevel="1">
      <c r="A19" s="380"/>
      <c r="B19" s="426"/>
      <c r="C19" s="380"/>
      <c r="D19" s="380"/>
    </row>
    <row r="20" spans="1:23" ht="12.75" customHeight="1" outlineLevel="1">
      <c r="B20" s="364">
        <v>1996</v>
      </c>
      <c r="C20" s="362">
        <v>1997</v>
      </c>
      <c r="D20" s="364">
        <v>1998</v>
      </c>
      <c r="E20" s="363">
        <v>1999</v>
      </c>
      <c r="F20" s="363">
        <v>2000</v>
      </c>
      <c r="G20" s="363">
        <v>2001</v>
      </c>
      <c r="H20" s="362">
        <v>2002</v>
      </c>
      <c r="I20" s="364">
        <v>2003</v>
      </c>
      <c r="J20" s="363">
        <v>2004</v>
      </c>
      <c r="K20" s="363">
        <v>2005</v>
      </c>
      <c r="L20" s="363">
        <v>2006</v>
      </c>
      <c r="M20" s="362">
        <v>2007</v>
      </c>
      <c r="N20" s="364">
        <v>2008</v>
      </c>
      <c r="O20" s="363">
        <v>2009</v>
      </c>
      <c r="P20" s="363">
        <v>2010</v>
      </c>
      <c r="Q20" s="363">
        <v>2011</v>
      </c>
      <c r="R20" s="362">
        <v>2012</v>
      </c>
      <c r="S20" s="364">
        <v>2013</v>
      </c>
      <c r="T20" s="363">
        <v>2014</v>
      </c>
      <c r="U20" s="363">
        <v>2015</v>
      </c>
      <c r="V20" s="363">
        <v>2016</v>
      </c>
      <c r="W20" s="362">
        <v>2017</v>
      </c>
    </row>
    <row r="21" spans="1:23" ht="12.75" customHeight="1" outlineLevel="1">
      <c r="A21" s="394" t="s">
        <v>2</v>
      </c>
      <c r="B21" s="427">
        <v>452.11799999999999</v>
      </c>
      <c r="C21" s="428">
        <v>406.90620000000001</v>
      </c>
      <c r="D21" s="427">
        <v>325.52496000000002</v>
      </c>
      <c r="E21" s="426">
        <v>260.41996800000004</v>
      </c>
      <c r="F21" s="426">
        <v>208.33597440000003</v>
      </c>
      <c r="G21" s="426">
        <v>166.66877952000002</v>
      </c>
      <c r="H21" s="428">
        <v>133.335023616</v>
      </c>
      <c r="I21" s="427">
        <v>106.66801889280001</v>
      </c>
      <c r="J21" s="426">
        <v>85.334415114240002</v>
      </c>
      <c r="K21" s="426">
        <v>68.267532091391999</v>
      </c>
      <c r="L21" s="426">
        <v>54.614025673113602</v>
      </c>
      <c r="M21" s="428">
        <v>43.691220538490882</v>
      </c>
      <c r="N21" s="427">
        <v>34.952976430792702</v>
      </c>
      <c r="O21" s="426">
        <v>27.962381144634161</v>
      </c>
      <c r="P21" s="426">
        <v>22.36990491570733</v>
      </c>
      <c r="Q21" s="426">
        <v>17.895923932565864</v>
      </c>
      <c r="R21" s="428">
        <v>14.316739146052692</v>
      </c>
      <c r="S21" s="427">
        <v>11.453391316842154</v>
      </c>
      <c r="T21" s="426">
        <v>9.1627130534737233</v>
      </c>
      <c r="U21" s="426">
        <v>7.3301704427789787</v>
      </c>
      <c r="V21" s="426">
        <v>5.8641363542231826</v>
      </c>
      <c r="W21" s="428">
        <v>4.6913090833785462</v>
      </c>
    </row>
    <row r="22" spans="1:23" ht="12.75" customHeight="1" outlineLevel="1">
      <c r="A22" s="389" t="s">
        <v>136</v>
      </c>
      <c r="B22" s="427">
        <v>45.211800000000004</v>
      </c>
      <c r="C22" s="428">
        <v>81.381240000000005</v>
      </c>
      <c r="D22" s="427">
        <v>65.10499200000001</v>
      </c>
      <c r="E22" s="426">
        <v>52.083993600000014</v>
      </c>
      <c r="F22" s="426">
        <v>41.667194880000011</v>
      </c>
      <c r="G22" s="426">
        <v>33.333755904000007</v>
      </c>
      <c r="H22" s="428">
        <v>26.667004723200002</v>
      </c>
      <c r="I22" s="427">
        <v>21.333603778560004</v>
      </c>
      <c r="J22" s="426">
        <v>17.066883022848</v>
      </c>
      <c r="K22" s="426">
        <v>13.653506418278401</v>
      </c>
      <c r="L22" s="426">
        <v>10.92280513462272</v>
      </c>
      <c r="M22" s="428">
        <v>8.7382441076981774</v>
      </c>
      <c r="N22" s="427">
        <v>6.9905952861585412</v>
      </c>
      <c r="O22" s="426">
        <v>5.5924762289268326</v>
      </c>
      <c r="P22" s="426">
        <v>4.4739809831414661</v>
      </c>
      <c r="Q22" s="426">
        <v>3.579184786513173</v>
      </c>
      <c r="R22" s="428">
        <v>2.8633478292105385</v>
      </c>
      <c r="S22" s="427">
        <v>2.2906782633684308</v>
      </c>
      <c r="T22" s="426">
        <v>1.8325426106947447</v>
      </c>
      <c r="U22" s="426">
        <v>1.4660340885557959</v>
      </c>
      <c r="V22" s="426">
        <v>1.1728272708446366</v>
      </c>
      <c r="W22" s="428">
        <v>0.93826181667570929</v>
      </c>
    </row>
    <row r="23" spans="1:23" ht="12.75" customHeight="1" outlineLevel="1">
      <c r="A23" s="388" t="s">
        <v>113</v>
      </c>
      <c r="B23" s="421">
        <v>406.90620000000001</v>
      </c>
      <c r="C23" s="422">
        <v>325.52496000000002</v>
      </c>
      <c r="D23" s="421">
        <v>260.41996800000004</v>
      </c>
      <c r="E23" s="420">
        <v>208.33597440000003</v>
      </c>
      <c r="F23" s="420">
        <v>166.66877952000002</v>
      </c>
      <c r="G23" s="420">
        <v>133.335023616</v>
      </c>
      <c r="H23" s="422">
        <v>106.66801889280001</v>
      </c>
      <c r="I23" s="421">
        <v>85.334415114240002</v>
      </c>
      <c r="J23" s="420">
        <v>68.267532091391999</v>
      </c>
      <c r="K23" s="420">
        <v>54.614025673113602</v>
      </c>
      <c r="L23" s="420">
        <v>43.691220538490882</v>
      </c>
      <c r="M23" s="422">
        <v>34.952976430792702</v>
      </c>
      <c r="N23" s="421">
        <v>27.962381144634161</v>
      </c>
      <c r="O23" s="420">
        <v>22.36990491570733</v>
      </c>
      <c r="P23" s="420">
        <v>17.895923932565864</v>
      </c>
      <c r="Q23" s="420">
        <v>14.316739146052692</v>
      </c>
      <c r="R23" s="422">
        <v>11.453391316842154</v>
      </c>
      <c r="S23" s="421">
        <v>9.1627130534737233</v>
      </c>
      <c r="T23" s="420">
        <v>7.3301704427789787</v>
      </c>
      <c r="U23" s="420">
        <v>5.8641363542231826</v>
      </c>
      <c r="V23" s="420">
        <v>4.6913090833785462</v>
      </c>
      <c r="W23" s="627">
        <v>3.7530472667028372</v>
      </c>
    </row>
    <row r="24" spans="1:23" ht="12.75" customHeight="1" outlineLevel="1"/>
    <row r="25" spans="1:23" ht="12.75" customHeight="1" outlineLevel="1">
      <c r="A25" s="350" t="s">
        <v>122</v>
      </c>
      <c r="B25" s="499"/>
      <c r="C25" s="499"/>
      <c r="D25" s="499"/>
      <c r="E25" s="499"/>
      <c r="F25" s="499"/>
      <c r="G25" s="499"/>
      <c r="H25" s="499"/>
      <c r="I25" s="499"/>
      <c r="J25" s="499"/>
      <c r="K25" s="499"/>
      <c r="L25" s="499"/>
      <c r="M25" s="499"/>
    </row>
    <row r="26" spans="1:23" ht="12.75" customHeight="1" outlineLevel="1">
      <c r="A26" s="394" t="s">
        <v>131</v>
      </c>
      <c r="B26" s="498">
        <v>44.963000000000001</v>
      </c>
      <c r="C26" s="412"/>
      <c r="E26" s="497"/>
    </row>
    <row r="27" spans="1:23" ht="12.75" customHeight="1" outlineLevel="1">
      <c r="A27" s="389" t="s">
        <v>155</v>
      </c>
      <c r="B27" s="426">
        <v>1</v>
      </c>
      <c r="C27" s="410"/>
    </row>
    <row r="28" spans="1:23" ht="12.75" customHeight="1" outlineLevel="1">
      <c r="A28" s="389" t="s">
        <v>154</v>
      </c>
      <c r="B28" s="426" t="s">
        <v>158</v>
      </c>
      <c r="C28" s="410"/>
    </row>
    <row r="29" spans="1:23" ht="12.75" customHeight="1" outlineLevel="1">
      <c r="A29" s="409" t="s">
        <v>152</v>
      </c>
      <c r="B29" s="408">
        <v>1</v>
      </c>
      <c r="C29" s="407"/>
    </row>
    <row r="30" spans="1:23" ht="12.75" customHeight="1" outlineLevel="1">
      <c r="A30" s="380"/>
      <c r="B30" s="426"/>
      <c r="C30" s="380"/>
      <c r="D30" s="380"/>
    </row>
    <row r="31" spans="1:23" ht="12.75" customHeight="1" outlineLevel="1">
      <c r="B31" s="364">
        <v>1996</v>
      </c>
      <c r="C31" s="362">
        <v>1997</v>
      </c>
      <c r="D31" s="364">
        <v>1998</v>
      </c>
      <c r="E31" s="363">
        <v>1999</v>
      </c>
      <c r="F31" s="363">
        <v>2000</v>
      </c>
      <c r="G31" s="363">
        <v>2001</v>
      </c>
      <c r="H31" s="362">
        <v>2002</v>
      </c>
      <c r="I31" s="364">
        <v>2003</v>
      </c>
      <c r="J31" s="363">
        <v>2004</v>
      </c>
      <c r="K31" s="363">
        <v>2005</v>
      </c>
      <c r="L31" s="363">
        <v>2006</v>
      </c>
      <c r="M31" s="362">
        <v>2007</v>
      </c>
      <c r="N31" s="364">
        <v>2008</v>
      </c>
      <c r="O31" s="363">
        <v>2009</v>
      </c>
      <c r="P31" s="363">
        <v>2010</v>
      </c>
      <c r="Q31" s="363">
        <v>2011</v>
      </c>
      <c r="R31" s="362">
        <v>2012</v>
      </c>
      <c r="S31" s="364">
        <v>2013</v>
      </c>
      <c r="T31" s="363">
        <v>2014</v>
      </c>
      <c r="U31" s="363">
        <v>2015</v>
      </c>
      <c r="V31" s="363">
        <v>2016</v>
      </c>
      <c r="W31" s="362">
        <v>2017</v>
      </c>
    </row>
    <row r="32" spans="1:23" ht="12.75" customHeight="1" outlineLevel="1">
      <c r="A32" s="394" t="s">
        <v>2</v>
      </c>
      <c r="B32" s="427">
        <v>44.963000000000001</v>
      </c>
      <c r="C32" s="428">
        <v>22.4815</v>
      </c>
      <c r="D32" s="427">
        <v>0</v>
      </c>
      <c r="E32" s="426">
        <v>0</v>
      </c>
      <c r="F32" s="426">
        <v>0</v>
      </c>
      <c r="G32" s="426">
        <v>0</v>
      </c>
      <c r="H32" s="428">
        <v>0</v>
      </c>
      <c r="I32" s="427">
        <v>0</v>
      </c>
      <c r="J32" s="426">
        <v>0</v>
      </c>
      <c r="K32" s="426">
        <v>0</v>
      </c>
      <c r="L32" s="426">
        <v>0</v>
      </c>
      <c r="M32" s="428">
        <v>0</v>
      </c>
      <c r="N32" s="427">
        <v>0</v>
      </c>
      <c r="O32" s="426">
        <v>0</v>
      </c>
      <c r="P32" s="426">
        <v>0</v>
      </c>
      <c r="Q32" s="426">
        <v>0</v>
      </c>
      <c r="R32" s="428">
        <v>0</v>
      </c>
      <c r="S32" s="427">
        <v>0</v>
      </c>
      <c r="T32" s="426">
        <v>0</v>
      </c>
      <c r="U32" s="426">
        <v>0</v>
      </c>
      <c r="V32" s="426">
        <v>0</v>
      </c>
      <c r="W32" s="428">
        <v>0</v>
      </c>
    </row>
    <row r="33" spans="1:23" ht="12.75" customHeight="1" outlineLevel="1">
      <c r="A33" s="389" t="s">
        <v>136</v>
      </c>
      <c r="B33" s="427">
        <v>22.4815</v>
      </c>
      <c r="C33" s="428">
        <v>22.4815</v>
      </c>
      <c r="D33" s="427">
        <v>0</v>
      </c>
      <c r="E33" s="426">
        <v>0</v>
      </c>
      <c r="F33" s="426">
        <v>0</v>
      </c>
      <c r="G33" s="426">
        <v>0</v>
      </c>
      <c r="H33" s="428">
        <v>0</v>
      </c>
      <c r="I33" s="427">
        <v>0</v>
      </c>
      <c r="J33" s="426">
        <v>0</v>
      </c>
      <c r="K33" s="426">
        <v>0</v>
      </c>
      <c r="L33" s="426">
        <v>0</v>
      </c>
      <c r="M33" s="428">
        <v>0</v>
      </c>
      <c r="N33" s="427">
        <v>0</v>
      </c>
      <c r="O33" s="426">
        <v>0</v>
      </c>
      <c r="P33" s="426">
        <v>0</v>
      </c>
      <c r="Q33" s="426">
        <v>0</v>
      </c>
      <c r="R33" s="428">
        <v>0</v>
      </c>
      <c r="S33" s="427">
        <v>0</v>
      </c>
      <c r="T33" s="426">
        <v>0</v>
      </c>
      <c r="U33" s="426">
        <v>0</v>
      </c>
      <c r="V33" s="426">
        <v>0</v>
      </c>
      <c r="W33" s="428">
        <v>0</v>
      </c>
    </row>
    <row r="34" spans="1:23" ht="12.75" customHeight="1" outlineLevel="1">
      <c r="A34" s="388" t="s">
        <v>113</v>
      </c>
      <c r="B34" s="421">
        <v>22.4815</v>
      </c>
      <c r="C34" s="422">
        <v>0</v>
      </c>
      <c r="D34" s="421">
        <v>0</v>
      </c>
      <c r="E34" s="420">
        <v>0</v>
      </c>
      <c r="F34" s="420">
        <v>0</v>
      </c>
      <c r="G34" s="420">
        <v>0</v>
      </c>
      <c r="H34" s="422">
        <v>0</v>
      </c>
      <c r="I34" s="421">
        <v>0</v>
      </c>
      <c r="J34" s="420">
        <v>0</v>
      </c>
      <c r="K34" s="420">
        <v>0</v>
      </c>
      <c r="L34" s="420">
        <v>0</v>
      </c>
      <c r="M34" s="422">
        <v>0</v>
      </c>
      <c r="N34" s="421">
        <v>0</v>
      </c>
      <c r="O34" s="420">
        <v>0</v>
      </c>
      <c r="P34" s="420">
        <v>0</v>
      </c>
      <c r="Q34" s="420">
        <v>0</v>
      </c>
      <c r="R34" s="422">
        <v>0</v>
      </c>
      <c r="S34" s="421">
        <v>0</v>
      </c>
      <c r="T34" s="420">
        <v>0</v>
      </c>
      <c r="U34" s="420">
        <v>0</v>
      </c>
      <c r="V34" s="420">
        <v>0</v>
      </c>
      <c r="W34" s="422">
        <v>0</v>
      </c>
    </row>
    <row r="35" spans="1:23" ht="12.75" customHeight="1" outlineLevel="1"/>
    <row r="36" spans="1:23" ht="12.75" customHeight="1" outlineLevel="1">
      <c r="A36" s="350" t="s">
        <v>132</v>
      </c>
    </row>
    <row r="37" spans="1:23" ht="12.75" customHeight="1" outlineLevel="1">
      <c r="A37" s="394" t="s">
        <v>131</v>
      </c>
      <c r="B37" s="498">
        <v>3.7789999999999999</v>
      </c>
      <c r="C37" s="412"/>
      <c r="E37" s="497"/>
    </row>
    <row r="38" spans="1:23" ht="12.75" customHeight="1" outlineLevel="1">
      <c r="A38" s="389" t="s">
        <v>155</v>
      </c>
      <c r="B38" s="426">
        <v>40</v>
      </c>
      <c r="C38" s="410"/>
    </row>
    <row r="39" spans="1:23" ht="12.75" customHeight="1" outlineLevel="1">
      <c r="A39" s="389" t="s">
        <v>154</v>
      </c>
      <c r="B39" s="426" t="s">
        <v>153</v>
      </c>
      <c r="C39" s="410"/>
    </row>
    <row r="40" spans="1:23" ht="12.75" customHeight="1" outlineLevel="1">
      <c r="A40" s="409" t="s">
        <v>152</v>
      </c>
      <c r="B40" s="408">
        <v>2.5000000000000001E-2</v>
      </c>
      <c r="C40" s="407"/>
    </row>
    <row r="41" spans="1:23" ht="12.75" customHeight="1" outlineLevel="1">
      <c r="A41" s="380"/>
      <c r="B41" s="426"/>
      <c r="C41" s="380"/>
      <c r="D41" s="380"/>
    </row>
    <row r="42" spans="1:23" ht="12.75" customHeight="1" outlineLevel="1">
      <c r="B42" s="364">
        <v>1996</v>
      </c>
      <c r="C42" s="362">
        <v>1997</v>
      </c>
      <c r="D42" s="364">
        <v>1998</v>
      </c>
      <c r="E42" s="363">
        <v>1999</v>
      </c>
      <c r="F42" s="363">
        <v>2000</v>
      </c>
      <c r="G42" s="363">
        <v>2001</v>
      </c>
      <c r="H42" s="362">
        <v>2002</v>
      </c>
      <c r="I42" s="364">
        <v>2003</v>
      </c>
      <c r="J42" s="363">
        <v>2004</v>
      </c>
      <c r="K42" s="363">
        <v>2005</v>
      </c>
      <c r="L42" s="363">
        <v>2006</v>
      </c>
      <c r="M42" s="362">
        <v>2007</v>
      </c>
      <c r="N42" s="364">
        <v>2008</v>
      </c>
      <c r="O42" s="363">
        <v>2009</v>
      </c>
      <c r="P42" s="363">
        <v>2010</v>
      </c>
      <c r="Q42" s="363">
        <v>2011</v>
      </c>
      <c r="R42" s="362">
        <v>2012</v>
      </c>
      <c r="S42" s="364">
        <v>2013</v>
      </c>
      <c r="T42" s="363">
        <v>2014</v>
      </c>
      <c r="U42" s="363">
        <v>2015</v>
      </c>
      <c r="V42" s="363">
        <v>2016</v>
      </c>
      <c r="W42" s="362">
        <v>2017</v>
      </c>
    </row>
    <row r="43" spans="1:23" ht="12.75" customHeight="1" outlineLevel="1">
      <c r="A43" s="394" t="s">
        <v>2</v>
      </c>
      <c r="B43" s="427">
        <v>3.7789999999999999</v>
      </c>
      <c r="C43" s="428">
        <v>3.7317624999999999</v>
      </c>
      <c r="D43" s="427">
        <v>3.6372874999999998</v>
      </c>
      <c r="E43" s="426">
        <v>3.5428124999999997</v>
      </c>
      <c r="F43" s="426">
        <v>3.4483374999999996</v>
      </c>
      <c r="G43" s="426">
        <v>3.3538624999999995</v>
      </c>
      <c r="H43" s="428">
        <v>3.2593874999999994</v>
      </c>
      <c r="I43" s="427">
        <v>3.1649124999999994</v>
      </c>
      <c r="J43" s="426">
        <v>3.0704374999999993</v>
      </c>
      <c r="K43" s="426">
        <v>2.9759624999999992</v>
      </c>
      <c r="L43" s="426">
        <v>2.8814874999999991</v>
      </c>
      <c r="M43" s="428">
        <v>2.787012499999999</v>
      </c>
      <c r="N43" s="427">
        <v>2.6925374999999989</v>
      </c>
      <c r="O43" s="426">
        <v>2.5980624999999988</v>
      </c>
      <c r="P43" s="426">
        <v>2.5035874999999987</v>
      </c>
      <c r="Q43" s="426">
        <v>2.4091124999999987</v>
      </c>
      <c r="R43" s="428">
        <v>2.3146374999999986</v>
      </c>
      <c r="S43" s="427">
        <v>2.2201624999999985</v>
      </c>
      <c r="T43" s="426">
        <v>2.1256874999999984</v>
      </c>
      <c r="U43" s="426">
        <v>2.0312124999999983</v>
      </c>
      <c r="V43" s="426">
        <v>1.9367374999999982</v>
      </c>
      <c r="W43" s="428">
        <v>1.8422624999999981</v>
      </c>
    </row>
    <row r="44" spans="1:23" ht="12.75" customHeight="1" outlineLevel="1">
      <c r="A44" s="389" t="s">
        <v>136</v>
      </c>
      <c r="B44" s="427">
        <v>4.7237500000000002E-2</v>
      </c>
      <c r="C44" s="428">
        <v>9.4475000000000003E-2</v>
      </c>
      <c r="D44" s="427">
        <v>9.4475000000000003E-2</v>
      </c>
      <c r="E44" s="426">
        <v>9.4475000000000003E-2</v>
      </c>
      <c r="F44" s="426">
        <v>9.4475000000000003E-2</v>
      </c>
      <c r="G44" s="426">
        <v>9.4475000000000003E-2</v>
      </c>
      <c r="H44" s="428">
        <v>9.4475000000000003E-2</v>
      </c>
      <c r="I44" s="427">
        <v>9.4475000000000003E-2</v>
      </c>
      <c r="J44" s="426">
        <v>9.4475000000000003E-2</v>
      </c>
      <c r="K44" s="426">
        <v>9.4475000000000003E-2</v>
      </c>
      <c r="L44" s="426">
        <v>9.4475000000000003E-2</v>
      </c>
      <c r="M44" s="428">
        <v>9.4475000000000003E-2</v>
      </c>
      <c r="N44" s="427">
        <v>9.4475000000000003E-2</v>
      </c>
      <c r="O44" s="426">
        <v>9.4475000000000003E-2</v>
      </c>
      <c r="P44" s="426">
        <v>9.4475000000000003E-2</v>
      </c>
      <c r="Q44" s="426">
        <v>9.4475000000000003E-2</v>
      </c>
      <c r="R44" s="428">
        <v>9.4475000000000003E-2</v>
      </c>
      <c r="S44" s="427">
        <v>9.4475000000000003E-2</v>
      </c>
      <c r="T44" s="426">
        <v>9.4475000000000003E-2</v>
      </c>
      <c r="U44" s="426">
        <v>9.4475000000000003E-2</v>
      </c>
      <c r="V44" s="426">
        <v>9.4475000000000003E-2</v>
      </c>
      <c r="W44" s="428">
        <v>9.4475000000000003E-2</v>
      </c>
    </row>
    <row r="45" spans="1:23" ht="12.75" customHeight="1" outlineLevel="1">
      <c r="A45" s="388" t="s">
        <v>113</v>
      </c>
      <c r="B45" s="421">
        <v>3.7317624999999999</v>
      </c>
      <c r="C45" s="422">
        <v>3.6372874999999998</v>
      </c>
      <c r="D45" s="421">
        <v>3.5428124999999997</v>
      </c>
      <c r="E45" s="420">
        <v>3.4483374999999996</v>
      </c>
      <c r="F45" s="420">
        <v>3.3538624999999995</v>
      </c>
      <c r="G45" s="420">
        <v>3.2593874999999994</v>
      </c>
      <c r="H45" s="422">
        <v>3.1649124999999994</v>
      </c>
      <c r="I45" s="421">
        <v>3.0704374999999993</v>
      </c>
      <c r="J45" s="420">
        <v>2.9759624999999992</v>
      </c>
      <c r="K45" s="420">
        <v>2.8814874999999991</v>
      </c>
      <c r="L45" s="420">
        <v>2.787012499999999</v>
      </c>
      <c r="M45" s="422">
        <v>2.6925374999999989</v>
      </c>
      <c r="N45" s="421">
        <v>2.5980624999999988</v>
      </c>
      <c r="O45" s="420">
        <v>2.5035874999999987</v>
      </c>
      <c r="P45" s="420">
        <v>2.4091124999999987</v>
      </c>
      <c r="Q45" s="420">
        <v>2.3146374999999986</v>
      </c>
      <c r="R45" s="422">
        <v>2.2201624999999985</v>
      </c>
      <c r="S45" s="421">
        <v>2.1256874999999984</v>
      </c>
      <c r="T45" s="420">
        <v>2.0312124999999983</v>
      </c>
      <c r="U45" s="420">
        <v>1.9367374999999982</v>
      </c>
      <c r="V45" s="420">
        <v>1.8422624999999981</v>
      </c>
      <c r="W45" s="422">
        <v>1.7477874999999981</v>
      </c>
    </row>
    <row r="46" spans="1:23" ht="12.75" customHeight="1" outlineLevel="1"/>
    <row r="47" spans="1:23" ht="12.75" customHeight="1" outlineLevel="1">
      <c r="A47" s="350" t="s">
        <v>126</v>
      </c>
    </row>
    <row r="48" spans="1:23" ht="12.75" customHeight="1" outlineLevel="1">
      <c r="A48" s="394" t="s">
        <v>131</v>
      </c>
      <c r="B48" s="498">
        <v>4.0919999999999996</v>
      </c>
      <c r="C48" s="412"/>
      <c r="E48" s="497"/>
    </row>
    <row r="49" spans="1:23" ht="12.75" customHeight="1" outlineLevel="1">
      <c r="A49" s="389" t="s">
        <v>155</v>
      </c>
      <c r="B49" s="426">
        <v>5</v>
      </c>
      <c r="C49" s="410"/>
    </row>
    <row r="50" spans="1:23" ht="12.75" customHeight="1" outlineLevel="1">
      <c r="A50" s="389" t="s">
        <v>154</v>
      </c>
      <c r="B50" s="426" t="s">
        <v>168</v>
      </c>
      <c r="C50" s="410"/>
    </row>
    <row r="51" spans="1:23" ht="12.75" customHeight="1" outlineLevel="1">
      <c r="A51" s="409" t="s">
        <v>152</v>
      </c>
      <c r="B51" s="408">
        <v>0.30000000000000004</v>
      </c>
      <c r="C51" s="407"/>
    </row>
    <row r="52" spans="1:23" ht="12.75" customHeight="1" outlineLevel="1">
      <c r="A52" s="380"/>
      <c r="B52" s="426"/>
      <c r="C52" s="380"/>
      <c r="D52" s="380"/>
    </row>
    <row r="53" spans="1:23" ht="12.75" customHeight="1" outlineLevel="1">
      <c r="B53" s="364">
        <v>1996</v>
      </c>
      <c r="C53" s="362">
        <v>1997</v>
      </c>
      <c r="D53" s="364">
        <v>1998</v>
      </c>
      <c r="E53" s="363">
        <v>1999</v>
      </c>
      <c r="F53" s="363">
        <v>2000</v>
      </c>
      <c r="G53" s="363">
        <v>2001</v>
      </c>
      <c r="H53" s="362">
        <v>2002</v>
      </c>
      <c r="I53" s="364">
        <v>2003</v>
      </c>
      <c r="J53" s="363">
        <v>2004</v>
      </c>
      <c r="K53" s="363">
        <v>2005</v>
      </c>
      <c r="L53" s="363">
        <v>2006</v>
      </c>
      <c r="M53" s="362">
        <v>2007</v>
      </c>
      <c r="N53" s="364">
        <v>2008</v>
      </c>
      <c r="O53" s="363">
        <v>2009</v>
      </c>
      <c r="P53" s="363">
        <v>2010</v>
      </c>
      <c r="Q53" s="363">
        <v>2011</v>
      </c>
      <c r="R53" s="362">
        <v>2012</v>
      </c>
      <c r="S53" s="364">
        <v>2013</v>
      </c>
      <c r="T53" s="363">
        <v>2014</v>
      </c>
      <c r="U53" s="363">
        <v>2015</v>
      </c>
      <c r="V53" s="363">
        <v>2016</v>
      </c>
      <c r="W53" s="362">
        <v>2017</v>
      </c>
    </row>
    <row r="54" spans="1:23" ht="12.75" customHeight="1" outlineLevel="1">
      <c r="A54" s="394" t="s">
        <v>2</v>
      </c>
      <c r="B54" s="427">
        <v>4.0919999999999996</v>
      </c>
      <c r="C54" s="428">
        <v>3.4781999999999997</v>
      </c>
      <c r="D54" s="427">
        <v>2.4347399999999997</v>
      </c>
      <c r="E54" s="426">
        <v>1.7043179999999998</v>
      </c>
      <c r="F54" s="426">
        <v>1.1930225999999999</v>
      </c>
      <c r="G54" s="426">
        <v>0.83511581999999995</v>
      </c>
      <c r="H54" s="428">
        <v>0.58458107399999992</v>
      </c>
      <c r="I54" s="427">
        <v>0.40920675179999988</v>
      </c>
      <c r="J54" s="426">
        <v>0.28644472625999989</v>
      </c>
      <c r="K54" s="426">
        <v>0.20051130838199993</v>
      </c>
      <c r="L54" s="426">
        <v>0.14035791586739993</v>
      </c>
      <c r="M54" s="428">
        <v>9.8250541107179942E-2</v>
      </c>
      <c r="N54" s="427">
        <v>6.8775378775025958E-2</v>
      </c>
      <c r="O54" s="426">
        <v>4.8142765142518168E-2</v>
      </c>
      <c r="P54" s="426">
        <v>3.3699935599762712E-2</v>
      </c>
      <c r="Q54" s="426">
        <v>2.3589954919833896E-2</v>
      </c>
      <c r="R54" s="428">
        <v>1.6512968443883724E-2</v>
      </c>
      <c r="S54" s="427">
        <v>1.1559077910718606E-2</v>
      </c>
      <c r="T54" s="426">
        <v>8.0913545375030232E-3</v>
      </c>
      <c r="U54" s="426">
        <v>5.6639481762521156E-3</v>
      </c>
      <c r="V54" s="426">
        <v>3.9647637233764807E-3</v>
      </c>
      <c r="W54" s="428">
        <v>2.7753346063635366E-3</v>
      </c>
    </row>
    <row r="55" spans="1:23" ht="12.75" customHeight="1" outlineLevel="1">
      <c r="A55" s="389" t="s">
        <v>136</v>
      </c>
      <c r="B55" s="427">
        <v>0.61380000000000001</v>
      </c>
      <c r="C55" s="428">
        <v>1.0434600000000001</v>
      </c>
      <c r="D55" s="427">
        <v>0.73042200000000002</v>
      </c>
      <c r="E55" s="426">
        <v>0.51129539999999996</v>
      </c>
      <c r="F55" s="426">
        <v>0.35790678000000004</v>
      </c>
      <c r="G55" s="426">
        <v>0.25053474600000003</v>
      </c>
      <c r="H55" s="428">
        <v>0.17537432220000002</v>
      </c>
      <c r="I55" s="427">
        <v>0.12276202553999999</v>
      </c>
      <c r="J55" s="426">
        <v>8.5933417877999976E-2</v>
      </c>
      <c r="K55" s="426">
        <v>6.0153392514599988E-2</v>
      </c>
      <c r="L55" s="426">
        <v>4.2107374760219987E-2</v>
      </c>
      <c r="M55" s="428">
        <v>2.9475162332153988E-2</v>
      </c>
      <c r="N55" s="427">
        <v>2.063261363250779E-2</v>
      </c>
      <c r="O55" s="426">
        <v>1.4442829542755452E-2</v>
      </c>
      <c r="P55" s="426">
        <v>1.0109980679928816E-2</v>
      </c>
      <c r="Q55" s="426">
        <v>7.0769864759501703E-3</v>
      </c>
      <c r="R55" s="428">
        <v>4.9538905331651178E-3</v>
      </c>
      <c r="S55" s="427">
        <v>3.4677233732155824E-3</v>
      </c>
      <c r="T55" s="426">
        <v>2.4274063612509072E-3</v>
      </c>
      <c r="U55" s="426">
        <v>1.6991844528756348E-3</v>
      </c>
      <c r="V55" s="426">
        <v>1.1894291170129443E-3</v>
      </c>
      <c r="W55" s="428">
        <v>8.3260038190906109E-4</v>
      </c>
    </row>
    <row r="56" spans="1:23" ht="12.75" customHeight="1" outlineLevel="1">
      <c r="A56" s="388" t="s">
        <v>113</v>
      </c>
      <c r="B56" s="421">
        <v>3.4781999999999997</v>
      </c>
      <c r="C56" s="422">
        <v>2.4347399999999997</v>
      </c>
      <c r="D56" s="421">
        <v>1.7043179999999998</v>
      </c>
      <c r="E56" s="420">
        <v>1.1930225999999999</v>
      </c>
      <c r="F56" s="420">
        <v>0.83511581999999995</v>
      </c>
      <c r="G56" s="420">
        <v>0.58458107399999992</v>
      </c>
      <c r="H56" s="422">
        <v>0.40920675179999988</v>
      </c>
      <c r="I56" s="421">
        <v>0.28644472625999989</v>
      </c>
      <c r="J56" s="420">
        <v>0.20051130838199993</v>
      </c>
      <c r="K56" s="420">
        <v>0.14035791586739993</v>
      </c>
      <c r="L56" s="420">
        <v>9.8250541107179942E-2</v>
      </c>
      <c r="M56" s="422">
        <v>6.8775378775025958E-2</v>
      </c>
      <c r="N56" s="421">
        <v>4.8142765142518168E-2</v>
      </c>
      <c r="O56" s="420">
        <v>3.3699935599762712E-2</v>
      </c>
      <c r="P56" s="420">
        <v>2.3589954919833896E-2</v>
      </c>
      <c r="Q56" s="420">
        <v>1.6512968443883724E-2</v>
      </c>
      <c r="R56" s="422">
        <v>1.1559077910718606E-2</v>
      </c>
      <c r="S56" s="421">
        <v>8.0913545375030232E-3</v>
      </c>
      <c r="T56" s="420">
        <v>5.6639481762521156E-3</v>
      </c>
      <c r="U56" s="420">
        <v>3.9647637233764807E-3</v>
      </c>
      <c r="V56" s="420">
        <v>2.7753346063635366E-3</v>
      </c>
      <c r="W56" s="422">
        <v>1.9427342244544756E-3</v>
      </c>
    </row>
    <row r="57" spans="1:23" ht="12.75" customHeight="1" outlineLevel="1"/>
    <row r="58" spans="1:23" ht="12.75" customHeight="1" outlineLevel="1"/>
    <row r="59" spans="1:23" ht="12.75" customHeight="1" outlineLevel="1">
      <c r="A59" s="350" t="s">
        <v>191</v>
      </c>
    </row>
    <row r="60" spans="1:23" ht="12.75" customHeight="1" outlineLevel="1">
      <c r="A60" s="350"/>
    </row>
    <row r="61" spans="1:23" ht="12.75" customHeight="1" outlineLevel="1">
      <c r="B61" s="364">
        <v>1996</v>
      </c>
      <c r="C61" s="362">
        <v>1997</v>
      </c>
      <c r="D61" s="364">
        <v>1998</v>
      </c>
      <c r="E61" s="363">
        <v>1999</v>
      </c>
      <c r="F61" s="363">
        <v>2000</v>
      </c>
      <c r="G61" s="363">
        <v>2001</v>
      </c>
      <c r="H61" s="362">
        <v>2002</v>
      </c>
      <c r="I61" s="364">
        <v>2003</v>
      </c>
      <c r="J61" s="363">
        <v>2004</v>
      </c>
      <c r="K61" s="363">
        <v>2005</v>
      </c>
      <c r="L61" s="363">
        <v>2006</v>
      </c>
      <c r="M61" s="362">
        <v>2007</v>
      </c>
      <c r="N61" s="364">
        <v>2008</v>
      </c>
      <c r="O61" s="363">
        <v>2009</v>
      </c>
      <c r="P61" s="363">
        <v>2010</v>
      </c>
      <c r="Q61" s="363">
        <v>2011</v>
      </c>
      <c r="R61" s="362">
        <v>2012</v>
      </c>
      <c r="S61" s="364">
        <v>2013</v>
      </c>
      <c r="T61" s="363">
        <v>2014</v>
      </c>
      <c r="U61" s="363">
        <v>2015</v>
      </c>
      <c r="V61" s="363">
        <v>2016</v>
      </c>
      <c r="W61" s="362">
        <v>2017</v>
      </c>
    </row>
    <row r="62" spans="1:23" ht="12.75" customHeight="1" outlineLevel="1">
      <c r="A62" s="394" t="s">
        <v>2</v>
      </c>
      <c r="B62" s="427">
        <v>504.952</v>
      </c>
      <c r="C62" s="428">
        <v>436.59766250000001</v>
      </c>
      <c r="D62" s="427">
        <v>331.59698750000001</v>
      </c>
      <c r="E62" s="426">
        <v>265.66709850000001</v>
      </c>
      <c r="F62" s="426">
        <v>212.97733449999998</v>
      </c>
      <c r="G62" s="426">
        <v>170.85775783999998</v>
      </c>
      <c r="H62" s="428">
        <v>137.17899218999997</v>
      </c>
      <c r="I62" s="427">
        <v>110.24213814459998</v>
      </c>
      <c r="J62" s="426">
        <v>88.691297340499972</v>
      </c>
      <c r="K62" s="426">
        <v>71.44400589977397</v>
      </c>
      <c r="L62" s="426">
        <v>57.63587108898097</v>
      </c>
      <c r="M62" s="428">
        <v>46.576483579598033</v>
      </c>
      <c r="N62" s="427">
        <v>37.714289309567704</v>
      </c>
      <c r="O62" s="426">
        <v>30.608586409776656</v>
      </c>
      <c r="P62" s="426">
        <v>24.907192351307067</v>
      </c>
      <c r="Q62" s="426">
        <v>20.32862638748567</v>
      </c>
      <c r="R62" s="428">
        <v>16.647889614496545</v>
      </c>
      <c r="S62" s="427">
        <v>13.685112894752841</v>
      </c>
      <c r="T62" s="426">
        <v>11.296491908011195</v>
      </c>
      <c r="U62" s="426">
        <v>9.3670468909551996</v>
      </c>
      <c r="V62" s="426">
        <v>7.8048386179465279</v>
      </c>
      <c r="W62" s="428">
        <v>6.5363469179848783</v>
      </c>
    </row>
    <row r="63" spans="1:23" ht="12.75" customHeight="1" outlineLevel="1">
      <c r="A63" s="389" t="s">
        <v>136</v>
      </c>
      <c r="B63" s="427">
        <v>68.3543375</v>
      </c>
      <c r="C63" s="428">
        <v>105.000675</v>
      </c>
      <c r="D63" s="427">
        <v>65.929889000000017</v>
      </c>
      <c r="E63" s="426">
        <v>52.689764000000018</v>
      </c>
      <c r="F63" s="426">
        <v>42.119576660000014</v>
      </c>
      <c r="G63" s="426">
        <v>33.67876565000001</v>
      </c>
      <c r="H63" s="428">
        <v>26.936854045400001</v>
      </c>
      <c r="I63" s="427">
        <v>21.550840804100002</v>
      </c>
      <c r="J63" s="426">
        <v>17.247291440725999</v>
      </c>
      <c r="K63" s="426">
        <v>13.808134810793</v>
      </c>
      <c r="L63" s="426">
        <v>11.05938750938294</v>
      </c>
      <c r="M63" s="428">
        <v>8.8621942700303311</v>
      </c>
      <c r="N63" s="427">
        <v>7.1057028997910487</v>
      </c>
      <c r="O63" s="426">
        <v>5.7013940584695879</v>
      </c>
      <c r="P63" s="426">
        <v>4.5785659638213954</v>
      </c>
      <c r="Q63" s="426">
        <v>3.6807367729891234</v>
      </c>
      <c r="R63" s="428">
        <v>2.9627767197437036</v>
      </c>
      <c r="S63" s="427">
        <v>2.3886209867416466</v>
      </c>
      <c r="T63" s="426">
        <v>1.9294450170559956</v>
      </c>
      <c r="U63" s="426">
        <v>1.5622082730086715</v>
      </c>
      <c r="V63" s="426">
        <v>1.2684916999616496</v>
      </c>
      <c r="W63" s="428">
        <v>1.0335694170576184</v>
      </c>
    </row>
    <row r="64" spans="1:23" ht="12.75" customHeight="1" outlineLevel="1">
      <c r="A64" s="388" t="s">
        <v>113</v>
      </c>
      <c r="B64" s="421">
        <v>436.59766250000001</v>
      </c>
      <c r="C64" s="422">
        <v>331.59698750000001</v>
      </c>
      <c r="D64" s="421">
        <v>265.66709850000001</v>
      </c>
      <c r="E64" s="420">
        <v>212.97733449999998</v>
      </c>
      <c r="F64" s="420">
        <v>170.85775783999998</v>
      </c>
      <c r="G64" s="420">
        <v>137.17899218999997</v>
      </c>
      <c r="H64" s="422">
        <v>110.24213814459998</v>
      </c>
      <c r="I64" s="421">
        <v>88.691297340499972</v>
      </c>
      <c r="J64" s="420">
        <v>71.44400589977397</v>
      </c>
      <c r="K64" s="420">
        <v>57.63587108898097</v>
      </c>
      <c r="L64" s="420">
        <v>46.576483579598033</v>
      </c>
      <c r="M64" s="422">
        <v>37.714289309567704</v>
      </c>
      <c r="N64" s="421">
        <v>30.608586409776656</v>
      </c>
      <c r="O64" s="420">
        <v>24.907192351307067</v>
      </c>
      <c r="P64" s="420">
        <v>20.32862638748567</v>
      </c>
      <c r="Q64" s="420">
        <v>16.647889614496545</v>
      </c>
      <c r="R64" s="422">
        <v>13.685112894752841</v>
      </c>
      <c r="S64" s="421">
        <v>11.296491908011195</v>
      </c>
      <c r="T64" s="420">
        <v>9.3670468909551996</v>
      </c>
      <c r="U64" s="420">
        <v>7.8048386179465279</v>
      </c>
      <c r="V64" s="420">
        <v>6.5363469179848783</v>
      </c>
      <c r="W64" s="422">
        <v>5.5027775009272597</v>
      </c>
    </row>
    <row r="65" spans="1:13" ht="12.75" customHeight="1" outlineLevel="1"/>
    <row r="66" spans="1:13" ht="12.75" customHeight="1" outlineLevel="1">
      <c r="A66" s="350"/>
      <c r="B66" s="496"/>
      <c r="C66" s="496"/>
      <c r="D66" s="496"/>
      <c r="E66" s="496"/>
      <c r="F66" s="496"/>
      <c r="G66" s="496"/>
      <c r="H66" s="496"/>
      <c r="I66" s="496"/>
      <c r="J66" s="496"/>
      <c r="K66" s="496"/>
      <c r="L66" s="496"/>
      <c r="M66" s="496"/>
    </row>
    <row r="67" spans="1:13" ht="12.75" customHeight="1" outlineLevel="1">
      <c r="B67" s="347"/>
      <c r="C67" s="347"/>
      <c r="D67" s="347"/>
      <c r="E67" s="347"/>
      <c r="F67" s="347"/>
      <c r="G67" s="347"/>
      <c r="H67" s="347"/>
      <c r="I67" s="347"/>
      <c r="J67" s="347"/>
      <c r="K67" s="347"/>
      <c r="L67" s="347"/>
      <c r="M67" s="347"/>
    </row>
    <row r="68" spans="1:13" ht="12.75" customHeight="1" outlineLevel="1">
      <c r="B68" s="347"/>
      <c r="C68" s="347"/>
      <c r="D68" s="347"/>
      <c r="E68" s="347"/>
      <c r="F68" s="347"/>
      <c r="G68" s="347"/>
      <c r="H68" s="347"/>
      <c r="I68" s="347"/>
      <c r="J68" s="347"/>
      <c r="K68" s="347"/>
      <c r="L68" s="347"/>
      <c r="M68" s="347"/>
    </row>
    <row r="70" spans="1:13">
      <c r="A70" s="356" t="s">
        <v>190</v>
      </c>
    </row>
    <row r="72" spans="1:13" ht="25.5" customHeight="1" outlineLevel="1">
      <c r="A72" s="415" t="s">
        <v>189</v>
      </c>
      <c r="B72" s="478" t="s">
        <v>163</v>
      </c>
      <c r="C72" s="478" t="s">
        <v>162</v>
      </c>
      <c r="D72" s="668" t="s">
        <v>161</v>
      </c>
      <c r="E72" s="668"/>
    </row>
    <row r="73" spans="1:13" ht="12.75" customHeight="1" outlineLevel="1">
      <c r="A73" s="394" t="s">
        <v>121</v>
      </c>
      <c r="B73" s="477">
        <v>0</v>
      </c>
      <c r="C73" s="413">
        <v>7.5</v>
      </c>
      <c r="D73" s="413" t="s">
        <v>168</v>
      </c>
      <c r="E73" s="412"/>
    </row>
    <row r="74" spans="1:13" ht="12.75" customHeight="1" outlineLevel="1">
      <c r="A74" s="389" t="s">
        <v>122</v>
      </c>
      <c r="B74" s="475">
        <v>0</v>
      </c>
      <c r="C74" s="393">
        <v>1</v>
      </c>
      <c r="D74" s="393" t="s">
        <v>158</v>
      </c>
      <c r="E74" s="410"/>
    </row>
    <row r="75" spans="1:13" ht="12.75" customHeight="1" outlineLevel="1">
      <c r="A75" s="389" t="s">
        <v>132</v>
      </c>
      <c r="B75" s="475">
        <v>0</v>
      </c>
      <c r="C75" s="393">
        <v>40</v>
      </c>
      <c r="D75" s="393" t="s">
        <v>153</v>
      </c>
      <c r="E75" s="410"/>
    </row>
    <row r="76" spans="1:13" ht="12.75" customHeight="1" outlineLevel="1">
      <c r="A76" s="389" t="s">
        <v>126</v>
      </c>
      <c r="B76" s="475">
        <v>0</v>
      </c>
      <c r="C76" s="393">
        <v>5</v>
      </c>
      <c r="D76" s="393" t="s">
        <v>168</v>
      </c>
      <c r="E76" s="410"/>
    </row>
    <row r="77" spans="1:13" ht="12.75" customHeight="1" outlineLevel="1">
      <c r="A77" s="389" t="s">
        <v>159</v>
      </c>
      <c r="B77" s="474">
        <v>0</v>
      </c>
      <c r="C77" s="473">
        <v>0</v>
      </c>
      <c r="D77" s="387" t="s">
        <v>158</v>
      </c>
      <c r="E77" s="407"/>
    </row>
    <row r="78" spans="1:13" ht="12.75" customHeight="1" outlineLevel="1">
      <c r="A78" s="380"/>
      <c r="B78" s="392">
        <v>0</v>
      </c>
      <c r="C78" s="396"/>
      <c r="D78" s="392"/>
      <c r="E78" s="380"/>
    </row>
    <row r="79" spans="1:13" ht="12.75" customHeight="1" outlineLevel="1"/>
    <row r="80" spans="1:13" ht="12.75" customHeight="1" outlineLevel="1">
      <c r="A80" s="350" t="s">
        <v>157</v>
      </c>
    </row>
    <row r="81" spans="1:23" ht="12.75" customHeight="1" outlineLevel="1"/>
    <row r="82" spans="1:23" ht="12.75" customHeight="1" outlineLevel="1">
      <c r="A82" s="350" t="s">
        <v>121</v>
      </c>
    </row>
    <row r="83" spans="1:23" ht="12.75" customHeight="1" outlineLevel="1">
      <c r="A83" s="414" t="s">
        <v>131</v>
      </c>
      <c r="B83" s="413">
        <v>0</v>
      </c>
      <c r="C83" s="412"/>
      <c r="D83" s="380"/>
      <c r="E83" s="380"/>
    </row>
    <row r="84" spans="1:23" ht="12.75" customHeight="1" outlineLevel="1">
      <c r="A84" s="411" t="s">
        <v>155</v>
      </c>
      <c r="B84" s="393">
        <v>7.5</v>
      </c>
      <c r="C84" s="410"/>
      <c r="D84" s="380"/>
      <c r="E84" s="380"/>
    </row>
    <row r="85" spans="1:23" ht="12.75" customHeight="1" outlineLevel="1">
      <c r="A85" s="411" t="s">
        <v>154</v>
      </c>
      <c r="B85" s="393" t="s">
        <v>168</v>
      </c>
      <c r="C85" s="410"/>
      <c r="D85" s="380"/>
      <c r="E85" s="380"/>
    </row>
    <row r="86" spans="1:23" ht="12.75" customHeight="1" outlineLevel="1">
      <c r="A86" s="409" t="s">
        <v>152</v>
      </c>
      <c r="B86" s="408">
        <v>0.2</v>
      </c>
      <c r="C86" s="407"/>
      <c r="D86" s="380"/>
      <c r="E86" s="380"/>
    </row>
    <row r="87" spans="1:23" ht="12.75" customHeight="1" outlineLevel="1">
      <c r="A87" s="380"/>
      <c r="B87" s="392"/>
      <c r="C87" s="380"/>
      <c r="D87" s="380"/>
      <c r="E87" s="380"/>
    </row>
    <row r="88" spans="1:23" ht="12.75" customHeight="1" outlineLevel="1">
      <c r="A88" s="380" t="s">
        <v>137</v>
      </c>
      <c r="B88" s="494">
        <v>1996</v>
      </c>
      <c r="C88" s="493">
        <v>1997</v>
      </c>
      <c r="D88" s="492">
        <v>1998</v>
      </c>
      <c r="E88" s="491">
        <v>1999</v>
      </c>
    </row>
    <row r="89" spans="1:23" ht="12.75" customHeight="1" outlineLevel="1">
      <c r="A89" s="402" t="s">
        <v>150</v>
      </c>
      <c r="B89" s="401">
        <v>11.253</v>
      </c>
      <c r="C89" s="400">
        <v>25.704999999999998</v>
      </c>
      <c r="D89" s="400">
        <v>25.954000000000001</v>
      </c>
      <c r="E89" s="479">
        <v>14.782999999999999</v>
      </c>
    </row>
    <row r="90" spans="1:23" ht="12.75" customHeight="1" outlineLevel="1">
      <c r="A90" s="380"/>
      <c r="B90" s="392"/>
      <c r="C90" s="380"/>
    </row>
    <row r="91" spans="1:23" ht="12.75" customHeight="1" outlineLevel="1">
      <c r="B91" s="364">
        <v>1996</v>
      </c>
      <c r="C91" s="362">
        <v>1997</v>
      </c>
      <c r="D91" s="364">
        <v>1998</v>
      </c>
      <c r="E91" s="363">
        <v>1999</v>
      </c>
      <c r="F91" s="363">
        <v>2000</v>
      </c>
      <c r="G91" s="363">
        <v>2001</v>
      </c>
      <c r="H91" s="362">
        <v>2002</v>
      </c>
      <c r="I91" s="364">
        <v>2003</v>
      </c>
      <c r="J91" s="363">
        <v>2004</v>
      </c>
      <c r="K91" s="363">
        <v>2005</v>
      </c>
      <c r="L91" s="363">
        <v>2006</v>
      </c>
      <c r="M91" s="362">
        <v>2007</v>
      </c>
      <c r="N91" s="364">
        <v>2008</v>
      </c>
      <c r="O91" s="363">
        <v>2009</v>
      </c>
      <c r="P91" s="363">
        <v>2010</v>
      </c>
      <c r="Q91" s="363">
        <v>2011</v>
      </c>
      <c r="R91" s="362">
        <v>2012</v>
      </c>
      <c r="S91" s="364">
        <v>2013</v>
      </c>
      <c r="T91" s="363">
        <v>2014</v>
      </c>
      <c r="U91" s="363">
        <v>2015</v>
      </c>
      <c r="V91" s="363">
        <v>2016</v>
      </c>
      <c r="W91" s="362">
        <v>2017</v>
      </c>
    </row>
    <row r="92" spans="1:23" ht="12.75" customHeight="1" outlineLevel="1">
      <c r="A92" s="394" t="s">
        <v>2</v>
      </c>
      <c r="B92" s="393">
        <v>0</v>
      </c>
      <c r="C92" s="391">
        <v>10.127700000000001</v>
      </c>
      <c r="D92" s="393">
        <v>31.236660000000001</v>
      </c>
      <c r="E92" s="392">
        <v>48.347927999999996</v>
      </c>
      <c r="F92" s="392">
        <v>51.983042399999995</v>
      </c>
      <c r="G92" s="392">
        <v>41.586433919999997</v>
      </c>
      <c r="H92" s="391">
        <v>33.269147136000001</v>
      </c>
      <c r="I92" s="393">
        <v>26.615317708799999</v>
      </c>
      <c r="J92" s="392">
        <v>21.292254167039999</v>
      </c>
      <c r="K92" s="392">
        <v>17.033803333632001</v>
      </c>
      <c r="L92" s="392">
        <v>13.6270426669056</v>
      </c>
      <c r="M92" s="391">
        <v>10.90163413352448</v>
      </c>
      <c r="N92" s="393">
        <v>8.7213073068195843</v>
      </c>
      <c r="O92" s="392">
        <v>6.9770458454556676</v>
      </c>
      <c r="P92" s="392">
        <v>5.5816366763645338</v>
      </c>
      <c r="Q92" s="392">
        <v>4.4653093410916274</v>
      </c>
      <c r="R92" s="391">
        <v>3.5722474728733018</v>
      </c>
      <c r="S92" s="393">
        <v>2.8577979782986414</v>
      </c>
      <c r="T92" s="392">
        <v>2.286238382638913</v>
      </c>
      <c r="U92" s="392">
        <v>1.8289907061111303</v>
      </c>
      <c r="V92" s="392">
        <v>1.4631925648889044</v>
      </c>
      <c r="W92" s="391">
        <v>1.1705540519111235</v>
      </c>
    </row>
    <row r="93" spans="1:23" ht="12.75" customHeight="1" outlineLevel="1">
      <c r="A93" s="389" t="s">
        <v>149</v>
      </c>
      <c r="B93" s="393">
        <v>11.253</v>
      </c>
      <c r="C93" s="391">
        <v>25.704999999999998</v>
      </c>
      <c r="D93" s="393">
        <v>25.954000000000001</v>
      </c>
      <c r="E93" s="392">
        <v>14.782999999999999</v>
      </c>
      <c r="F93" s="392">
        <v>0</v>
      </c>
      <c r="G93" s="392">
        <v>0</v>
      </c>
      <c r="H93" s="391">
        <v>0</v>
      </c>
      <c r="I93" s="393">
        <v>0</v>
      </c>
      <c r="J93" s="392">
        <v>0</v>
      </c>
      <c r="K93" s="392">
        <v>0</v>
      </c>
      <c r="L93" s="392">
        <v>0</v>
      </c>
      <c r="M93" s="391">
        <v>0</v>
      </c>
      <c r="N93" s="393">
        <v>0</v>
      </c>
      <c r="O93" s="392">
        <v>0</v>
      </c>
      <c r="P93" s="392">
        <v>0</v>
      </c>
      <c r="Q93" s="392">
        <v>0</v>
      </c>
      <c r="R93" s="391">
        <v>0</v>
      </c>
      <c r="S93" s="393">
        <v>0</v>
      </c>
      <c r="T93" s="392">
        <v>0</v>
      </c>
      <c r="U93" s="392">
        <v>0</v>
      </c>
      <c r="V93" s="392">
        <v>0</v>
      </c>
      <c r="W93" s="391">
        <v>0</v>
      </c>
    </row>
    <row r="94" spans="1:23" ht="12.75" customHeight="1" outlineLevel="1">
      <c r="A94" s="389" t="s">
        <v>148</v>
      </c>
      <c r="B94" s="347">
        <v>1.1253</v>
      </c>
      <c r="C94" s="347">
        <v>4.5960400000000003</v>
      </c>
      <c r="D94" s="369">
        <v>8.8427320000000016</v>
      </c>
      <c r="E94" s="347">
        <v>11.1478856</v>
      </c>
      <c r="F94" s="347">
        <v>10.396608479999999</v>
      </c>
      <c r="G94" s="347">
        <v>8.3172867840000002</v>
      </c>
      <c r="H94" s="368">
        <v>6.6538294272000007</v>
      </c>
      <c r="I94" s="369">
        <v>5.3230635417599999</v>
      </c>
      <c r="J94" s="347">
        <v>4.2584508334080002</v>
      </c>
      <c r="K94" s="347">
        <v>3.4067606667264005</v>
      </c>
      <c r="L94" s="347">
        <v>2.7254085333811204</v>
      </c>
      <c r="M94" s="368">
        <v>2.1803268267048961</v>
      </c>
      <c r="N94" s="369">
        <v>1.7442614613639169</v>
      </c>
      <c r="O94" s="347">
        <v>1.3954091690911337</v>
      </c>
      <c r="P94" s="347">
        <v>1.1163273352729068</v>
      </c>
      <c r="Q94" s="347">
        <v>0.89306186821832556</v>
      </c>
      <c r="R94" s="368">
        <v>0.71444949457466045</v>
      </c>
      <c r="S94" s="369">
        <v>0.57155959565972825</v>
      </c>
      <c r="T94" s="347">
        <v>0.45724767652778264</v>
      </c>
      <c r="U94" s="347">
        <v>0.36579814122222609</v>
      </c>
      <c r="V94" s="347">
        <v>0.29263851297778087</v>
      </c>
      <c r="W94" s="368">
        <v>0.2341108103822247</v>
      </c>
    </row>
    <row r="95" spans="1:23" ht="12.75" customHeight="1" outlineLevel="1">
      <c r="A95" s="388" t="s">
        <v>113</v>
      </c>
      <c r="B95" s="387">
        <v>10.127700000000001</v>
      </c>
      <c r="C95" s="385">
        <v>31.236660000000001</v>
      </c>
      <c r="D95" s="387">
        <v>48.347927999999996</v>
      </c>
      <c r="E95" s="386">
        <v>51.983042399999995</v>
      </c>
      <c r="F95" s="386">
        <v>41.586433919999997</v>
      </c>
      <c r="G95" s="386">
        <v>33.269147136000001</v>
      </c>
      <c r="H95" s="385">
        <v>26.615317708799999</v>
      </c>
      <c r="I95" s="387">
        <v>21.292254167039999</v>
      </c>
      <c r="J95" s="386">
        <v>17.033803333632001</v>
      </c>
      <c r="K95" s="386">
        <v>13.6270426669056</v>
      </c>
      <c r="L95" s="386">
        <v>10.90163413352448</v>
      </c>
      <c r="M95" s="385">
        <v>8.7213073068195843</v>
      </c>
      <c r="N95" s="387">
        <v>6.9770458454556676</v>
      </c>
      <c r="O95" s="386">
        <v>5.5816366763645338</v>
      </c>
      <c r="P95" s="386">
        <v>4.4653093410916274</v>
      </c>
      <c r="Q95" s="386">
        <v>3.5722474728733018</v>
      </c>
      <c r="R95" s="385">
        <v>2.8577979782986414</v>
      </c>
      <c r="S95" s="387">
        <v>2.286238382638913</v>
      </c>
      <c r="T95" s="386">
        <v>1.8289907061111303</v>
      </c>
      <c r="U95" s="386">
        <v>1.4631925648889044</v>
      </c>
      <c r="V95" s="386">
        <v>1.1705540519111235</v>
      </c>
      <c r="W95" s="385">
        <v>0.9364432415288988</v>
      </c>
    </row>
    <row r="96" spans="1:23" ht="12.75" customHeight="1" outlineLevel="1"/>
    <row r="97" spans="1:23" ht="12.75" customHeight="1" outlineLevel="1">
      <c r="A97" s="350" t="s">
        <v>122</v>
      </c>
    </row>
    <row r="98" spans="1:23" ht="12.75" customHeight="1" outlineLevel="1">
      <c r="A98" s="414" t="s">
        <v>131</v>
      </c>
      <c r="B98" s="413">
        <v>0</v>
      </c>
      <c r="C98" s="412"/>
      <c r="D98" s="380"/>
      <c r="E98" s="380"/>
    </row>
    <row r="99" spans="1:23" ht="12.75" customHeight="1" outlineLevel="1">
      <c r="A99" s="411" t="s">
        <v>155</v>
      </c>
      <c r="B99" s="393">
        <v>1</v>
      </c>
      <c r="C99" s="410"/>
      <c r="D99" s="380"/>
      <c r="E99" s="380"/>
    </row>
    <row r="100" spans="1:23" ht="12.75" customHeight="1" outlineLevel="1">
      <c r="A100" s="411" t="s">
        <v>154</v>
      </c>
      <c r="B100" s="393" t="s">
        <v>158</v>
      </c>
      <c r="C100" s="410"/>
      <c r="D100" s="380"/>
      <c r="E100" s="380"/>
    </row>
    <row r="101" spans="1:23" ht="12.75" customHeight="1" outlineLevel="1">
      <c r="A101" s="409" t="s">
        <v>152</v>
      </c>
      <c r="B101" s="408">
        <v>1</v>
      </c>
      <c r="C101" s="407"/>
      <c r="D101" s="380"/>
      <c r="E101" s="380"/>
    </row>
    <row r="102" spans="1:23" ht="12.75" customHeight="1" outlineLevel="1">
      <c r="A102" s="380"/>
      <c r="B102" s="392"/>
      <c r="C102" s="380"/>
      <c r="D102" s="380"/>
      <c r="E102" s="380"/>
    </row>
    <row r="103" spans="1:23" ht="12.75" customHeight="1" outlineLevel="1">
      <c r="A103" s="380" t="s">
        <v>137</v>
      </c>
      <c r="B103" s="494">
        <v>1996</v>
      </c>
      <c r="C103" s="493">
        <v>1997</v>
      </c>
      <c r="D103" s="492">
        <v>1998</v>
      </c>
      <c r="E103" s="491">
        <v>1999</v>
      </c>
    </row>
    <row r="104" spans="1:23" ht="12.75" customHeight="1" outlineLevel="1">
      <c r="A104" s="402" t="s">
        <v>150</v>
      </c>
      <c r="B104" s="401">
        <v>0.84450000000000003</v>
      </c>
      <c r="C104" s="400">
        <v>2.2324999999999999</v>
      </c>
      <c r="D104" s="400">
        <v>4.125</v>
      </c>
      <c r="E104" s="479">
        <v>3.2479999999999998</v>
      </c>
    </row>
    <row r="105" spans="1:23" ht="12.75" customHeight="1" outlineLevel="1">
      <c r="A105" s="380"/>
      <c r="B105" s="392"/>
      <c r="C105" s="380"/>
    </row>
    <row r="106" spans="1:23" ht="12.75" customHeight="1" outlineLevel="1">
      <c r="B106" s="364">
        <v>1996</v>
      </c>
      <c r="C106" s="362">
        <v>1997</v>
      </c>
      <c r="D106" s="364">
        <v>1998</v>
      </c>
      <c r="E106" s="363">
        <v>1999</v>
      </c>
      <c r="F106" s="363">
        <v>2000</v>
      </c>
      <c r="G106" s="363">
        <v>2001</v>
      </c>
      <c r="H106" s="362">
        <v>2002</v>
      </c>
      <c r="I106" s="364">
        <v>2003</v>
      </c>
      <c r="J106" s="363">
        <v>2004</v>
      </c>
      <c r="K106" s="363">
        <v>2005</v>
      </c>
      <c r="L106" s="363">
        <v>2006</v>
      </c>
      <c r="M106" s="362">
        <v>2007</v>
      </c>
      <c r="N106" s="364">
        <v>2008</v>
      </c>
      <c r="O106" s="363">
        <v>2009</v>
      </c>
      <c r="P106" s="363">
        <v>2010</v>
      </c>
      <c r="Q106" s="363">
        <v>2011</v>
      </c>
      <c r="R106" s="362">
        <v>2012</v>
      </c>
      <c r="S106" s="364">
        <v>2013</v>
      </c>
      <c r="T106" s="363">
        <v>2014</v>
      </c>
      <c r="U106" s="363">
        <v>2015</v>
      </c>
      <c r="V106" s="363">
        <v>2016</v>
      </c>
      <c r="W106" s="362">
        <v>2017</v>
      </c>
    </row>
    <row r="107" spans="1:23" ht="12.75" customHeight="1" outlineLevel="1">
      <c r="A107" s="394" t="s">
        <v>2</v>
      </c>
      <c r="B107" s="393">
        <v>0</v>
      </c>
      <c r="C107" s="391">
        <v>0</v>
      </c>
      <c r="D107" s="393">
        <v>0</v>
      </c>
      <c r="E107" s="392">
        <v>0</v>
      </c>
      <c r="F107" s="392">
        <v>0</v>
      </c>
      <c r="G107" s="392">
        <v>0</v>
      </c>
      <c r="H107" s="391">
        <v>0</v>
      </c>
      <c r="I107" s="393">
        <v>0</v>
      </c>
      <c r="J107" s="392">
        <v>0</v>
      </c>
      <c r="K107" s="392">
        <v>0</v>
      </c>
      <c r="L107" s="392">
        <v>0</v>
      </c>
      <c r="M107" s="391">
        <v>0</v>
      </c>
      <c r="N107" s="393">
        <v>0</v>
      </c>
      <c r="O107" s="392">
        <v>0</v>
      </c>
      <c r="P107" s="392">
        <v>0</v>
      </c>
      <c r="Q107" s="392">
        <v>0</v>
      </c>
      <c r="R107" s="391">
        <v>0</v>
      </c>
      <c r="S107" s="393">
        <v>0</v>
      </c>
      <c r="T107" s="392">
        <v>0</v>
      </c>
      <c r="U107" s="392">
        <v>0</v>
      </c>
      <c r="V107" s="392">
        <v>0</v>
      </c>
      <c r="W107" s="391">
        <v>0</v>
      </c>
    </row>
    <row r="108" spans="1:23" ht="12.75" customHeight="1" outlineLevel="1">
      <c r="A108" s="389" t="s">
        <v>149</v>
      </c>
      <c r="B108" s="393">
        <v>0.84450000000000003</v>
      </c>
      <c r="C108" s="391">
        <v>2.2324999999999999</v>
      </c>
      <c r="D108" s="393">
        <v>4.125</v>
      </c>
      <c r="E108" s="392">
        <v>3.2479999999999998</v>
      </c>
      <c r="F108" s="392">
        <v>0</v>
      </c>
      <c r="G108" s="392">
        <v>0</v>
      </c>
      <c r="H108" s="391">
        <v>0</v>
      </c>
      <c r="I108" s="393">
        <v>0</v>
      </c>
      <c r="J108" s="392">
        <v>0</v>
      </c>
      <c r="K108" s="392">
        <v>0</v>
      </c>
      <c r="L108" s="392">
        <v>0</v>
      </c>
      <c r="M108" s="391">
        <v>0</v>
      </c>
      <c r="N108" s="393">
        <v>0</v>
      </c>
      <c r="O108" s="392">
        <v>0</v>
      </c>
      <c r="P108" s="392">
        <v>0</v>
      </c>
      <c r="Q108" s="392">
        <v>0</v>
      </c>
      <c r="R108" s="391">
        <v>0</v>
      </c>
      <c r="S108" s="393">
        <v>0</v>
      </c>
      <c r="T108" s="392">
        <v>0</v>
      </c>
      <c r="U108" s="392">
        <v>0</v>
      </c>
      <c r="V108" s="392">
        <v>0</v>
      </c>
      <c r="W108" s="391">
        <v>0</v>
      </c>
    </row>
    <row r="109" spans="1:23" ht="12.75" customHeight="1" outlineLevel="1">
      <c r="A109" s="389" t="s">
        <v>148</v>
      </c>
      <c r="B109" s="347">
        <v>0.84450000000000003</v>
      </c>
      <c r="C109" s="347">
        <v>2.2324999999999999</v>
      </c>
      <c r="D109" s="369">
        <v>4.125</v>
      </c>
      <c r="E109" s="347">
        <v>3.2479999999999998</v>
      </c>
      <c r="F109" s="347">
        <v>0</v>
      </c>
      <c r="G109" s="347">
        <v>0</v>
      </c>
      <c r="H109" s="368">
        <v>0</v>
      </c>
      <c r="I109" s="369">
        <v>0</v>
      </c>
      <c r="J109" s="347">
        <v>0</v>
      </c>
      <c r="K109" s="347">
        <v>0</v>
      </c>
      <c r="L109" s="347">
        <v>0</v>
      </c>
      <c r="M109" s="368">
        <v>0</v>
      </c>
      <c r="N109" s="369">
        <v>0</v>
      </c>
      <c r="O109" s="347">
        <v>0</v>
      </c>
      <c r="P109" s="347">
        <v>0</v>
      </c>
      <c r="Q109" s="347">
        <v>0</v>
      </c>
      <c r="R109" s="368">
        <v>0</v>
      </c>
      <c r="S109" s="369">
        <v>0</v>
      </c>
      <c r="T109" s="347">
        <v>0</v>
      </c>
      <c r="U109" s="347">
        <v>0</v>
      </c>
      <c r="V109" s="347">
        <v>0</v>
      </c>
      <c r="W109" s="368">
        <v>0</v>
      </c>
    </row>
    <row r="110" spans="1:23" ht="12.75" customHeight="1" outlineLevel="1">
      <c r="A110" s="388" t="s">
        <v>113</v>
      </c>
      <c r="B110" s="387">
        <v>0</v>
      </c>
      <c r="C110" s="385">
        <v>0</v>
      </c>
      <c r="D110" s="387">
        <v>0</v>
      </c>
      <c r="E110" s="386">
        <v>0</v>
      </c>
      <c r="F110" s="386">
        <v>0</v>
      </c>
      <c r="G110" s="386">
        <v>0</v>
      </c>
      <c r="H110" s="385">
        <v>0</v>
      </c>
      <c r="I110" s="387">
        <v>0</v>
      </c>
      <c r="J110" s="386">
        <v>0</v>
      </c>
      <c r="K110" s="386">
        <v>0</v>
      </c>
      <c r="L110" s="386">
        <v>0</v>
      </c>
      <c r="M110" s="385">
        <v>0</v>
      </c>
      <c r="N110" s="387">
        <v>0</v>
      </c>
      <c r="O110" s="386">
        <v>0</v>
      </c>
      <c r="P110" s="386">
        <v>0</v>
      </c>
      <c r="Q110" s="386">
        <v>0</v>
      </c>
      <c r="R110" s="385">
        <v>0</v>
      </c>
      <c r="S110" s="387">
        <v>0</v>
      </c>
      <c r="T110" s="386">
        <v>0</v>
      </c>
      <c r="U110" s="386">
        <v>0</v>
      </c>
      <c r="V110" s="386">
        <v>0</v>
      </c>
      <c r="W110" s="385">
        <v>0</v>
      </c>
    </row>
    <row r="111" spans="1:23" ht="12.75" customHeight="1" outlineLevel="1"/>
    <row r="112" spans="1:23" ht="12.75" customHeight="1" outlineLevel="1">
      <c r="A112" s="350" t="s">
        <v>132</v>
      </c>
    </row>
    <row r="113" spans="1:23" ht="12.75" customHeight="1" outlineLevel="1">
      <c r="A113" s="414" t="s">
        <v>131</v>
      </c>
      <c r="B113" s="413">
        <v>0</v>
      </c>
      <c r="C113" s="412"/>
      <c r="D113" s="380"/>
      <c r="E113" s="380"/>
    </row>
    <row r="114" spans="1:23" ht="12.75" customHeight="1" outlineLevel="1">
      <c r="A114" s="411" t="s">
        <v>155</v>
      </c>
      <c r="B114" s="393">
        <v>40</v>
      </c>
      <c r="C114" s="410"/>
      <c r="D114" s="380"/>
      <c r="E114" s="380"/>
    </row>
    <row r="115" spans="1:23" ht="12.75" customHeight="1" outlineLevel="1">
      <c r="A115" s="411" t="s">
        <v>154</v>
      </c>
      <c r="B115" s="393" t="s">
        <v>153</v>
      </c>
      <c r="C115" s="410"/>
      <c r="D115" s="380"/>
      <c r="E115" s="380"/>
    </row>
    <row r="116" spans="1:23" ht="12.75" customHeight="1" outlineLevel="1">
      <c r="A116" s="409" t="s">
        <v>152</v>
      </c>
      <c r="B116" s="408">
        <v>2.5000000000000001E-2</v>
      </c>
      <c r="C116" s="407"/>
      <c r="D116" s="380"/>
      <c r="E116" s="380"/>
    </row>
    <row r="117" spans="1:23" ht="12.75" customHeight="1" outlineLevel="1">
      <c r="A117" s="380"/>
      <c r="B117" s="392"/>
      <c r="C117" s="380"/>
      <c r="D117" s="380"/>
      <c r="E117" s="380"/>
    </row>
    <row r="118" spans="1:23" ht="12.75" customHeight="1" outlineLevel="1">
      <c r="A118" s="380" t="s">
        <v>137</v>
      </c>
      <c r="B118" s="494">
        <v>1996</v>
      </c>
      <c r="C118" s="493">
        <v>1997</v>
      </c>
      <c r="D118" s="492">
        <v>1998</v>
      </c>
      <c r="E118" s="491">
        <v>1999</v>
      </c>
    </row>
    <row r="119" spans="1:23" ht="12.75" customHeight="1" outlineLevel="1">
      <c r="A119" s="402" t="s">
        <v>150</v>
      </c>
      <c r="B119" s="401">
        <v>0</v>
      </c>
      <c r="C119" s="400">
        <v>9.8500000000000004E-2</v>
      </c>
      <c r="D119" s="400">
        <v>0.159</v>
      </c>
      <c r="E119" s="479">
        <v>0</v>
      </c>
    </row>
    <row r="120" spans="1:23" ht="12.75" customHeight="1" outlineLevel="1">
      <c r="A120" s="380"/>
      <c r="B120" s="392"/>
      <c r="C120" s="380"/>
    </row>
    <row r="121" spans="1:23" ht="12.75" customHeight="1" outlineLevel="1">
      <c r="B121" s="364">
        <v>1996</v>
      </c>
      <c r="C121" s="362">
        <v>1997</v>
      </c>
      <c r="D121" s="364">
        <v>1998</v>
      </c>
      <c r="E121" s="363">
        <v>1999</v>
      </c>
      <c r="F121" s="363">
        <v>2000</v>
      </c>
      <c r="G121" s="363">
        <v>2001</v>
      </c>
      <c r="H121" s="362">
        <v>2002</v>
      </c>
      <c r="I121" s="364">
        <v>2003</v>
      </c>
      <c r="J121" s="363">
        <v>2004</v>
      </c>
      <c r="K121" s="363">
        <v>2005</v>
      </c>
      <c r="L121" s="363">
        <v>2006</v>
      </c>
      <c r="M121" s="362">
        <v>2007</v>
      </c>
      <c r="N121" s="364">
        <v>2008</v>
      </c>
      <c r="O121" s="363">
        <v>2009</v>
      </c>
      <c r="P121" s="363">
        <v>2010</v>
      </c>
      <c r="Q121" s="363">
        <v>2011</v>
      </c>
      <c r="R121" s="362">
        <v>2012</v>
      </c>
      <c r="S121" s="364">
        <v>2013</v>
      </c>
      <c r="T121" s="363">
        <v>2014</v>
      </c>
      <c r="U121" s="363">
        <v>2015</v>
      </c>
      <c r="V121" s="363">
        <v>2016</v>
      </c>
      <c r="W121" s="362">
        <v>2017</v>
      </c>
    </row>
    <row r="122" spans="1:23" ht="12.75" customHeight="1" outlineLevel="1">
      <c r="A122" s="394" t="s">
        <v>2</v>
      </c>
      <c r="B122" s="393">
        <v>0</v>
      </c>
      <c r="C122" s="391">
        <v>0</v>
      </c>
      <c r="D122" s="393">
        <v>9.7268750000000001E-2</v>
      </c>
      <c r="E122" s="392">
        <v>0.25181874999999998</v>
      </c>
      <c r="F122" s="392">
        <v>0.24538124999999997</v>
      </c>
      <c r="G122" s="392">
        <v>0.23894374999999995</v>
      </c>
      <c r="H122" s="391">
        <v>0.23250624999999994</v>
      </c>
      <c r="I122" s="393">
        <v>0.22606874999999993</v>
      </c>
      <c r="J122" s="392">
        <v>0.21963124999999992</v>
      </c>
      <c r="K122" s="392">
        <v>0.2131937499999999</v>
      </c>
      <c r="L122" s="392">
        <v>0.20675624999999989</v>
      </c>
      <c r="M122" s="391">
        <v>0.20031874999999988</v>
      </c>
      <c r="N122" s="393">
        <v>0.19388124999999987</v>
      </c>
      <c r="O122" s="392">
        <v>0.18744374999999985</v>
      </c>
      <c r="P122" s="392">
        <v>0.18100624999999984</v>
      </c>
      <c r="Q122" s="392">
        <v>0.17456874999999983</v>
      </c>
      <c r="R122" s="391">
        <v>0.16813124999999982</v>
      </c>
      <c r="S122" s="393">
        <v>0.1616937499999998</v>
      </c>
      <c r="T122" s="392">
        <v>0.15525624999999979</v>
      </c>
      <c r="U122" s="392">
        <v>0.14881874999999978</v>
      </c>
      <c r="V122" s="392">
        <v>0.14238124999999976</v>
      </c>
      <c r="W122" s="391">
        <v>0.13594374999999975</v>
      </c>
    </row>
    <row r="123" spans="1:23" ht="12.75" customHeight="1" outlineLevel="1">
      <c r="A123" s="389" t="s">
        <v>149</v>
      </c>
      <c r="B123" s="393">
        <v>0</v>
      </c>
      <c r="C123" s="391">
        <v>9.8500000000000004E-2</v>
      </c>
      <c r="D123" s="393">
        <v>0.159</v>
      </c>
      <c r="E123" s="392">
        <v>0</v>
      </c>
      <c r="F123" s="392">
        <v>0</v>
      </c>
      <c r="G123" s="392">
        <v>0</v>
      </c>
      <c r="H123" s="391">
        <v>0</v>
      </c>
      <c r="I123" s="393">
        <v>0</v>
      </c>
      <c r="J123" s="392">
        <v>0</v>
      </c>
      <c r="K123" s="392">
        <v>0</v>
      </c>
      <c r="L123" s="392">
        <v>0</v>
      </c>
      <c r="M123" s="391">
        <v>0</v>
      </c>
      <c r="N123" s="393">
        <v>0</v>
      </c>
      <c r="O123" s="392">
        <v>0</v>
      </c>
      <c r="P123" s="392">
        <v>0</v>
      </c>
      <c r="Q123" s="392">
        <v>0</v>
      </c>
      <c r="R123" s="391">
        <v>0</v>
      </c>
      <c r="S123" s="393">
        <v>0</v>
      </c>
      <c r="T123" s="392">
        <v>0</v>
      </c>
      <c r="U123" s="392">
        <v>0</v>
      </c>
      <c r="V123" s="392">
        <v>0</v>
      </c>
      <c r="W123" s="391">
        <v>0</v>
      </c>
    </row>
    <row r="124" spans="1:23" ht="12.75" customHeight="1" outlineLevel="1">
      <c r="A124" s="389" t="s">
        <v>148</v>
      </c>
      <c r="B124" s="393">
        <v>0</v>
      </c>
      <c r="C124" s="391">
        <v>1.2312500000000001E-3</v>
      </c>
      <c r="D124" s="393">
        <v>4.45E-3</v>
      </c>
      <c r="E124" s="392">
        <v>6.4375000000000005E-3</v>
      </c>
      <c r="F124" s="392">
        <v>6.4375000000000005E-3</v>
      </c>
      <c r="G124" s="392">
        <v>6.4375000000000005E-3</v>
      </c>
      <c r="H124" s="391">
        <v>6.4375000000000005E-3</v>
      </c>
      <c r="I124" s="393">
        <v>6.4375000000000005E-3</v>
      </c>
      <c r="J124" s="392">
        <v>6.4375000000000005E-3</v>
      </c>
      <c r="K124" s="392">
        <v>6.4375000000000005E-3</v>
      </c>
      <c r="L124" s="392">
        <v>6.4375000000000005E-3</v>
      </c>
      <c r="M124" s="391">
        <v>6.4375000000000005E-3</v>
      </c>
      <c r="N124" s="393">
        <v>6.4375000000000005E-3</v>
      </c>
      <c r="O124" s="392">
        <v>6.4375000000000005E-3</v>
      </c>
      <c r="P124" s="392">
        <v>6.4375000000000005E-3</v>
      </c>
      <c r="Q124" s="392">
        <v>6.4375000000000005E-3</v>
      </c>
      <c r="R124" s="391">
        <v>6.4375000000000005E-3</v>
      </c>
      <c r="S124" s="634">
        <v>6.4375000000000005E-3</v>
      </c>
      <c r="T124" s="635">
        <v>6.4375000000000005E-3</v>
      </c>
      <c r="U124" s="635">
        <v>6.4375000000000005E-3</v>
      </c>
      <c r="V124" s="635">
        <v>6.4375000000000005E-3</v>
      </c>
      <c r="W124" s="636">
        <v>6.4375000000000005E-3</v>
      </c>
    </row>
    <row r="125" spans="1:23" ht="12.75" customHeight="1" outlineLevel="1">
      <c r="A125" s="388" t="s">
        <v>113</v>
      </c>
      <c r="B125" s="387">
        <v>0</v>
      </c>
      <c r="C125" s="385">
        <v>9.7268750000000001E-2</v>
      </c>
      <c r="D125" s="387">
        <v>0.25181874999999998</v>
      </c>
      <c r="E125" s="386">
        <v>0.24538124999999997</v>
      </c>
      <c r="F125" s="386">
        <v>0.23894374999999995</v>
      </c>
      <c r="G125" s="386">
        <v>0.23250624999999994</v>
      </c>
      <c r="H125" s="385">
        <v>0.22606874999999993</v>
      </c>
      <c r="I125" s="387">
        <v>0.21963124999999992</v>
      </c>
      <c r="J125" s="386">
        <v>0.2131937499999999</v>
      </c>
      <c r="K125" s="386">
        <v>0.20675624999999989</v>
      </c>
      <c r="L125" s="386">
        <v>0.20031874999999988</v>
      </c>
      <c r="M125" s="385">
        <v>0.19388124999999987</v>
      </c>
      <c r="N125" s="387">
        <v>0.18744374999999985</v>
      </c>
      <c r="O125" s="386">
        <v>0.18100624999999984</v>
      </c>
      <c r="P125" s="386">
        <v>0.17456874999999983</v>
      </c>
      <c r="Q125" s="386">
        <v>0.16813124999999982</v>
      </c>
      <c r="R125" s="385">
        <v>0.1616937499999998</v>
      </c>
      <c r="S125" s="387">
        <v>0.15525624999999979</v>
      </c>
      <c r="T125" s="386">
        <v>0.14881874999999978</v>
      </c>
      <c r="U125" s="386">
        <v>0.14238124999999976</v>
      </c>
      <c r="V125" s="386">
        <v>0.13594374999999975</v>
      </c>
      <c r="W125" s="385">
        <v>0.12950624999999974</v>
      </c>
    </row>
    <row r="126" spans="1:23" ht="12.75" customHeight="1" outlineLevel="1">
      <c r="M126" s="438"/>
    </row>
    <row r="127" spans="1:23" ht="12.75" customHeight="1" outlineLevel="1">
      <c r="A127" s="350" t="s">
        <v>126</v>
      </c>
    </row>
    <row r="128" spans="1:23" ht="12.75" customHeight="1" outlineLevel="1">
      <c r="A128" s="414" t="s">
        <v>131</v>
      </c>
      <c r="B128" s="413">
        <v>0</v>
      </c>
      <c r="C128" s="412"/>
      <c r="D128" s="380"/>
      <c r="E128" s="380"/>
    </row>
    <row r="129" spans="1:23" ht="12.75" customHeight="1" outlineLevel="1">
      <c r="A129" s="411" t="s">
        <v>155</v>
      </c>
      <c r="B129" s="393">
        <v>5</v>
      </c>
      <c r="C129" s="410"/>
      <c r="D129" s="380"/>
      <c r="E129" s="380"/>
    </row>
    <row r="130" spans="1:23" ht="12.75" customHeight="1" outlineLevel="1">
      <c r="A130" s="411" t="s">
        <v>154</v>
      </c>
      <c r="B130" s="393" t="s">
        <v>168</v>
      </c>
      <c r="C130" s="410"/>
      <c r="D130" s="380"/>
      <c r="E130" s="380"/>
    </row>
    <row r="131" spans="1:23" ht="12.75" customHeight="1" outlineLevel="1">
      <c r="A131" s="409" t="s">
        <v>152</v>
      </c>
      <c r="B131" s="408">
        <v>0.30000000000000004</v>
      </c>
      <c r="C131" s="407"/>
      <c r="D131" s="380"/>
      <c r="E131" s="380"/>
    </row>
    <row r="132" spans="1:23" ht="12.75" customHeight="1" outlineLevel="1">
      <c r="A132" s="380"/>
      <c r="B132" s="392"/>
      <c r="C132" s="380"/>
      <c r="D132" s="380"/>
      <c r="E132" s="380"/>
    </row>
    <row r="133" spans="1:23" ht="12.75" customHeight="1" outlineLevel="1">
      <c r="A133" s="380" t="s">
        <v>137</v>
      </c>
      <c r="B133" s="494">
        <v>1996</v>
      </c>
      <c r="C133" s="493">
        <v>1997</v>
      </c>
      <c r="D133" s="492">
        <v>1998</v>
      </c>
      <c r="E133" s="491">
        <v>1999</v>
      </c>
    </row>
    <row r="134" spans="1:23" ht="12.75" customHeight="1" outlineLevel="1">
      <c r="A134" s="402" t="s">
        <v>150</v>
      </c>
      <c r="B134" s="401">
        <v>0</v>
      </c>
      <c r="C134" s="400">
        <v>0.61349999999999993</v>
      </c>
      <c r="D134" s="400">
        <v>1.9209999999999998</v>
      </c>
      <c r="E134" s="479">
        <v>0.69399999999999995</v>
      </c>
    </row>
    <row r="135" spans="1:23" ht="12.75" customHeight="1" outlineLevel="1">
      <c r="A135" s="380"/>
      <c r="B135" s="392"/>
      <c r="C135" s="380"/>
    </row>
    <row r="136" spans="1:23" ht="12.75" customHeight="1" outlineLevel="1">
      <c r="B136" s="364">
        <v>1996</v>
      </c>
      <c r="C136" s="362">
        <v>1997</v>
      </c>
      <c r="D136" s="364">
        <v>1998</v>
      </c>
      <c r="E136" s="363">
        <v>1999</v>
      </c>
      <c r="F136" s="363">
        <v>2000</v>
      </c>
      <c r="G136" s="363">
        <v>2001</v>
      </c>
      <c r="H136" s="362">
        <v>2002</v>
      </c>
      <c r="I136" s="364">
        <v>2003</v>
      </c>
      <c r="J136" s="363">
        <v>2004</v>
      </c>
      <c r="K136" s="363">
        <v>2005</v>
      </c>
      <c r="L136" s="363">
        <v>2006</v>
      </c>
      <c r="M136" s="362">
        <v>2007</v>
      </c>
      <c r="N136" s="364">
        <v>2008</v>
      </c>
      <c r="O136" s="363">
        <v>2009</v>
      </c>
      <c r="P136" s="363">
        <v>2010</v>
      </c>
      <c r="Q136" s="363">
        <v>2011</v>
      </c>
      <c r="R136" s="362">
        <v>2012</v>
      </c>
      <c r="S136" s="364">
        <v>2013</v>
      </c>
      <c r="T136" s="363">
        <v>2014</v>
      </c>
      <c r="U136" s="363">
        <v>2015</v>
      </c>
      <c r="V136" s="363">
        <v>2016</v>
      </c>
      <c r="W136" s="362">
        <v>2017</v>
      </c>
    </row>
    <row r="137" spans="1:23" ht="12.75" customHeight="1" outlineLevel="1">
      <c r="A137" s="394" t="s">
        <v>2</v>
      </c>
      <c r="B137" s="393">
        <v>0</v>
      </c>
      <c r="C137" s="391">
        <v>0</v>
      </c>
      <c r="D137" s="393">
        <v>0.52147499999999991</v>
      </c>
      <c r="E137" s="392">
        <v>1.9978825</v>
      </c>
      <c r="F137" s="392">
        <v>1.98841775</v>
      </c>
      <c r="G137" s="392">
        <v>1.391892425</v>
      </c>
      <c r="H137" s="391">
        <v>0.97432469749999995</v>
      </c>
      <c r="I137" s="393">
        <v>0.68202728824999992</v>
      </c>
      <c r="J137" s="392">
        <v>0.47741910177499991</v>
      </c>
      <c r="K137" s="392">
        <v>0.33419337124249993</v>
      </c>
      <c r="L137" s="392">
        <v>0.23393535986974995</v>
      </c>
      <c r="M137" s="391">
        <v>0.16375475190882494</v>
      </c>
      <c r="N137" s="393">
        <v>0.11462832633617745</v>
      </c>
      <c r="O137" s="392">
        <v>8.0239828435324206E-2</v>
      </c>
      <c r="P137" s="392">
        <v>5.6167879904726936E-2</v>
      </c>
      <c r="Q137" s="392">
        <v>3.9317515933308851E-2</v>
      </c>
      <c r="R137" s="391">
        <v>2.7522261153316192E-2</v>
      </c>
      <c r="S137" s="393">
        <v>1.9265582807321331E-2</v>
      </c>
      <c r="T137" s="392">
        <v>1.348590796512493E-2</v>
      </c>
      <c r="U137" s="392">
        <v>9.4401355755874515E-3</v>
      </c>
      <c r="V137" s="392">
        <v>6.6080949029112155E-3</v>
      </c>
      <c r="W137" s="391">
        <v>4.6256664320378504E-3</v>
      </c>
    </row>
    <row r="138" spans="1:23" ht="12.75" customHeight="1" outlineLevel="1">
      <c r="A138" s="389" t="s">
        <v>149</v>
      </c>
      <c r="B138" s="393">
        <v>0</v>
      </c>
      <c r="C138" s="391">
        <v>0.61349999999999993</v>
      </c>
      <c r="D138" s="393">
        <v>1.9209999999999998</v>
      </c>
      <c r="E138" s="392">
        <v>0.69399999999999995</v>
      </c>
      <c r="F138" s="392">
        <v>0</v>
      </c>
      <c r="G138" s="392">
        <v>0</v>
      </c>
      <c r="H138" s="391">
        <v>0</v>
      </c>
      <c r="I138" s="393">
        <v>0</v>
      </c>
      <c r="J138" s="392">
        <v>0</v>
      </c>
      <c r="K138" s="392">
        <v>0</v>
      </c>
      <c r="L138" s="392">
        <v>0</v>
      </c>
      <c r="M138" s="391">
        <v>0</v>
      </c>
      <c r="N138" s="393">
        <v>0</v>
      </c>
      <c r="O138" s="392">
        <v>0</v>
      </c>
      <c r="P138" s="392">
        <v>0</v>
      </c>
      <c r="Q138" s="392">
        <v>0</v>
      </c>
      <c r="R138" s="391">
        <v>0</v>
      </c>
      <c r="S138" s="393">
        <v>0</v>
      </c>
      <c r="T138" s="392">
        <v>0</v>
      </c>
      <c r="U138" s="392">
        <v>0</v>
      </c>
      <c r="V138" s="392">
        <v>0</v>
      </c>
      <c r="W138" s="391">
        <v>0</v>
      </c>
    </row>
    <row r="139" spans="1:23" ht="12.75" customHeight="1" outlineLevel="1">
      <c r="A139" s="389" t="s">
        <v>148</v>
      </c>
      <c r="B139" s="347">
        <v>0</v>
      </c>
      <c r="C139" s="347">
        <v>9.202500000000001E-2</v>
      </c>
      <c r="D139" s="369">
        <v>0.4445925</v>
      </c>
      <c r="E139" s="347">
        <v>0.70346475000000008</v>
      </c>
      <c r="F139" s="347">
        <v>0.59652532500000011</v>
      </c>
      <c r="G139" s="347">
        <v>0.41756772750000004</v>
      </c>
      <c r="H139" s="368">
        <v>0.29229740925000003</v>
      </c>
      <c r="I139" s="369">
        <v>0.20460818647500001</v>
      </c>
      <c r="J139" s="347">
        <v>0.14322573053249998</v>
      </c>
      <c r="K139" s="347">
        <v>0.10025801137274999</v>
      </c>
      <c r="L139" s="347">
        <v>7.0180607960924998E-2</v>
      </c>
      <c r="M139" s="368">
        <v>4.9126425572647486E-2</v>
      </c>
      <c r="N139" s="369">
        <v>3.4388497900853243E-2</v>
      </c>
      <c r="O139" s="347">
        <v>2.4071948530597267E-2</v>
      </c>
      <c r="P139" s="347">
        <v>1.6850363971418085E-2</v>
      </c>
      <c r="Q139" s="347">
        <v>1.1795254779992657E-2</v>
      </c>
      <c r="R139" s="368">
        <v>8.2566783459948594E-3</v>
      </c>
      <c r="S139" s="369">
        <v>5.7796748421964006E-3</v>
      </c>
      <c r="T139" s="347">
        <v>4.0457723895374791E-3</v>
      </c>
      <c r="U139" s="347">
        <v>2.832040672676236E-3</v>
      </c>
      <c r="V139" s="347">
        <v>1.9824284708733651E-3</v>
      </c>
      <c r="W139" s="368">
        <v>1.3876999296113554E-3</v>
      </c>
    </row>
    <row r="140" spans="1:23" ht="12.75" customHeight="1" outlineLevel="1">
      <c r="A140" s="388" t="s">
        <v>113</v>
      </c>
      <c r="B140" s="387">
        <v>0</v>
      </c>
      <c r="C140" s="385">
        <v>0.52147499999999991</v>
      </c>
      <c r="D140" s="387">
        <v>1.9978825</v>
      </c>
      <c r="E140" s="386">
        <v>1.98841775</v>
      </c>
      <c r="F140" s="386">
        <v>1.391892425</v>
      </c>
      <c r="G140" s="386">
        <v>0.97432469749999995</v>
      </c>
      <c r="H140" s="385">
        <v>0.68202728824999992</v>
      </c>
      <c r="I140" s="387">
        <v>0.47741910177499991</v>
      </c>
      <c r="J140" s="386">
        <v>0.33419337124249993</v>
      </c>
      <c r="K140" s="386">
        <v>0.23393535986974995</v>
      </c>
      <c r="L140" s="386">
        <v>0.16375475190882494</v>
      </c>
      <c r="M140" s="385">
        <v>0.11462832633617745</v>
      </c>
      <c r="N140" s="387">
        <v>8.0239828435324206E-2</v>
      </c>
      <c r="O140" s="386">
        <v>5.6167879904726936E-2</v>
      </c>
      <c r="P140" s="386">
        <v>3.9317515933308851E-2</v>
      </c>
      <c r="Q140" s="386">
        <v>2.7522261153316192E-2</v>
      </c>
      <c r="R140" s="385">
        <v>1.9265582807321331E-2</v>
      </c>
      <c r="S140" s="387">
        <v>1.348590796512493E-2</v>
      </c>
      <c r="T140" s="386">
        <v>9.4401355755874515E-3</v>
      </c>
      <c r="U140" s="386">
        <v>6.6080949029112155E-3</v>
      </c>
      <c r="V140" s="386">
        <v>4.6256664320378504E-3</v>
      </c>
      <c r="W140" s="385">
        <v>3.237966502426495E-3</v>
      </c>
    </row>
    <row r="141" spans="1:23" ht="12.75" customHeight="1" outlineLevel="1"/>
    <row r="142" spans="1:23" ht="12.75" customHeight="1" outlineLevel="1"/>
    <row r="143" spans="1:23" ht="12.75" customHeight="1" outlineLevel="1">
      <c r="A143" s="350" t="s">
        <v>159</v>
      </c>
    </row>
    <row r="144" spans="1:23" ht="12.75" customHeight="1" outlineLevel="1">
      <c r="A144" s="414" t="s">
        <v>131</v>
      </c>
      <c r="B144" s="413">
        <v>0</v>
      </c>
      <c r="C144" s="412"/>
      <c r="D144" s="380"/>
      <c r="E144" s="380"/>
    </row>
    <row r="145" spans="1:23" ht="12.75" customHeight="1" outlineLevel="1">
      <c r="A145" s="411" t="s">
        <v>155</v>
      </c>
      <c r="B145" s="393">
        <v>0</v>
      </c>
      <c r="C145" s="410"/>
      <c r="D145" s="380"/>
      <c r="E145" s="380"/>
    </row>
    <row r="146" spans="1:23" ht="12.75" customHeight="1" outlineLevel="1">
      <c r="A146" s="411" t="s">
        <v>154</v>
      </c>
      <c r="B146" s="393" t="s">
        <v>158</v>
      </c>
      <c r="C146" s="410"/>
      <c r="D146" s="380"/>
      <c r="E146" s="380"/>
    </row>
    <row r="147" spans="1:23" ht="12.75" customHeight="1" outlineLevel="1">
      <c r="A147" s="409" t="s">
        <v>152</v>
      </c>
      <c r="B147" s="408">
        <v>1</v>
      </c>
      <c r="C147" s="407"/>
      <c r="D147" s="380"/>
      <c r="E147" s="380"/>
    </row>
    <row r="148" spans="1:23" ht="12.75" customHeight="1" outlineLevel="1">
      <c r="A148" s="380"/>
      <c r="B148" s="392"/>
      <c r="C148" s="380"/>
      <c r="D148" s="380"/>
      <c r="E148" s="380"/>
    </row>
    <row r="149" spans="1:23" ht="12.75" customHeight="1" outlineLevel="1">
      <c r="A149" s="380" t="s">
        <v>137</v>
      </c>
      <c r="B149" s="494">
        <v>1996</v>
      </c>
      <c r="C149" s="493">
        <v>1997</v>
      </c>
      <c r="D149" s="492">
        <v>1998</v>
      </c>
      <c r="E149" s="491">
        <v>1999</v>
      </c>
    </row>
    <row r="150" spans="1:23" ht="12.75" customHeight="1" outlineLevel="1">
      <c r="A150" s="402" t="s">
        <v>150</v>
      </c>
      <c r="B150" s="401">
        <v>0</v>
      </c>
      <c r="C150" s="400">
        <v>0</v>
      </c>
      <c r="D150" s="400">
        <v>2.3010000000000002</v>
      </c>
      <c r="E150" s="479">
        <v>2.6440000000000001</v>
      </c>
    </row>
    <row r="151" spans="1:23" ht="12.75" customHeight="1" outlineLevel="1">
      <c r="A151" s="380"/>
      <c r="B151" s="392"/>
      <c r="C151" s="380"/>
    </row>
    <row r="152" spans="1:23" ht="12.75" customHeight="1" outlineLevel="1">
      <c r="B152" s="364">
        <v>1996</v>
      </c>
      <c r="C152" s="362">
        <v>1997</v>
      </c>
      <c r="D152" s="364">
        <v>1998</v>
      </c>
      <c r="E152" s="363">
        <v>1999</v>
      </c>
      <c r="F152" s="363">
        <v>2000</v>
      </c>
      <c r="G152" s="363">
        <v>2001</v>
      </c>
      <c r="H152" s="362">
        <v>2002</v>
      </c>
      <c r="I152" s="364">
        <v>2003</v>
      </c>
      <c r="J152" s="363">
        <v>2004</v>
      </c>
      <c r="K152" s="363">
        <v>2005</v>
      </c>
      <c r="L152" s="363">
        <v>2006</v>
      </c>
      <c r="M152" s="362">
        <v>2007</v>
      </c>
      <c r="N152" s="364">
        <v>2008</v>
      </c>
      <c r="O152" s="363">
        <v>2009</v>
      </c>
      <c r="P152" s="363">
        <v>2010</v>
      </c>
      <c r="Q152" s="363">
        <v>2011</v>
      </c>
      <c r="R152" s="362">
        <v>2012</v>
      </c>
      <c r="S152" s="364">
        <v>2013</v>
      </c>
      <c r="T152" s="363">
        <v>2014</v>
      </c>
      <c r="U152" s="363">
        <v>2015</v>
      </c>
      <c r="V152" s="363">
        <v>2016</v>
      </c>
      <c r="W152" s="362">
        <v>2017</v>
      </c>
    </row>
    <row r="153" spans="1:23" ht="12.75" customHeight="1" outlineLevel="1">
      <c r="A153" s="394" t="s">
        <v>2</v>
      </c>
      <c r="B153" s="393">
        <v>0</v>
      </c>
      <c r="C153" s="391">
        <v>0</v>
      </c>
      <c r="D153" s="393">
        <v>0</v>
      </c>
      <c r="E153" s="392">
        <v>0</v>
      </c>
      <c r="F153" s="392">
        <v>0</v>
      </c>
      <c r="G153" s="392">
        <v>0</v>
      </c>
      <c r="H153" s="391">
        <v>0</v>
      </c>
      <c r="I153" s="393">
        <v>0</v>
      </c>
      <c r="J153" s="392">
        <v>0</v>
      </c>
      <c r="K153" s="392">
        <v>0</v>
      </c>
      <c r="L153" s="392">
        <v>0</v>
      </c>
      <c r="M153" s="391">
        <v>0</v>
      </c>
      <c r="N153" s="393">
        <v>0</v>
      </c>
      <c r="O153" s="392">
        <v>0</v>
      </c>
      <c r="P153" s="392">
        <v>0</v>
      </c>
      <c r="Q153" s="392">
        <v>0</v>
      </c>
      <c r="R153" s="391">
        <v>0</v>
      </c>
      <c r="S153" s="393">
        <v>0</v>
      </c>
      <c r="T153" s="392">
        <v>0</v>
      </c>
      <c r="U153" s="392">
        <v>0</v>
      </c>
      <c r="V153" s="392">
        <v>0</v>
      </c>
      <c r="W153" s="391">
        <v>0</v>
      </c>
    </row>
    <row r="154" spans="1:23" ht="12.75" customHeight="1" outlineLevel="1">
      <c r="A154" s="389" t="s">
        <v>149</v>
      </c>
      <c r="B154" s="393">
        <v>0</v>
      </c>
      <c r="C154" s="391">
        <v>0</v>
      </c>
      <c r="D154" s="393">
        <v>2.3010000000000002</v>
      </c>
      <c r="E154" s="392">
        <v>2.6440000000000001</v>
      </c>
      <c r="F154" s="392">
        <v>0</v>
      </c>
      <c r="G154" s="392">
        <v>0</v>
      </c>
      <c r="H154" s="391">
        <v>0</v>
      </c>
      <c r="I154" s="393">
        <v>0</v>
      </c>
      <c r="J154" s="392">
        <v>0</v>
      </c>
      <c r="K154" s="392">
        <v>0</v>
      </c>
      <c r="L154" s="392">
        <v>0</v>
      </c>
      <c r="M154" s="391">
        <v>0</v>
      </c>
      <c r="N154" s="393">
        <v>0</v>
      </c>
      <c r="O154" s="392">
        <v>0</v>
      </c>
      <c r="P154" s="392">
        <v>0</v>
      </c>
      <c r="Q154" s="392">
        <v>0</v>
      </c>
      <c r="R154" s="391">
        <v>0</v>
      </c>
      <c r="S154" s="393">
        <v>0</v>
      </c>
      <c r="T154" s="392">
        <v>0</v>
      </c>
      <c r="U154" s="392">
        <v>0</v>
      </c>
      <c r="V154" s="392">
        <v>0</v>
      </c>
      <c r="W154" s="391">
        <v>0</v>
      </c>
    </row>
    <row r="155" spans="1:23" ht="12.75" customHeight="1" outlineLevel="1">
      <c r="A155" s="389" t="s">
        <v>148</v>
      </c>
      <c r="B155" s="347">
        <v>0</v>
      </c>
      <c r="C155" s="347">
        <v>0</v>
      </c>
      <c r="D155" s="369">
        <v>2.3010000000000002</v>
      </c>
      <c r="E155" s="347">
        <v>2.6440000000000001</v>
      </c>
      <c r="F155" s="347">
        <v>0</v>
      </c>
      <c r="G155" s="347">
        <v>0</v>
      </c>
      <c r="H155" s="368">
        <v>0</v>
      </c>
      <c r="I155" s="369">
        <v>0</v>
      </c>
      <c r="J155" s="347">
        <v>0</v>
      </c>
      <c r="K155" s="347">
        <v>0</v>
      </c>
      <c r="L155" s="347">
        <v>0</v>
      </c>
      <c r="M155" s="368">
        <v>0</v>
      </c>
      <c r="N155" s="369">
        <v>0</v>
      </c>
      <c r="O155" s="347">
        <v>0</v>
      </c>
      <c r="P155" s="347">
        <v>0</v>
      </c>
      <c r="Q155" s="347">
        <v>0</v>
      </c>
      <c r="R155" s="368">
        <v>0</v>
      </c>
      <c r="S155" s="369">
        <v>0</v>
      </c>
      <c r="T155" s="347">
        <v>0</v>
      </c>
      <c r="U155" s="347">
        <v>0</v>
      </c>
      <c r="V155" s="347">
        <v>0</v>
      </c>
      <c r="W155" s="368">
        <v>0</v>
      </c>
    </row>
    <row r="156" spans="1:23" ht="12.75" customHeight="1" outlineLevel="1">
      <c r="A156" s="388" t="s">
        <v>113</v>
      </c>
      <c r="B156" s="387">
        <v>0</v>
      </c>
      <c r="C156" s="385">
        <v>0</v>
      </c>
      <c r="D156" s="387">
        <v>0</v>
      </c>
      <c r="E156" s="386">
        <v>0</v>
      </c>
      <c r="F156" s="386">
        <v>0</v>
      </c>
      <c r="G156" s="386">
        <v>0</v>
      </c>
      <c r="H156" s="385">
        <v>0</v>
      </c>
      <c r="I156" s="387">
        <v>0</v>
      </c>
      <c r="J156" s="386">
        <v>0</v>
      </c>
      <c r="K156" s="386">
        <v>0</v>
      </c>
      <c r="L156" s="386">
        <v>0</v>
      </c>
      <c r="M156" s="385">
        <v>0</v>
      </c>
      <c r="N156" s="387">
        <v>0</v>
      </c>
      <c r="O156" s="386">
        <v>0</v>
      </c>
      <c r="P156" s="386">
        <v>0</v>
      </c>
      <c r="Q156" s="386">
        <v>0</v>
      </c>
      <c r="R156" s="385">
        <v>0</v>
      </c>
      <c r="S156" s="387">
        <v>0</v>
      </c>
      <c r="T156" s="386">
        <v>0</v>
      </c>
      <c r="U156" s="386">
        <v>0</v>
      </c>
      <c r="V156" s="386">
        <v>0</v>
      </c>
      <c r="W156" s="385">
        <v>0</v>
      </c>
    </row>
    <row r="157" spans="1:23" ht="12.75" customHeight="1" outlineLevel="1"/>
    <row r="158" spans="1:23" ht="12.75" customHeight="1" outlineLevel="1"/>
    <row r="159" spans="1:23" ht="12.75" customHeight="1" outlineLevel="1">
      <c r="A159" s="350" t="s">
        <v>188</v>
      </c>
    </row>
    <row r="160" spans="1:23" ht="12.75" customHeight="1" outlineLevel="1">
      <c r="A160" s="350"/>
    </row>
    <row r="161" spans="1:23" ht="12.75" customHeight="1" outlineLevel="1">
      <c r="B161" s="364">
        <v>1996</v>
      </c>
      <c r="C161" s="362">
        <v>1997</v>
      </c>
      <c r="D161" s="364">
        <v>1998</v>
      </c>
      <c r="E161" s="363">
        <v>1999</v>
      </c>
      <c r="F161" s="363">
        <v>2000</v>
      </c>
      <c r="G161" s="363">
        <v>2001</v>
      </c>
      <c r="H161" s="362">
        <v>2002</v>
      </c>
      <c r="I161" s="364">
        <v>2003</v>
      </c>
      <c r="J161" s="363">
        <v>2004</v>
      </c>
      <c r="K161" s="363">
        <v>2005</v>
      </c>
      <c r="L161" s="363">
        <v>2006</v>
      </c>
      <c r="M161" s="362">
        <v>2007</v>
      </c>
      <c r="N161" s="364">
        <v>2008</v>
      </c>
      <c r="O161" s="363">
        <v>2009</v>
      </c>
      <c r="P161" s="363">
        <v>2010</v>
      </c>
      <c r="Q161" s="363">
        <v>2011</v>
      </c>
      <c r="R161" s="362">
        <v>2012</v>
      </c>
      <c r="S161" s="364">
        <v>2013</v>
      </c>
      <c r="T161" s="363">
        <v>2014</v>
      </c>
      <c r="U161" s="363">
        <v>2015</v>
      </c>
      <c r="V161" s="363">
        <v>2016</v>
      </c>
      <c r="W161" s="362">
        <v>2017</v>
      </c>
    </row>
    <row r="162" spans="1:23" ht="12.75" customHeight="1" outlineLevel="1">
      <c r="A162" s="394" t="s">
        <v>2</v>
      </c>
      <c r="B162" s="427">
        <v>0</v>
      </c>
      <c r="C162" s="428">
        <v>10.127700000000001</v>
      </c>
      <c r="D162" s="427">
        <v>31.855403750000001</v>
      </c>
      <c r="E162" s="426">
        <v>50.597629249999997</v>
      </c>
      <c r="F162" s="426">
        <v>54.216841399999993</v>
      </c>
      <c r="G162" s="426">
        <v>43.217270094999996</v>
      </c>
      <c r="H162" s="428">
        <v>34.475978083500003</v>
      </c>
      <c r="I162" s="427">
        <v>27.52341374705</v>
      </c>
      <c r="J162" s="426">
        <v>21.989304518814997</v>
      </c>
      <c r="K162" s="426">
        <v>17.581190454874498</v>
      </c>
      <c r="L162" s="426">
        <v>14.067734276775351</v>
      </c>
      <c r="M162" s="428">
        <v>11.265707635433305</v>
      </c>
      <c r="N162" s="427">
        <v>9.0298168831557621</v>
      </c>
      <c r="O162" s="426">
        <v>7.2447294238909921</v>
      </c>
      <c r="P162" s="426">
        <v>5.8188108062692612</v>
      </c>
      <c r="Q162" s="426">
        <v>4.6791956070249361</v>
      </c>
      <c r="R162" s="428">
        <v>3.7679009840266176</v>
      </c>
      <c r="S162" s="427">
        <v>3.0387573111059627</v>
      </c>
      <c r="T162" s="426">
        <v>2.4549805406040379</v>
      </c>
      <c r="U162" s="426">
        <v>1.9872495916867177</v>
      </c>
      <c r="V162" s="426">
        <v>1.6121819097918153</v>
      </c>
      <c r="W162" s="428">
        <v>1.3111234683431612</v>
      </c>
    </row>
    <row r="163" spans="1:23" ht="12.75" customHeight="1" outlineLevel="1">
      <c r="A163" s="389" t="s">
        <v>137</v>
      </c>
      <c r="B163" s="427">
        <v>12.0975</v>
      </c>
      <c r="C163" s="428">
        <v>28.6495</v>
      </c>
      <c r="D163" s="427">
        <v>34.46</v>
      </c>
      <c r="E163" s="426">
        <v>21.369</v>
      </c>
      <c r="F163" s="426">
        <v>0</v>
      </c>
      <c r="G163" s="426">
        <v>0</v>
      </c>
      <c r="H163" s="428">
        <v>0</v>
      </c>
      <c r="I163" s="427">
        <v>0</v>
      </c>
      <c r="J163" s="426">
        <v>0</v>
      </c>
      <c r="K163" s="426">
        <v>0</v>
      </c>
      <c r="L163" s="426">
        <v>0</v>
      </c>
      <c r="M163" s="428">
        <v>0</v>
      </c>
      <c r="N163" s="427">
        <v>0</v>
      </c>
      <c r="O163" s="426">
        <v>0</v>
      </c>
      <c r="P163" s="426">
        <v>0</v>
      </c>
      <c r="Q163" s="426">
        <v>0</v>
      </c>
      <c r="R163" s="428">
        <v>0</v>
      </c>
      <c r="S163" s="427">
        <v>0</v>
      </c>
      <c r="T163" s="426">
        <v>0</v>
      </c>
      <c r="U163" s="426">
        <v>0</v>
      </c>
      <c r="V163" s="426">
        <v>0</v>
      </c>
      <c r="W163" s="428">
        <v>0</v>
      </c>
    </row>
    <row r="164" spans="1:23" ht="12.75" customHeight="1" outlineLevel="1">
      <c r="A164" s="389" t="s">
        <v>136</v>
      </c>
      <c r="B164" s="427">
        <v>1.9698</v>
      </c>
      <c r="C164" s="428">
        <v>6.9217962499999999</v>
      </c>
      <c r="D164" s="427">
        <v>15.717774500000003</v>
      </c>
      <c r="E164" s="426">
        <v>17.749787850000001</v>
      </c>
      <c r="F164" s="426">
        <v>10.999571305</v>
      </c>
      <c r="G164" s="426">
        <v>8.7412920115000006</v>
      </c>
      <c r="H164" s="428">
        <v>6.95256433645</v>
      </c>
      <c r="I164" s="427">
        <v>5.5341092282349997</v>
      </c>
      <c r="J164" s="426">
        <v>4.4081140639405003</v>
      </c>
      <c r="K164" s="426">
        <v>3.5134561780991507</v>
      </c>
      <c r="L164" s="426">
        <v>2.8020266413420454</v>
      </c>
      <c r="M164" s="428">
        <v>2.2358907522775437</v>
      </c>
      <c r="N164" s="427">
        <v>1.7850874592647703</v>
      </c>
      <c r="O164" s="426">
        <v>1.4259186176217311</v>
      </c>
      <c r="P164" s="426">
        <v>1.1396151992443251</v>
      </c>
      <c r="Q164" s="426">
        <v>0.9112946229983182</v>
      </c>
      <c r="R164" s="428">
        <v>0.72914367292065529</v>
      </c>
      <c r="S164" s="427">
        <v>0.58377677050192467</v>
      </c>
      <c r="T164" s="426">
        <v>0.46773094891732009</v>
      </c>
      <c r="U164" s="426">
        <v>0.37506768189490231</v>
      </c>
      <c r="V164" s="426">
        <v>0.30105844144865423</v>
      </c>
      <c r="W164" s="428">
        <v>0.24193601031183606</v>
      </c>
    </row>
    <row r="165" spans="1:23" ht="12.75" customHeight="1" outlineLevel="1">
      <c r="A165" s="388" t="s">
        <v>113</v>
      </c>
      <c r="B165" s="421">
        <v>10.127700000000001</v>
      </c>
      <c r="C165" s="422">
        <v>31.855403750000001</v>
      </c>
      <c r="D165" s="421">
        <v>50.597629249999997</v>
      </c>
      <c r="E165" s="420">
        <v>54.216841399999993</v>
      </c>
      <c r="F165" s="420">
        <v>43.217270094999989</v>
      </c>
      <c r="G165" s="420">
        <v>34.475978083499996</v>
      </c>
      <c r="H165" s="422">
        <v>27.523413747050004</v>
      </c>
      <c r="I165" s="421">
        <v>21.989304518815</v>
      </c>
      <c r="J165" s="420">
        <v>17.581190454874495</v>
      </c>
      <c r="K165" s="420">
        <v>14.067734276775347</v>
      </c>
      <c r="L165" s="420">
        <v>11.265707635433305</v>
      </c>
      <c r="M165" s="422">
        <v>9.0298168831557604</v>
      </c>
      <c r="N165" s="421">
        <v>7.2447294238909921</v>
      </c>
      <c r="O165" s="420">
        <v>5.8188108062692612</v>
      </c>
      <c r="P165" s="420">
        <v>4.6791956070249361</v>
      </c>
      <c r="Q165" s="420">
        <v>3.767900984026618</v>
      </c>
      <c r="R165" s="422">
        <v>3.0387573111059623</v>
      </c>
      <c r="S165" s="421">
        <v>2.4549805406040379</v>
      </c>
      <c r="T165" s="420">
        <v>1.9872495916867179</v>
      </c>
      <c r="U165" s="420">
        <v>1.6121819097918153</v>
      </c>
      <c r="V165" s="420">
        <v>1.311123468343161</v>
      </c>
      <c r="W165" s="422">
        <v>1.0691874580313252</v>
      </c>
    </row>
    <row r="166" spans="1:23" ht="12.75" customHeight="1" outlineLevel="1"/>
    <row r="167" spans="1:23" ht="12.75" customHeight="1" outlineLevel="1">
      <c r="A167" s="350"/>
      <c r="B167" s="495"/>
      <c r="C167" s="495"/>
      <c r="D167" s="495"/>
      <c r="E167" s="495"/>
      <c r="F167" s="495"/>
      <c r="G167" s="495"/>
      <c r="H167" s="495"/>
      <c r="I167" s="495"/>
      <c r="J167" s="495"/>
      <c r="K167" s="495"/>
      <c r="L167" s="495"/>
      <c r="M167" s="495"/>
    </row>
    <row r="168" spans="1:23" ht="12.75" customHeight="1" outlineLevel="1">
      <c r="B168" s="347"/>
      <c r="C168" s="347"/>
      <c r="D168" s="347"/>
      <c r="E168" s="347"/>
      <c r="F168" s="347"/>
      <c r="G168" s="347"/>
      <c r="H168" s="347"/>
      <c r="I168" s="347"/>
      <c r="J168" s="347"/>
      <c r="K168" s="347"/>
      <c r="L168" s="347"/>
      <c r="M168" s="347"/>
    </row>
    <row r="169" spans="1:23" ht="12.75" customHeight="1" outlineLevel="1">
      <c r="B169" s="347"/>
      <c r="C169" s="347"/>
      <c r="D169" s="347"/>
      <c r="E169" s="347"/>
      <c r="F169" s="347"/>
      <c r="G169" s="347"/>
      <c r="H169" s="347"/>
      <c r="I169" s="347"/>
      <c r="J169" s="347"/>
      <c r="K169" s="347"/>
      <c r="L169" s="347"/>
      <c r="M169" s="347"/>
    </row>
    <row r="171" spans="1:23">
      <c r="A171" s="356" t="s">
        <v>187</v>
      </c>
    </row>
    <row r="173" spans="1:23" ht="25.5" customHeight="1" outlineLevel="1">
      <c r="A173" s="415" t="s">
        <v>186</v>
      </c>
      <c r="B173" s="478" t="s">
        <v>163</v>
      </c>
      <c r="C173" s="478" t="s">
        <v>162</v>
      </c>
      <c r="D173" s="668" t="s">
        <v>161</v>
      </c>
      <c r="E173" s="668"/>
    </row>
    <row r="174" spans="1:23" ht="12.75" customHeight="1" outlineLevel="1">
      <c r="A174" s="394" t="s">
        <v>121</v>
      </c>
      <c r="B174" s="477">
        <v>0</v>
      </c>
      <c r="C174" s="413">
        <v>50</v>
      </c>
      <c r="D174" s="413" t="s">
        <v>168</v>
      </c>
      <c r="E174" s="412"/>
    </row>
    <row r="175" spans="1:23" ht="12.75" customHeight="1" outlineLevel="1">
      <c r="A175" s="389" t="s">
        <v>122</v>
      </c>
      <c r="B175" s="475">
        <v>0</v>
      </c>
      <c r="C175" s="393">
        <v>4</v>
      </c>
      <c r="D175" s="393" t="s">
        <v>168</v>
      </c>
      <c r="E175" s="410"/>
    </row>
    <row r="176" spans="1:23" ht="12.75" customHeight="1" outlineLevel="1">
      <c r="A176" s="389" t="s">
        <v>132</v>
      </c>
      <c r="B176" s="475">
        <v>0</v>
      </c>
      <c r="C176" s="393">
        <v>40</v>
      </c>
      <c r="D176" s="393" t="s">
        <v>153</v>
      </c>
      <c r="E176" s="410"/>
    </row>
    <row r="177" spans="1:23" ht="12.75" customHeight="1" outlineLevel="1">
      <c r="A177" s="389" t="s">
        <v>126</v>
      </c>
      <c r="B177" s="475">
        <v>0</v>
      </c>
      <c r="C177" s="393">
        <v>10</v>
      </c>
      <c r="D177" s="393" t="s">
        <v>168</v>
      </c>
      <c r="E177" s="410"/>
    </row>
    <row r="178" spans="1:23" ht="12.75" customHeight="1" outlineLevel="1">
      <c r="A178" s="389" t="s">
        <v>159</v>
      </c>
      <c r="B178" s="474">
        <v>0</v>
      </c>
      <c r="C178" s="473">
        <v>0</v>
      </c>
      <c r="D178" s="387" t="s">
        <v>158</v>
      </c>
      <c r="E178" s="407"/>
    </row>
    <row r="179" spans="1:23" ht="12.75" customHeight="1" outlineLevel="1">
      <c r="A179" s="380"/>
      <c r="B179" s="392">
        <v>0</v>
      </c>
      <c r="C179" s="396"/>
      <c r="D179" s="392"/>
      <c r="E179" s="380"/>
    </row>
    <row r="180" spans="1:23" ht="12.75" customHeight="1" outlineLevel="1"/>
    <row r="181" spans="1:23" ht="12.75" customHeight="1" outlineLevel="1">
      <c r="A181" s="350" t="s">
        <v>157</v>
      </c>
    </row>
    <row r="182" spans="1:23" ht="12.75" customHeight="1" outlineLevel="1"/>
    <row r="183" spans="1:23" ht="12.75" customHeight="1" outlineLevel="1">
      <c r="A183" s="350" t="s">
        <v>121</v>
      </c>
    </row>
    <row r="184" spans="1:23" ht="12.75" customHeight="1" outlineLevel="1">
      <c r="A184" s="414" t="s">
        <v>131</v>
      </c>
      <c r="B184" s="413">
        <v>0</v>
      </c>
      <c r="C184" s="412"/>
      <c r="D184" s="380"/>
      <c r="E184" s="380"/>
    </row>
    <row r="185" spans="1:23" ht="12.75" customHeight="1" outlineLevel="1">
      <c r="A185" s="411" t="s">
        <v>155</v>
      </c>
      <c r="B185" s="393">
        <v>50</v>
      </c>
      <c r="C185" s="410"/>
      <c r="D185" s="380"/>
      <c r="E185" s="380"/>
    </row>
    <row r="186" spans="1:23" ht="12.75" customHeight="1" outlineLevel="1">
      <c r="A186" s="411" t="s">
        <v>154</v>
      </c>
      <c r="B186" s="393" t="s">
        <v>168</v>
      </c>
      <c r="C186" s="410"/>
      <c r="D186" s="380"/>
      <c r="E186" s="380"/>
    </row>
    <row r="187" spans="1:23" ht="12.75" customHeight="1" outlineLevel="1">
      <c r="A187" s="409" t="s">
        <v>152</v>
      </c>
      <c r="B187" s="408">
        <v>0.03</v>
      </c>
      <c r="C187" s="407"/>
      <c r="D187" s="380"/>
      <c r="E187" s="380"/>
    </row>
    <row r="188" spans="1:23" ht="12.75" customHeight="1" outlineLevel="1">
      <c r="A188" s="380"/>
      <c r="B188" s="392"/>
      <c r="C188" s="380"/>
      <c r="D188" s="380"/>
      <c r="E188" s="380"/>
    </row>
    <row r="189" spans="1:23" ht="12.75" customHeight="1" outlineLevel="1">
      <c r="A189" s="380" t="s">
        <v>137</v>
      </c>
      <c r="B189" s="494" t="s">
        <v>185</v>
      </c>
      <c r="C189" s="493" t="s">
        <v>184</v>
      </c>
      <c r="D189" s="492" t="s">
        <v>183</v>
      </c>
      <c r="E189" s="491" t="s">
        <v>179</v>
      </c>
    </row>
    <row r="190" spans="1:23" ht="12.75" customHeight="1" outlineLevel="1">
      <c r="A190" s="402" t="s">
        <v>150</v>
      </c>
      <c r="B190" s="401">
        <v>5.4530000000000003</v>
      </c>
      <c r="C190" s="400">
        <v>18.413</v>
      </c>
      <c r="D190" s="400">
        <v>18.198</v>
      </c>
      <c r="E190" s="479">
        <v>8.892244545567781</v>
      </c>
    </row>
    <row r="191" spans="1:23" ht="12.75" customHeight="1" outlineLevel="1">
      <c r="A191" s="380"/>
      <c r="B191" s="392"/>
      <c r="C191" s="380"/>
    </row>
    <row r="192" spans="1:23" ht="12.75" customHeight="1" outlineLevel="1">
      <c r="B192" s="364">
        <v>1996</v>
      </c>
      <c r="C192" s="362">
        <v>1997</v>
      </c>
      <c r="D192" s="364">
        <v>1998</v>
      </c>
      <c r="E192" s="363">
        <v>1999</v>
      </c>
      <c r="F192" s="363">
        <v>2000</v>
      </c>
      <c r="G192" s="363">
        <v>2001</v>
      </c>
      <c r="H192" s="362">
        <v>2002</v>
      </c>
      <c r="I192" s="364">
        <v>2003</v>
      </c>
      <c r="J192" s="363">
        <v>2004</v>
      </c>
      <c r="K192" s="363">
        <v>2005</v>
      </c>
      <c r="L192" s="363">
        <v>2006</v>
      </c>
      <c r="M192" s="362">
        <v>2007</v>
      </c>
      <c r="N192" s="364">
        <v>2008</v>
      </c>
      <c r="O192" s="363">
        <v>2009</v>
      </c>
      <c r="P192" s="363">
        <v>2010</v>
      </c>
      <c r="Q192" s="363">
        <v>2011</v>
      </c>
      <c r="R192" s="362">
        <v>2012</v>
      </c>
      <c r="S192" s="364">
        <v>2013</v>
      </c>
      <c r="T192" s="363">
        <v>2014</v>
      </c>
      <c r="U192" s="363">
        <v>2015</v>
      </c>
      <c r="V192" s="363">
        <v>2016</v>
      </c>
      <c r="W192" s="362">
        <v>2017</v>
      </c>
    </row>
    <row r="193" spans="1:23" ht="12.75" customHeight="1" outlineLevel="1">
      <c r="A193" s="394" t="s">
        <v>2</v>
      </c>
      <c r="B193" s="393">
        <v>0</v>
      </c>
      <c r="C193" s="391">
        <v>0</v>
      </c>
      <c r="D193" s="393">
        <v>0</v>
      </c>
      <c r="E193" s="392">
        <v>0</v>
      </c>
      <c r="F193" s="392">
        <v>5.3712050000000007</v>
      </c>
      <c r="G193" s="392">
        <v>23.346873850000001</v>
      </c>
      <c r="H193" s="391">
        <v>40.571497634500005</v>
      </c>
      <c r="I193" s="393">
        <v>48.113213582849269</v>
      </c>
      <c r="J193" s="392">
        <v>46.669817175363789</v>
      </c>
      <c r="K193" s="392">
        <v>45.269722660102879</v>
      </c>
      <c r="L193" s="392">
        <v>43.91163098029979</v>
      </c>
      <c r="M193" s="391">
        <v>42.594282050890797</v>
      </c>
      <c r="N193" s="393">
        <v>41.316453589364073</v>
      </c>
      <c r="O193" s="392">
        <v>40.076959981683153</v>
      </c>
      <c r="P193" s="392">
        <v>38.874651182232661</v>
      </c>
      <c r="Q193" s="392">
        <v>37.708411646765683</v>
      </c>
      <c r="R193" s="391">
        <v>36.577159297362712</v>
      </c>
      <c r="S193" s="393">
        <v>35.47984451844183</v>
      </c>
      <c r="T193" s="392">
        <v>34.415449182888572</v>
      </c>
      <c r="U193" s="392">
        <v>33.382985707401915</v>
      </c>
      <c r="V193" s="392">
        <v>32.381496136179855</v>
      </c>
      <c r="W193" s="391">
        <v>31.410051252094458</v>
      </c>
    </row>
    <row r="194" spans="1:23" ht="12.75" customHeight="1" outlineLevel="1">
      <c r="A194" s="389" t="s">
        <v>149</v>
      </c>
      <c r="B194" s="393">
        <v>0</v>
      </c>
      <c r="C194" s="391">
        <v>0</v>
      </c>
      <c r="D194" s="393">
        <v>0</v>
      </c>
      <c r="E194" s="392">
        <v>5.4530000000000003</v>
      </c>
      <c r="F194" s="392">
        <v>18.413</v>
      </c>
      <c r="G194" s="392">
        <v>18.198</v>
      </c>
      <c r="H194" s="391">
        <v>8.892244545567781</v>
      </c>
      <c r="I194" s="393">
        <v>0</v>
      </c>
      <c r="J194" s="392">
        <v>0</v>
      </c>
      <c r="K194" s="392">
        <v>0</v>
      </c>
      <c r="L194" s="392">
        <v>0</v>
      </c>
      <c r="M194" s="391">
        <v>0</v>
      </c>
      <c r="N194" s="393">
        <v>0</v>
      </c>
      <c r="O194" s="392">
        <v>0</v>
      </c>
      <c r="P194" s="392">
        <v>0</v>
      </c>
      <c r="Q194" s="392">
        <v>0</v>
      </c>
      <c r="R194" s="391">
        <v>0</v>
      </c>
      <c r="S194" s="393">
        <v>0</v>
      </c>
      <c r="T194" s="392">
        <v>0</v>
      </c>
      <c r="U194" s="392">
        <v>0</v>
      </c>
      <c r="V194" s="392">
        <v>0</v>
      </c>
      <c r="W194" s="391">
        <v>0</v>
      </c>
    </row>
    <row r="195" spans="1:23" ht="12.75" customHeight="1" outlineLevel="1">
      <c r="A195" s="389" t="s">
        <v>148</v>
      </c>
      <c r="B195" s="347">
        <v>0</v>
      </c>
      <c r="C195" s="347">
        <v>0</v>
      </c>
      <c r="D195" s="369">
        <v>0</v>
      </c>
      <c r="E195" s="347">
        <v>8.1795000000000007E-2</v>
      </c>
      <c r="F195" s="347">
        <v>0.43733115000000006</v>
      </c>
      <c r="G195" s="347">
        <v>0.97337621549999986</v>
      </c>
      <c r="H195" s="368">
        <v>1.3505285972185168</v>
      </c>
      <c r="I195" s="369">
        <v>1.4433964074854779</v>
      </c>
      <c r="J195" s="347">
        <v>1.4000945152609137</v>
      </c>
      <c r="K195" s="347">
        <v>1.3580916798030862</v>
      </c>
      <c r="L195" s="347">
        <v>1.3173489294089937</v>
      </c>
      <c r="M195" s="368">
        <v>1.2778284615267239</v>
      </c>
      <c r="N195" s="369">
        <v>1.2394936076809222</v>
      </c>
      <c r="O195" s="347">
        <v>1.2023087994504946</v>
      </c>
      <c r="P195" s="347">
        <v>1.1662395354669799</v>
      </c>
      <c r="Q195" s="347">
        <v>1.1312523494029705</v>
      </c>
      <c r="R195" s="368">
        <v>1.0973147789208813</v>
      </c>
      <c r="S195" s="369">
        <v>1.0643953355532549</v>
      </c>
      <c r="T195" s="347">
        <v>1.0324634754866571</v>
      </c>
      <c r="U195" s="347">
        <v>1.0014895712220575</v>
      </c>
      <c r="V195" s="347">
        <v>0.97144488408539564</v>
      </c>
      <c r="W195" s="368">
        <v>0.94230153756283375</v>
      </c>
    </row>
    <row r="196" spans="1:23" ht="12.75" customHeight="1" outlineLevel="1">
      <c r="A196" s="388" t="s">
        <v>113</v>
      </c>
      <c r="B196" s="387">
        <v>0</v>
      </c>
      <c r="C196" s="385">
        <v>0</v>
      </c>
      <c r="D196" s="387">
        <v>0</v>
      </c>
      <c r="E196" s="386">
        <v>5.3712050000000007</v>
      </c>
      <c r="F196" s="386">
        <v>23.346873850000001</v>
      </c>
      <c r="G196" s="386">
        <v>40.571497634500005</v>
      </c>
      <c r="H196" s="385">
        <v>48.113213582849269</v>
      </c>
      <c r="I196" s="387">
        <v>46.669817175363789</v>
      </c>
      <c r="J196" s="386">
        <v>45.269722660102879</v>
      </c>
      <c r="K196" s="386">
        <v>43.91163098029979</v>
      </c>
      <c r="L196" s="386">
        <v>42.594282050890797</v>
      </c>
      <c r="M196" s="385">
        <v>41.316453589364073</v>
      </c>
      <c r="N196" s="387">
        <v>40.076959981683153</v>
      </c>
      <c r="O196" s="386">
        <v>38.874651182232661</v>
      </c>
      <c r="P196" s="386">
        <v>37.708411646765683</v>
      </c>
      <c r="Q196" s="386">
        <v>36.577159297362712</v>
      </c>
      <c r="R196" s="385">
        <v>35.47984451844183</v>
      </c>
      <c r="S196" s="387">
        <v>34.415449182888572</v>
      </c>
      <c r="T196" s="386">
        <v>33.382985707401915</v>
      </c>
      <c r="U196" s="386">
        <v>32.381496136179855</v>
      </c>
      <c r="V196" s="386">
        <v>31.410051252094458</v>
      </c>
      <c r="W196" s="385">
        <v>30.467749714531625</v>
      </c>
    </row>
    <row r="197" spans="1:23" ht="12.75" customHeight="1" outlineLevel="1"/>
    <row r="198" spans="1:23" ht="12.75" customHeight="1" outlineLevel="1">
      <c r="A198" s="350" t="s">
        <v>122</v>
      </c>
    </row>
    <row r="199" spans="1:23" ht="12.75" customHeight="1" outlineLevel="1">
      <c r="A199" s="414" t="s">
        <v>131</v>
      </c>
      <c r="B199" s="413">
        <v>0</v>
      </c>
      <c r="C199" s="412"/>
      <c r="D199" s="380"/>
      <c r="E199" s="380"/>
    </row>
    <row r="200" spans="1:23" ht="12.75" customHeight="1" outlineLevel="1">
      <c r="A200" s="411" t="s">
        <v>155</v>
      </c>
      <c r="B200" s="393">
        <v>4</v>
      </c>
      <c r="C200" s="410"/>
      <c r="D200" s="380"/>
      <c r="E200" s="380"/>
    </row>
    <row r="201" spans="1:23" ht="12.75" customHeight="1" outlineLevel="1">
      <c r="A201" s="411" t="s">
        <v>154</v>
      </c>
      <c r="B201" s="393" t="s">
        <v>168</v>
      </c>
      <c r="C201" s="410"/>
      <c r="D201" s="380"/>
      <c r="E201" s="380"/>
    </row>
    <row r="202" spans="1:23" ht="12.75" customHeight="1" outlineLevel="1">
      <c r="A202" s="409" t="s">
        <v>152</v>
      </c>
      <c r="B202" s="408">
        <v>0.375</v>
      </c>
      <c r="C202" s="407"/>
      <c r="D202" s="380"/>
      <c r="E202" s="380"/>
    </row>
    <row r="203" spans="1:23" ht="12.75" customHeight="1" outlineLevel="1">
      <c r="A203" s="380"/>
      <c r="B203" s="392"/>
      <c r="C203" s="380"/>
      <c r="D203" s="380"/>
      <c r="E203" s="380"/>
    </row>
    <row r="204" spans="1:23" ht="12.75" customHeight="1" outlineLevel="1">
      <c r="A204" s="380" t="s">
        <v>137</v>
      </c>
      <c r="B204" s="494" t="s">
        <v>185</v>
      </c>
      <c r="C204" s="493" t="s">
        <v>184</v>
      </c>
      <c r="D204" s="492" t="s">
        <v>183</v>
      </c>
      <c r="E204" s="491" t="s">
        <v>179</v>
      </c>
    </row>
    <row r="205" spans="1:23" ht="12.75" customHeight="1" outlineLevel="1">
      <c r="A205" s="402" t="s">
        <v>150</v>
      </c>
      <c r="B205" s="401">
        <v>1.7430000000000001</v>
      </c>
      <c r="C205" s="400">
        <v>5.859</v>
      </c>
      <c r="D205" s="400">
        <v>6.7439999999999998</v>
      </c>
      <c r="E205" s="479">
        <v>2.6543346786709177</v>
      </c>
    </row>
    <row r="206" spans="1:23" ht="12.75" customHeight="1" outlineLevel="1">
      <c r="A206" s="380"/>
      <c r="B206" s="392"/>
      <c r="C206" s="380"/>
    </row>
    <row r="207" spans="1:23" ht="12.75" customHeight="1" outlineLevel="1">
      <c r="B207" s="364">
        <v>1996</v>
      </c>
      <c r="C207" s="362">
        <v>1997</v>
      </c>
      <c r="D207" s="364">
        <v>1998</v>
      </c>
      <c r="E207" s="363">
        <v>1999</v>
      </c>
      <c r="F207" s="363">
        <v>2000</v>
      </c>
      <c r="G207" s="363">
        <v>2001</v>
      </c>
      <c r="H207" s="362">
        <v>2002</v>
      </c>
      <c r="I207" s="364">
        <v>2003</v>
      </c>
      <c r="J207" s="363">
        <v>2004</v>
      </c>
      <c r="K207" s="363">
        <v>2005</v>
      </c>
      <c r="L207" s="363">
        <v>2006</v>
      </c>
      <c r="M207" s="362">
        <v>2007</v>
      </c>
      <c r="N207" s="364">
        <v>2008</v>
      </c>
      <c r="O207" s="363">
        <v>2009</v>
      </c>
      <c r="P207" s="363">
        <v>2010</v>
      </c>
      <c r="Q207" s="363">
        <v>2011</v>
      </c>
      <c r="R207" s="362">
        <v>2012</v>
      </c>
      <c r="S207" s="364">
        <v>2013</v>
      </c>
      <c r="T207" s="363">
        <v>2014</v>
      </c>
      <c r="U207" s="363">
        <v>2015</v>
      </c>
      <c r="V207" s="363">
        <v>2016</v>
      </c>
      <c r="W207" s="362">
        <v>2017</v>
      </c>
    </row>
    <row r="208" spans="1:23" ht="12.75" customHeight="1" outlineLevel="1">
      <c r="A208" s="394" t="s">
        <v>2</v>
      </c>
      <c r="B208" s="393">
        <v>0</v>
      </c>
      <c r="C208" s="391">
        <v>0</v>
      </c>
      <c r="D208" s="393">
        <v>0</v>
      </c>
      <c r="E208" s="392">
        <v>0</v>
      </c>
      <c r="F208" s="392">
        <v>1.4161875000000002</v>
      </c>
      <c r="G208" s="392">
        <v>5.6455546875000007</v>
      </c>
      <c r="H208" s="391">
        <v>9.0079716796875005</v>
      </c>
      <c r="I208" s="393">
        <v>7.7866292262248082</v>
      </c>
      <c r="J208" s="392">
        <v>4.866643266390505</v>
      </c>
      <c r="K208" s="392">
        <v>3.0416520414940655</v>
      </c>
      <c r="L208" s="392">
        <v>1.901032525933791</v>
      </c>
      <c r="M208" s="391">
        <v>1.1881453287086194</v>
      </c>
      <c r="N208" s="393">
        <v>0.74259083044288721</v>
      </c>
      <c r="O208" s="392">
        <v>0.4641192690268045</v>
      </c>
      <c r="P208" s="392">
        <v>0.29007454314175285</v>
      </c>
      <c r="Q208" s="392">
        <v>0.18129658946359553</v>
      </c>
      <c r="R208" s="391">
        <v>0.1133103684147472</v>
      </c>
      <c r="S208" s="393">
        <v>7.0818980259216999E-2</v>
      </c>
      <c r="T208" s="392">
        <v>4.4261862662010626E-2</v>
      </c>
      <c r="U208" s="392">
        <v>2.7663664163756641E-2</v>
      </c>
      <c r="V208" s="392">
        <v>1.72897901023479E-2</v>
      </c>
      <c r="W208" s="391">
        <v>1.0806118813967439E-2</v>
      </c>
    </row>
    <row r="209" spans="1:23" ht="12.75" customHeight="1" outlineLevel="1">
      <c r="A209" s="389" t="s">
        <v>149</v>
      </c>
      <c r="B209" s="393">
        <v>0</v>
      </c>
      <c r="C209" s="391">
        <v>0</v>
      </c>
      <c r="D209" s="393">
        <v>0</v>
      </c>
      <c r="E209" s="392">
        <v>1.7430000000000001</v>
      </c>
      <c r="F209" s="392">
        <v>5.859</v>
      </c>
      <c r="G209" s="392">
        <v>6.7439999999999998</v>
      </c>
      <c r="H209" s="391">
        <v>2.6543346786709177</v>
      </c>
      <c r="I209" s="393">
        <v>0</v>
      </c>
      <c r="J209" s="392">
        <v>0</v>
      </c>
      <c r="K209" s="392">
        <v>0</v>
      </c>
      <c r="L209" s="392">
        <v>0</v>
      </c>
      <c r="M209" s="391">
        <v>0</v>
      </c>
      <c r="N209" s="393">
        <v>0</v>
      </c>
      <c r="O209" s="392">
        <v>0</v>
      </c>
      <c r="P209" s="392">
        <v>0</v>
      </c>
      <c r="Q209" s="392">
        <v>0</v>
      </c>
      <c r="R209" s="391">
        <v>0</v>
      </c>
      <c r="S209" s="393">
        <v>0</v>
      </c>
      <c r="T209" s="392">
        <v>0</v>
      </c>
      <c r="U209" s="392">
        <v>0</v>
      </c>
      <c r="V209" s="392">
        <v>0</v>
      </c>
      <c r="W209" s="391">
        <v>0</v>
      </c>
    </row>
    <row r="210" spans="1:23" ht="12.75" customHeight="1" outlineLevel="1">
      <c r="A210" s="389" t="s">
        <v>148</v>
      </c>
      <c r="B210" s="347">
        <v>0</v>
      </c>
      <c r="C210" s="347">
        <v>0</v>
      </c>
      <c r="D210" s="369">
        <v>0</v>
      </c>
      <c r="E210" s="347">
        <v>0.32681250000000001</v>
      </c>
      <c r="F210" s="347">
        <v>1.6296328125000001</v>
      </c>
      <c r="G210" s="347">
        <v>3.3815830078125</v>
      </c>
      <c r="H210" s="368">
        <v>3.8756771321336094</v>
      </c>
      <c r="I210" s="369">
        <v>2.9199859598343032</v>
      </c>
      <c r="J210" s="347">
        <v>1.8249912248964395</v>
      </c>
      <c r="K210" s="347">
        <v>1.1406195155602745</v>
      </c>
      <c r="L210" s="347">
        <v>0.71288719722517158</v>
      </c>
      <c r="M210" s="368">
        <v>0.44555449826573229</v>
      </c>
      <c r="N210" s="369">
        <v>0.2784715614160827</v>
      </c>
      <c r="O210" s="347">
        <v>0.17404472588505168</v>
      </c>
      <c r="P210" s="347">
        <v>0.10877795367815732</v>
      </c>
      <c r="Q210" s="347">
        <v>6.7986221048848328E-2</v>
      </c>
      <c r="R210" s="368">
        <v>4.2491388155530205E-2</v>
      </c>
      <c r="S210" s="369">
        <v>2.6557117597206373E-2</v>
      </c>
      <c r="T210" s="347">
        <v>1.6598198498253985E-2</v>
      </c>
      <c r="U210" s="347">
        <v>1.0373874061408741E-2</v>
      </c>
      <c r="V210" s="347">
        <v>6.4836712883804626E-3</v>
      </c>
      <c r="W210" s="368">
        <v>4.0522945552377895E-3</v>
      </c>
    </row>
    <row r="211" spans="1:23" ht="12.75" customHeight="1" outlineLevel="1">
      <c r="A211" s="388" t="s">
        <v>113</v>
      </c>
      <c r="B211" s="387">
        <v>0</v>
      </c>
      <c r="C211" s="385">
        <v>0</v>
      </c>
      <c r="D211" s="387">
        <v>0</v>
      </c>
      <c r="E211" s="386">
        <v>1.4161875000000002</v>
      </c>
      <c r="F211" s="386">
        <v>5.6455546875000007</v>
      </c>
      <c r="G211" s="386">
        <v>9.0079716796875005</v>
      </c>
      <c r="H211" s="385">
        <v>7.7866292262248082</v>
      </c>
      <c r="I211" s="387">
        <v>4.866643266390505</v>
      </c>
      <c r="J211" s="386">
        <v>3.0416520414940655</v>
      </c>
      <c r="K211" s="386">
        <v>1.901032525933791</v>
      </c>
      <c r="L211" s="386">
        <v>1.1881453287086194</v>
      </c>
      <c r="M211" s="385">
        <v>0.74259083044288721</v>
      </c>
      <c r="N211" s="387">
        <v>0.4641192690268045</v>
      </c>
      <c r="O211" s="386">
        <v>0.29007454314175285</v>
      </c>
      <c r="P211" s="386">
        <v>0.18129658946359553</v>
      </c>
      <c r="Q211" s="386">
        <v>0.1133103684147472</v>
      </c>
      <c r="R211" s="385">
        <v>7.0818980259216999E-2</v>
      </c>
      <c r="S211" s="387">
        <v>4.4261862662010626E-2</v>
      </c>
      <c r="T211" s="386">
        <v>2.7663664163756641E-2</v>
      </c>
      <c r="U211" s="386">
        <v>1.72897901023479E-2</v>
      </c>
      <c r="V211" s="386">
        <v>1.0806118813967439E-2</v>
      </c>
      <c r="W211" s="385">
        <v>6.7538242587296491E-3</v>
      </c>
    </row>
    <row r="212" spans="1:23" ht="12.75" customHeight="1" outlineLevel="1"/>
    <row r="213" spans="1:23" ht="12.75" customHeight="1" outlineLevel="1">
      <c r="A213" s="350" t="s">
        <v>132</v>
      </c>
    </row>
    <row r="214" spans="1:23" ht="12.75" customHeight="1" outlineLevel="1">
      <c r="A214" s="414" t="s">
        <v>131</v>
      </c>
      <c r="B214" s="413">
        <v>0</v>
      </c>
      <c r="C214" s="412"/>
      <c r="D214" s="380"/>
      <c r="E214" s="380"/>
    </row>
    <row r="215" spans="1:23" ht="12.75" customHeight="1" outlineLevel="1">
      <c r="A215" s="411" t="s">
        <v>155</v>
      </c>
      <c r="B215" s="393">
        <v>40</v>
      </c>
      <c r="C215" s="410"/>
      <c r="D215" s="380"/>
      <c r="E215" s="380"/>
    </row>
    <row r="216" spans="1:23" ht="12.75" customHeight="1" outlineLevel="1">
      <c r="A216" s="411" t="s">
        <v>154</v>
      </c>
      <c r="B216" s="393" t="s">
        <v>153</v>
      </c>
      <c r="C216" s="410"/>
      <c r="D216" s="380"/>
      <c r="E216" s="380"/>
    </row>
    <row r="217" spans="1:23" ht="12.75" customHeight="1" outlineLevel="1">
      <c r="A217" s="409" t="s">
        <v>152</v>
      </c>
      <c r="B217" s="408">
        <v>2.5000000000000001E-2</v>
      </c>
      <c r="C217" s="407"/>
      <c r="D217" s="380"/>
      <c r="E217" s="380"/>
    </row>
    <row r="218" spans="1:23" ht="12.75" customHeight="1" outlineLevel="1">
      <c r="A218" s="380"/>
      <c r="B218" s="392"/>
      <c r="C218" s="380"/>
      <c r="D218" s="380"/>
      <c r="E218" s="380"/>
    </row>
    <row r="219" spans="1:23" ht="12.75" customHeight="1" outlineLevel="1">
      <c r="A219" s="380" t="s">
        <v>137</v>
      </c>
      <c r="B219" s="494" t="s">
        <v>185</v>
      </c>
      <c r="C219" s="493" t="s">
        <v>184</v>
      </c>
      <c r="D219" s="492" t="s">
        <v>183</v>
      </c>
      <c r="E219" s="491" t="s">
        <v>179</v>
      </c>
    </row>
    <row r="220" spans="1:23" ht="12.75" customHeight="1" outlineLevel="1">
      <c r="A220" s="402" t="s">
        <v>150</v>
      </c>
      <c r="B220" s="401">
        <v>0</v>
      </c>
      <c r="C220" s="400">
        <v>0</v>
      </c>
      <c r="D220" s="400">
        <v>0</v>
      </c>
      <c r="E220" s="479">
        <v>0</v>
      </c>
    </row>
    <row r="221" spans="1:23" ht="12.75" customHeight="1" outlineLevel="1">
      <c r="A221" s="380"/>
      <c r="B221" s="392"/>
      <c r="C221" s="380"/>
    </row>
    <row r="222" spans="1:23" ht="12.75" customHeight="1" outlineLevel="1">
      <c r="B222" s="364">
        <v>1996</v>
      </c>
      <c r="C222" s="362">
        <v>1997</v>
      </c>
      <c r="D222" s="364">
        <v>1998</v>
      </c>
      <c r="E222" s="363">
        <v>1999</v>
      </c>
      <c r="F222" s="363">
        <v>2000</v>
      </c>
      <c r="G222" s="363">
        <v>2001</v>
      </c>
      <c r="H222" s="362">
        <v>2002</v>
      </c>
      <c r="I222" s="364">
        <v>2003</v>
      </c>
      <c r="J222" s="363">
        <v>2004</v>
      </c>
      <c r="K222" s="363">
        <v>2005</v>
      </c>
      <c r="L222" s="363">
        <v>2006</v>
      </c>
      <c r="M222" s="362">
        <v>2007</v>
      </c>
      <c r="N222" s="364">
        <v>2008</v>
      </c>
      <c r="O222" s="363">
        <v>2009</v>
      </c>
      <c r="P222" s="363">
        <v>2010</v>
      </c>
      <c r="Q222" s="363">
        <v>2011</v>
      </c>
      <c r="R222" s="362">
        <v>2012</v>
      </c>
      <c r="S222" s="364">
        <v>2013</v>
      </c>
      <c r="T222" s="363">
        <v>2014</v>
      </c>
      <c r="U222" s="363">
        <v>2015</v>
      </c>
      <c r="V222" s="363">
        <v>2016</v>
      </c>
      <c r="W222" s="362">
        <v>2017</v>
      </c>
    </row>
    <row r="223" spans="1:23" ht="12.75" customHeight="1" outlineLevel="1">
      <c r="A223" s="394" t="s">
        <v>2</v>
      </c>
      <c r="B223" s="393">
        <v>0</v>
      </c>
      <c r="C223" s="391">
        <v>0</v>
      </c>
      <c r="D223" s="393">
        <v>0</v>
      </c>
      <c r="E223" s="392">
        <v>0</v>
      </c>
      <c r="F223" s="392">
        <v>0</v>
      </c>
      <c r="G223" s="392">
        <v>0</v>
      </c>
      <c r="H223" s="391">
        <v>0</v>
      </c>
      <c r="I223" s="393">
        <v>0</v>
      </c>
      <c r="J223" s="392">
        <v>0</v>
      </c>
      <c r="K223" s="392">
        <v>0</v>
      </c>
      <c r="L223" s="392">
        <v>0</v>
      </c>
      <c r="M223" s="391">
        <v>0</v>
      </c>
      <c r="N223" s="393">
        <v>0</v>
      </c>
      <c r="O223" s="392">
        <v>0</v>
      </c>
      <c r="P223" s="392">
        <v>0</v>
      </c>
      <c r="Q223" s="392">
        <v>0</v>
      </c>
      <c r="R223" s="391">
        <v>0</v>
      </c>
      <c r="S223" s="393">
        <v>0</v>
      </c>
      <c r="T223" s="392">
        <v>0</v>
      </c>
      <c r="U223" s="392">
        <v>0</v>
      </c>
      <c r="V223" s="392">
        <v>0</v>
      </c>
      <c r="W223" s="391">
        <v>0</v>
      </c>
    </row>
    <row r="224" spans="1:23" ht="12.75" customHeight="1" outlineLevel="1">
      <c r="A224" s="389" t="s">
        <v>149</v>
      </c>
      <c r="B224" s="393">
        <v>0</v>
      </c>
      <c r="C224" s="391">
        <v>0</v>
      </c>
      <c r="D224" s="393">
        <v>0</v>
      </c>
      <c r="E224" s="392">
        <v>0</v>
      </c>
      <c r="F224" s="392">
        <v>0</v>
      </c>
      <c r="G224" s="392">
        <v>0</v>
      </c>
      <c r="H224" s="391">
        <v>0</v>
      </c>
      <c r="I224" s="393">
        <v>0</v>
      </c>
      <c r="J224" s="392">
        <v>0</v>
      </c>
      <c r="K224" s="392">
        <v>0</v>
      </c>
      <c r="L224" s="392">
        <v>0</v>
      </c>
      <c r="M224" s="391">
        <v>0</v>
      </c>
      <c r="N224" s="393">
        <v>0</v>
      </c>
      <c r="O224" s="392">
        <v>0</v>
      </c>
      <c r="P224" s="392">
        <v>0</v>
      </c>
      <c r="Q224" s="392">
        <v>0</v>
      </c>
      <c r="R224" s="391">
        <v>0</v>
      </c>
      <c r="S224" s="393">
        <v>0</v>
      </c>
      <c r="T224" s="392">
        <v>0</v>
      </c>
      <c r="U224" s="392">
        <v>0</v>
      </c>
      <c r="V224" s="392">
        <v>0</v>
      </c>
      <c r="W224" s="391">
        <v>0</v>
      </c>
    </row>
    <row r="225" spans="1:23" ht="12.75" customHeight="1" outlineLevel="1">
      <c r="A225" s="389" t="s">
        <v>148</v>
      </c>
      <c r="B225" s="393">
        <v>0</v>
      </c>
      <c r="C225" s="391">
        <v>0</v>
      </c>
      <c r="D225" s="393">
        <v>0</v>
      </c>
      <c r="E225" s="392">
        <v>0</v>
      </c>
      <c r="F225" s="392">
        <v>0</v>
      </c>
      <c r="G225" s="392">
        <v>0</v>
      </c>
      <c r="H225" s="391">
        <v>0</v>
      </c>
      <c r="I225" s="393">
        <v>0</v>
      </c>
      <c r="J225" s="392">
        <v>0</v>
      </c>
      <c r="K225" s="392">
        <v>0</v>
      </c>
      <c r="L225" s="392">
        <v>0</v>
      </c>
      <c r="M225" s="391">
        <v>0</v>
      </c>
      <c r="N225" s="393">
        <v>0</v>
      </c>
      <c r="O225" s="392">
        <v>0</v>
      </c>
      <c r="P225" s="392">
        <v>0</v>
      </c>
      <c r="Q225" s="392">
        <v>0</v>
      </c>
      <c r="R225" s="391">
        <v>0</v>
      </c>
      <c r="S225" s="393">
        <v>0</v>
      </c>
      <c r="T225" s="392">
        <v>0</v>
      </c>
      <c r="U225" s="392">
        <v>0</v>
      </c>
      <c r="V225" s="392">
        <v>0</v>
      </c>
      <c r="W225" s="391">
        <v>0</v>
      </c>
    </row>
    <row r="226" spans="1:23" ht="12.75" customHeight="1" outlineLevel="1">
      <c r="A226" s="388" t="s">
        <v>113</v>
      </c>
      <c r="B226" s="387">
        <v>0</v>
      </c>
      <c r="C226" s="385">
        <v>0</v>
      </c>
      <c r="D226" s="387">
        <v>0</v>
      </c>
      <c r="E226" s="386">
        <v>0</v>
      </c>
      <c r="F226" s="386">
        <v>0</v>
      </c>
      <c r="G226" s="386">
        <v>0</v>
      </c>
      <c r="H226" s="385">
        <v>0</v>
      </c>
      <c r="I226" s="387">
        <v>0</v>
      </c>
      <c r="J226" s="386">
        <v>0</v>
      </c>
      <c r="K226" s="386">
        <v>0</v>
      </c>
      <c r="L226" s="386">
        <v>0</v>
      </c>
      <c r="M226" s="385">
        <v>0</v>
      </c>
      <c r="N226" s="387">
        <v>0</v>
      </c>
      <c r="O226" s="386">
        <v>0</v>
      </c>
      <c r="P226" s="386">
        <v>0</v>
      </c>
      <c r="Q226" s="386">
        <v>0</v>
      </c>
      <c r="R226" s="385">
        <v>0</v>
      </c>
      <c r="S226" s="387">
        <v>0</v>
      </c>
      <c r="T226" s="386">
        <v>0</v>
      </c>
      <c r="U226" s="386">
        <v>0</v>
      </c>
      <c r="V226" s="386">
        <v>0</v>
      </c>
      <c r="W226" s="385">
        <v>0</v>
      </c>
    </row>
    <row r="227" spans="1:23" ht="12.75" customHeight="1" outlineLevel="1">
      <c r="M227" s="438"/>
    </row>
    <row r="228" spans="1:23" ht="12.75" customHeight="1" outlineLevel="1">
      <c r="A228" s="350" t="s">
        <v>126</v>
      </c>
    </row>
    <row r="229" spans="1:23" ht="12.75" customHeight="1" outlineLevel="1">
      <c r="A229" s="414" t="s">
        <v>131</v>
      </c>
      <c r="B229" s="413">
        <v>0</v>
      </c>
      <c r="C229" s="412"/>
      <c r="D229" s="380"/>
      <c r="E229" s="380"/>
    </row>
    <row r="230" spans="1:23" ht="12.75" customHeight="1" outlineLevel="1">
      <c r="A230" s="411" t="s">
        <v>155</v>
      </c>
      <c r="B230" s="393">
        <v>10</v>
      </c>
      <c r="C230" s="410"/>
      <c r="D230" s="380"/>
      <c r="E230" s="380"/>
    </row>
    <row r="231" spans="1:23" ht="12.75" customHeight="1" outlineLevel="1">
      <c r="A231" s="411" t="s">
        <v>154</v>
      </c>
      <c r="B231" s="393" t="s">
        <v>168</v>
      </c>
      <c r="C231" s="410"/>
      <c r="D231" s="380"/>
      <c r="E231" s="380"/>
    </row>
    <row r="232" spans="1:23" ht="12.75" customHeight="1" outlineLevel="1">
      <c r="A232" s="409" t="s">
        <v>152</v>
      </c>
      <c r="B232" s="408">
        <v>0.15000000000000002</v>
      </c>
      <c r="C232" s="407"/>
      <c r="D232" s="380"/>
      <c r="E232" s="380"/>
    </row>
    <row r="233" spans="1:23" ht="12.75" customHeight="1" outlineLevel="1">
      <c r="A233" s="380"/>
      <c r="B233" s="392"/>
      <c r="C233" s="380"/>
      <c r="D233" s="380"/>
      <c r="E233" s="380"/>
    </row>
    <row r="234" spans="1:23" ht="12.75" customHeight="1" outlineLevel="1">
      <c r="A234" s="380" t="s">
        <v>137</v>
      </c>
      <c r="B234" s="494" t="s">
        <v>185</v>
      </c>
      <c r="C234" s="493" t="s">
        <v>184</v>
      </c>
      <c r="D234" s="492" t="s">
        <v>183</v>
      </c>
      <c r="E234" s="491" t="s">
        <v>179</v>
      </c>
    </row>
    <row r="235" spans="1:23" ht="12.75" customHeight="1" outlineLevel="1">
      <c r="A235" s="402" t="s">
        <v>150</v>
      </c>
      <c r="B235" s="401">
        <v>5.3999999999999999E-2</v>
      </c>
      <c r="C235" s="400">
        <v>3.48</v>
      </c>
      <c r="D235" s="400">
        <v>1.9239999999999999</v>
      </c>
      <c r="E235" s="479">
        <v>2.1725812602739731</v>
      </c>
    </row>
    <row r="236" spans="1:23" ht="12.75" customHeight="1" outlineLevel="1">
      <c r="A236" s="380"/>
      <c r="B236" s="392"/>
      <c r="C236" s="380"/>
    </row>
    <row r="237" spans="1:23" ht="12.75" customHeight="1" outlineLevel="1">
      <c r="B237" s="364">
        <v>1996</v>
      </c>
      <c r="C237" s="362">
        <v>1997</v>
      </c>
      <c r="D237" s="364">
        <v>1998</v>
      </c>
      <c r="E237" s="363">
        <v>1999</v>
      </c>
      <c r="F237" s="363">
        <v>2000</v>
      </c>
      <c r="G237" s="363">
        <v>2001</v>
      </c>
      <c r="H237" s="362">
        <v>2002</v>
      </c>
      <c r="I237" s="364">
        <v>2003</v>
      </c>
      <c r="J237" s="363">
        <v>2004</v>
      </c>
      <c r="K237" s="363">
        <v>2005</v>
      </c>
      <c r="L237" s="363">
        <v>2006</v>
      </c>
      <c r="M237" s="362">
        <v>2007</v>
      </c>
      <c r="N237" s="364">
        <v>2008</v>
      </c>
      <c r="O237" s="363">
        <v>2009</v>
      </c>
      <c r="P237" s="363">
        <v>2010</v>
      </c>
      <c r="Q237" s="363">
        <v>2011</v>
      </c>
      <c r="R237" s="362">
        <v>2012</v>
      </c>
      <c r="S237" s="364">
        <v>2013</v>
      </c>
      <c r="T237" s="363">
        <v>2014</v>
      </c>
      <c r="U237" s="363">
        <v>2015</v>
      </c>
      <c r="V237" s="363">
        <v>2016</v>
      </c>
      <c r="W237" s="362">
        <v>2017</v>
      </c>
    </row>
    <row r="238" spans="1:23" ht="12.75" customHeight="1" outlineLevel="1">
      <c r="A238" s="394" t="s">
        <v>2</v>
      </c>
      <c r="B238" s="393">
        <v>0</v>
      </c>
      <c r="C238" s="391">
        <v>0</v>
      </c>
      <c r="D238" s="393">
        <v>0</v>
      </c>
      <c r="E238" s="392">
        <v>0</v>
      </c>
      <c r="F238" s="392">
        <v>4.9950000000000001E-2</v>
      </c>
      <c r="G238" s="392">
        <v>3.2614574999999997</v>
      </c>
      <c r="H238" s="391">
        <v>4.5519388750000003</v>
      </c>
      <c r="I238" s="393">
        <v>5.8787857095034255</v>
      </c>
      <c r="J238" s="392">
        <v>4.996967853077912</v>
      </c>
      <c r="K238" s="392">
        <v>4.2474226751162254</v>
      </c>
      <c r="L238" s="392">
        <v>3.6103092738487916</v>
      </c>
      <c r="M238" s="391">
        <v>3.0687628827714728</v>
      </c>
      <c r="N238" s="393">
        <v>2.6084484503557519</v>
      </c>
      <c r="O238" s="392">
        <v>2.2171811828023893</v>
      </c>
      <c r="P238" s="392">
        <v>1.8846040053820308</v>
      </c>
      <c r="Q238" s="392">
        <v>1.6019134045747261</v>
      </c>
      <c r="R238" s="391">
        <v>1.3616263938885171</v>
      </c>
      <c r="S238" s="393">
        <v>1.1573824348052395</v>
      </c>
      <c r="T238" s="392">
        <v>0.9837750695844536</v>
      </c>
      <c r="U238" s="392">
        <v>0.83620880914678553</v>
      </c>
      <c r="V238" s="392">
        <v>0.71077748777476768</v>
      </c>
      <c r="W238" s="391">
        <v>0.60416086460855256</v>
      </c>
    </row>
    <row r="239" spans="1:23" ht="12.75" customHeight="1" outlineLevel="1">
      <c r="A239" s="389" t="s">
        <v>149</v>
      </c>
      <c r="B239" s="393">
        <v>0</v>
      </c>
      <c r="C239" s="391">
        <v>0</v>
      </c>
      <c r="D239" s="393">
        <v>0</v>
      </c>
      <c r="E239" s="392">
        <v>5.3999999999999999E-2</v>
      </c>
      <c r="F239" s="392">
        <v>3.48</v>
      </c>
      <c r="G239" s="392">
        <v>1.9239999999999999</v>
      </c>
      <c r="H239" s="391">
        <v>2.1725812602739731</v>
      </c>
      <c r="I239" s="393">
        <v>0</v>
      </c>
      <c r="J239" s="392">
        <v>0</v>
      </c>
      <c r="K239" s="392">
        <v>0</v>
      </c>
      <c r="L239" s="392">
        <v>0</v>
      </c>
      <c r="M239" s="391">
        <v>0</v>
      </c>
      <c r="N239" s="393">
        <v>0</v>
      </c>
      <c r="O239" s="392">
        <v>0</v>
      </c>
      <c r="P239" s="392">
        <v>0</v>
      </c>
      <c r="Q239" s="392">
        <v>0</v>
      </c>
      <c r="R239" s="391">
        <v>0</v>
      </c>
      <c r="S239" s="393">
        <v>0</v>
      </c>
      <c r="T239" s="392">
        <v>0</v>
      </c>
      <c r="U239" s="392">
        <v>0</v>
      </c>
      <c r="V239" s="392">
        <v>0</v>
      </c>
      <c r="W239" s="391">
        <v>0</v>
      </c>
    </row>
    <row r="240" spans="1:23" ht="12.75" customHeight="1" outlineLevel="1">
      <c r="A240" s="389" t="s">
        <v>148</v>
      </c>
      <c r="B240" s="347">
        <v>0</v>
      </c>
      <c r="C240" s="347">
        <v>0</v>
      </c>
      <c r="D240" s="369">
        <v>0</v>
      </c>
      <c r="E240" s="347">
        <v>4.0500000000000006E-3</v>
      </c>
      <c r="F240" s="347">
        <v>0.26849250000000002</v>
      </c>
      <c r="G240" s="347">
        <v>0.633518625</v>
      </c>
      <c r="H240" s="368">
        <v>0.84573442577054825</v>
      </c>
      <c r="I240" s="369">
        <v>0.88181785642551391</v>
      </c>
      <c r="J240" s="347">
        <v>0.74954517796168696</v>
      </c>
      <c r="K240" s="347">
        <v>0.63711340126743388</v>
      </c>
      <c r="L240" s="347">
        <v>0.54154639107731883</v>
      </c>
      <c r="M240" s="368">
        <v>0.46031443241572101</v>
      </c>
      <c r="N240" s="369">
        <v>0.39126726755336283</v>
      </c>
      <c r="O240" s="347">
        <v>0.33257717742035842</v>
      </c>
      <c r="P240" s="347">
        <v>0.28269060080730468</v>
      </c>
      <c r="Q240" s="347">
        <v>0.24028701068620895</v>
      </c>
      <c r="R240" s="368">
        <v>0.20424395908327761</v>
      </c>
      <c r="S240" s="369">
        <v>0.17360736522078596</v>
      </c>
      <c r="T240" s="347">
        <v>0.14756626043766807</v>
      </c>
      <c r="U240" s="347">
        <v>0.12543132137201785</v>
      </c>
      <c r="V240" s="347">
        <v>0.10661662316621517</v>
      </c>
      <c r="W240" s="368">
        <v>9.0624129691282904E-2</v>
      </c>
    </row>
    <row r="241" spans="1:23" ht="12.75" customHeight="1" outlineLevel="1">
      <c r="A241" s="388" t="s">
        <v>113</v>
      </c>
      <c r="B241" s="387">
        <v>0</v>
      </c>
      <c r="C241" s="385">
        <v>0</v>
      </c>
      <c r="D241" s="387">
        <v>0</v>
      </c>
      <c r="E241" s="386">
        <v>4.9950000000000001E-2</v>
      </c>
      <c r="F241" s="386">
        <v>3.2614574999999997</v>
      </c>
      <c r="G241" s="386">
        <v>4.5519388750000003</v>
      </c>
      <c r="H241" s="385">
        <v>5.8787857095034255</v>
      </c>
      <c r="I241" s="387">
        <v>4.996967853077912</v>
      </c>
      <c r="J241" s="386">
        <v>4.2474226751162254</v>
      </c>
      <c r="K241" s="386">
        <v>3.6103092738487916</v>
      </c>
      <c r="L241" s="386">
        <v>3.0687628827714728</v>
      </c>
      <c r="M241" s="385">
        <v>2.6084484503557519</v>
      </c>
      <c r="N241" s="387">
        <v>2.2171811828023893</v>
      </c>
      <c r="O241" s="386">
        <v>1.8846040053820308</v>
      </c>
      <c r="P241" s="386">
        <v>1.6019134045747261</v>
      </c>
      <c r="Q241" s="386">
        <v>1.3616263938885171</v>
      </c>
      <c r="R241" s="385">
        <v>1.1573824348052395</v>
      </c>
      <c r="S241" s="387">
        <v>0.9837750695844536</v>
      </c>
      <c r="T241" s="386">
        <v>0.83620880914678553</v>
      </c>
      <c r="U241" s="386">
        <v>0.71077748777476768</v>
      </c>
      <c r="V241" s="386">
        <v>0.60416086460855256</v>
      </c>
      <c r="W241" s="385">
        <v>0.5135367349172697</v>
      </c>
    </row>
    <row r="242" spans="1:23" ht="12.75" customHeight="1" outlineLevel="1"/>
    <row r="243" spans="1:23" ht="12.75" customHeight="1" outlineLevel="1"/>
    <row r="244" spans="1:23" ht="12.75" customHeight="1" outlineLevel="1">
      <c r="A244" s="350" t="s">
        <v>159</v>
      </c>
    </row>
    <row r="245" spans="1:23" ht="12.75" customHeight="1" outlineLevel="1">
      <c r="A245" s="414" t="s">
        <v>131</v>
      </c>
      <c r="B245" s="413">
        <v>0</v>
      </c>
      <c r="C245" s="412"/>
      <c r="D245" s="380"/>
      <c r="E245" s="380"/>
    </row>
    <row r="246" spans="1:23" ht="12.75" customHeight="1" outlineLevel="1">
      <c r="A246" s="411" t="s">
        <v>155</v>
      </c>
      <c r="B246" s="393">
        <v>0</v>
      </c>
      <c r="C246" s="410"/>
      <c r="D246" s="380"/>
      <c r="E246" s="380"/>
    </row>
    <row r="247" spans="1:23" ht="12.75" customHeight="1" outlineLevel="1">
      <c r="A247" s="411" t="s">
        <v>154</v>
      </c>
      <c r="B247" s="393" t="s">
        <v>158</v>
      </c>
      <c r="C247" s="410"/>
      <c r="D247" s="380"/>
      <c r="E247" s="380"/>
    </row>
    <row r="248" spans="1:23" ht="12.75" customHeight="1" outlineLevel="1">
      <c r="A248" s="409" t="s">
        <v>152</v>
      </c>
      <c r="B248" s="408">
        <v>1</v>
      </c>
      <c r="C248" s="407"/>
      <c r="D248" s="380"/>
      <c r="E248" s="380"/>
    </row>
    <row r="249" spans="1:23" ht="12.75" customHeight="1" outlineLevel="1">
      <c r="A249" s="380"/>
      <c r="B249" s="392"/>
      <c r="C249" s="380"/>
      <c r="D249" s="380"/>
      <c r="E249" s="380"/>
    </row>
    <row r="250" spans="1:23" ht="12.75" customHeight="1" outlineLevel="1">
      <c r="A250" s="380" t="s">
        <v>137</v>
      </c>
      <c r="B250" s="494" t="s">
        <v>185</v>
      </c>
      <c r="C250" s="493" t="s">
        <v>184</v>
      </c>
      <c r="D250" s="492" t="s">
        <v>183</v>
      </c>
      <c r="E250" s="491" t="s">
        <v>179</v>
      </c>
    </row>
    <row r="251" spans="1:23" ht="12.75" customHeight="1" outlineLevel="1">
      <c r="A251" s="402" t="s">
        <v>150</v>
      </c>
      <c r="B251" s="401">
        <v>0.45</v>
      </c>
      <c r="C251" s="400">
        <v>0.89900000000000002</v>
      </c>
      <c r="D251" s="400">
        <v>1.704</v>
      </c>
      <c r="E251" s="479">
        <v>0.77322193972602737</v>
      </c>
    </row>
    <row r="252" spans="1:23" ht="12.75" customHeight="1" outlineLevel="1">
      <c r="A252" s="380"/>
      <c r="B252" s="392"/>
      <c r="C252" s="380"/>
    </row>
    <row r="253" spans="1:23" ht="12.75" customHeight="1" outlineLevel="1">
      <c r="B253" s="364">
        <v>1996</v>
      </c>
      <c r="C253" s="362">
        <v>1997</v>
      </c>
      <c r="D253" s="364">
        <v>1998</v>
      </c>
      <c r="E253" s="363">
        <v>1999</v>
      </c>
      <c r="F253" s="363">
        <v>2000</v>
      </c>
      <c r="G253" s="363">
        <v>2001</v>
      </c>
      <c r="H253" s="362">
        <v>2002</v>
      </c>
      <c r="I253" s="364">
        <v>2003</v>
      </c>
      <c r="J253" s="363">
        <v>2004</v>
      </c>
      <c r="K253" s="363">
        <v>2005</v>
      </c>
      <c r="L253" s="363">
        <v>2006</v>
      </c>
      <c r="M253" s="362">
        <v>2007</v>
      </c>
      <c r="N253" s="364">
        <v>2008</v>
      </c>
      <c r="O253" s="363">
        <v>2009</v>
      </c>
      <c r="P253" s="363">
        <v>2010</v>
      </c>
      <c r="Q253" s="363">
        <v>2011</v>
      </c>
      <c r="R253" s="362">
        <v>2012</v>
      </c>
      <c r="S253" s="364">
        <v>2013</v>
      </c>
      <c r="T253" s="363">
        <v>2014</v>
      </c>
      <c r="U253" s="363">
        <v>2015</v>
      </c>
      <c r="V253" s="363">
        <v>2016</v>
      </c>
      <c r="W253" s="362">
        <v>2017</v>
      </c>
    </row>
    <row r="254" spans="1:23" ht="12.75" customHeight="1" outlineLevel="1">
      <c r="A254" s="394" t="s">
        <v>2</v>
      </c>
      <c r="B254" s="393">
        <v>0</v>
      </c>
      <c r="C254" s="391">
        <v>0</v>
      </c>
      <c r="D254" s="393">
        <v>0</v>
      </c>
      <c r="E254" s="392">
        <v>0</v>
      </c>
      <c r="F254" s="392">
        <v>0</v>
      </c>
      <c r="G254" s="392">
        <v>0</v>
      </c>
      <c r="H254" s="391">
        <v>0</v>
      </c>
      <c r="I254" s="393">
        <v>0</v>
      </c>
      <c r="J254" s="392">
        <v>0</v>
      </c>
      <c r="K254" s="392">
        <v>0</v>
      </c>
      <c r="L254" s="392">
        <v>0</v>
      </c>
      <c r="M254" s="391">
        <v>0</v>
      </c>
      <c r="N254" s="393">
        <v>0</v>
      </c>
      <c r="O254" s="392">
        <v>0</v>
      </c>
      <c r="P254" s="392">
        <v>0</v>
      </c>
      <c r="Q254" s="392">
        <v>0</v>
      </c>
      <c r="R254" s="391">
        <v>0</v>
      </c>
      <c r="S254" s="393">
        <v>0</v>
      </c>
      <c r="T254" s="392">
        <v>0</v>
      </c>
      <c r="U254" s="392">
        <v>0</v>
      </c>
      <c r="V254" s="392">
        <v>0</v>
      </c>
      <c r="W254" s="391">
        <v>0</v>
      </c>
    </row>
    <row r="255" spans="1:23" ht="12.75" customHeight="1" outlineLevel="1">
      <c r="A255" s="389" t="s">
        <v>149</v>
      </c>
      <c r="B255" s="393">
        <v>0</v>
      </c>
      <c r="C255" s="391">
        <v>0</v>
      </c>
      <c r="D255" s="393">
        <v>0</v>
      </c>
      <c r="E255" s="392">
        <v>0.45</v>
      </c>
      <c r="F255" s="392">
        <v>0.89900000000000002</v>
      </c>
      <c r="G255" s="392">
        <v>1.704</v>
      </c>
      <c r="H255" s="391">
        <v>0.77322193972602737</v>
      </c>
      <c r="I255" s="393">
        <v>0</v>
      </c>
      <c r="J255" s="392">
        <v>0</v>
      </c>
      <c r="K255" s="392">
        <v>0</v>
      </c>
      <c r="L255" s="392">
        <v>0</v>
      </c>
      <c r="M255" s="391">
        <v>0</v>
      </c>
      <c r="N255" s="393">
        <v>0</v>
      </c>
      <c r="O255" s="392">
        <v>0</v>
      </c>
      <c r="P255" s="392">
        <v>0</v>
      </c>
      <c r="Q255" s="392">
        <v>0</v>
      </c>
      <c r="R255" s="391">
        <v>0</v>
      </c>
      <c r="S255" s="393">
        <v>0</v>
      </c>
      <c r="T255" s="392">
        <v>0</v>
      </c>
      <c r="U255" s="392">
        <v>0</v>
      </c>
      <c r="V255" s="392">
        <v>0</v>
      </c>
      <c r="W255" s="391">
        <v>0</v>
      </c>
    </row>
    <row r="256" spans="1:23" ht="12.75" customHeight="1" outlineLevel="1">
      <c r="A256" s="389" t="s">
        <v>148</v>
      </c>
      <c r="B256" s="347">
        <v>0</v>
      </c>
      <c r="C256" s="347">
        <v>0</v>
      </c>
      <c r="D256" s="369">
        <v>0</v>
      </c>
      <c r="E256" s="347">
        <v>0.45</v>
      </c>
      <c r="F256" s="347">
        <v>0.89900000000000002</v>
      </c>
      <c r="G256" s="347">
        <v>1.704</v>
      </c>
      <c r="H256" s="368">
        <v>0.77322193972602737</v>
      </c>
      <c r="I256" s="369">
        <v>0</v>
      </c>
      <c r="J256" s="347">
        <v>0</v>
      </c>
      <c r="K256" s="347">
        <v>0</v>
      </c>
      <c r="L256" s="347">
        <v>0</v>
      </c>
      <c r="M256" s="368">
        <v>0</v>
      </c>
      <c r="N256" s="369">
        <v>0</v>
      </c>
      <c r="O256" s="347">
        <v>0</v>
      </c>
      <c r="P256" s="347">
        <v>0</v>
      </c>
      <c r="Q256" s="347">
        <v>0</v>
      </c>
      <c r="R256" s="368">
        <v>0</v>
      </c>
      <c r="S256" s="369">
        <v>0</v>
      </c>
      <c r="T256" s="347">
        <v>0</v>
      </c>
      <c r="U256" s="347">
        <v>0</v>
      </c>
      <c r="V256" s="347">
        <v>0</v>
      </c>
      <c r="W256" s="368">
        <v>0</v>
      </c>
    </row>
    <row r="257" spans="1:23" ht="12.75" customHeight="1" outlineLevel="1">
      <c r="A257" s="388" t="s">
        <v>113</v>
      </c>
      <c r="B257" s="387">
        <v>0</v>
      </c>
      <c r="C257" s="385">
        <v>0</v>
      </c>
      <c r="D257" s="387">
        <v>0</v>
      </c>
      <c r="E257" s="386">
        <v>0</v>
      </c>
      <c r="F257" s="386">
        <v>0</v>
      </c>
      <c r="G257" s="386">
        <v>0</v>
      </c>
      <c r="H257" s="385">
        <v>0</v>
      </c>
      <c r="I257" s="387">
        <v>0</v>
      </c>
      <c r="J257" s="386">
        <v>0</v>
      </c>
      <c r="K257" s="386">
        <v>0</v>
      </c>
      <c r="L257" s="386">
        <v>0</v>
      </c>
      <c r="M257" s="385">
        <v>0</v>
      </c>
      <c r="N257" s="387">
        <v>0</v>
      </c>
      <c r="O257" s="386">
        <v>0</v>
      </c>
      <c r="P257" s="386">
        <v>0</v>
      </c>
      <c r="Q257" s="386">
        <v>0</v>
      </c>
      <c r="R257" s="385">
        <v>0</v>
      </c>
      <c r="S257" s="387">
        <v>0</v>
      </c>
      <c r="T257" s="386">
        <v>0</v>
      </c>
      <c r="U257" s="386">
        <v>0</v>
      </c>
      <c r="V257" s="386">
        <v>0</v>
      </c>
      <c r="W257" s="385">
        <v>0</v>
      </c>
    </row>
    <row r="258" spans="1:23" ht="12.75" customHeight="1" outlineLevel="1"/>
    <row r="259" spans="1:23" ht="12.75" customHeight="1" outlineLevel="1"/>
    <row r="260" spans="1:23" ht="12.75" customHeight="1" outlineLevel="1">
      <c r="A260" s="350" t="s">
        <v>182</v>
      </c>
    </row>
    <row r="261" spans="1:23" ht="12.75" customHeight="1" outlineLevel="1">
      <c r="A261" s="350"/>
    </row>
    <row r="262" spans="1:23" ht="12.75" customHeight="1" outlineLevel="1">
      <c r="B262" s="364">
        <v>1996</v>
      </c>
      <c r="C262" s="362">
        <v>1997</v>
      </c>
      <c r="D262" s="364">
        <v>1998</v>
      </c>
      <c r="E262" s="363">
        <v>1999</v>
      </c>
      <c r="F262" s="363">
        <v>2000</v>
      </c>
      <c r="G262" s="363">
        <v>2001</v>
      </c>
      <c r="H262" s="362">
        <v>2002</v>
      </c>
      <c r="I262" s="364">
        <v>2003</v>
      </c>
      <c r="J262" s="363">
        <v>2004</v>
      </c>
      <c r="K262" s="363">
        <v>2005</v>
      </c>
      <c r="L262" s="363">
        <v>2006</v>
      </c>
      <c r="M262" s="362">
        <v>2007</v>
      </c>
      <c r="N262" s="364">
        <v>2008</v>
      </c>
      <c r="O262" s="363">
        <v>2009</v>
      </c>
      <c r="P262" s="363">
        <v>2010</v>
      </c>
      <c r="Q262" s="363">
        <v>2011</v>
      </c>
      <c r="R262" s="362">
        <v>2012</v>
      </c>
      <c r="S262" s="364">
        <v>2013</v>
      </c>
      <c r="T262" s="363">
        <v>2014</v>
      </c>
      <c r="U262" s="363">
        <v>2015</v>
      </c>
      <c r="V262" s="363">
        <v>2016</v>
      </c>
      <c r="W262" s="362">
        <v>2017</v>
      </c>
    </row>
    <row r="263" spans="1:23" ht="12.75" customHeight="1" outlineLevel="1">
      <c r="A263" s="394" t="s">
        <v>2</v>
      </c>
      <c r="B263" s="427">
        <v>0</v>
      </c>
      <c r="C263" s="428">
        <v>0</v>
      </c>
      <c r="D263" s="427">
        <v>0</v>
      </c>
      <c r="E263" s="426">
        <v>0</v>
      </c>
      <c r="F263" s="426">
        <v>6.837342500000001</v>
      </c>
      <c r="G263" s="426">
        <v>32.253886037500003</v>
      </c>
      <c r="H263" s="428">
        <v>54.131408189187503</v>
      </c>
      <c r="I263" s="427">
        <v>61.778628518577506</v>
      </c>
      <c r="J263" s="426">
        <v>56.533428294832206</v>
      </c>
      <c r="K263" s="426">
        <v>52.558797376713173</v>
      </c>
      <c r="L263" s="426">
        <v>49.422972780082375</v>
      </c>
      <c r="M263" s="428">
        <v>46.851190262370892</v>
      </c>
      <c r="N263" s="427">
        <v>44.667492870162711</v>
      </c>
      <c r="O263" s="426">
        <v>42.758260433512348</v>
      </c>
      <c r="P263" s="426">
        <v>41.049329730756448</v>
      </c>
      <c r="Q263" s="426">
        <v>39.491621640803999</v>
      </c>
      <c r="R263" s="428">
        <v>38.052096059665971</v>
      </c>
      <c r="S263" s="427">
        <v>36.708045933506291</v>
      </c>
      <c r="T263" s="426">
        <v>35.443486115135038</v>
      </c>
      <c r="U263" s="426">
        <v>34.246858180712451</v>
      </c>
      <c r="V263" s="426">
        <v>33.109563414056971</v>
      </c>
      <c r="W263" s="428">
        <v>32.025018235516981</v>
      </c>
    </row>
    <row r="264" spans="1:23" ht="12.75" customHeight="1" outlineLevel="1">
      <c r="A264" s="389" t="s">
        <v>137</v>
      </c>
      <c r="B264" s="427">
        <v>0</v>
      </c>
      <c r="C264" s="428">
        <v>0</v>
      </c>
      <c r="D264" s="427">
        <v>0</v>
      </c>
      <c r="E264" s="426">
        <v>7.7000000000000011</v>
      </c>
      <c r="F264" s="426">
        <v>28.651</v>
      </c>
      <c r="G264" s="426">
        <v>28.57</v>
      </c>
      <c r="H264" s="428">
        <v>14.492382424238698</v>
      </c>
      <c r="I264" s="427">
        <v>0</v>
      </c>
      <c r="J264" s="426">
        <v>0</v>
      </c>
      <c r="K264" s="426">
        <v>0</v>
      </c>
      <c r="L264" s="426">
        <v>0</v>
      </c>
      <c r="M264" s="428">
        <v>0</v>
      </c>
      <c r="N264" s="427">
        <v>0</v>
      </c>
      <c r="O264" s="426">
        <v>0</v>
      </c>
      <c r="P264" s="426">
        <v>0</v>
      </c>
      <c r="Q264" s="426">
        <v>0</v>
      </c>
      <c r="R264" s="428">
        <v>0</v>
      </c>
      <c r="S264" s="427">
        <v>0</v>
      </c>
      <c r="T264" s="426">
        <v>0</v>
      </c>
      <c r="U264" s="426">
        <v>0</v>
      </c>
      <c r="V264" s="426">
        <v>0</v>
      </c>
      <c r="W264" s="428">
        <v>0</v>
      </c>
    </row>
    <row r="265" spans="1:23" ht="12.75" customHeight="1" outlineLevel="1">
      <c r="A265" s="389" t="s">
        <v>136</v>
      </c>
      <c r="B265" s="427">
        <v>0</v>
      </c>
      <c r="C265" s="428">
        <v>0</v>
      </c>
      <c r="D265" s="427">
        <v>0</v>
      </c>
      <c r="E265" s="426">
        <v>0.86265750000000008</v>
      </c>
      <c r="F265" s="426">
        <v>3.2344564624999999</v>
      </c>
      <c r="G265" s="426">
        <v>6.6924778483124996</v>
      </c>
      <c r="H265" s="428">
        <v>6.8451620948487015</v>
      </c>
      <c r="I265" s="427">
        <v>5.2452002237452948</v>
      </c>
      <c r="J265" s="426">
        <v>3.9746309181190402</v>
      </c>
      <c r="K265" s="426">
        <v>3.1358245966307945</v>
      </c>
      <c r="L265" s="426">
        <v>2.5717825177114841</v>
      </c>
      <c r="M265" s="428">
        <v>2.183697392208177</v>
      </c>
      <c r="N265" s="427">
        <v>1.9092324366503677</v>
      </c>
      <c r="O265" s="426">
        <v>1.7089307027559046</v>
      </c>
      <c r="P265" s="426">
        <v>1.5577080899524418</v>
      </c>
      <c r="Q265" s="426">
        <v>1.4395255811380279</v>
      </c>
      <c r="R265" s="428">
        <v>1.3440501261596891</v>
      </c>
      <c r="S265" s="427">
        <v>1.2645598183712472</v>
      </c>
      <c r="T265" s="426">
        <v>1.1966279344225792</v>
      </c>
      <c r="U265" s="426">
        <v>1.1372947666554842</v>
      </c>
      <c r="V265" s="426">
        <v>1.0845451785399913</v>
      </c>
      <c r="W265" s="428">
        <v>1.0369779618093544</v>
      </c>
    </row>
    <row r="266" spans="1:23" ht="12.75" customHeight="1" outlineLevel="1">
      <c r="A266" s="388" t="s">
        <v>113</v>
      </c>
      <c r="B266" s="421">
        <v>0</v>
      </c>
      <c r="C266" s="422">
        <v>0</v>
      </c>
      <c r="D266" s="421">
        <v>0</v>
      </c>
      <c r="E266" s="420">
        <v>6.837342500000001</v>
      </c>
      <c r="F266" s="420">
        <v>32.253886037500003</v>
      </c>
      <c r="G266" s="420">
        <v>54.131408189187503</v>
      </c>
      <c r="H266" s="422">
        <v>61.778628518577491</v>
      </c>
      <c r="I266" s="421">
        <v>56.533428294832213</v>
      </c>
      <c r="J266" s="420">
        <v>52.558797376713166</v>
      </c>
      <c r="K266" s="420">
        <v>49.422972780082375</v>
      </c>
      <c r="L266" s="420">
        <v>46.851190262370892</v>
      </c>
      <c r="M266" s="422">
        <v>44.667492870162718</v>
      </c>
      <c r="N266" s="421">
        <v>42.758260433512341</v>
      </c>
      <c r="O266" s="420">
        <v>41.04932973075644</v>
      </c>
      <c r="P266" s="420">
        <v>39.491621640804006</v>
      </c>
      <c r="Q266" s="420">
        <v>38.052096059665971</v>
      </c>
      <c r="R266" s="422">
        <v>36.708045933506284</v>
      </c>
      <c r="S266" s="421">
        <v>35.443486115135045</v>
      </c>
      <c r="T266" s="420">
        <v>34.246858180712458</v>
      </c>
      <c r="U266" s="420">
        <v>33.109563414056964</v>
      </c>
      <c r="V266" s="420">
        <v>32.025018235516981</v>
      </c>
      <c r="W266" s="422">
        <v>30.988040273707625</v>
      </c>
    </row>
    <row r="267" spans="1:23" ht="12.75" customHeight="1" outlineLevel="1">
      <c r="A267" s="380"/>
      <c r="B267" s="426"/>
      <c r="C267" s="426"/>
      <c r="D267" s="426"/>
      <c r="E267" s="426"/>
      <c r="F267" s="426"/>
      <c r="G267" s="426"/>
      <c r="H267" s="426"/>
      <c r="I267" s="426"/>
      <c r="J267" s="426"/>
      <c r="K267" s="426"/>
      <c r="L267" s="426"/>
      <c r="M267" s="426"/>
      <c r="N267" s="426"/>
      <c r="O267" s="426"/>
      <c r="P267" s="426"/>
      <c r="Q267" s="426"/>
      <c r="R267" s="426"/>
    </row>
    <row r="268" spans="1:23" ht="12.75" customHeight="1" outlineLevel="1">
      <c r="A268" s="380"/>
      <c r="B268" s="426"/>
      <c r="C268" s="426"/>
      <c r="D268" s="426"/>
      <c r="E268" s="426"/>
      <c r="F268" s="426"/>
      <c r="G268" s="426"/>
      <c r="H268" s="426"/>
      <c r="I268" s="426"/>
      <c r="J268" s="426"/>
      <c r="K268" s="426"/>
      <c r="L268" s="426"/>
      <c r="M268" s="426"/>
      <c r="N268" s="426"/>
      <c r="O268" s="426"/>
      <c r="P268" s="426"/>
      <c r="Q268" s="426"/>
      <c r="R268" s="426"/>
    </row>
    <row r="269" spans="1:23" ht="12.75" customHeight="1" outlineLevel="1">
      <c r="A269" s="380"/>
      <c r="B269" s="426"/>
      <c r="C269" s="426"/>
      <c r="D269" s="426"/>
      <c r="E269" s="426"/>
      <c r="F269" s="426"/>
      <c r="G269" s="426"/>
      <c r="H269" s="426"/>
      <c r="I269" s="426"/>
      <c r="J269" s="426"/>
      <c r="K269" s="426"/>
      <c r="L269" s="426"/>
      <c r="M269" s="426"/>
      <c r="N269" s="426"/>
      <c r="O269" s="426"/>
      <c r="P269" s="426"/>
      <c r="Q269" s="426"/>
      <c r="R269" s="426"/>
    </row>
    <row r="270" spans="1:23" ht="12.75" customHeight="1" outlineLevel="1">
      <c r="A270" s="380"/>
      <c r="B270" s="426"/>
      <c r="C270" s="426"/>
      <c r="D270" s="426"/>
      <c r="E270" s="426"/>
      <c r="F270" s="426"/>
      <c r="G270" s="426"/>
      <c r="H270" s="426"/>
      <c r="I270" s="426"/>
      <c r="J270" s="426"/>
      <c r="K270" s="426"/>
      <c r="L270" s="426"/>
      <c r="M270" s="426"/>
      <c r="N270" s="426"/>
      <c r="O270" s="426"/>
      <c r="P270" s="426"/>
      <c r="Q270" s="426"/>
      <c r="R270" s="426"/>
    </row>
    <row r="271" spans="1:23">
      <c r="A271" s="380"/>
      <c r="B271" s="426"/>
      <c r="C271" s="426"/>
      <c r="D271" s="426"/>
      <c r="E271" s="426"/>
      <c r="F271" s="426"/>
      <c r="G271" s="426"/>
      <c r="H271" s="426"/>
      <c r="I271" s="426"/>
      <c r="J271" s="426"/>
      <c r="K271" s="426"/>
      <c r="L271" s="426"/>
      <c r="M271" s="426"/>
      <c r="N271" s="426"/>
      <c r="O271" s="426"/>
      <c r="P271" s="426"/>
      <c r="Q271" s="426"/>
      <c r="R271" s="426"/>
    </row>
    <row r="272" spans="1:23">
      <c r="A272" s="356" t="s">
        <v>181</v>
      </c>
    </row>
    <row r="274" spans="1:5" ht="25.5" customHeight="1" outlineLevel="1">
      <c r="A274" s="415" t="s">
        <v>180</v>
      </c>
      <c r="B274" s="478" t="s">
        <v>163</v>
      </c>
      <c r="C274" s="478" t="s">
        <v>162</v>
      </c>
      <c r="D274" s="668" t="s">
        <v>161</v>
      </c>
      <c r="E274" s="668"/>
    </row>
    <row r="275" spans="1:5" ht="12.75" customHeight="1" outlineLevel="1">
      <c r="A275" s="394" t="s">
        <v>121</v>
      </c>
      <c r="B275" s="477">
        <v>0</v>
      </c>
      <c r="C275" s="413">
        <v>20</v>
      </c>
      <c r="D275" s="413" t="s">
        <v>168</v>
      </c>
      <c r="E275" s="412"/>
    </row>
    <row r="276" spans="1:5" ht="12.75" customHeight="1" outlineLevel="1">
      <c r="A276" s="389" t="s">
        <v>122</v>
      </c>
      <c r="B276" s="475">
        <v>0</v>
      </c>
      <c r="C276" s="393">
        <v>4</v>
      </c>
      <c r="D276" s="393" t="s">
        <v>168</v>
      </c>
      <c r="E276" s="410"/>
    </row>
    <row r="277" spans="1:5" ht="12.75" customHeight="1" outlineLevel="1">
      <c r="A277" s="389" t="s">
        <v>132</v>
      </c>
      <c r="B277" s="475">
        <v>0</v>
      </c>
      <c r="C277" s="393">
        <v>40</v>
      </c>
      <c r="D277" s="393" t="s">
        <v>153</v>
      </c>
      <c r="E277" s="410"/>
    </row>
    <row r="278" spans="1:5" ht="12.75" customHeight="1" outlineLevel="1">
      <c r="A278" s="389" t="s">
        <v>126</v>
      </c>
      <c r="B278" s="475">
        <v>0</v>
      </c>
      <c r="C278" s="393">
        <v>10</v>
      </c>
      <c r="D278" s="393" t="s">
        <v>168</v>
      </c>
      <c r="E278" s="410"/>
    </row>
    <row r="279" spans="1:5" ht="12.75" customHeight="1" outlineLevel="1">
      <c r="A279" s="389" t="s">
        <v>159</v>
      </c>
      <c r="B279" s="474">
        <v>0</v>
      </c>
      <c r="C279" s="473">
        <v>0</v>
      </c>
      <c r="D279" s="387" t="s">
        <v>158</v>
      </c>
      <c r="E279" s="407"/>
    </row>
    <row r="280" spans="1:5" ht="12.75" customHeight="1" outlineLevel="1">
      <c r="A280" s="380"/>
      <c r="B280" s="392">
        <v>0</v>
      </c>
      <c r="C280" s="396"/>
      <c r="D280" s="392"/>
      <c r="E280" s="380"/>
    </row>
    <row r="281" spans="1:5" ht="12.75" customHeight="1" outlineLevel="1"/>
    <row r="282" spans="1:5" ht="12.75" customHeight="1" outlineLevel="1">
      <c r="A282" s="350" t="s">
        <v>157</v>
      </c>
    </row>
    <row r="283" spans="1:5" ht="12.75" customHeight="1" outlineLevel="1"/>
    <row r="284" spans="1:5" ht="12.75" customHeight="1" outlineLevel="1">
      <c r="A284" s="350" t="s">
        <v>121</v>
      </c>
    </row>
    <row r="285" spans="1:5" ht="12.75" customHeight="1" outlineLevel="1">
      <c r="A285" s="414" t="s">
        <v>131</v>
      </c>
      <c r="B285" s="413">
        <v>0</v>
      </c>
      <c r="C285" s="412"/>
      <c r="D285" s="380"/>
      <c r="E285" s="380"/>
    </row>
    <row r="286" spans="1:5" ht="12.75" customHeight="1" outlineLevel="1">
      <c r="A286" s="411" t="s">
        <v>155</v>
      </c>
      <c r="B286" s="393">
        <v>20</v>
      </c>
      <c r="C286" s="410"/>
      <c r="D286" s="380"/>
      <c r="E286" s="380"/>
    </row>
    <row r="287" spans="1:5" ht="12.75" customHeight="1" outlineLevel="1">
      <c r="A287" s="411" t="s">
        <v>154</v>
      </c>
      <c r="B287" s="393" t="s">
        <v>168</v>
      </c>
      <c r="C287" s="410"/>
      <c r="D287" s="380"/>
      <c r="E287" s="380"/>
    </row>
    <row r="288" spans="1:5" ht="12.75" customHeight="1" outlineLevel="1">
      <c r="A288" s="409" t="s">
        <v>152</v>
      </c>
      <c r="B288" s="408">
        <v>7.5000000000000011E-2</v>
      </c>
      <c r="C288" s="407"/>
      <c r="D288" s="380"/>
      <c r="E288" s="380"/>
    </row>
    <row r="289" spans="1:23" ht="12.75" customHeight="1" outlineLevel="1">
      <c r="A289" s="380"/>
      <c r="B289" s="392"/>
      <c r="C289" s="380"/>
      <c r="D289" s="380"/>
      <c r="E289" s="380"/>
    </row>
    <row r="290" spans="1:23" ht="12.75" customHeight="1" outlineLevel="1">
      <c r="A290" s="380" t="s">
        <v>137</v>
      </c>
      <c r="B290" s="406" t="s">
        <v>179</v>
      </c>
      <c r="C290" s="489" t="s">
        <v>178</v>
      </c>
      <c r="D290" s="490" t="s">
        <v>177</v>
      </c>
      <c r="E290" s="489" t="s">
        <v>176</v>
      </c>
      <c r="F290" s="488" t="s">
        <v>167</v>
      </c>
      <c r="G290" s="487"/>
      <c r="H290" s="403"/>
      <c r="I290" s="403"/>
      <c r="J290" s="403"/>
      <c r="K290" s="403"/>
      <c r="L290" s="403"/>
    </row>
    <row r="291" spans="1:23" ht="12.75" customHeight="1" outlineLevel="1">
      <c r="A291" s="402" t="s">
        <v>150</v>
      </c>
      <c r="B291" s="401">
        <v>8.7472622975422176</v>
      </c>
      <c r="C291" s="486">
        <v>19.756280335370068</v>
      </c>
      <c r="D291" s="486">
        <v>24.281549695627426</v>
      </c>
      <c r="E291" s="486">
        <v>32.359868422939471</v>
      </c>
      <c r="F291" s="479">
        <v>11.678421088543562</v>
      </c>
      <c r="G291" s="485"/>
      <c r="H291" s="392"/>
      <c r="I291" s="392"/>
      <c r="J291" s="392"/>
      <c r="K291" s="392"/>
      <c r="L291" s="483"/>
      <c r="M291" s="395"/>
    </row>
    <row r="292" spans="1:23" ht="12.75" customHeight="1" outlineLevel="1">
      <c r="A292" s="380"/>
      <c r="B292" s="392"/>
      <c r="C292" s="380"/>
    </row>
    <row r="293" spans="1:23" ht="12.75" customHeight="1" outlineLevel="1">
      <c r="B293" s="364">
        <v>1996</v>
      </c>
      <c r="C293" s="362">
        <v>1997</v>
      </c>
      <c r="D293" s="364">
        <v>1998</v>
      </c>
      <c r="E293" s="363">
        <v>1999</v>
      </c>
      <c r="F293" s="363">
        <v>2000</v>
      </c>
      <c r="G293" s="363">
        <v>2001</v>
      </c>
      <c r="H293" s="362">
        <v>2002</v>
      </c>
      <c r="I293" s="364">
        <v>2003</v>
      </c>
      <c r="J293" s="363">
        <v>2004</v>
      </c>
      <c r="K293" s="363">
        <v>2005</v>
      </c>
      <c r="L293" s="363">
        <v>2006</v>
      </c>
      <c r="M293" s="362">
        <v>2007</v>
      </c>
      <c r="N293" s="364">
        <v>2008</v>
      </c>
      <c r="O293" s="363">
        <v>2009</v>
      </c>
      <c r="P293" s="363">
        <v>2010</v>
      </c>
      <c r="Q293" s="363">
        <v>2011</v>
      </c>
      <c r="R293" s="362">
        <v>2012</v>
      </c>
      <c r="S293" s="364">
        <v>2013</v>
      </c>
      <c r="T293" s="363">
        <v>2014</v>
      </c>
      <c r="U293" s="363">
        <v>2015</v>
      </c>
      <c r="V293" s="363">
        <v>2016</v>
      </c>
      <c r="W293" s="362">
        <v>2017</v>
      </c>
    </row>
    <row r="294" spans="1:23" ht="12.75" customHeight="1" outlineLevel="1">
      <c r="A294" s="394" t="s">
        <v>2</v>
      </c>
      <c r="B294" s="393">
        <v>0</v>
      </c>
      <c r="C294" s="391">
        <v>0</v>
      </c>
      <c r="D294" s="393">
        <v>0</v>
      </c>
      <c r="E294" s="392">
        <v>0</v>
      </c>
      <c r="F294" s="392">
        <v>0</v>
      </c>
      <c r="G294" s="392">
        <v>0</v>
      </c>
      <c r="H294" s="391">
        <v>0</v>
      </c>
      <c r="I294" s="393">
        <v>8.4192399613843847</v>
      </c>
      <c r="J294" s="392">
        <v>26.803216787074245</v>
      </c>
      <c r="K294" s="392">
        <v>48.163967110085068</v>
      </c>
      <c r="L294" s="392">
        <v>75.698042933907928</v>
      </c>
      <c r="M294" s="391">
        <v>81.261170011588007</v>
      </c>
      <c r="N294" s="390">
        <v>75.166582260718911</v>
      </c>
      <c r="O294" s="392">
        <v>69.529088591164992</v>
      </c>
      <c r="P294" s="392">
        <v>64.314406946827617</v>
      </c>
      <c r="Q294" s="392">
        <v>59.490826425815541</v>
      </c>
      <c r="R294" s="391">
        <v>55.029014443879376</v>
      </c>
      <c r="S294" s="390">
        <v>50.901838360588421</v>
      </c>
      <c r="T294" s="392">
        <v>47.084200483544286</v>
      </c>
      <c r="U294" s="392">
        <v>43.552885447278463</v>
      </c>
      <c r="V294" s="392">
        <v>40.286419038732575</v>
      </c>
      <c r="W294" s="391">
        <v>37.26493761082763</v>
      </c>
    </row>
    <row r="295" spans="1:23" ht="12.75" customHeight="1" outlineLevel="1">
      <c r="A295" s="389" t="s">
        <v>149</v>
      </c>
      <c r="B295" s="393">
        <v>0</v>
      </c>
      <c r="C295" s="391">
        <v>0</v>
      </c>
      <c r="D295" s="393">
        <v>0</v>
      </c>
      <c r="E295" s="392">
        <v>0</v>
      </c>
      <c r="F295" s="392">
        <v>0</v>
      </c>
      <c r="G295" s="392">
        <v>0</v>
      </c>
      <c r="H295" s="391">
        <v>8.7472622975422176</v>
      </c>
      <c r="I295" s="393">
        <v>19.756280335370068</v>
      </c>
      <c r="J295" s="392">
        <v>24.281549695627426</v>
      </c>
      <c r="K295" s="392">
        <v>32.359868422939471</v>
      </c>
      <c r="L295" s="392">
        <v>11.678421088543562</v>
      </c>
      <c r="M295" s="391">
        <v>0</v>
      </c>
      <c r="N295" s="393">
        <v>0</v>
      </c>
      <c r="O295" s="392">
        <v>0</v>
      </c>
      <c r="P295" s="392">
        <v>0</v>
      </c>
      <c r="Q295" s="392">
        <v>0</v>
      </c>
      <c r="R295" s="391">
        <v>0</v>
      </c>
      <c r="S295" s="393">
        <v>0</v>
      </c>
      <c r="T295" s="392">
        <v>0</v>
      </c>
      <c r="U295" s="392">
        <v>0</v>
      </c>
      <c r="V295" s="392">
        <v>0</v>
      </c>
      <c r="W295" s="391">
        <v>0</v>
      </c>
    </row>
    <row r="296" spans="1:23" ht="12.75" customHeight="1" outlineLevel="1">
      <c r="A296" s="389" t="s">
        <v>148</v>
      </c>
      <c r="B296" s="347">
        <v>0</v>
      </c>
      <c r="C296" s="347">
        <v>0</v>
      </c>
      <c r="D296" s="369">
        <v>0</v>
      </c>
      <c r="E296" s="347">
        <v>0</v>
      </c>
      <c r="F296" s="347">
        <v>0</v>
      </c>
      <c r="G296" s="347">
        <v>0</v>
      </c>
      <c r="H296" s="368">
        <v>0.32802233615783322</v>
      </c>
      <c r="I296" s="369">
        <v>1.3723035096802065</v>
      </c>
      <c r="J296" s="347">
        <v>2.9207993726165973</v>
      </c>
      <c r="K296" s="347">
        <v>4.8257925991166104</v>
      </c>
      <c r="L296" s="347">
        <v>6.1152940108634786</v>
      </c>
      <c r="M296" s="368">
        <v>6.0945877508691018</v>
      </c>
      <c r="N296" s="369">
        <v>5.6374936695539191</v>
      </c>
      <c r="O296" s="347">
        <v>5.2146816443373751</v>
      </c>
      <c r="P296" s="347">
        <v>4.8235805210120724</v>
      </c>
      <c r="Q296" s="347">
        <v>4.4618119819361661</v>
      </c>
      <c r="R296" s="368">
        <v>4.1271760832909541</v>
      </c>
      <c r="S296" s="369">
        <v>3.8176378770441319</v>
      </c>
      <c r="T296" s="347">
        <v>3.5313150362658221</v>
      </c>
      <c r="U296" s="347">
        <v>3.266466408545885</v>
      </c>
      <c r="V296" s="347">
        <v>3.0214814279049436</v>
      </c>
      <c r="W296" s="368">
        <v>2.7948703208120729</v>
      </c>
    </row>
    <row r="297" spans="1:23" ht="12.75" customHeight="1" outlineLevel="1">
      <c r="A297" s="388" t="s">
        <v>113</v>
      </c>
      <c r="B297" s="387">
        <v>0</v>
      </c>
      <c r="C297" s="385">
        <v>0</v>
      </c>
      <c r="D297" s="387">
        <v>0</v>
      </c>
      <c r="E297" s="386">
        <v>0</v>
      </c>
      <c r="F297" s="386">
        <v>0</v>
      </c>
      <c r="G297" s="386">
        <v>0</v>
      </c>
      <c r="H297" s="385">
        <v>8.4192399613843847</v>
      </c>
      <c r="I297" s="387">
        <v>26.803216787074245</v>
      </c>
      <c r="J297" s="386">
        <v>48.163967110085068</v>
      </c>
      <c r="K297" s="386">
        <v>75.698042933907928</v>
      </c>
      <c r="L297" s="386">
        <v>81.261170011588007</v>
      </c>
      <c r="M297" s="385">
        <v>75.166582260718911</v>
      </c>
      <c r="N297" s="387">
        <v>69.529088591164992</v>
      </c>
      <c r="O297" s="386">
        <v>64.314406946827617</v>
      </c>
      <c r="P297" s="386">
        <v>59.490826425815541</v>
      </c>
      <c r="Q297" s="386">
        <v>55.029014443879376</v>
      </c>
      <c r="R297" s="385">
        <v>50.901838360588421</v>
      </c>
      <c r="S297" s="387">
        <v>47.084200483544286</v>
      </c>
      <c r="T297" s="386">
        <v>43.552885447278463</v>
      </c>
      <c r="U297" s="386">
        <v>40.286419038732575</v>
      </c>
      <c r="V297" s="386">
        <v>37.26493761082763</v>
      </c>
      <c r="W297" s="385">
        <v>34.470067290015557</v>
      </c>
    </row>
    <row r="298" spans="1:23" ht="12.75" customHeight="1" outlineLevel="1"/>
    <row r="299" spans="1:23" ht="12.75" customHeight="1" outlineLevel="1">
      <c r="A299" s="350" t="s">
        <v>122</v>
      </c>
    </row>
    <row r="300" spans="1:23" ht="12.75" customHeight="1" outlineLevel="1">
      <c r="A300" s="414" t="s">
        <v>131</v>
      </c>
      <c r="B300" s="413">
        <v>0</v>
      </c>
      <c r="C300" s="412"/>
      <c r="D300" s="380"/>
      <c r="E300" s="380"/>
    </row>
    <row r="301" spans="1:23" ht="12.75" customHeight="1" outlineLevel="1">
      <c r="A301" s="411" t="s">
        <v>155</v>
      </c>
      <c r="B301" s="393">
        <v>4</v>
      </c>
      <c r="C301" s="410"/>
      <c r="D301" s="380"/>
      <c r="E301" s="380"/>
    </row>
    <row r="302" spans="1:23" ht="12.75" customHeight="1" outlineLevel="1">
      <c r="A302" s="411" t="s">
        <v>154</v>
      </c>
      <c r="B302" s="393" t="s">
        <v>168</v>
      </c>
      <c r="C302" s="410"/>
      <c r="D302" s="380"/>
      <c r="E302" s="380"/>
    </row>
    <row r="303" spans="1:23" ht="12.75" customHeight="1" outlineLevel="1">
      <c r="A303" s="409" t="s">
        <v>152</v>
      </c>
      <c r="B303" s="408">
        <v>0.375</v>
      </c>
      <c r="C303" s="407"/>
      <c r="D303" s="380"/>
      <c r="E303" s="380"/>
    </row>
    <row r="304" spans="1:23" ht="12.75" customHeight="1" outlineLevel="1">
      <c r="A304" s="380"/>
      <c r="B304" s="392"/>
      <c r="C304" s="380"/>
      <c r="D304" s="380"/>
      <c r="E304" s="380"/>
    </row>
    <row r="305" spans="1:23" ht="12.75" customHeight="1" outlineLevel="1">
      <c r="A305" s="380" t="s">
        <v>137</v>
      </c>
      <c r="B305" s="406" t="s">
        <v>179</v>
      </c>
      <c r="C305" s="489" t="s">
        <v>178</v>
      </c>
      <c r="D305" s="490" t="s">
        <v>177</v>
      </c>
      <c r="E305" s="489" t="s">
        <v>176</v>
      </c>
      <c r="F305" s="488" t="s">
        <v>167</v>
      </c>
      <c r="G305" s="487"/>
      <c r="H305" s="403"/>
      <c r="I305" s="403"/>
      <c r="J305" s="403"/>
      <c r="K305" s="403"/>
      <c r="L305" s="403"/>
    </row>
    <row r="306" spans="1:23" ht="12.75" customHeight="1" outlineLevel="1">
      <c r="A306" s="402" t="s">
        <v>150</v>
      </c>
      <c r="B306" s="401">
        <v>2.6110574828230217</v>
      </c>
      <c r="C306" s="486">
        <v>6.8877592038704938</v>
      </c>
      <c r="D306" s="486">
        <v>6.8471501554709997</v>
      </c>
      <c r="E306" s="486">
        <v>6.9223296445708398</v>
      </c>
      <c r="F306" s="479">
        <v>2.5614484851129862</v>
      </c>
      <c r="G306" s="485"/>
      <c r="H306" s="392"/>
      <c r="I306" s="392"/>
      <c r="J306" s="392"/>
      <c r="K306" s="392"/>
      <c r="L306" s="483"/>
      <c r="M306" s="395"/>
    </row>
    <row r="307" spans="1:23" ht="12.75" customHeight="1" outlineLevel="1">
      <c r="A307" s="380"/>
      <c r="B307" s="392"/>
      <c r="C307" s="380"/>
    </row>
    <row r="308" spans="1:23" ht="12.75" customHeight="1" outlineLevel="1">
      <c r="B308" s="364">
        <v>1996</v>
      </c>
      <c r="C308" s="362">
        <v>1997</v>
      </c>
      <c r="D308" s="364">
        <v>1998</v>
      </c>
      <c r="E308" s="363">
        <v>1999</v>
      </c>
      <c r="F308" s="363">
        <v>2000</v>
      </c>
      <c r="G308" s="363">
        <v>2001</v>
      </c>
      <c r="H308" s="362">
        <v>2002</v>
      </c>
      <c r="I308" s="364">
        <v>2003</v>
      </c>
      <c r="J308" s="363">
        <v>2004</v>
      </c>
      <c r="K308" s="363">
        <v>2005</v>
      </c>
      <c r="L308" s="363">
        <v>2006</v>
      </c>
      <c r="M308" s="362">
        <v>2007</v>
      </c>
      <c r="N308" s="364">
        <v>2008</v>
      </c>
      <c r="O308" s="363">
        <v>2009</v>
      </c>
      <c r="P308" s="363">
        <v>2010</v>
      </c>
      <c r="Q308" s="363">
        <v>2011</v>
      </c>
      <c r="R308" s="362">
        <v>2012</v>
      </c>
      <c r="S308" s="364">
        <v>2013</v>
      </c>
      <c r="T308" s="363">
        <v>2014</v>
      </c>
      <c r="U308" s="363">
        <v>2015</v>
      </c>
      <c r="V308" s="363">
        <v>2016</v>
      </c>
      <c r="W308" s="362">
        <v>2017</v>
      </c>
    </row>
    <row r="309" spans="1:23" ht="12.75" customHeight="1" outlineLevel="1">
      <c r="A309" s="394" t="s">
        <v>2</v>
      </c>
      <c r="B309" s="393">
        <v>0</v>
      </c>
      <c r="C309" s="391">
        <v>0</v>
      </c>
      <c r="D309" s="393">
        <v>0</v>
      </c>
      <c r="E309" s="392">
        <v>0</v>
      </c>
      <c r="F309" s="392">
        <v>0</v>
      </c>
      <c r="G309" s="392">
        <v>0</v>
      </c>
      <c r="H309" s="391">
        <v>0</v>
      </c>
      <c r="I309" s="393">
        <v>2.1214842047937053</v>
      </c>
      <c r="J309" s="392">
        <v>6.9222319811408424</v>
      </c>
      <c r="K309" s="392">
        <v>9.889704489533214</v>
      </c>
      <c r="L309" s="392">
        <v>11.805458142172064</v>
      </c>
      <c r="M309" s="391">
        <v>9.4595882330118428</v>
      </c>
      <c r="N309" s="390">
        <v>5.9122426456324018</v>
      </c>
      <c r="O309" s="392">
        <v>3.6951516535202513</v>
      </c>
      <c r="P309" s="392">
        <v>2.3094697834501572</v>
      </c>
      <c r="Q309" s="392">
        <v>1.4434186146563484</v>
      </c>
      <c r="R309" s="391">
        <v>0.90213663416021772</v>
      </c>
      <c r="S309" s="390">
        <v>0.56383539635013613</v>
      </c>
      <c r="T309" s="392">
        <v>0.35239712271883505</v>
      </c>
      <c r="U309" s="392">
        <v>0.22024820169927189</v>
      </c>
      <c r="V309" s="392">
        <v>0.13765512606204494</v>
      </c>
      <c r="W309" s="391">
        <v>8.6034453788778081E-2</v>
      </c>
    </row>
    <row r="310" spans="1:23" ht="12.75" customHeight="1" outlineLevel="1">
      <c r="A310" s="389" t="s">
        <v>149</v>
      </c>
      <c r="B310" s="393">
        <v>0</v>
      </c>
      <c r="C310" s="391">
        <v>0</v>
      </c>
      <c r="D310" s="393">
        <v>0</v>
      </c>
      <c r="E310" s="392">
        <v>0</v>
      </c>
      <c r="F310" s="392">
        <v>0</v>
      </c>
      <c r="G310" s="392">
        <v>0</v>
      </c>
      <c r="H310" s="391">
        <v>2.6110574828230217</v>
      </c>
      <c r="I310" s="393">
        <v>6.8877592038704938</v>
      </c>
      <c r="J310" s="392">
        <v>6.8471501554709997</v>
      </c>
      <c r="K310" s="392">
        <v>6.9223296445708398</v>
      </c>
      <c r="L310" s="392">
        <v>2.5614484851129862</v>
      </c>
      <c r="M310" s="391">
        <v>0</v>
      </c>
      <c r="N310" s="393">
        <v>0</v>
      </c>
      <c r="O310" s="392">
        <v>0</v>
      </c>
      <c r="P310" s="392">
        <v>0</v>
      </c>
      <c r="Q310" s="392">
        <v>0</v>
      </c>
      <c r="R310" s="391">
        <v>0</v>
      </c>
      <c r="S310" s="393">
        <v>0</v>
      </c>
      <c r="T310" s="392">
        <v>0</v>
      </c>
      <c r="U310" s="392">
        <v>0</v>
      </c>
      <c r="V310" s="392">
        <v>0</v>
      </c>
      <c r="W310" s="391">
        <v>0</v>
      </c>
    </row>
    <row r="311" spans="1:23" ht="12.75" customHeight="1" outlineLevel="1">
      <c r="A311" s="389" t="s">
        <v>148</v>
      </c>
      <c r="B311" s="347">
        <v>0</v>
      </c>
      <c r="C311" s="347">
        <v>0</v>
      </c>
      <c r="D311" s="369">
        <v>0</v>
      </c>
      <c r="E311" s="347">
        <v>0</v>
      </c>
      <c r="F311" s="347">
        <v>0</v>
      </c>
      <c r="G311" s="347">
        <v>0</v>
      </c>
      <c r="H311" s="368">
        <v>0.48957327802931661</v>
      </c>
      <c r="I311" s="369">
        <v>2.0870114275233567</v>
      </c>
      <c r="J311" s="347">
        <v>3.8796776470786285</v>
      </c>
      <c r="K311" s="347">
        <v>5.0065759919319879</v>
      </c>
      <c r="L311" s="347">
        <v>4.9073183942732088</v>
      </c>
      <c r="M311" s="368">
        <v>3.5473455873794411</v>
      </c>
      <c r="N311" s="369">
        <v>2.2170909921121504</v>
      </c>
      <c r="O311" s="347">
        <v>1.3856818700700941</v>
      </c>
      <c r="P311" s="347">
        <v>0.86605116879380895</v>
      </c>
      <c r="Q311" s="347">
        <v>0.54128198049613063</v>
      </c>
      <c r="R311" s="368">
        <v>0.33830123781008165</v>
      </c>
      <c r="S311" s="369">
        <v>0.21143827363130105</v>
      </c>
      <c r="T311" s="347">
        <v>0.13214892101956316</v>
      </c>
      <c r="U311" s="347">
        <v>8.2593075637226954E-2</v>
      </c>
      <c r="V311" s="347">
        <v>5.1620672273266853E-2</v>
      </c>
      <c r="W311" s="368">
        <v>3.2262920170791784E-2</v>
      </c>
    </row>
    <row r="312" spans="1:23" ht="12.75" customHeight="1" outlineLevel="1">
      <c r="A312" s="388" t="s">
        <v>113</v>
      </c>
      <c r="B312" s="387">
        <v>0</v>
      </c>
      <c r="C312" s="385">
        <v>0</v>
      </c>
      <c r="D312" s="387">
        <v>0</v>
      </c>
      <c r="E312" s="386">
        <v>0</v>
      </c>
      <c r="F312" s="386">
        <v>0</v>
      </c>
      <c r="G312" s="386">
        <v>0</v>
      </c>
      <c r="H312" s="385">
        <v>2.1214842047937053</v>
      </c>
      <c r="I312" s="387">
        <v>6.9222319811408424</v>
      </c>
      <c r="J312" s="386">
        <v>9.889704489533214</v>
      </c>
      <c r="K312" s="386">
        <v>11.805458142172064</v>
      </c>
      <c r="L312" s="386">
        <v>9.4595882330118428</v>
      </c>
      <c r="M312" s="385">
        <v>5.9122426456324018</v>
      </c>
      <c r="N312" s="387">
        <v>3.6951516535202513</v>
      </c>
      <c r="O312" s="386">
        <v>2.3094697834501572</v>
      </c>
      <c r="P312" s="386">
        <v>1.4434186146563484</v>
      </c>
      <c r="Q312" s="386">
        <v>0.90213663416021772</v>
      </c>
      <c r="R312" s="385">
        <v>0.56383539635013613</v>
      </c>
      <c r="S312" s="387">
        <v>0.35239712271883505</v>
      </c>
      <c r="T312" s="386">
        <v>0.22024820169927189</v>
      </c>
      <c r="U312" s="386">
        <v>0.13765512606204494</v>
      </c>
      <c r="V312" s="386">
        <v>8.6034453788778081E-2</v>
      </c>
      <c r="W312" s="385">
        <v>5.3771533617986297E-2</v>
      </c>
    </row>
    <row r="313" spans="1:23" ht="12.75" customHeight="1" outlineLevel="1"/>
    <row r="314" spans="1:23" ht="12.75" customHeight="1" outlineLevel="1">
      <c r="A314" s="350" t="s">
        <v>132</v>
      </c>
    </row>
    <row r="315" spans="1:23" ht="12.75" customHeight="1" outlineLevel="1">
      <c r="A315" s="414" t="s">
        <v>131</v>
      </c>
      <c r="B315" s="413">
        <v>0</v>
      </c>
      <c r="C315" s="412"/>
      <c r="D315" s="380"/>
      <c r="E315" s="380"/>
    </row>
    <row r="316" spans="1:23" ht="12.75" customHeight="1" outlineLevel="1">
      <c r="A316" s="411" t="s">
        <v>155</v>
      </c>
      <c r="B316" s="393">
        <v>40</v>
      </c>
      <c r="C316" s="410"/>
      <c r="D316" s="380"/>
      <c r="E316" s="380"/>
    </row>
    <row r="317" spans="1:23" ht="12.75" customHeight="1" outlineLevel="1">
      <c r="A317" s="411" t="s">
        <v>154</v>
      </c>
      <c r="B317" s="393" t="s">
        <v>153</v>
      </c>
      <c r="C317" s="410"/>
      <c r="D317" s="380"/>
      <c r="E317" s="380"/>
    </row>
    <row r="318" spans="1:23" ht="12.75" customHeight="1" outlineLevel="1">
      <c r="A318" s="409" t="s">
        <v>152</v>
      </c>
      <c r="B318" s="408">
        <v>2.5000000000000001E-2</v>
      </c>
      <c r="C318" s="407"/>
      <c r="D318" s="380"/>
      <c r="E318" s="380"/>
    </row>
    <row r="319" spans="1:23" ht="12.75" customHeight="1" outlineLevel="1">
      <c r="A319" s="380"/>
      <c r="B319" s="392"/>
      <c r="C319" s="380"/>
      <c r="D319" s="380"/>
      <c r="E319" s="380"/>
    </row>
    <row r="320" spans="1:23" ht="12.75" customHeight="1" outlineLevel="1">
      <c r="A320" s="380" t="s">
        <v>137</v>
      </c>
      <c r="B320" s="406" t="s">
        <v>179</v>
      </c>
      <c r="C320" s="489" t="s">
        <v>178</v>
      </c>
      <c r="D320" s="490" t="s">
        <v>177</v>
      </c>
      <c r="E320" s="489" t="s">
        <v>176</v>
      </c>
      <c r="F320" s="488" t="s">
        <v>167</v>
      </c>
      <c r="G320" s="487"/>
      <c r="H320" s="403"/>
      <c r="I320" s="403"/>
      <c r="J320" s="403"/>
      <c r="K320" s="403"/>
      <c r="L320" s="403"/>
    </row>
    <row r="321" spans="1:23" ht="12.75" customHeight="1" outlineLevel="1">
      <c r="A321" s="402" t="s">
        <v>150</v>
      </c>
      <c r="B321" s="401">
        <v>0</v>
      </c>
      <c r="C321" s="486">
        <v>0</v>
      </c>
      <c r="D321" s="486">
        <v>0</v>
      </c>
      <c r="E321" s="486">
        <v>0</v>
      </c>
      <c r="F321" s="479">
        <v>0</v>
      </c>
      <c r="G321" s="485"/>
      <c r="H321" s="392"/>
      <c r="I321" s="392"/>
      <c r="J321" s="392"/>
      <c r="K321" s="392"/>
      <c r="L321" s="483"/>
      <c r="M321" s="395"/>
    </row>
    <row r="322" spans="1:23" ht="12.75" customHeight="1" outlineLevel="1">
      <c r="A322" s="380"/>
      <c r="B322" s="392"/>
      <c r="C322" s="380"/>
    </row>
    <row r="323" spans="1:23" ht="12.75" customHeight="1" outlineLevel="1">
      <c r="B323" s="364">
        <v>1996</v>
      </c>
      <c r="C323" s="362">
        <v>1997</v>
      </c>
      <c r="D323" s="364">
        <v>1998</v>
      </c>
      <c r="E323" s="363">
        <v>1999</v>
      </c>
      <c r="F323" s="363">
        <v>2000</v>
      </c>
      <c r="G323" s="363">
        <v>2001</v>
      </c>
      <c r="H323" s="362">
        <v>2002</v>
      </c>
      <c r="I323" s="364">
        <v>2003</v>
      </c>
      <c r="J323" s="363">
        <v>2004</v>
      </c>
      <c r="K323" s="363">
        <v>2005</v>
      </c>
      <c r="L323" s="363">
        <v>2006</v>
      </c>
      <c r="M323" s="362">
        <v>2007</v>
      </c>
      <c r="N323" s="364">
        <v>2008</v>
      </c>
      <c r="O323" s="363">
        <v>2009</v>
      </c>
      <c r="P323" s="363">
        <v>2010</v>
      </c>
      <c r="Q323" s="363">
        <v>2011</v>
      </c>
      <c r="R323" s="362">
        <v>2012</v>
      </c>
      <c r="S323" s="364">
        <v>2013</v>
      </c>
      <c r="T323" s="363">
        <v>2014</v>
      </c>
      <c r="U323" s="363">
        <v>2015</v>
      </c>
      <c r="V323" s="363">
        <v>2016</v>
      </c>
      <c r="W323" s="362">
        <v>2017</v>
      </c>
    </row>
    <row r="324" spans="1:23" ht="12.75" customHeight="1" outlineLevel="1">
      <c r="A324" s="394" t="s">
        <v>2</v>
      </c>
      <c r="B324" s="393">
        <v>0</v>
      </c>
      <c r="C324" s="391">
        <v>0</v>
      </c>
      <c r="D324" s="393">
        <v>0</v>
      </c>
      <c r="E324" s="392">
        <v>0</v>
      </c>
      <c r="F324" s="392">
        <v>0</v>
      </c>
      <c r="G324" s="392">
        <v>0</v>
      </c>
      <c r="H324" s="391">
        <v>0</v>
      </c>
      <c r="I324" s="393">
        <v>0</v>
      </c>
      <c r="J324" s="392">
        <v>0</v>
      </c>
      <c r="K324" s="392">
        <v>0</v>
      </c>
      <c r="L324" s="392">
        <v>0</v>
      </c>
      <c r="M324" s="391">
        <v>0</v>
      </c>
      <c r="N324" s="390">
        <v>0</v>
      </c>
      <c r="O324" s="392">
        <v>0</v>
      </c>
      <c r="P324" s="392">
        <v>0</v>
      </c>
      <c r="Q324" s="392">
        <v>0</v>
      </c>
      <c r="R324" s="391">
        <v>0</v>
      </c>
      <c r="S324" s="390">
        <v>0</v>
      </c>
      <c r="T324" s="392">
        <v>0</v>
      </c>
      <c r="U324" s="392">
        <v>0</v>
      </c>
      <c r="V324" s="392">
        <v>0</v>
      </c>
      <c r="W324" s="391">
        <v>0</v>
      </c>
    </row>
    <row r="325" spans="1:23" ht="12.75" customHeight="1" outlineLevel="1">
      <c r="A325" s="389" t="s">
        <v>149</v>
      </c>
      <c r="B325" s="393">
        <v>0</v>
      </c>
      <c r="C325" s="391">
        <v>0</v>
      </c>
      <c r="D325" s="393">
        <v>0</v>
      </c>
      <c r="E325" s="392">
        <v>0</v>
      </c>
      <c r="F325" s="392">
        <v>0</v>
      </c>
      <c r="G325" s="392">
        <v>0</v>
      </c>
      <c r="H325" s="391">
        <v>0</v>
      </c>
      <c r="I325" s="393">
        <v>0</v>
      </c>
      <c r="J325" s="392">
        <v>0</v>
      </c>
      <c r="K325" s="392">
        <v>0</v>
      </c>
      <c r="L325" s="392">
        <v>0</v>
      </c>
      <c r="M325" s="391">
        <v>0</v>
      </c>
      <c r="N325" s="393">
        <v>0</v>
      </c>
      <c r="O325" s="392">
        <v>0</v>
      </c>
      <c r="P325" s="392">
        <v>0</v>
      </c>
      <c r="Q325" s="392">
        <v>0</v>
      </c>
      <c r="R325" s="391">
        <v>0</v>
      </c>
      <c r="S325" s="393">
        <v>0</v>
      </c>
      <c r="T325" s="392">
        <v>0</v>
      </c>
      <c r="U325" s="392">
        <v>0</v>
      </c>
      <c r="V325" s="392">
        <v>0</v>
      </c>
      <c r="W325" s="391">
        <v>0</v>
      </c>
    </row>
    <row r="326" spans="1:23" ht="12.75" customHeight="1" outlineLevel="1">
      <c r="A326" s="389" t="s">
        <v>148</v>
      </c>
      <c r="B326" s="393">
        <v>0</v>
      </c>
      <c r="C326" s="391">
        <v>0</v>
      </c>
      <c r="D326" s="393">
        <v>0</v>
      </c>
      <c r="E326" s="392">
        <v>0</v>
      </c>
      <c r="F326" s="392">
        <v>0</v>
      </c>
      <c r="G326" s="392">
        <v>0</v>
      </c>
      <c r="H326" s="391">
        <v>0</v>
      </c>
      <c r="I326" s="393">
        <v>0</v>
      </c>
      <c r="J326" s="392">
        <v>0</v>
      </c>
      <c r="K326" s="392">
        <v>0</v>
      </c>
      <c r="L326" s="392">
        <v>0</v>
      </c>
      <c r="M326" s="391">
        <v>0</v>
      </c>
      <c r="N326" s="393">
        <v>0</v>
      </c>
      <c r="O326" s="392">
        <v>0</v>
      </c>
      <c r="P326" s="392">
        <v>0</v>
      </c>
      <c r="Q326" s="392">
        <v>0</v>
      </c>
      <c r="R326" s="391">
        <v>0</v>
      </c>
      <c r="S326" s="393">
        <v>0</v>
      </c>
      <c r="T326" s="392">
        <v>0</v>
      </c>
      <c r="U326" s="392">
        <v>0</v>
      </c>
      <c r="V326" s="392">
        <v>0</v>
      </c>
      <c r="W326" s="391">
        <v>0</v>
      </c>
    </row>
    <row r="327" spans="1:23" ht="12.75" customHeight="1" outlineLevel="1">
      <c r="A327" s="388" t="s">
        <v>113</v>
      </c>
      <c r="B327" s="387">
        <v>0</v>
      </c>
      <c r="C327" s="385">
        <v>0</v>
      </c>
      <c r="D327" s="387">
        <v>0</v>
      </c>
      <c r="E327" s="386">
        <v>0</v>
      </c>
      <c r="F327" s="386">
        <v>0</v>
      </c>
      <c r="G327" s="386">
        <v>0</v>
      </c>
      <c r="H327" s="385">
        <v>0</v>
      </c>
      <c r="I327" s="387">
        <v>0</v>
      </c>
      <c r="J327" s="386">
        <v>0</v>
      </c>
      <c r="K327" s="386">
        <v>0</v>
      </c>
      <c r="L327" s="386">
        <v>0</v>
      </c>
      <c r="M327" s="385">
        <v>0</v>
      </c>
      <c r="N327" s="387">
        <v>0</v>
      </c>
      <c r="O327" s="386">
        <v>0</v>
      </c>
      <c r="P327" s="386">
        <v>0</v>
      </c>
      <c r="Q327" s="386">
        <v>0</v>
      </c>
      <c r="R327" s="385">
        <v>0</v>
      </c>
      <c r="S327" s="387">
        <v>0</v>
      </c>
      <c r="T327" s="386">
        <v>0</v>
      </c>
      <c r="U327" s="386">
        <v>0</v>
      </c>
      <c r="V327" s="386">
        <v>0</v>
      </c>
      <c r="W327" s="385">
        <v>0</v>
      </c>
    </row>
    <row r="328" spans="1:23" ht="12.75" customHeight="1" outlineLevel="1">
      <c r="M328" s="438"/>
    </row>
    <row r="329" spans="1:23" ht="12.75" customHeight="1" outlineLevel="1">
      <c r="A329" s="350" t="s">
        <v>126</v>
      </c>
    </row>
    <row r="330" spans="1:23" ht="12.75" customHeight="1" outlineLevel="1">
      <c r="A330" s="414" t="s">
        <v>131</v>
      </c>
      <c r="B330" s="413">
        <v>0</v>
      </c>
      <c r="C330" s="412"/>
      <c r="D330" s="380"/>
      <c r="E330" s="380"/>
    </row>
    <row r="331" spans="1:23" ht="12.75" customHeight="1" outlineLevel="1">
      <c r="A331" s="411" t="s">
        <v>155</v>
      </c>
      <c r="B331" s="393">
        <v>10</v>
      </c>
      <c r="C331" s="410"/>
      <c r="D331" s="380"/>
      <c r="E331" s="380"/>
    </row>
    <row r="332" spans="1:23" ht="12.75" customHeight="1" outlineLevel="1">
      <c r="A332" s="411" t="s">
        <v>154</v>
      </c>
      <c r="B332" s="393" t="s">
        <v>168</v>
      </c>
      <c r="C332" s="410"/>
      <c r="D332" s="380"/>
      <c r="E332" s="380"/>
    </row>
    <row r="333" spans="1:23" ht="12.75" customHeight="1" outlineLevel="1">
      <c r="A333" s="409" t="s">
        <v>152</v>
      </c>
      <c r="B333" s="408">
        <v>0.15000000000000002</v>
      </c>
      <c r="C333" s="407"/>
      <c r="D333" s="380"/>
      <c r="E333" s="380"/>
    </row>
    <row r="334" spans="1:23" ht="12.75" customHeight="1" outlineLevel="1">
      <c r="A334" s="380"/>
      <c r="B334" s="392"/>
      <c r="C334" s="380"/>
      <c r="D334" s="380"/>
      <c r="E334" s="380"/>
    </row>
    <row r="335" spans="1:23" ht="12.75" customHeight="1" outlineLevel="1">
      <c r="A335" s="380" t="s">
        <v>137</v>
      </c>
      <c r="B335" s="406" t="s">
        <v>179</v>
      </c>
      <c r="C335" s="489" t="s">
        <v>178</v>
      </c>
      <c r="D335" s="490" t="s">
        <v>177</v>
      </c>
      <c r="E335" s="489" t="s">
        <v>176</v>
      </c>
      <c r="F335" s="488" t="s">
        <v>167</v>
      </c>
      <c r="G335" s="487"/>
      <c r="H335" s="403"/>
      <c r="I335" s="403"/>
      <c r="J335" s="403"/>
      <c r="K335" s="403"/>
      <c r="L335" s="403"/>
    </row>
    <row r="336" spans="1:23" ht="12.75" customHeight="1" outlineLevel="1">
      <c r="A336" s="402" t="s">
        <v>150</v>
      </c>
      <c r="B336" s="401">
        <v>2.137158739726027</v>
      </c>
      <c r="C336" s="486">
        <v>0.87990284137786023</v>
      </c>
      <c r="D336" s="486">
        <v>0.98204655796177776</v>
      </c>
      <c r="E336" s="486">
        <v>1.1365020599999998</v>
      </c>
      <c r="F336" s="479">
        <v>0.83023993336986168</v>
      </c>
      <c r="G336" s="485"/>
      <c r="H336" s="392"/>
      <c r="I336" s="392"/>
      <c r="J336" s="392"/>
      <c r="K336" s="392"/>
      <c r="L336" s="483"/>
      <c r="M336" s="395"/>
    </row>
    <row r="337" spans="1:23" ht="12.75" customHeight="1" outlineLevel="1">
      <c r="A337" s="380"/>
      <c r="B337" s="392"/>
      <c r="C337" s="380"/>
    </row>
    <row r="338" spans="1:23" ht="12.75" customHeight="1" outlineLevel="1">
      <c r="B338" s="364">
        <v>1996</v>
      </c>
      <c r="C338" s="362">
        <v>1997</v>
      </c>
      <c r="D338" s="364">
        <v>1998</v>
      </c>
      <c r="E338" s="363">
        <v>1999</v>
      </c>
      <c r="F338" s="363">
        <v>2000</v>
      </c>
      <c r="G338" s="363">
        <v>2001</v>
      </c>
      <c r="H338" s="362">
        <v>2002</v>
      </c>
      <c r="I338" s="364">
        <v>2003</v>
      </c>
      <c r="J338" s="363">
        <v>2004</v>
      </c>
      <c r="K338" s="363">
        <v>2005</v>
      </c>
      <c r="L338" s="363">
        <v>2006</v>
      </c>
      <c r="M338" s="362">
        <v>2007</v>
      </c>
      <c r="N338" s="364">
        <v>2008</v>
      </c>
      <c r="O338" s="363">
        <v>2009</v>
      </c>
      <c r="P338" s="363">
        <v>2010</v>
      </c>
      <c r="Q338" s="363">
        <v>2011</v>
      </c>
      <c r="R338" s="362">
        <v>2012</v>
      </c>
      <c r="S338" s="364">
        <v>2013</v>
      </c>
      <c r="T338" s="363">
        <v>2014</v>
      </c>
      <c r="U338" s="363">
        <v>2015</v>
      </c>
      <c r="V338" s="363">
        <v>2016</v>
      </c>
      <c r="W338" s="362">
        <v>2017</v>
      </c>
    </row>
    <row r="339" spans="1:23" ht="12.75" customHeight="1" outlineLevel="1">
      <c r="A339" s="394" t="s">
        <v>2</v>
      </c>
      <c r="B339" s="393">
        <v>0</v>
      </c>
      <c r="C339" s="391">
        <v>0</v>
      </c>
      <c r="D339" s="393">
        <v>0</v>
      </c>
      <c r="E339" s="392">
        <v>0</v>
      </c>
      <c r="F339" s="392">
        <v>0</v>
      </c>
      <c r="G339" s="392">
        <v>0</v>
      </c>
      <c r="H339" s="391">
        <v>0</v>
      </c>
      <c r="I339" s="393">
        <v>1.976871834246575</v>
      </c>
      <c r="J339" s="392">
        <v>2.4942511873841093</v>
      </c>
      <c r="K339" s="392">
        <v>3.0285065753911371</v>
      </c>
      <c r="L339" s="392">
        <v>3.6254949945824668</v>
      </c>
      <c r="M339" s="391">
        <v>3.8496426837622191</v>
      </c>
      <c r="N339" s="390">
        <v>3.272196281197886</v>
      </c>
      <c r="O339" s="392">
        <v>2.7813668390182031</v>
      </c>
      <c r="P339" s="392">
        <v>2.3641618131654725</v>
      </c>
      <c r="Q339" s="392">
        <v>2.0095375411906513</v>
      </c>
      <c r="R339" s="391">
        <v>1.7081069100120536</v>
      </c>
      <c r="S339" s="390">
        <v>1.4518908735102456</v>
      </c>
      <c r="T339" s="392">
        <v>1.2341072424837087</v>
      </c>
      <c r="U339" s="392">
        <v>1.0489911561111525</v>
      </c>
      <c r="V339" s="392">
        <v>0.89164248269447954</v>
      </c>
      <c r="W339" s="391">
        <v>0.75789611029030757</v>
      </c>
    </row>
    <row r="340" spans="1:23" ht="12.75" customHeight="1" outlineLevel="1">
      <c r="A340" s="389" t="s">
        <v>149</v>
      </c>
      <c r="B340" s="393">
        <v>0</v>
      </c>
      <c r="C340" s="391">
        <v>0</v>
      </c>
      <c r="D340" s="393">
        <v>0</v>
      </c>
      <c r="E340" s="392">
        <v>0</v>
      </c>
      <c r="F340" s="392">
        <v>0</v>
      </c>
      <c r="G340" s="392">
        <v>0</v>
      </c>
      <c r="H340" s="391">
        <v>2.137158739726027</v>
      </c>
      <c r="I340" s="393">
        <v>0.87990284137786023</v>
      </c>
      <c r="J340" s="392">
        <v>0.98204655796177776</v>
      </c>
      <c r="K340" s="392">
        <v>1.1365020599999998</v>
      </c>
      <c r="L340" s="392">
        <v>0.83023993336986168</v>
      </c>
      <c r="M340" s="391">
        <v>0</v>
      </c>
      <c r="N340" s="393">
        <v>0</v>
      </c>
      <c r="O340" s="392">
        <v>0</v>
      </c>
      <c r="P340" s="392">
        <v>0</v>
      </c>
      <c r="Q340" s="392">
        <v>0</v>
      </c>
      <c r="R340" s="391">
        <v>0</v>
      </c>
      <c r="S340" s="393">
        <v>0</v>
      </c>
      <c r="T340" s="392">
        <v>0</v>
      </c>
      <c r="U340" s="392">
        <v>0</v>
      </c>
      <c r="V340" s="392">
        <v>0</v>
      </c>
      <c r="W340" s="391">
        <v>0</v>
      </c>
    </row>
    <row r="341" spans="1:23" ht="12.75" customHeight="1" outlineLevel="1">
      <c r="A341" s="389" t="s">
        <v>148</v>
      </c>
      <c r="B341" s="347">
        <v>0</v>
      </c>
      <c r="C341" s="347">
        <v>0</v>
      </c>
      <c r="D341" s="369">
        <v>0</v>
      </c>
      <c r="E341" s="347">
        <v>0</v>
      </c>
      <c r="F341" s="347">
        <v>0</v>
      </c>
      <c r="G341" s="347">
        <v>0</v>
      </c>
      <c r="H341" s="368">
        <v>0.16028690547945204</v>
      </c>
      <c r="I341" s="369">
        <v>0.36252348824032582</v>
      </c>
      <c r="J341" s="347">
        <v>0.44779116995474977</v>
      </c>
      <c r="K341" s="347">
        <v>0.53951364080867059</v>
      </c>
      <c r="L341" s="347">
        <v>0.60609224419010976</v>
      </c>
      <c r="M341" s="368">
        <v>0.57744640256433299</v>
      </c>
      <c r="N341" s="369">
        <v>0.490829442179683</v>
      </c>
      <c r="O341" s="347">
        <v>0.41720502585273056</v>
      </c>
      <c r="P341" s="347">
        <v>0.35462427197482094</v>
      </c>
      <c r="Q341" s="347">
        <v>0.30143063117859775</v>
      </c>
      <c r="R341" s="368">
        <v>0.25621603650180808</v>
      </c>
      <c r="S341" s="369">
        <v>0.21778363102653686</v>
      </c>
      <c r="T341" s="347">
        <v>0.18511608637255633</v>
      </c>
      <c r="U341" s="347">
        <v>0.15734867341667289</v>
      </c>
      <c r="V341" s="347">
        <v>0.13374637240417195</v>
      </c>
      <c r="W341" s="368">
        <v>0.11368441654354615</v>
      </c>
    </row>
    <row r="342" spans="1:23" ht="12.75" customHeight="1" outlineLevel="1">
      <c r="A342" s="388" t="s">
        <v>113</v>
      </c>
      <c r="B342" s="387">
        <v>0</v>
      </c>
      <c r="C342" s="385">
        <v>0</v>
      </c>
      <c r="D342" s="387">
        <v>0</v>
      </c>
      <c r="E342" s="386">
        <v>0</v>
      </c>
      <c r="F342" s="386">
        <v>0</v>
      </c>
      <c r="G342" s="386">
        <v>0</v>
      </c>
      <c r="H342" s="385">
        <v>1.976871834246575</v>
      </c>
      <c r="I342" s="387">
        <v>2.4942511873841093</v>
      </c>
      <c r="J342" s="386">
        <v>3.0285065753911371</v>
      </c>
      <c r="K342" s="386">
        <v>3.6254949945824668</v>
      </c>
      <c r="L342" s="386">
        <v>3.8496426837622191</v>
      </c>
      <c r="M342" s="385">
        <v>3.272196281197886</v>
      </c>
      <c r="N342" s="387">
        <v>2.7813668390182031</v>
      </c>
      <c r="O342" s="386">
        <v>2.3641618131654725</v>
      </c>
      <c r="P342" s="386">
        <v>2.0095375411906513</v>
      </c>
      <c r="Q342" s="386">
        <v>1.7081069100120536</v>
      </c>
      <c r="R342" s="385">
        <v>1.4518908735102456</v>
      </c>
      <c r="S342" s="387">
        <v>1.2341072424837087</v>
      </c>
      <c r="T342" s="386">
        <v>1.0489911561111525</v>
      </c>
      <c r="U342" s="386">
        <v>0.89164248269447954</v>
      </c>
      <c r="V342" s="386">
        <v>0.75789611029030757</v>
      </c>
      <c r="W342" s="385">
        <v>0.64421169374676146</v>
      </c>
    </row>
    <row r="343" spans="1:23" ht="12.75" customHeight="1" outlineLevel="1"/>
    <row r="344" spans="1:23" ht="12.75" customHeight="1" outlineLevel="1"/>
    <row r="345" spans="1:23" ht="12.75" customHeight="1" outlineLevel="1">
      <c r="A345" s="350" t="s">
        <v>159</v>
      </c>
    </row>
    <row r="346" spans="1:23" ht="12.75" customHeight="1" outlineLevel="1">
      <c r="A346" s="414" t="s">
        <v>131</v>
      </c>
      <c r="B346" s="413">
        <v>0</v>
      </c>
      <c r="C346" s="412"/>
      <c r="D346" s="380"/>
      <c r="E346" s="380"/>
    </row>
    <row r="347" spans="1:23" ht="12.75" customHeight="1" outlineLevel="1">
      <c r="A347" s="411" t="s">
        <v>155</v>
      </c>
      <c r="B347" s="393">
        <v>0</v>
      </c>
      <c r="C347" s="410"/>
      <c r="D347" s="380"/>
      <c r="E347" s="380"/>
    </row>
    <row r="348" spans="1:23" ht="12.75" customHeight="1" outlineLevel="1">
      <c r="A348" s="411" t="s">
        <v>154</v>
      </c>
      <c r="B348" s="393" t="s">
        <v>158</v>
      </c>
      <c r="C348" s="410"/>
      <c r="D348" s="380"/>
      <c r="E348" s="380"/>
    </row>
    <row r="349" spans="1:23" ht="12.75" customHeight="1" outlineLevel="1">
      <c r="A349" s="409" t="s">
        <v>152</v>
      </c>
      <c r="B349" s="408">
        <v>1</v>
      </c>
      <c r="C349" s="407"/>
      <c r="D349" s="380"/>
      <c r="E349" s="380"/>
    </row>
    <row r="350" spans="1:23" ht="12.75" customHeight="1" outlineLevel="1">
      <c r="A350" s="380"/>
      <c r="B350" s="392"/>
      <c r="C350" s="380"/>
      <c r="D350" s="380"/>
      <c r="E350" s="380"/>
    </row>
    <row r="351" spans="1:23" ht="12.75" customHeight="1" outlineLevel="1">
      <c r="A351" s="380" t="s">
        <v>137</v>
      </c>
      <c r="B351" s="406" t="s">
        <v>179</v>
      </c>
      <c r="C351" s="489" t="s">
        <v>178</v>
      </c>
      <c r="D351" s="490" t="s">
        <v>177</v>
      </c>
      <c r="E351" s="489" t="s">
        <v>176</v>
      </c>
      <c r="F351" s="488" t="s">
        <v>167</v>
      </c>
      <c r="G351" s="487"/>
      <c r="H351" s="403"/>
      <c r="I351" s="403"/>
      <c r="J351" s="403"/>
      <c r="K351" s="403"/>
      <c r="L351" s="403"/>
    </row>
    <row r="352" spans="1:23" ht="12.75" customHeight="1" outlineLevel="1">
      <c r="A352" s="402" t="s">
        <v>150</v>
      </c>
      <c r="B352" s="401">
        <v>0.76061506027397252</v>
      </c>
      <c r="C352" s="486">
        <v>1.8990739999999999</v>
      </c>
      <c r="D352" s="486">
        <v>2.1275659999999998</v>
      </c>
      <c r="E352" s="486">
        <v>1.92675825</v>
      </c>
      <c r="F352" s="479">
        <v>0.49072180143342475</v>
      </c>
      <c r="G352" s="485"/>
      <c r="H352" s="392"/>
      <c r="I352" s="392"/>
      <c r="J352" s="392"/>
      <c r="K352" s="392"/>
      <c r="L352" s="483"/>
      <c r="M352" s="395"/>
    </row>
    <row r="353" spans="1:23" ht="12.75" customHeight="1" outlineLevel="1">
      <c r="A353" s="380"/>
      <c r="B353" s="392"/>
      <c r="C353" s="380"/>
    </row>
    <row r="354" spans="1:23" ht="12.75" customHeight="1" outlineLevel="1">
      <c r="B354" s="364">
        <v>1996</v>
      </c>
      <c r="C354" s="362">
        <v>1997</v>
      </c>
      <c r="D354" s="364">
        <v>1998</v>
      </c>
      <c r="E354" s="363">
        <v>1999</v>
      </c>
      <c r="F354" s="363">
        <v>2000</v>
      </c>
      <c r="G354" s="363">
        <v>2001</v>
      </c>
      <c r="H354" s="362">
        <v>2002</v>
      </c>
      <c r="I354" s="364">
        <v>2003</v>
      </c>
      <c r="J354" s="363">
        <v>2004</v>
      </c>
      <c r="K354" s="363">
        <v>2005</v>
      </c>
      <c r="L354" s="363">
        <v>2006</v>
      </c>
      <c r="M354" s="362">
        <v>2007</v>
      </c>
      <c r="N354" s="364">
        <v>2008</v>
      </c>
      <c r="O354" s="363">
        <v>2009</v>
      </c>
      <c r="P354" s="363">
        <v>2010</v>
      </c>
      <c r="Q354" s="363">
        <v>2011</v>
      </c>
      <c r="R354" s="362">
        <v>2012</v>
      </c>
      <c r="S354" s="364">
        <v>2013</v>
      </c>
      <c r="T354" s="363">
        <v>2014</v>
      </c>
      <c r="U354" s="363">
        <v>2015</v>
      </c>
      <c r="V354" s="363">
        <v>2016</v>
      </c>
      <c r="W354" s="362">
        <v>2017</v>
      </c>
    </row>
    <row r="355" spans="1:23" ht="12.75" customHeight="1" outlineLevel="1">
      <c r="A355" s="394" t="s">
        <v>2</v>
      </c>
      <c r="B355" s="393">
        <v>0</v>
      </c>
      <c r="C355" s="391">
        <v>0</v>
      </c>
      <c r="D355" s="393">
        <v>0</v>
      </c>
      <c r="E355" s="392">
        <v>0</v>
      </c>
      <c r="F355" s="392">
        <v>0</v>
      </c>
      <c r="G355" s="392">
        <v>0</v>
      </c>
      <c r="H355" s="391">
        <v>0</v>
      </c>
      <c r="I355" s="393">
        <v>0</v>
      </c>
      <c r="J355" s="392">
        <v>0</v>
      </c>
      <c r="K355" s="392">
        <v>0</v>
      </c>
      <c r="L355" s="392">
        <v>0</v>
      </c>
      <c r="M355" s="391">
        <v>0</v>
      </c>
      <c r="N355" s="390">
        <v>0</v>
      </c>
      <c r="O355" s="392">
        <v>0</v>
      </c>
      <c r="P355" s="392">
        <v>0</v>
      </c>
      <c r="Q355" s="392">
        <v>0</v>
      </c>
      <c r="R355" s="391">
        <v>0</v>
      </c>
      <c r="S355" s="390">
        <v>0</v>
      </c>
      <c r="T355" s="392">
        <v>0</v>
      </c>
      <c r="U355" s="392">
        <v>0</v>
      </c>
      <c r="V355" s="392">
        <v>0</v>
      </c>
      <c r="W355" s="391">
        <v>0</v>
      </c>
    </row>
    <row r="356" spans="1:23" ht="12.75" customHeight="1" outlineLevel="1">
      <c r="A356" s="389" t="s">
        <v>149</v>
      </c>
      <c r="B356" s="393">
        <v>0</v>
      </c>
      <c r="C356" s="391">
        <v>0</v>
      </c>
      <c r="D356" s="393">
        <v>0</v>
      </c>
      <c r="E356" s="392">
        <v>0</v>
      </c>
      <c r="F356" s="392">
        <v>0</v>
      </c>
      <c r="G356" s="392">
        <v>0</v>
      </c>
      <c r="H356" s="391">
        <v>0.76061506027397252</v>
      </c>
      <c r="I356" s="393">
        <v>1.8990739999999999</v>
      </c>
      <c r="J356" s="392">
        <v>2.1275659999999998</v>
      </c>
      <c r="K356" s="392">
        <v>1.92675825</v>
      </c>
      <c r="L356" s="392">
        <v>0.49072180143342475</v>
      </c>
      <c r="M356" s="391">
        <v>0</v>
      </c>
      <c r="N356" s="393">
        <v>0</v>
      </c>
      <c r="O356" s="392">
        <v>0</v>
      </c>
      <c r="P356" s="392">
        <v>0</v>
      </c>
      <c r="Q356" s="392">
        <v>0</v>
      </c>
      <c r="R356" s="391">
        <v>0</v>
      </c>
      <c r="S356" s="393">
        <v>0</v>
      </c>
      <c r="T356" s="392">
        <v>0</v>
      </c>
      <c r="U356" s="392">
        <v>0</v>
      </c>
      <c r="V356" s="392">
        <v>0</v>
      </c>
      <c r="W356" s="391">
        <v>0</v>
      </c>
    </row>
    <row r="357" spans="1:23" ht="12.75" customHeight="1" outlineLevel="1">
      <c r="A357" s="389" t="s">
        <v>148</v>
      </c>
      <c r="B357" s="347">
        <v>0</v>
      </c>
      <c r="C357" s="347">
        <v>0</v>
      </c>
      <c r="D357" s="369">
        <v>0</v>
      </c>
      <c r="E357" s="347">
        <v>0</v>
      </c>
      <c r="F357" s="347">
        <v>0</v>
      </c>
      <c r="G357" s="347">
        <v>0</v>
      </c>
      <c r="H357" s="368">
        <v>0.76061506027397252</v>
      </c>
      <c r="I357" s="369">
        <v>1.8990739999999999</v>
      </c>
      <c r="J357" s="347">
        <v>2.1275659999999998</v>
      </c>
      <c r="K357" s="347">
        <v>1.92675825</v>
      </c>
      <c r="L357" s="347">
        <v>0.49072180143342475</v>
      </c>
      <c r="M357" s="368">
        <v>0</v>
      </c>
      <c r="N357" s="369">
        <v>0</v>
      </c>
      <c r="O357" s="347">
        <v>0</v>
      </c>
      <c r="P357" s="347">
        <v>0</v>
      </c>
      <c r="Q357" s="347">
        <v>0</v>
      </c>
      <c r="R357" s="368">
        <v>0</v>
      </c>
      <c r="S357" s="369">
        <v>0</v>
      </c>
      <c r="T357" s="347">
        <v>0</v>
      </c>
      <c r="U357" s="347">
        <v>0</v>
      </c>
      <c r="V357" s="347">
        <v>0</v>
      </c>
      <c r="W357" s="368">
        <v>0</v>
      </c>
    </row>
    <row r="358" spans="1:23" ht="12.75" customHeight="1" outlineLevel="1">
      <c r="A358" s="388" t="s">
        <v>113</v>
      </c>
      <c r="B358" s="387">
        <v>0</v>
      </c>
      <c r="C358" s="385">
        <v>0</v>
      </c>
      <c r="D358" s="387">
        <v>0</v>
      </c>
      <c r="E358" s="386">
        <v>0</v>
      </c>
      <c r="F358" s="386">
        <v>0</v>
      </c>
      <c r="G358" s="386">
        <v>0</v>
      </c>
      <c r="H358" s="385">
        <v>0</v>
      </c>
      <c r="I358" s="387">
        <v>0</v>
      </c>
      <c r="J358" s="386">
        <v>0</v>
      </c>
      <c r="K358" s="386">
        <v>0</v>
      </c>
      <c r="L358" s="386">
        <v>0</v>
      </c>
      <c r="M358" s="385">
        <v>0</v>
      </c>
      <c r="N358" s="387">
        <v>0</v>
      </c>
      <c r="O358" s="386">
        <v>0</v>
      </c>
      <c r="P358" s="386">
        <v>0</v>
      </c>
      <c r="Q358" s="386">
        <v>0</v>
      </c>
      <c r="R358" s="385">
        <v>0</v>
      </c>
      <c r="S358" s="387">
        <v>0</v>
      </c>
      <c r="T358" s="386">
        <v>0</v>
      </c>
      <c r="U358" s="386">
        <v>0</v>
      </c>
      <c r="V358" s="386">
        <v>0</v>
      </c>
      <c r="W358" s="385">
        <v>0</v>
      </c>
    </row>
    <row r="359" spans="1:23" ht="12.75" customHeight="1" outlineLevel="1"/>
    <row r="360" spans="1:23" ht="12.75" customHeight="1" outlineLevel="1"/>
    <row r="361" spans="1:23" ht="12.75" customHeight="1" outlineLevel="1">
      <c r="A361" s="350" t="s">
        <v>175</v>
      </c>
    </row>
    <row r="362" spans="1:23" ht="12.75" customHeight="1" outlineLevel="1">
      <c r="A362" s="350"/>
    </row>
    <row r="363" spans="1:23" ht="12.75" customHeight="1" outlineLevel="1">
      <c r="B363" s="364">
        <v>1996</v>
      </c>
      <c r="C363" s="362">
        <v>1997</v>
      </c>
      <c r="D363" s="364">
        <v>1998</v>
      </c>
      <c r="E363" s="363">
        <v>1999</v>
      </c>
      <c r="F363" s="363">
        <v>2000</v>
      </c>
      <c r="G363" s="363">
        <v>2001</v>
      </c>
      <c r="H363" s="362">
        <v>2002</v>
      </c>
      <c r="I363" s="364">
        <v>2003</v>
      </c>
      <c r="J363" s="363">
        <v>2004</v>
      </c>
      <c r="K363" s="363">
        <v>2005</v>
      </c>
      <c r="L363" s="363">
        <v>2006</v>
      </c>
      <c r="M363" s="362">
        <v>2007</v>
      </c>
      <c r="N363" s="364">
        <v>2008</v>
      </c>
      <c r="O363" s="363">
        <v>2009</v>
      </c>
      <c r="P363" s="363">
        <v>2010</v>
      </c>
      <c r="Q363" s="363">
        <v>2011</v>
      </c>
      <c r="R363" s="362">
        <v>2012</v>
      </c>
      <c r="S363" s="364">
        <v>2013</v>
      </c>
      <c r="T363" s="363">
        <v>2014</v>
      </c>
      <c r="U363" s="363">
        <v>2015</v>
      </c>
      <c r="V363" s="363">
        <v>2016</v>
      </c>
      <c r="W363" s="362">
        <v>2017</v>
      </c>
    </row>
    <row r="364" spans="1:23" ht="12.75" customHeight="1" outlineLevel="1">
      <c r="A364" s="394" t="s">
        <v>2</v>
      </c>
      <c r="B364" s="427">
        <v>0</v>
      </c>
      <c r="C364" s="428">
        <v>0</v>
      </c>
      <c r="D364" s="427">
        <v>0</v>
      </c>
      <c r="E364" s="426">
        <v>0</v>
      </c>
      <c r="F364" s="426">
        <v>0</v>
      </c>
      <c r="G364" s="426">
        <v>0</v>
      </c>
      <c r="H364" s="428">
        <v>0</v>
      </c>
      <c r="I364" s="427">
        <v>12.517596000424666</v>
      </c>
      <c r="J364" s="426">
        <v>36.219699955599197</v>
      </c>
      <c r="K364" s="426">
        <v>61.082178175009417</v>
      </c>
      <c r="L364" s="426">
        <v>91.128996070662467</v>
      </c>
      <c r="M364" s="391">
        <v>94.570400928362091</v>
      </c>
      <c r="N364" s="390">
        <v>84.351021187549222</v>
      </c>
      <c r="O364" s="392">
        <v>76.005607083703467</v>
      </c>
      <c r="P364" s="392">
        <v>68.988038543443267</v>
      </c>
      <c r="Q364" s="392">
        <v>62.943782581662568</v>
      </c>
      <c r="R364" s="391">
        <v>57.639257988051675</v>
      </c>
      <c r="S364" s="390">
        <v>52.91756463044883</v>
      </c>
      <c r="T364" s="392">
        <v>48.670704848746858</v>
      </c>
      <c r="U364" s="392">
        <v>44.822124805088919</v>
      </c>
      <c r="V364" s="392">
        <v>41.315716647489133</v>
      </c>
      <c r="W364" s="391">
        <v>38.108868174906753</v>
      </c>
    </row>
    <row r="365" spans="1:23" ht="12.75" customHeight="1" outlineLevel="1">
      <c r="A365" s="389" t="s">
        <v>137</v>
      </c>
      <c r="B365" s="427">
        <v>0</v>
      </c>
      <c r="C365" s="428">
        <v>0</v>
      </c>
      <c r="D365" s="427">
        <v>0</v>
      </c>
      <c r="E365" s="426">
        <v>0</v>
      </c>
      <c r="F365" s="426">
        <v>0</v>
      </c>
      <c r="G365" s="426">
        <v>0</v>
      </c>
      <c r="H365" s="428">
        <v>14.256093580365238</v>
      </c>
      <c r="I365" s="427">
        <v>29.423016380618421</v>
      </c>
      <c r="J365" s="426">
        <v>34.238312409060207</v>
      </c>
      <c r="K365" s="426">
        <v>42.345458377510305</v>
      </c>
      <c r="L365" s="426">
        <v>15.560831308459836</v>
      </c>
      <c r="M365" s="391">
        <v>0</v>
      </c>
      <c r="N365" s="393">
        <v>0</v>
      </c>
      <c r="O365" s="392">
        <v>0</v>
      </c>
      <c r="P365" s="392">
        <v>0</v>
      </c>
      <c r="Q365" s="392">
        <v>0</v>
      </c>
      <c r="R365" s="391">
        <v>0</v>
      </c>
      <c r="S365" s="393">
        <v>0</v>
      </c>
      <c r="T365" s="392">
        <v>0</v>
      </c>
      <c r="U365" s="392">
        <v>0</v>
      </c>
      <c r="V365" s="392">
        <v>0</v>
      </c>
      <c r="W365" s="391">
        <v>0</v>
      </c>
    </row>
    <row r="366" spans="1:23" ht="12.75" customHeight="1" outlineLevel="1">
      <c r="A366" s="389" t="s">
        <v>136</v>
      </c>
      <c r="B366" s="427">
        <v>0</v>
      </c>
      <c r="C366" s="428">
        <v>0</v>
      </c>
      <c r="D366" s="427">
        <v>0</v>
      </c>
      <c r="E366" s="426">
        <v>0</v>
      </c>
      <c r="F366" s="426">
        <v>0</v>
      </c>
      <c r="G366" s="426">
        <v>0</v>
      </c>
      <c r="H366" s="428">
        <v>1.7384975799405744</v>
      </c>
      <c r="I366" s="427">
        <v>5.7209124254438892</v>
      </c>
      <c r="J366" s="426">
        <v>9.3758341896499751</v>
      </c>
      <c r="K366" s="426">
        <v>12.298640481857271</v>
      </c>
      <c r="L366" s="426">
        <v>12.119426450760223</v>
      </c>
      <c r="M366" s="428">
        <v>10.219379740812874</v>
      </c>
      <c r="N366" s="427">
        <v>8.3454141038457532</v>
      </c>
      <c r="O366" s="426">
        <v>7.0175685402601999</v>
      </c>
      <c r="P366" s="426">
        <v>6.0442559617807019</v>
      </c>
      <c r="Q366" s="426">
        <v>5.3045245936108953</v>
      </c>
      <c r="R366" s="428">
        <v>4.7216933576028435</v>
      </c>
      <c r="S366" s="427">
        <v>4.2468597817019695</v>
      </c>
      <c r="T366" s="426">
        <v>3.8485800436579418</v>
      </c>
      <c r="U366" s="426">
        <v>3.5064081575997847</v>
      </c>
      <c r="V366" s="426">
        <v>3.2068484725823825</v>
      </c>
      <c r="W366" s="428">
        <v>2.9408176575264107</v>
      </c>
    </row>
    <row r="367" spans="1:23" ht="12.75" customHeight="1" outlineLevel="1">
      <c r="A367" s="389" t="s">
        <v>113</v>
      </c>
      <c r="B367" s="421">
        <v>0</v>
      </c>
      <c r="C367" s="422">
        <v>0</v>
      </c>
      <c r="D367" s="421">
        <v>0</v>
      </c>
      <c r="E367" s="420">
        <v>0</v>
      </c>
      <c r="F367" s="420">
        <v>0</v>
      </c>
      <c r="G367" s="420">
        <v>0</v>
      </c>
      <c r="H367" s="422">
        <v>12.517596000424664</v>
      </c>
      <c r="I367" s="421">
        <v>36.219699955599197</v>
      </c>
      <c r="J367" s="420">
        <v>61.082178175009417</v>
      </c>
      <c r="K367" s="420">
        <v>91.128996070662438</v>
      </c>
      <c r="L367" s="420">
        <v>94.570400928362091</v>
      </c>
      <c r="M367" s="384">
        <v>84.351021187549222</v>
      </c>
      <c r="N367" s="421">
        <v>76.005607083703467</v>
      </c>
      <c r="O367" s="420">
        <v>68.988038543443267</v>
      </c>
      <c r="P367" s="420">
        <v>62.943782581662568</v>
      </c>
      <c r="Q367" s="420">
        <v>57.639257988051675</v>
      </c>
      <c r="R367" s="422">
        <v>52.91756463044883</v>
      </c>
      <c r="S367" s="421">
        <v>48.670704848746858</v>
      </c>
      <c r="T367" s="420">
        <v>44.822124805088919</v>
      </c>
      <c r="U367" s="420">
        <v>41.315716647489133</v>
      </c>
      <c r="V367" s="420">
        <v>38.108868174906753</v>
      </c>
      <c r="W367" s="422">
        <v>35.168050517380344</v>
      </c>
    </row>
    <row r="368" spans="1:23" ht="12.75" customHeight="1" outlineLevel="1">
      <c r="A368" s="380"/>
      <c r="B368" s="426"/>
      <c r="C368" s="426"/>
      <c r="D368" s="426"/>
      <c r="E368" s="426"/>
      <c r="F368" s="426"/>
      <c r="G368" s="426"/>
      <c r="H368" s="426"/>
      <c r="I368" s="426"/>
      <c r="J368" s="426"/>
      <c r="K368" s="426"/>
      <c r="L368" s="426"/>
      <c r="M368" s="426"/>
      <c r="N368" s="426"/>
      <c r="O368" s="426"/>
      <c r="P368" s="426"/>
      <c r="Q368" s="426"/>
      <c r="R368" s="426"/>
    </row>
    <row r="369" spans="1:18" ht="12.75" customHeight="1" outlineLevel="1">
      <c r="A369" s="380"/>
      <c r="B369" s="426"/>
      <c r="C369" s="426"/>
      <c r="D369" s="426"/>
      <c r="E369" s="426"/>
      <c r="F369" s="426"/>
      <c r="G369" s="426"/>
      <c r="H369" s="426"/>
      <c r="I369" s="426"/>
      <c r="J369" s="426"/>
      <c r="K369" s="426"/>
      <c r="L369" s="426"/>
      <c r="M369" s="426"/>
      <c r="N369" s="426"/>
      <c r="O369" s="426"/>
      <c r="P369" s="426"/>
      <c r="Q369" s="426"/>
      <c r="R369" s="426"/>
    </row>
    <row r="370" spans="1:18" ht="12.75" customHeight="1" outlineLevel="1">
      <c r="A370" s="380"/>
      <c r="B370" s="426"/>
      <c r="C370" s="426"/>
      <c r="D370" s="426"/>
      <c r="E370" s="426"/>
      <c r="F370" s="426"/>
      <c r="G370" s="426"/>
      <c r="H370" s="426"/>
      <c r="I370" s="426"/>
      <c r="J370" s="426"/>
      <c r="K370" s="426"/>
      <c r="L370" s="426"/>
      <c r="M370" s="426"/>
      <c r="N370" s="426"/>
      <c r="O370" s="426"/>
      <c r="P370" s="426"/>
      <c r="Q370" s="426"/>
      <c r="R370" s="426"/>
    </row>
    <row r="371" spans="1:18" ht="12.75" customHeight="1" outlineLevel="1">
      <c r="A371" s="380"/>
      <c r="B371" s="426"/>
      <c r="C371" s="426"/>
      <c r="D371" s="426"/>
      <c r="E371" s="426"/>
      <c r="F371" s="426"/>
      <c r="G371" s="426"/>
      <c r="H371" s="426"/>
      <c r="I371" s="426"/>
      <c r="J371" s="426"/>
      <c r="K371" s="426"/>
      <c r="L371" s="426"/>
      <c r="M371" s="426"/>
      <c r="N371" s="426"/>
      <c r="O371" s="426"/>
      <c r="P371" s="426"/>
      <c r="Q371" s="426"/>
      <c r="R371" s="426"/>
    </row>
    <row r="372" spans="1:18">
      <c r="A372" s="380"/>
      <c r="B372" s="426"/>
      <c r="C372" s="426"/>
      <c r="D372" s="426"/>
      <c r="E372" s="426"/>
      <c r="F372" s="426"/>
      <c r="G372" s="426"/>
      <c r="H372" s="426"/>
      <c r="I372" s="426"/>
      <c r="J372" s="426"/>
      <c r="K372" s="426"/>
      <c r="L372" s="426"/>
      <c r="M372" s="426"/>
      <c r="N372" s="426"/>
      <c r="O372" s="426"/>
      <c r="P372" s="426"/>
      <c r="Q372" s="426"/>
      <c r="R372" s="426"/>
    </row>
    <row r="373" spans="1:18">
      <c r="A373" s="356" t="s">
        <v>174</v>
      </c>
    </row>
    <row r="375" spans="1:18" ht="25.5" customHeight="1" outlineLevel="1">
      <c r="A375" s="415" t="s">
        <v>173</v>
      </c>
      <c r="B375" s="478" t="s">
        <v>163</v>
      </c>
      <c r="C375" s="478" t="s">
        <v>162</v>
      </c>
      <c r="D375" s="668" t="s">
        <v>161</v>
      </c>
      <c r="E375" s="668"/>
      <c r="H375" s="470" t="s">
        <v>172</v>
      </c>
      <c r="I375" s="360"/>
      <c r="J375" s="360"/>
      <c r="K375" s="360"/>
    </row>
    <row r="376" spans="1:18" ht="12.75" customHeight="1" outlineLevel="1">
      <c r="A376" s="394" t="s">
        <v>121</v>
      </c>
      <c r="B376" s="477">
        <v>0</v>
      </c>
      <c r="C376" s="413">
        <v>20</v>
      </c>
      <c r="D376" s="413" t="s">
        <v>168</v>
      </c>
      <c r="E376" s="412"/>
      <c r="H376" s="469" t="s">
        <v>121</v>
      </c>
      <c r="I376" s="467"/>
      <c r="J376" s="450">
        <v>3.4940000000000002</v>
      </c>
      <c r="K376" s="360"/>
    </row>
    <row r="377" spans="1:18" ht="12.75" customHeight="1" outlineLevel="1">
      <c r="A377" s="389" t="s">
        <v>122</v>
      </c>
      <c r="B377" s="475">
        <v>0</v>
      </c>
      <c r="C377" s="393">
        <v>4</v>
      </c>
      <c r="D377" s="393" t="s">
        <v>168</v>
      </c>
      <c r="E377" s="410"/>
      <c r="H377" s="466" t="s">
        <v>122</v>
      </c>
      <c r="I377" s="465"/>
      <c r="J377" s="445">
        <v>9.4E-2</v>
      </c>
      <c r="K377" s="360"/>
    </row>
    <row r="378" spans="1:18" ht="12.75" customHeight="1" outlineLevel="1">
      <c r="A378" s="389" t="s">
        <v>132</v>
      </c>
      <c r="B378" s="475">
        <v>0</v>
      </c>
      <c r="C378" s="393">
        <v>40</v>
      </c>
      <c r="D378" s="393" t="s">
        <v>153</v>
      </c>
      <c r="E378" s="410"/>
      <c r="H378" s="466" t="s">
        <v>132</v>
      </c>
      <c r="I378" s="465"/>
      <c r="J378" s="445"/>
      <c r="K378" s="360"/>
    </row>
    <row r="379" spans="1:18" ht="12.75" customHeight="1" outlineLevel="1">
      <c r="A379" s="389" t="s">
        <v>126</v>
      </c>
      <c r="B379" s="475">
        <v>0</v>
      </c>
      <c r="C379" s="393">
        <v>10</v>
      </c>
      <c r="D379" s="393" t="s">
        <v>168</v>
      </c>
      <c r="E379" s="410"/>
      <c r="H379" s="466" t="s">
        <v>126</v>
      </c>
      <c r="I379" s="465"/>
      <c r="J379" s="445">
        <v>6.6000000000000003E-2</v>
      </c>
      <c r="K379" s="360"/>
    </row>
    <row r="380" spans="1:18" ht="12.75" customHeight="1" outlineLevel="1">
      <c r="A380" s="389" t="s">
        <v>159</v>
      </c>
      <c r="B380" s="474">
        <v>0</v>
      </c>
      <c r="C380" s="473">
        <v>0</v>
      </c>
      <c r="D380" s="387" t="s">
        <v>158</v>
      </c>
      <c r="E380" s="407"/>
      <c r="H380" s="464" t="s">
        <v>159</v>
      </c>
      <c r="I380" s="462"/>
      <c r="J380" s="442"/>
      <c r="K380" s="360"/>
    </row>
    <row r="381" spans="1:18" ht="12.75" customHeight="1" outlineLevel="1">
      <c r="A381" s="380"/>
      <c r="B381" s="392">
        <v>0</v>
      </c>
      <c r="C381" s="396"/>
      <c r="D381" s="392"/>
      <c r="E381" s="380"/>
    </row>
    <row r="382" spans="1:18" ht="12.75" customHeight="1" outlineLevel="1"/>
    <row r="383" spans="1:18" ht="12.75" customHeight="1" outlineLevel="1">
      <c r="A383" s="350" t="s">
        <v>157</v>
      </c>
    </row>
    <row r="384" spans="1:18" ht="12.75" customHeight="1" outlineLevel="1"/>
    <row r="385" spans="1:23" ht="12.75" customHeight="1" outlineLevel="1">
      <c r="A385" s="350" t="s">
        <v>121</v>
      </c>
    </row>
    <row r="386" spans="1:23" ht="12.75" customHeight="1" outlineLevel="1">
      <c r="A386" s="414" t="s">
        <v>131</v>
      </c>
      <c r="B386" s="413">
        <v>0</v>
      </c>
      <c r="C386" s="412"/>
      <c r="D386" s="380"/>
      <c r="E386" s="380"/>
    </row>
    <row r="387" spans="1:23" ht="12.75" customHeight="1" outlineLevel="1">
      <c r="A387" s="411" t="s">
        <v>155</v>
      </c>
      <c r="B387" s="393">
        <v>20</v>
      </c>
      <c r="C387" s="410"/>
      <c r="D387" s="380"/>
      <c r="E387" s="380"/>
    </row>
    <row r="388" spans="1:23" ht="12.75" customHeight="1" outlineLevel="1">
      <c r="A388" s="411" t="s">
        <v>154</v>
      </c>
      <c r="B388" s="393" t="s">
        <v>168</v>
      </c>
      <c r="C388" s="410"/>
      <c r="D388" s="380"/>
      <c r="E388" s="380"/>
    </row>
    <row r="389" spans="1:23" ht="12.75" customHeight="1" outlineLevel="1">
      <c r="A389" s="409" t="s">
        <v>152</v>
      </c>
      <c r="B389" s="408">
        <v>0.1</v>
      </c>
      <c r="C389" s="407"/>
      <c r="D389" s="380"/>
      <c r="E389" s="380"/>
    </row>
    <row r="390" spans="1:23" ht="12.75" customHeight="1" outlineLevel="1">
      <c r="A390" s="380"/>
      <c r="B390" s="392"/>
      <c r="C390" s="380"/>
      <c r="D390" s="380"/>
      <c r="E390" s="380"/>
    </row>
    <row r="391" spans="1:23" ht="12.75" customHeight="1" outlineLevel="1">
      <c r="A391" s="380" t="s">
        <v>137</v>
      </c>
      <c r="B391" s="406" t="s">
        <v>167</v>
      </c>
      <c r="C391" s="405">
        <v>2007</v>
      </c>
      <c r="D391" s="405">
        <v>2008</v>
      </c>
      <c r="E391" s="405">
        <v>2009</v>
      </c>
      <c r="F391" s="405">
        <v>2010</v>
      </c>
      <c r="G391" s="405">
        <v>2011</v>
      </c>
      <c r="H391" s="404">
        <v>2012</v>
      </c>
      <c r="I391" s="484"/>
      <c r="J391" s="484"/>
      <c r="K391" s="484"/>
      <c r="L391" s="484"/>
    </row>
    <row r="392" spans="1:23" ht="12.75" customHeight="1" outlineLevel="1">
      <c r="A392" s="402" t="s">
        <v>150</v>
      </c>
      <c r="B392" s="401">
        <v>21.623326546756442</v>
      </c>
      <c r="C392" s="481">
        <v>39.545000000000002</v>
      </c>
      <c r="D392" s="401">
        <v>0</v>
      </c>
      <c r="E392" s="400">
        <v>0</v>
      </c>
      <c r="F392" s="400">
        <v>0</v>
      </c>
      <c r="G392" s="400">
        <v>0</v>
      </c>
      <c r="H392" s="479">
        <v>0</v>
      </c>
      <c r="I392" s="392"/>
      <c r="J392" s="392"/>
      <c r="K392" s="392"/>
      <c r="L392" s="483"/>
      <c r="M392" s="395"/>
    </row>
    <row r="393" spans="1:23" ht="12.75" customHeight="1" outlineLevel="1">
      <c r="A393" s="380"/>
      <c r="B393" s="392"/>
      <c r="C393" s="380"/>
    </row>
    <row r="394" spans="1:23" ht="12.75" customHeight="1" outlineLevel="1">
      <c r="B394" s="364">
        <v>1996</v>
      </c>
      <c r="C394" s="362">
        <v>1997</v>
      </c>
      <c r="D394" s="364">
        <v>1998</v>
      </c>
      <c r="E394" s="363">
        <v>1999</v>
      </c>
      <c r="F394" s="363">
        <v>2000</v>
      </c>
      <c r="G394" s="363">
        <v>2001</v>
      </c>
      <c r="H394" s="362">
        <v>2002</v>
      </c>
      <c r="I394" s="364">
        <v>2003</v>
      </c>
      <c r="J394" s="363">
        <v>2004</v>
      </c>
      <c r="K394" s="363">
        <v>2005</v>
      </c>
      <c r="L394" s="363">
        <v>2006</v>
      </c>
      <c r="M394" s="362">
        <v>2007</v>
      </c>
      <c r="N394" s="364">
        <v>2008</v>
      </c>
      <c r="O394" s="363">
        <v>2009</v>
      </c>
      <c r="P394" s="363">
        <v>2010</v>
      </c>
      <c r="Q394" s="363">
        <v>2011</v>
      </c>
      <c r="R394" s="362">
        <v>2012</v>
      </c>
      <c r="S394" s="364">
        <v>2013</v>
      </c>
      <c r="T394" s="363">
        <v>2014</v>
      </c>
      <c r="U394" s="363">
        <v>2015</v>
      </c>
      <c r="V394" s="363">
        <v>2016</v>
      </c>
      <c r="W394" s="362">
        <v>2017</v>
      </c>
    </row>
    <row r="395" spans="1:23" ht="12.75" customHeight="1" outlineLevel="1">
      <c r="A395" s="394" t="s">
        <v>2</v>
      </c>
      <c r="B395" s="393">
        <v>0</v>
      </c>
      <c r="C395" s="391">
        <v>0</v>
      </c>
      <c r="D395" s="393">
        <v>0</v>
      </c>
      <c r="E395" s="392">
        <v>0</v>
      </c>
      <c r="F395" s="392">
        <v>0</v>
      </c>
      <c r="G395" s="392">
        <v>0</v>
      </c>
      <c r="H395" s="391">
        <v>0</v>
      </c>
      <c r="I395" s="393">
        <v>0</v>
      </c>
      <c r="J395" s="392">
        <v>0</v>
      </c>
      <c r="K395" s="392">
        <v>0</v>
      </c>
      <c r="L395" s="392">
        <v>0</v>
      </c>
      <c r="M395" s="391">
        <v>20.542160219418619</v>
      </c>
      <c r="N395" s="390">
        <v>56.055694197476761</v>
      </c>
      <c r="O395" s="392">
        <v>50.450124777729087</v>
      </c>
      <c r="P395" s="392">
        <v>45.40511229995618</v>
      </c>
      <c r="Q395" s="392">
        <v>40.864601069960564</v>
      </c>
      <c r="R395" s="391">
        <v>36.778140962964507</v>
      </c>
      <c r="S395" s="390">
        <v>33.100326866668055</v>
      </c>
      <c r="T395" s="392">
        <v>29.790294180001251</v>
      </c>
      <c r="U395" s="392">
        <v>26.811264762001127</v>
      </c>
      <c r="V395" s="392">
        <v>24.130138285801014</v>
      </c>
      <c r="W395" s="391">
        <v>21.717124457220912</v>
      </c>
    </row>
    <row r="396" spans="1:23" ht="12.75" customHeight="1" outlineLevel="1">
      <c r="A396" s="389" t="s">
        <v>149</v>
      </c>
      <c r="B396" s="393">
        <v>0</v>
      </c>
      <c r="C396" s="391">
        <v>0</v>
      </c>
      <c r="D396" s="393">
        <v>0</v>
      </c>
      <c r="E396" s="392">
        <v>0</v>
      </c>
      <c r="F396" s="392">
        <v>0</v>
      </c>
      <c r="G396" s="392">
        <v>0</v>
      </c>
      <c r="H396" s="391">
        <v>0</v>
      </c>
      <c r="I396" s="393">
        <v>0</v>
      </c>
      <c r="J396" s="392">
        <v>0</v>
      </c>
      <c r="K396" s="392">
        <v>0</v>
      </c>
      <c r="L396" s="392">
        <v>21.623326546756442</v>
      </c>
      <c r="M396" s="391">
        <v>39.545000000000002</v>
      </c>
      <c r="N396" s="393">
        <v>0</v>
      </c>
      <c r="O396" s="392">
        <v>0</v>
      </c>
      <c r="P396" s="392">
        <v>0</v>
      </c>
      <c r="Q396" s="392">
        <v>0</v>
      </c>
      <c r="R396" s="391">
        <v>0</v>
      </c>
      <c r="S396" s="393">
        <v>0</v>
      </c>
      <c r="T396" s="392">
        <v>0</v>
      </c>
      <c r="U396" s="392">
        <v>0</v>
      </c>
      <c r="V396" s="392">
        <v>0</v>
      </c>
      <c r="W396" s="391">
        <v>0</v>
      </c>
    </row>
    <row r="397" spans="1:23" ht="12.75" customHeight="1" outlineLevel="1">
      <c r="A397" s="389" t="s">
        <v>148</v>
      </c>
      <c r="B397" s="347">
        <v>0</v>
      </c>
      <c r="C397" s="347">
        <v>0</v>
      </c>
      <c r="D397" s="369">
        <v>0</v>
      </c>
      <c r="E397" s="347">
        <v>0</v>
      </c>
      <c r="F397" s="347">
        <v>0</v>
      </c>
      <c r="G397" s="347">
        <v>0</v>
      </c>
      <c r="H397" s="368">
        <v>0</v>
      </c>
      <c r="I397" s="369">
        <v>0</v>
      </c>
      <c r="J397" s="347">
        <v>0</v>
      </c>
      <c r="K397" s="347">
        <v>0</v>
      </c>
      <c r="L397" s="347">
        <v>1.081166327337822</v>
      </c>
      <c r="M397" s="368">
        <v>4.0314660219418625</v>
      </c>
      <c r="N397" s="369">
        <v>5.6055694197476766</v>
      </c>
      <c r="O397" s="347">
        <v>5.0450124777729091</v>
      </c>
      <c r="P397" s="347">
        <v>4.5405112299956185</v>
      </c>
      <c r="Q397" s="347">
        <v>4.0864601069960562</v>
      </c>
      <c r="R397" s="368">
        <v>3.677814096296451</v>
      </c>
      <c r="S397" s="369">
        <v>3.3100326866668057</v>
      </c>
      <c r="T397" s="347">
        <v>2.9790294180001253</v>
      </c>
      <c r="U397" s="347">
        <v>2.681126476200113</v>
      </c>
      <c r="V397" s="347">
        <v>2.4130138285801017</v>
      </c>
      <c r="W397" s="368">
        <v>2.1717124457220911</v>
      </c>
    </row>
    <row r="398" spans="1:23" ht="12.75" customHeight="1" outlineLevel="1">
      <c r="A398" s="388" t="s">
        <v>113</v>
      </c>
      <c r="B398" s="387">
        <v>0</v>
      </c>
      <c r="C398" s="385">
        <v>0</v>
      </c>
      <c r="D398" s="387">
        <v>0</v>
      </c>
      <c r="E398" s="386">
        <v>0</v>
      </c>
      <c r="F398" s="386">
        <v>0</v>
      </c>
      <c r="G398" s="386">
        <v>0</v>
      </c>
      <c r="H398" s="385">
        <v>0</v>
      </c>
      <c r="I398" s="387">
        <v>0</v>
      </c>
      <c r="J398" s="386">
        <v>0</v>
      </c>
      <c r="K398" s="386">
        <v>0</v>
      </c>
      <c r="L398" s="386">
        <v>20.542160219418619</v>
      </c>
      <c r="M398" s="385">
        <v>56.055694197476761</v>
      </c>
      <c r="N398" s="387">
        <v>50.450124777729087</v>
      </c>
      <c r="O398" s="386">
        <v>45.40511229995618</v>
      </c>
      <c r="P398" s="386">
        <v>40.864601069960564</v>
      </c>
      <c r="Q398" s="386">
        <v>36.778140962964507</v>
      </c>
      <c r="R398" s="385">
        <v>33.100326866668055</v>
      </c>
      <c r="S398" s="387">
        <v>29.790294180001251</v>
      </c>
      <c r="T398" s="386">
        <v>26.811264762001127</v>
      </c>
      <c r="U398" s="386">
        <v>24.130138285801014</v>
      </c>
      <c r="V398" s="386">
        <v>21.717124457220912</v>
      </c>
      <c r="W398" s="385">
        <v>19.545412011498822</v>
      </c>
    </row>
    <row r="399" spans="1:23" ht="12.75" customHeight="1" outlineLevel="1"/>
    <row r="400" spans="1:23" ht="12.75" customHeight="1" outlineLevel="1">
      <c r="A400" s="350" t="s">
        <v>122</v>
      </c>
    </row>
    <row r="401" spans="1:23" ht="12.75" customHeight="1" outlineLevel="1">
      <c r="A401" s="414" t="s">
        <v>131</v>
      </c>
      <c r="B401" s="413">
        <v>0</v>
      </c>
      <c r="C401" s="412"/>
      <c r="D401" s="380"/>
      <c r="E401" s="380"/>
    </row>
    <row r="402" spans="1:23" ht="12.75" customHeight="1" outlineLevel="1">
      <c r="A402" s="411" t="s">
        <v>155</v>
      </c>
      <c r="B402" s="393">
        <v>4</v>
      </c>
      <c r="C402" s="410"/>
      <c r="D402" s="380"/>
      <c r="E402" s="380"/>
    </row>
    <row r="403" spans="1:23" ht="12.75" customHeight="1" outlineLevel="1">
      <c r="A403" s="411" t="s">
        <v>154</v>
      </c>
      <c r="B403" s="393" t="s">
        <v>168</v>
      </c>
      <c r="C403" s="410"/>
      <c r="D403" s="380"/>
      <c r="E403" s="380"/>
    </row>
    <row r="404" spans="1:23" ht="12.75" customHeight="1" outlineLevel="1">
      <c r="A404" s="409" t="s">
        <v>152</v>
      </c>
      <c r="B404" s="408">
        <v>0.375</v>
      </c>
      <c r="C404" s="407"/>
      <c r="D404" s="380"/>
      <c r="E404" s="380"/>
    </row>
    <row r="405" spans="1:23" ht="12.75" customHeight="1" outlineLevel="1">
      <c r="A405" s="380"/>
      <c r="B405" s="392"/>
      <c r="C405" s="380"/>
      <c r="D405" s="380"/>
      <c r="E405" s="380"/>
    </row>
    <row r="406" spans="1:23" ht="12.75" customHeight="1" outlineLevel="1">
      <c r="A406" s="380" t="s">
        <v>137</v>
      </c>
      <c r="B406" s="406" t="s">
        <v>167</v>
      </c>
      <c r="C406" s="405">
        <v>2007</v>
      </c>
      <c r="D406" s="405">
        <v>2008</v>
      </c>
      <c r="E406" s="405">
        <v>2009</v>
      </c>
      <c r="F406" s="405">
        <v>2010</v>
      </c>
      <c r="G406" s="405">
        <v>2011</v>
      </c>
      <c r="H406" s="404">
        <v>2012</v>
      </c>
      <c r="I406" s="403"/>
      <c r="J406" s="403"/>
      <c r="K406" s="403"/>
      <c r="L406" s="403"/>
    </row>
    <row r="407" spans="1:23" ht="12.75" customHeight="1" outlineLevel="1">
      <c r="A407" s="402" t="s">
        <v>150</v>
      </c>
      <c r="B407" s="401">
        <v>4.7426819607170128</v>
      </c>
      <c r="C407" s="481">
        <v>7.8721230000000002</v>
      </c>
      <c r="D407" s="401">
        <v>0</v>
      </c>
      <c r="E407" s="400">
        <v>0</v>
      </c>
      <c r="F407" s="400">
        <v>0</v>
      </c>
      <c r="G407" s="400">
        <v>0</v>
      </c>
      <c r="H407" s="479">
        <v>0</v>
      </c>
      <c r="I407" s="392"/>
      <c r="J407" s="392"/>
      <c r="K407" s="392"/>
      <c r="L407" s="483"/>
    </row>
    <row r="408" spans="1:23" ht="12.75" customHeight="1" outlineLevel="1">
      <c r="A408" s="380"/>
      <c r="B408" s="392"/>
      <c r="C408" s="380"/>
    </row>
    <row r="409" spans="1:23" ht="12.75" customHeight="1" outlineLevel="1">
      <c r="B409" s="364">
        <v>1996</v>
      </c>
      <c r="C409" s="362">
        <v>1997</v>
      </c>
      <c r="D409" s="364">
        <v>1998</v>
      </c>
      <c r="E409" s="363">
        <v>1999</v>
      </c>
      <c r="F409" s="363">
        <v>2000</v>
      </c>
      <c r="G409" s="363">
        <v>2001</v>
      </c>
      <c r="H409" s="362">
        <v>2002</v>
      </c>
      <c r="I409" s="364">
        <v>2003</v>
      </c>
      <c r="J409" s="363">
        <v>2004</v>
      </c>
      <c r="K409" s="363">
        <v>2005</v>
      </c>
      <c r="L409" s="363">
        <v>2006</v>
      </c>
      <c r="M409" s="362">
        <v>2007</v>
      </c>
      <c r="N409" s="364">
        <v>2008</v>
      </c>
      <c r="O409" s="363">
        <v>2009</v>
      </c>
      <c r="P409" s="363">
        <v>2010</v>
      </c>
      <c r="Q409" s="363">
        <v>2011</v>
      </c>
      <c r="R409" s="362">
        <v>2012</v>
      </c>
      <c r="S409" s="364">
        <v>2013</v>
      </c>
      <c r="T409" s="363">
        <v>2014</v>
      </c>
      <c r="U409" s="363">
        <v>2015</v>
      </c>
      <c r="V409" s="363">
        <v>2016</v>
      </c>
      <c r="W409" s="362">
        <v>2017</v>
      </c>
    </row>
    <row r="410" spans="1:23" ht="12.75" customHeight="1" outlineLevel="1">
      <c r="A410" s="394" t="s">
        <v>2</v>
      </c>
      <c r="B410" s="393">
        <v>0</v>
      </c>
      <c r="C410" s="391">
        <v>0</v>
      </c>
      <c r="D410" s="393">
        <v>0</v>
      </c>
      <c r="E410" s="392">
        <v>0</v>
      </c>
      <c r="F410" s="392">
        <v>0</v>
      </c>
      <c r="G410" s="392">
        <v>0</v>
      </c>
      <c r="H410" s="391">
        <v>0</v>
      </c>
      <c r="I410" s="393">
        <v>0</v>
      </c>
      <c r="J410" s="392">
        <v>0</v>
      </c>
      <c r="K410" s="392">
        <v>0</v>
      </c>
      <c r="L410" s="392">
        <v>0</v>
      </c>
      <c r="M410" s="391">
        <v>3.853429093082573</v>
      </c>
      <c r="N410" s="390">
        <v>8.8044931206766073</v>
      </c>
      <c r="O410" s="392">
        <v>5.50280820042288</v>
      </c>
      <c r="P410" s="392">
        <v>3.4392551252643</v>
      </c>
      <c r="Q410" s="392">
        <v>2.1495344532901877</v>
      </c>
      <c r="R410" s="391">
        <v>1.3434590333063672</v>
      </c>
      <c r="S410" s="390">
        <v>0.83966189581647943</v>
      </c>
      <c r="T410" s="392">
        <v>0.52478868488529962</v>
      </c>
      <c r="U410" s="392">
        <v>0.32799292805331226</v>
      </c>
      <c r="V410" s="392">
        <v>0.20499558003332016</v>
      </c>
      <c r="W410" s="391">
        <v>0.12812223752082511</v>
      </c>
    </row>
    <row r="411" spans="1:23" ht="12.75" customHeight="1" outlineLevel="1">
      <c r="A411" s="389" t="s">
        <v>149</v>
      </c>
      <c r="B411" s="393">
        <v>0</v>
      </c>
      <c r="C411" s="391">
        <v>0</v>
      </c>
      <c r="D411" s="393">
        <v>0</v>
      </c>
      <c r="E411" s="392">
        <v>0</v>
      </c>
      <c r="F411" s="392">
        <v>0</v>
      </c>
      <c r="G411" s="392">
        <v>0</v>
      </c>
      <c r="H411" s="391">
        <v>0</v>
      </c>
      <c r="I411" s="393">
        <v>0</v>
      </c>
      <c r="J411" s="392">
        <v>0</v>
      </c>
      <c r="K411" s="392">
        <v>0</v>
      </c>
      <c r="L411" s="392">
        <v>4.7426819607170128</v>
      </c>
      <c r="M411" s="391">
        <v>7.8721230000000002</v>
      </c>
      <c r="N411" s="393">
        <v>0</v>
      </c>
      <c r="O411" s="392">
        <v>0</v>
      </c>
      <c r="P411" s="392">
        <v>0</v>
      </c>
      <c r="Q411" s="392">
        <v>0</v>
      </c>
      <c r="R411" s="391">
        <v>0</v>
      </c>
      <c r="S411" s="393">
        <v>0</v>
      </c>
      <c r="T411" s="392">
        <v>0</v>
      </c>
      <c r="U411" s="392">
        <v>0</v>
      </c>
      <c r="V411" s="392">
        <v>0</v>
      </c>
      <c r="W411" s="391">
        <v>0</v>
      </c>
    </row>
    <row r="412" spans="1:23" ht="12.75" customHeight="1" outlineLevel="1">
      <c r="A412" s="389" t="s">
        <v>148</v>
      </c>
      <c r="B412" s="347">
        <v>0</v>
      </c>
      <c r="C412" s="347">
        <v>0</v>
      </c>
      <c r="D412" s="369">
        <v>0</v>
      </c>
      <c r="E412" s="347">
        <v>0</v>
      </c>
      <c r="F412" s="347">
        <v>0</v>
      </c>
      <c r="G412" s="347">
        <v>0</v>
      </c>
      <c r="H412" s="368">
        <v>0</v>
      </c>
      <c r="I412" s="369">
        <v>0</v>
      </c>
      <c r="J412" s="347">
        <v>0</v>
      </c>
      <c r="K412" s="347">
        <v>0</v>
      </c>
      <c r="L412" s="347">
        <v>0.88925286763443989</v>
      </c>
      <c r="M412" s="368">
        <v>2.921058972405965</v>
      </c>
      <c r="N412" s="369">
        <v>3.3016849202537277</v>
      </c>
      <c r="O412" s="347">
        <v>2.06355307515858</v>
      </c>
      <c r="P412" s="347">
        <v>1.2897206719741126</v>
      </c>
      <c r="Q412" s="347">
        <v>0.80607541998382037</v>
      </c>
      <c r="R412" s="368">
        <v>0.50379713748988775</v>
      </c>
      <c r="S412" s="369">
        <v>0.31487321093117981</v>
      </c>
      <c r="T412" s="347">
        <v>0.19679575683198736</v>
      </c>
      <c r="U412" s="347">
        <v>0.1229973480199921</v>
      </c>
      <c r="V412" s="347">
        <v>7.6873342512495058E-2</v>
      </c>
      <c r="W412" s="368">
        <v>4.8045839070309418E-2</v>
      </c>
    </row>
    <row r="413" spans="1:23" ht="12.75" customHeight="1" outlineLevel="1">
      <c r="A413" s="388" t="s">
        <v>113</v>
      </c>
      <c r="B413" s="387">
        <v>0</v>
      </c>
      <c r="C413" s="385">
        <v>0</v>
      </c>
      <c r="D413" s="387">
        <v>0</v>
      </c>
      <c r="E413" s="386">
        <v>0</v>
      </c>
      <c r="F413" s="386">
        <v>0</v>
      </c>
      <c r="G413" s="386">
        <v>0</v>
      </c>
      <c r="H413" s="385">
        <v>0</v>
      </c>
      <c r="I413" s="387">
        <v>0</v>
      </c>
      <c r="J413" s="386">
        <v>0</v>
      </c>
      <c r="K413" s="386">
        <v>0</v>
      </c>
      <c r="L413" s="386">
        <v>3.853429093082573</v>
      </c>
      <c r="M413" s="385">
        <v>8.8044931206766073</v>
      </c>
      <c r="N413" s="387">
        <v>5.50280820042288</v>
      </c>
      <c r="O413" s="386">
        <v>3.4392551252643</v>
      </c>
      <c r="P413" s="386">
        <v>2.1495344532901877</v>
      </c>
      <c r="Q413" s="386">
        <v>1.3434590333063672</v>
      </c>
      <c r="R413" s="385">
        <v>0.83966189581647943</v>
      </c>
      <c r="S413" s="387">
        <v>0.52478868488529962</v>
      </c>
      <c r="T413" s="386">
        <v>0.32799292805331226</v>
      </c>
      <c r="U413" s="386">
        <v>0.20499558003332016</v>
      </c>
      <c r="V413" s="386">
        <v>0.12812223752082511</v>
      </c>
      <c r="W413" s="385">
        <v>8.0076398450515687E-2</v>
      </c>
    </row>
    <row r="414" spans="1:23" ht="12.75" customHeight="1" outlineLevel="1"/>
    <row r="415" spans="1:23" ht="12.75" customHeight="1" outlineLevel="1">
      <c r="A415" s="350" t="s">
        <v>132</v>
      </c>
    </row>
    <row r="416" spans="1:23" ht="12.75" customHeight="1" outlineLevel="1">
      <c r="A416" s="414" t="s">
        <v>131</v>
      </c>
      <c r="B416" s="413">
        <v>0</v>
      </c>
      <c r="C416" s="412"/>
      <c r="D416" s="380"/>
      <c r="E416" s="380"/>
    </row>
    <row r="417" spans="1:23" ht="12.75" customHeight="1" outlineLevel="1">
      <c r="A417" s="411" t="s">
        <v>155</v>
      </c>
      <c r="B417" s="393">
        <v>40</v>
      </c>
      <c r="C417" s="410"/>
      <c r="D417" s="380"/>
      <c r="E417" s="380"/>
    </row>
    <row r="418" spans="1:23" ht="12.75" customHeight="1" outlineLevel="1">
      <c r="A418" s="411" t="s">
        <v>154</v>
      </c>
      <c r="B418" s="393" t="s">
        <v>153</v>
      </c>
      <c r="C418" s="410"/>
      <c r="D418" s="380"/>
      <c r="E418" s="380"/>
    </row>
    <row r="419" spans="1:23" ht="12.75" customHeight="1" outlineLevel="1">
      <c r="A419" s="409" t="s">
        <v>152</v>
      </c>
      <c r="B419" s="408">
        <v>2.5000000000000001E-2</v>
      </c>
      <c r="C419" s="407"/>
      <c r="D419" s="380"/>
      <c r="E419" s="380"/>
    </row>
    <row r="420" spans="1:23" ht="12.75" customHeight="1" outlineLevel="1">
      <c r="A420" s="380"/>
      <c r="B420" s="392"/>
      <c r="C420" s="380"/>
      <c r="D420" s="380"/>
      <c r="E420" s="380"/>
    </row>
    <row r="421" spans="1:23" ht="12.75" customHeight="1" outlineLevel="1">
      <c r="A421" s="380" t="s">
        <v>137</v>
      </c>
      <c r="B421" s="406" t="s">
        <v>167</v>
      </c>
      <c r="C421" s="405">
        <v>2007</v>
      </c>
      <c r="D421" s="405">
        <v>2008</v>
      </c>
      <c r="E421" s="405">
        <v>2009</v>
      </c>
      <c r="F421" s="405">
        <v>2010</v>
      </c>
      <c r="G421" s="405">
        <v>2011</v>
      </c>
      <c r="H421" s="404">
        <v>2012</v>
      </c>
      <c r="I421" s="403"/>
      <c r="J421" s="403"/>
      <c r="K421" s="403"/>
      <c r="L421" s="403"/>
    </row>
    <row r="422" spans="1:23" ht="12.75" customHeight="1" outlineLevel="1">
      <c r="A422" s="402" t="s">
        <v>150</v>
      </c>
      <c r="B422" s="401">
        <v>0</v>
      </c>
      <c r="C422" s="482">
        <v>0</v>
      </c>
      <c r="D422" s="401">
        <v>0</v>
      </c>
      <c r="E422" s="400">
        <v>0</v>
      </c>
      <c r="F422" s="400">
        <v>0</v>
      </c>
      <c r="G422" s="400">
        <v>0</v>
      </c>
      <c r="H422" s="479">
        <v>0</v>
      </c>
      <c r="I422" s="396"/>
      <c r="J422" s="396"/>
      <c r="K422" s="396"/>
      <c r="L422" s="395"/>
    </row>
    <row r="423" spans="1:23" ht="12.75" customHeight="1" outlineLevel="1">
      <c r="A423" s="380"/>
      <c r="B423" s="392"/>
      <c r="C423" s="380"/>
    </row>
    <row r="424" spans="1:23" ht="12.75" customHeight="1" outlineLevel="1">
      <c r="B424" s="364">
        <v>1996</v>
      </c>
      <c r="C424" s="362">
        <v>1997</v>
      </c>
      <c r="D424" s="364">
        <v>1998</v>
      </c>
      <c r="E424" s="363">
        <v>1999</v>
      </c>
      <c r="F424" s="363">
        <v>2000</v>
      </c>
      <c r="G424" s="363">
        <v>2001</v>
      </c>
      <c r="H424" s="362">
        <v>2002</v>
      </c>
      <c r="I424" s="364">
        <v>2003</v>
      </c>
      <c r="J424" s="363">
        <v>2004</v>
      </c>
      <c r="K424" s="363">
        <v>2005</v>
      </c>
      <c r="L424" s="363">
        <v>2006</v>
      </c>
      <c r="M424" s="362">
        <v>2007</v>
      </c>
      <c r="N424" s="364">
        <v>2008</v>
      </c>
      <c r="O424" s="363">
        <v>2009</v>
      </c>
      <c r="P424" s="363">
        <v>2010</v>
      </c>
      <c r="Q424" s="363">
        <v>2011</v>
      </c>
      <c r="R424" s="362">
        <v>2012</v>
      </c>
      <c r="S424" s="364">
        <v>2013</v>
      </c>
      <c r="T424" s="363">
        <v>2014</v>
      </c>
      <c r="U424" s="363">
        <v>2015</v>
      </c>
      <c r="V424" s="363">
        <v>2016</v>
      </c>
      <c r="W424" s="362">
        <v>2017</v>
      </c>
    </row>
    <row r="425" spans="1:23" ht="12.75" customHeight="1" outlineLevel="1">
      <c r="A425" s="394" t="s">
        <v>2</v>
      </c>
      <c r="B425" s="393">
        <v>0</v>
      </c>
      <c r="C425" s="391">
        <v>0</v>
      </c>
      <c r="D425" s="393">
        <v>0</v>
      </c>
      <c r="E425" s="392">
        <v>0</v>
      </c>
      <c r="F425" s="392">
        <v>0</v>
      </c>
      <c r="G425" s="392">
        <v>0</v>
      </c>
      <c r="H425" s="391">
        <v>0</v>
      </c>
      <c r="I425" s="393">
        <v>0</v>
      </c>
      <c r="J425" s="392">
        <v>0</v>
      </c>
      <c r="K425" s="392">
        <v>0</v>
      </c>
      <c r="L425" s="392">
        <v>0</v>
      </c>
      <c r="M425" s="391">
        <v>0</v>
      </c>
      <c r="N425" s="390">
        <v>0</v>
      </c>
      <c r="O425" s="392">
        <v>0</v>
      </c>
      <c r="P425" s="392">
        <v>0</v>
      </c>
      <c r="Q425" s="392">
        <v>0</v>
      </c>
      <c r="R425" s="391">
        <v>0</v>
      </c>
      <c r="S425" s="390">
        <v>0</v>
      </c>
      <c r="T425" s="392">
        <v>0</v>
      </c>
      <c r="U425" s="392">
        <v>0</v>
      </c>
      <c r="V425" s="392">
        <v>0</v>
      </c>
      <c r="W425" s="391">
        <v>0</v>
      </c>
    </row>
    <row r="426" spans="1:23" ht="12.75" customHeight="1" outlineLevel="1">
      <c r="A426" s="389" t="s">
        <v>149</v>
      </c>
      <c r="B426" s="393">
        <v>0</v>
      </c>
      <c r="C426" s="391">
        <v>0</v>
      </c>
      <c r="D426" s="393">
        <v>0</v>
      </c>
      <c r="E426" s="392">
        <v>0</v>
      </c>
      <c r="F426" s="392">
        <v>0</v>
      </c>
      <c r="G426" s="392">
        <v>0</v>
      </c>
      <c r="H426" s="391">
        <v>0</v>
      </c>
      <c r="I426" s="393">
        <v>0</v>
      </c>
      <c r="J426" s="392">
        <v>0</v>
      </c>
      <c r="K426" s="392">
        <v>0</v>
      </c>
      <c r="L426" s="392">
        <v>0</v>
      </c>
      <c r="M426" s="391">
        <v>0</v>
      </c>
      <c r="N426" s="393">
        <v>0</v>
      </c>
      <c r="O426" s="392">
        <v>0</v>
      </c>
      <c r="P426" s="392">
        <v>0</v>
      </c>
      <c r="Q426" s="392">
        <v>0</v>
      </c>
      <c r="R426" s="391">
        <v>0</v>
      </c>
      <c r="S426" s="393">
        <v>0</v>
      </c>
      <c r="T426" s="392">
        <v>0</v>
      </c>
      <c r="U426" s="392">
        <v>0</v>
      </c>
      <c r="V426" s="392">
        <v>0</v>
      </c>
      <c r="W426" s="391">
        <v>0</v>
      </c>
    </row>
    <row r="427" spans="1:23" ht="12.75" customHeight="1" outlineLevel="1">
      <c r="A427" s="389" t="s">
        <v>148</v>
      </c>
      <c r="B427" s="393">
        <v>0</v>
      </c>
      <c r="C427" s="391">
        <v>0</v>
      </c>
      <c r="D427" s="393">
        <v>0</v>
      </c>
      <c r="E427" s="392">
        <v>0</v>
      </c>
      <c r="F427" s="392">
        <v>0</v>
      </c>
      <c r="G427" s="392">
        <v>0</v>
      </c>
      <c r="H427" s="391">
        <v>0</v>
      </c>
      <c r="I427" s="393">
        <v>0</v>
      </c>
      <c r="J427" s="392">
        <v>0</v>
      </c>
      <c r="K427" s="392">
        <v>0</v>
      </c>
      <c r="L427" s="392">
        <v>0</v>
      </c>
      <c r="M427" s="391">
        <v>0</v>
      </c>
      <c r="N427" s="393">
        <v>0</v>
      </c>
      <c r="O427" s="392">
        <v>0</v>
      </c>
      <c r="P427" s="392">
        <v>0</v>
      </c>
      <c r="Q427" s="392">
        <v>0</v>
      </c>
      <c r="R427" s="391">
        <v>0</v>
      </c>
      <c r="S427" s="393">
        <v>0</v>
      </c>
      <c r="T427" s="392">
        <v>0</v>
      </c>
      <c r="U427" s="392">
        <v>0</v>
      </c>
      <c r="V427" s="392">
        <v>0</v>
      </c>
      <c r="W427" s="391">
        <v>0</v>
      </c>
    </row>
    <row r="428" spans="1:23" ht="12.75" customHeight="1" outlineLevel="1">
      <c r="A428" s="388" t="s">
        <v>113</v>
      </c>
      <c r="B428" s="387">
        <v>0</v>
      </c>
      <c r="C428" s="385">
        <v>0</v>
      </c>
      <c r="D428" s="387">
        <v>0</v>
      </c>
      <c r="E428" s="386">
        <v>0</v>
      </c>
      <c r="F428" s="386">
        <v>0</v>
      </c>
      <c r="G428" s="386">
        <v>0</v>
      </c>
      <c r="H428" s="385">
        <v>0</v>
      </c>
      <c r="I428" s="387">
        <v>0</v>
      </c>
      <c r="J428" s="386">
        <v>0</v>
      </c>
      <c r="K428" s="386">
        <v>0</v>
      </c>
      <c r="L428" s="386">
        <v>0</v>
      </c>
      <c r="M428" s="385">
        <v>0</v>
      </c>
      <c r="N428" s="387">
        <v>0</v>
      </c>
      <c r="O428" s="386">
        <v>0</v>
      </c>
      <c r="P428" s="386">
        <v>0</v>
      </c>
      <c r="Q428" s="386">
        <v>0</v>
      </c>
      <c r="R428" s="385">
        <v>0</v>
      </c>
      <c r="S428" s="387">
        <v>0</v>
      </c>
      <c r="T428" s="386">
        <v>0</v>
      </c>
      <c r="U428" s="386">
        <v>0</v>
      </c>
      <c r="V428" s="386">
        <v>0</v>
      </c>
      <c r="W428" s="385">
        <v>0</v>
      </c>
    </row>
    <row r="429" spans="1:23" ht="12.75" customHeight="1" outlineLevel="1">
      <c r="M429" s="438"/>
    </row>
    <row r="430" spans="1:23" ht="12.75" customHeight="1" outlineLevel="1">
      <c r="A430" s="350" t="s">
        <v>126</v>
      </c>
    </row>
    <row r="431" spans="1:23" ht="12.75" customHeight="1" outlineLevel="1">
      <c r="A431" s="414" t="s">
        <v>131</v>
      </c>
      <c r="B431" s="413">
        <v>0</v>
      </c>
      <c r="C431" s="412"/>
      <c r="D431" s="380"/>
      <c r="E431" s="380"/>
    </row>
    <row r="432" spans="1:23" ht="12.75" customHeight="1" outlineLevel="1">
      <c r="A432" s="411" t="s">
        <v>155</v>
      </c>
      <c r="B432" s="393">
        <v>10</v>
      </c>
      <c r="C432" s="410"/>
      <c r="D432" s="380"/>
      <c r="E432" s="380"/>
    </row>
    <row r="433" spans="1:23" ht="12.75" customHeight="1" outlineLevel="1">
      <c r="A433" s="411" t="s">
        <v>154</v>
      </c>
      <c r="B433" s="393" t="s">
        <v>168</v>
      </c>
      <c r="C433" s="410"/>
      <c r="D433" s="380"/>
      <c r="E433" s="380"/>
    </row>
    <row r="434" spans="1:23" ht="12.75" customHeight="1" outlineLevel="1">
      <c r="A434" s="409" t="s">
        <v>152</v>
      </c>
      <c r="B434" s="408">
        <v>0.2</v>
      </c>
      <c r="C434" s="407"/>
      <c r="D434" s="380"/>
      <c r="E434" s="380"/>
    </row>
    <row r="435" spans="1:23" ht="12.75" customHeight="1" outlineLevel="1">
      <c r="A435" s="380"/>
      <c r="B435" s="392"/>
      <c r="C435" s="380"/>
      <c r="D435" s="380"/>
      <c r="E435" s="380"/>
    </row>
    <row r="436" spans="1:23" ht="12.75" customHeight="1" outlineLevel="1">
      <c r="A436" s="380" t="s">
        <v>137</v>
      </c>
      <c r="B436" s="406" t="s">
        <v>167</v>
      </c>
      <c r="C436" s="405">
        <v>2007</v>
      </c>
      <c r="D436" s="405">
        <v>2008</v>
      </c>
      <c r="E436" s="405">
        <v>2009</v>
      </c>
      <c r="F436" s="405">
        <v>2010</v>
      </c>
      <c r="G436" s="405">
        <v>2011</v>
      </c>
      <c r="H436" s="404">
        <v>2012</v>
      </c>
      <c r="I436" s="403"/>
      <c r="J436" s="403"/>
      <c r="K436" s="403"/>
      <c r="L436" s="403"/>
    </row>
    <row r="437" spans="1:23" ht="12.75" customHeight="1" outlineLevel="1">
      <c r="A437" s="402" t="s">
        <v>150</v>
      </c>
      <c r="B437" s="401">
        <v>1.5372411266301347</v>
      </c>
      <c r="C437" s="481">
        <v>4.4290000000000003</v>
      </c>
      <c r="D437" s="401">
        <v>0</v>
      </c>
      <c r="E437" s="400">
        <v>0</v>
      </c>
      <c r="F437" s="400">
        <v>0</v>
      </c>
      <c r="G437" s="400">
        <v>0</v>
      </c>
      <c r="H437" s="479">
        <v>0</v>
      </c>
      <c r="I437" s="396"/>
      <c r="J437" s="396"/>
      <c r="K437" s="396"/>
      <c r="L437" s="395"/>
    </row>
    <row r="438" spans="1:23" ht="12.75" customHeight="1" outlineLevel="1">
      <c r="A438" s="380"/>
      <c r="B438" s="392"/>
      <c r="C438" s="380"/>
    </row>
    <row r="439" spans="1:23" ht="12.75" customHeight="1" outlineLevel="1">
      <c r="B439" s="364">
        <v>1996</v>
      </c>
      <c r="C439" s="362">
        <v>1997</v>
      </c>
      <c r="D439" s="364">
        <v>1998</v>
      </c>
      <c r="E439" s="363">
        <v>1999</v>
      </c>
      <c r="F439" s="363">
        <v>2000</v>
      </c>
      <c r="G439" s="363">
        <v>2001</v>
      </c>
      <c r="H439" s="362">
        <v>2002</v>
      </c>
      <c r="I439" s="364">
        <v>2003</v>
      </c>
      <c r="J439" s="363">
        <v>2004</v>
      </c>
      <c r="K439" s="363">
        <v>2005</v>
      </c>
      <c r="L439" s="363">
        <v>2006</v>
      </c>
      <c r="M439" s="362">
        <v>2007</v>
      </c>
      <c r="N439" s="364">
        <v>2008</v>
      </c>
      <c r="O439" s="363">
        <v>2009</v>
      </c>
      <c r="P439" s="363">
        <v>2010</v>
      </c>
      <c r="Q439" s="363">
        <v>2011</v>
      </c>
      <c r="R439" s="362">
        <v>2012</v>
      </c>
      <c r="S439" s="364">
        <v>2013</v>
      </c>
      <c r="T439" s="363">
        <v>2014</v>
      </c>
      <c r="U439" s="363">
        <v>2015</v>
      </c>
      <c r="V439" s="363">
        <v>2016</v>
      </c>
      <c r="W439" s="362">
        <v>2017</v>
      </c>
    </row>
    <row r="440" spans="1:23" ht="12.75" customHeight="1" outlineLevel="1">
      <c r="A440" s="394" t="s">
        <v>2</v>
      </c>
      <c r="B440" s="393">
        <v>0</v>
      </c>
      <c r="C440" s="391">
        <v>0</v>
      </c>
      <c r="D440" s="393">
        <v>0</v>
      </c>
      <c r="E440" s="392">
        <v>0</v>
      </c>
      <c r="F440" s="392">
        <v>0</v>
      </c>
      <c r="G440" s="392">
        <v>0</v>
      </c>
      <c r="H440" s="391">
        <v>0</v>
      </c>
      <c r="I440" s="393">
        <v>0</v>
      </c>
      <c r="J440" s="392">
        <v>0</v>
      </c>
      <c r="K440" s="392">
        <v>0</v>
      </c>
      <c r="L440" s="392">
        <v>0</v>
      </c>
      <c r="M440" s="391">
        <v>1.3835170139671211</v>
      </c>
      <c r="N440" s="390">
        <v>5.0929136111736968</v>
      </c>
      <c r="O440" s="392">
        <v>4.0743308889389578</v>
      </c>
      <c r="P440" s="392">
        <v>3.2594647111511663</v>
      </c>
      <c r="Q440" s="392">
        <v>2.6075717689209332</v>
      </c>
      <c r="R440" s="391">
        <v>2.0860574151367466</v>
      </c>
      <c r="S440" s="390">
        <v>1.6688459321093974</v>
      </c>
      <c r="T440" s="392">
        <v>1.3350767456875179</v>
      </c>
      <c r="U440" s="392">
        <v>1.0680613965500143</v>
      </c>
      <c r="V440" s="392">
        <v>0.85444911724001149</v>
      </c>
      <c r="W440" s="391">
        <v>0.68355929379200919</v>
      </c>
    </row>
    <row r="441" spans="1:23" ht="12.75" customHeight="1" outlineLevel="1">
      <c r="A441" s="389" t="s">
        <v>149</v>
      </c>
      <c r="B441" s="393">
        <v>0</v>
      </c>
      <c r="C441" s="391">
        <v>0</v>
      </c>
      <c r="D441" s="393">
        <v>0</v>
      </c>
      <c r="E441" s="392">
        <v>0</v>
      </c>
      <c r="F441" s="392">
        <v>0</v>
      </c>
      <c r="G441" s="392">
        <v>0</v>
      </c>
      <c r="H441" s="391">
        <v>0</v>
      </c>
      <c r="I441" s="393">
        <v>0</v>
      </c>
      <c r="J441" s="392">
        <v>0</v>
      </c>
      <c r="K441" s="392">
        <v>0</v>
      </c>
      <c r="L441" s="392">
        <v>1.5372411266301347</v>
      </c>
      <c r="M441" s="391">
        <v>4.4290000000000003</v>
      </c>
      <c r="N441" s="393">
        <v>0</v>
      </c>
      <c r="O441" s="392">
        <v>0</v>
      </c>
      <c r="P441" s="392">
        <v>0</v>
      </c>
      <c r="Q441" s="392">
        <v>0</v>
      </c>
      <c r="R441" s="391">
        <v>0</v>
      </c>
      <c r="S441" s="393">
        <v>0</v>
      </c>
      <c r="T441" s="392">
        <v>0</v>
      </c>
      <c r="U441" s="392">
        <v>0</v>
      </c>
      <c r="V441" s="392">
        <v>0</v>
      </c>
      <c r="W441" s="391">
        <v>0</v>
      </c>
    </row>
    <row r="442" spans="1:23" ht="12.75" customHeight="1" outlineLevel="1">
      <c r="A442" s="389" t="s">
        <v>148</v>
      </c>
      <c r="B442" s="347">
        <v>0</v>
      </c>
      <c r="C442" s="347">
        <v>0</v>
      </c>
      <c r="D442" s="369">
        <v>0</v>
      </c>
      <c r="E442" s="347">
        <v>0</v>
      </c>
      <c r="F442" s="347">
        <v>0</v>
      </c>
      <c r="G442" s="347">
        <v>0</v>
      </c>
      <c r="H442" s="368">
        <v>0</v>
      </c>
      <c r="I442" s="369">
        <v>0</v>
      </c>
      <c r="J442" s="347">
        <v>0</v>
      </c>
      <c r="K442" s="347">
        <v>0</v>
      </c>
      <c r="L442" s="347">
        <v>0.15372411266301347</v>
      </c>
      <c r="M442" s="368">
        <v>0.71960340279342427</v>
      </c>
      <c r="N442" s="369">
        <v>1.0185827222347394</v>
      </c>
      <c r="O442" s="347">
        <v>0.81486617778779158</v>
      </c>
      <c r="P442" s="347">
        <v>0.65189294223023331</v>
      </c>
      <c r="Q442" s="347">
        <v>0.52151435378418665</v>
      </c>
      <c r="R442" s="368">
        <v>0.41721148302734934</v>
      </c>
      <c r="S442" s="369">
        <v>0.33376918642187947</v>
      </c>
      <c r="T442" s="347">
        <v>0.26701534913750358</v>
      </c>
      <c r="U442" s="347">
        <v>0.21361227931000287</v>
      </c>
      <c r="V442" s="347">
        <v>0.1708898234480023</v>
      </c>
      <c r="W442" s="368">
        <v>0.13671185875840183</v>
      </c>
    </row>
    <row r="443" spans="1:23" ht="12.75" customHeight="1" outlineLevel="1">
      <c r="A443" s="388" t="s">
        <v>113</v>
      </c>
      <c r="B443" s="387">
        <v>0</v>
      </c>
      <c r="C443" s="385">
        <v>0</v>
      </c>
      <c r="D443" s="387">
        <v>0</v>
      </c>
      <c r="E443" s="386">
        <v>0</v>
      </c>
      <c r="F443" s="386">
        <v>0</v>
      </c>
      <c r="G443" s="386">
        <v>0</v>
      </c>
      <c r="H443" s="385">
        <v>0</v>
      </c>
      <c r="I443" s="387">
        <v>0</v>
      </c>
      <c r="J443" s="386">
        <v>0</v>
      </c>
      <c r="K443" s="386">
        <v>0</v>
      </c>
      <c r="L443" s="386">
        <v>1.3835170139671211</v>
      </c>
      <c r="M443" s="385">
        <v>5.0929136111736968</v>
      </c>
      <c r="N443" s="387">
        <v>4.0743308889389578</v>
      </c>
      <c r="O443" s="386">
        <v>3.2594647111511663</v>
      </c>
      <c r="P443" s="386">
        <v>2.6075717689209332</v>
      </c>
      <c r="Q443" s="386">
        <v>2.0860574151367466</v>
      </c>
      <c r="R443" s="385">
        <v>1.6688459321093974</v>
      </c>
      <c r="S443" s="387">
        <v>1.3350767456875179</v>
      </c>
      <c r="T443" s="386">
        <v>1.0680613965500143</v>
      </c>
      <c r="U443" s="386">
        <v>0.85444911724001149</v>
      </c>
      <c r="V443" s="386">
        <v>0.68355929379200919</v>
      </c>
      <c r="W443" s="385">
        <v>0.54684743503360733</v>
      </c>
    </row>
    <row r="444" spans="1:23" ht="12.75" customHeight="1" outlineLevel="1"/>
    <row r="445" spans="1:23" ht="12.75" customHeight="1" outlineLevel="1"/>
    <row r="446" spans="1:23" ht="12.75" customHeight="1" outlineLevel="1">
      <c r="A446" s="350" t="s">
        <v>159</v>
      </c>
    </row>
    <row r="447" spans="1:23" ht="12.75" customHeight="1" outlineLevel="1">
      <c r="A447" s="414" t="s">
        <v>131</v>
      </c>
      <c r="B447" s="413">
        <v>0</v>
      </c>
      <c r="C447" s="412"/>
      <c r="D447" s="380"/>
      <c r="E447" s="380"/>
    </row>
    <row r="448" spans="1:23" ht="12.75" customHeight="1" outlineLevel="1">
      <c r="A448" s="411" t="s">
        <v>155</v>
      </c>
      <c r="B448" s="393">
        <v>0</v>
      </c>
      <c r="C448" s="410"/>
      <c r="D448" s="380"/>
      <c r="E448" s="380"/>
    </row>
    <row r="449" spans="1:23" ht="12.75" customHeight="1" outlineLevel="1">
      <c r="A449" s="411" t="s">
        <v>154</v>
      </c>
      <c r="B449" s="393" t="s">
        <v>158</v>
      </c>
      <c r="C449" s="410"/>
      <c r="D449" s="380"/>
      <c r="E449" s="380"/>
    </row>
    <row r="450" spans="1:23" ht="12.75" customHeight="1" outlineLevel="1">
      <c r="A450" s="409" t="s">
        <v>152</v>
      </c>
      <c r="B450" s="408">
        <v>1</v>
      </c>
      <c r="C450" s="407"/>
      <c r="D450" s="380"/>
      <c r="E450" s="380"/>
    </row>
    <row r="451" spans="1:23" ht="12.75" customHeight="1" outlineLevel="1">
      <c r="A451" s="380"/>
      <c r="B451" s="392"/>
      <c r="C451" s="380"/>
      <c r="D451" s="380"/>
      <c r="E451" s="380"/>
    </row>
    <row r="452" spans="1:23" ht="12.75" customHeight="1" outlineLevel="1">
      <c r="A452" s="380" t="s">
        <v>137</v>
      </c>
      <c r="B452" s="406" t="s">
        <v>167</v>
      </c>
      <c r="C452" s="405">
        <v>2007</v>
      </c>
      <c r="D452" s="405">
        <v>2008</v>
      </c>
      <c r="E452" s="405">
        <v>2009</v>
      </c>
      <c r="F452" s="405">
        <v>2010</v>
      </c>
      <c r="G452" s="405">
        <v>2011</v>
      </c>
      <c r="H452" s="404">
        <v>2012</v>
      </c>
      <c r="I452" s="403"/>
      <c r="J452" s="403"/>
      <c r="K452" s="403"/>
      <c r="L452" s="403"/>
    </row>
    <row r="453" spans="1:23" ht="12.75" customHeight="1" outlineLevel="1">
      <c r="A453" s="402" t="s">
        <v>150</v>
      </c>
      <c r="B453" s="401">
        <v>0.9086020854665755</v>
      </c>
      <c r="C453" s="480">
        <v>0</v>
      </c>
      <c r="D453" s="401">
        <v>0</v>
      </c>
      <c r="E453" s="400">
        <v>0</v>
      </c>
      <c r="F453" s="400">
        <v>0</v>
      </c>
      <c r="G453" s="400">
        <v>0</v>
      </c>
      <c r="H453" s="479">
        <v>0</v>
      </c>
      <c r="I453" s="396"/>
      <c r="J453" s="396"/>
      <c r="K453" s="396"/>
      <c r="L453" s="395"/>
    </row>
    <row r="454" spans="1:23" ht="12.75" customHeight="1" outlineLevel="1">
      <c r="A454" s="380"/>
      <c r="B454" s="392"/>
      <c r="C454" s="380"/>
    </row>
    <row r="455" spans="1:23" ht="12.75" customHeight="1" outlineLevel="1">
      <c r="B455" s="364">
        <v>1996</v>
      </c>
      <c r="C455" s="362">
        <v>1997</v>
      </c>
      <c r="D455" s="364">
        <v>1998</v>
      </c>
      <c r="E455" s="363">
        <v>1999</v>
      </c>
      <c r="F455" s="363">
        <v>2000</v>
      </c>
      <c r="G455" s="363">
        <v>2001</v>
      </c>
      <c r="H455" s="362">
        <v>2002</v>
      </c>
      <c r="I455" s="364">
        <v>2003</v>
      </c>
      <c r="J455" s="363">
        <v>2004</v>
      </c>
      <c r="K455" s="363">
        <v>2005</v>
      </c>
      <c r="L455" s="363">
        <v>2006</v>
      </c>
      <c r="M455" s="362">
        <v>2007</v>
      </c>
      <c r="N455" s="364">
        <v>2008</v>
      </c>
      <c r="O455" s="363">
        <v>2009</v>
      </c>
      <c r="P455" s="363">
        <v>2010</v>
      </c>
      <c r="Q455" s="363">
        <v>2011</v>
      </c>
      <c r="R455" s="362">
        <v>2012</v>
      </c>
      <c r="S455" s="364">
        <v>2013</v>
      </c>
      <c r="T455" s="363">
        <v>2014</v>
      </c>
      <c r="U455" s="363">
        <v>2015</v>
      </c>
      <c r="V455" s="363">
        <v>2016</v>
      </c>
      <c r="W455" s="362">
        <v>2017</v>
      </c>
    </row>
    <row r="456" spans="1:23" ht="12.75" customHeight="1" outlineLevel="1">
      <c r="A456" s="394" t="s">
        <v>2</v>
      </c>
      <c r="B456" s="393">
        <v>0</v>
      </c>
      <c r="C456" s="391">
        <v>0</v>
      </c>
      <c r="D456" s="393">
        <v>0</v>
      </c>
      <c r="E456" s="392">
        <v>0</v>
      </c>
      <c r="F456" s="392">
        <v>0</v>
      </c>
      <c r="G456" s="392">
        <v>0</v>
      </c>
      <c r="H456" s="391">
        <v>0</v>
      </c>
      <c r="I456" s="393">
        <v>0</v>
      </c>
      <c r="J456" s="392">
        <v>0</v>
      </c>
      <c r="K456" s="392">
        <v>0</v>
      </c>
      <c r="L456" s="392">
        <v>0</v>
      </c>
      <c r="M456" s="391">
        <v>0</v>
      </c>
      <c r="N456" s="390">
        <v>0</v>
      </c>
      <c r="O456" s="392">
        <v>0</v>
      </c>
      <c r="P456" s="392">
        <v>0</v>
      </c>
      <c r="Q456" s="392">
        <v>0</v>
      </c>
      <c r="R456" s="391">
        <v>0</v>
      </c>
      <c r="S456" s="390">
        <v>0</v>
      </c>
      <c r="T456" s="392">
        <v>0</v>
      </c>
      <c r="U456" s="392">
        <v>0</v>
      </c>
      <c r="V456" s="392">
        <v>0</v>
      </c>
      <c r="W456" s="391">
        <v>0</v>
      </c>
    </row>
    <row r="457" spans="1:23" ht="12.75" customHeight="1" outlineLevel="1">
      <c r="A457" s="389" t="s">
        <v>149</v>
      </c>
      <c r="B457" s="393">
        <v>0</v>
      </c>
      <c r="C457" s="391">
        <v>0</v>
      </c>
      <c r="D457" s="393">
        <v>0</v>
      </c>
      <c r="E457" s="392">
        <v>0</v>
      </c>
      <c r="F457" s="392">
        <v>0</v>
      </c>
      <c r="G457" s="392">
        <v>0</v>
      </c>
      <c r="H457" s="391">
        <v>0</v>
      </c>
      <c r="I457" s="393">
        <v>0</v>
      </c>
      <c r="J457" s="392">
        <v>0</v>
      </c>
      <c r="K457" s="392">
        <v>0</v>
      </c>
      <c r="L457" s="392">
        <v>0.9086020854665755</v>
      </c>
      <c r="M457" s="391">
        <v>0</v>
      </c>
      <c r="N457" s="393">
        <v>0</v>
      </c>
      <c r="O457" s="392">
        <v>0</v>
      </c>
      <c r="P457" s="392">
        <v>0</v>
      </c>
      <c r="Q457" s="392">
        <v>0</v>
      </c>
      <c r="R457" s="391">
        <v>0</v>
      </c>
      <c r="S457" s="393">
        <v>0</v>
      </c>
      <c r="T457" s="392">
        <v>0</v>
      </c>
      <c r="U457" s="392">
        <v>0</v>
      </c>
      <c r="V457" s="392">
        <v>0</v>
      </c>
      <c r="W457" s="391">
        <v>0</v>
      </c>
    </row>
    <row r="458" spans="1:23" ht="12.75" customHeight="1" outlineLevel="1">
      <c r="A458" s="389" t="s">
        <v>148</v>
      </c>
      <c r="B458" s="347">
        <v>0</v>
      </c>
      <c r="C458" s="347">
        <v>0</v>
      </c>
      <c r="D458" s="369">
        <v>0</v>
      </c>
      <c r="E458" s="347">
        <v>0</v>
      </c>
      <c r="F458" s="347">
        <v>0</v>
      </c>
      <c r="G458" s="347">
        <v>0</v>
      </c>
      <c r="H458" s="368">
        <v>0</v>
      </c>
      <c r="I458" s="369">
        <v>0</v>
      </c>
      <c r="J458" s="347">
        <v>0</v>
      </c>
      <c r="K458" s="347">
        <v>0</v>
      </c>
      <c r="L458" s="347">
        <v>0.9086020854665755</v>
      </c>
      <c r="M458" s="368">
        <v>0</v>
      </c>
      <c r="N458" s="369">
        <v>0</v>
      </c>
      <c r="O458" s="347">
        <v>0</v>
      </c>
      <c r="P458" s="347">
        <v>0</v>
      </c>
      <c r="Q458" s="347">
        <v>0</v>
      </c>
      <c r="R458" s="368">
        <v>0</v>
      </c>
      <c r="S458" s="369">
        <v>0</v>
      </c>
      <c r="T458" s="347">
        <v>0</v>
      </c>
      <c r="U458" s="347">
        <v>0</v>
      </c>
      <c r="V458" s="347">
        <v>0</v>
      </c>
      <c r="W458" s="368">
        <v>0</v>
      </c>
    </row>
    <row r="459" spans="1:23" ht="12.75" customHeight="1" outlineLevel="1">
      <c r="A459" s="388" t="s">
        <v>113</v>
      </c>
      <c r="B459" s="387">
        <v>0</v>
      </c>
      <c r="C459" s="385">
        <v>0</v>
      </c>
      <c r="D459" s="387">
        <v>0</v>
      </c>
      <c r="E459" s="386">
        <v>0</v>
      </c>
      <c r="F459" s="386">
        <v>0</v>
      </c>
      <c r="G459" s="386">
        <v>0</v>
      </c>
      <c r="H459" s="385">
        <v>0</v>
      </c>
      <c r="I459" s="387">
        <v>0</v>
      </c>
      <c r="J459" s="386">
        <v>0</v>
      </c>
      <c r="K459" s="386">
        <v>0</v>
      </c>
      <c r="L459" s="386">
        <v>0</v>
      </c>
      <c r="M459" s="385">
        <v>0</v>
      </c>
      <c r="N459" s="387">
        <v>0</v>
      </c>
      <c r="O459" s="386">
        <v>0</v>
      </c>
      <c r="P459" s="386">
        <v>0</v>
      </c>
      <c r="Q459" s="386">
        <v>0</v>
      </c>
      <c r="R459" s="385">
        <v>0</v>
      </c>
      <c r="S459" s="387">
        <v>0</v>
      </c>
      <c r="T459" s="386">
        <v>0</v>
      </c>
      <c r="U459" s="386">
        <v>0</v>
      </c>
      <c r="V459" s="386">
        <v>0</v>
      </c>
      <c r="W459" s="385">
        <v>0</v>
      </c>
    </row>
    <row r="460" spans="1:23" ht="12.75" customHeight="1" outlineLevel="1"/>
    <row r="461" spans="1:23" ht="12.75" customHeight="1" outlineLevel="1"/>
    <row r="462" spans="1:23" ht="12.75" customHeight="1" outlineLevel="1">
      <c r="A462" s="350" t="s">
        <v>171</v>
      </c>
    </row>
    <row r="463" spans="1:23" ht="12.75" customHeight="1" outlineLevel="1">
      <c r="A463" s="350"/>
    </row>
    <row r="464" spans="1:23" ht="12.75" customHeight="1" outlineLevel="1">
      <c r="B464" s="364">
        <v>1996</v>
      </c>
      <c r="C464" s="362">
        <v>1997</v>
      </c>
      <c r="D464" s="364">
        <v>1998</v>
      </c>
      <c r="E464" s="363">
        <v>1999</v>
      </c>
      <c r="F464" s="363">
        <v>2000</v>
      </c>
      <c r="G464" s="363">
        <v>2001</v>
      </c>
      <c r="H464" s="362">
        <v>2002</v>
      </c>
      <c r="I464" s="364">
        <v>2003</v>
      </c>
      <c r="J464" s="363">
        <v>2004</v>
      </c>
      <c r="K464" s="363">
        <v>2005</v>
      </c>
      <c r="L464" s="363">
        <v>2006</v>
      </c>
      <c r="M464" s="362">
        <v>2007</v>
      </c>
      <c r="N464" s="364">
        <v>2008</v>
      </c>
      <c r="O464" s="363">
        <v>2009</v>
      </c>
      <c r="P464" s="363">
        <v>2010</v>
      </c>
      <c r="Q464" s="363">
        <v>2011</v>
      </c>
      <c r="R464" s="362">
        <v>2012</v>
      </c>
      <c r="S464" s="364">
        <v>2013</v>
      </c>
      <c r="T464" s="363">
        <v>2014</v>
      </c>
      <c r="U464" s="363">
        <v>2015</v>
      </c>
      <c r="V464" s="363">
        <v>2016</v>
      </c>
      <c r="W464" s="362">
        <v>2017</v>
      </c>
    </row>
    <row r="465" spans="1:23" ht="12.75" customHeight="1" outlineLevel="1">
      <c r="A465" s="394" t="s">
        <v>2</v>
      </c>
      <c r="B465" s="427">
        <v>0</v>
      </c>
      <c r="C465" s="428">
        <v>0</v>
      </c>
      <c r="D465" s="427">
        <v>0</v>
      </c>
      <c r="E465" s="426">
        <v>0</v>
      </c>
      <c r="F465" s="426">
        <v>0</v>
      </c>
      <c r="G465" s="426">
        <v>0</v>
      </c>
      <c r="H465" s="428">
        <v>0</v>
      </c>
      <c r="I465" s="427">
        <v>0</v>
      </c>
      <c r="J465" s="426">
        <v>0</v>
      </c>
      <c r="K465" s="426">
        <v>0</v>
      </c>
      <c r="L465" s="426">
        <v>0</v>
      </c>
      <c r="M465" s="428">
        <v>25.779106326468316</v>
      </c>
      <c r="N465" s="390">
        <v>69.953100929327064</v>
      </c>
      <c r="O465" s="426">
        <v>60.027263867090923</v>
      </c>
      <c r="P465" s="426">
        <v>52.103832136371651</v>
      </c>
      <c r="Q465" s="426">
        <v>45.621707292171685</v>
      </c>
      <c r="R465" s="428">
        <v>40.207657411407624</v>
      </c>
      <c r="S465" s="390">
        <v>35.608834694593931</v>
      </c>
      <c r="T465" s="426">
        <v>31.650159610574065</v>
      </c>
      <c r="U465" s="426">
        <v>28.207319086604453</v>
      </c>
      <c r="V465" s="426">
        <v>25.189582983074345</v>
      </c>
      <c r="W465" s="428">
        <v>22.528805988533744</v>
      </c>
    </row>
    <row r="466" spans="1:23" ht="12.75" customHeight="1" outlineLevel="1">
      <c r="A466" s="389" t="s">
        <v>137</v>
      </c>
      <c r="B466" s="427">
        <v>0</v>
      </c>
      <c r="C466" s="428">
        <v>0</v>
      </c>
      <c r="D466" s="427">
        <v>0</v>
      </c>
      <c r="E466" s="426">
        <v>0</v>
      </c>
      <c r="F466" s="426">
        <v>0</v>
      </c>
      <c r="G466" s="426">
        <v>0</v>
      </c>
      <c r="H466" s="428">
        <v>0</v>
      </c>
      <c r="I466" s="427">
        <v>0</v>
      </c>
      <c r="J466" s="426">
        <v>0</v>
      </c>
      <c r="K466" s="426">
        <v>0</v>
      </c>
      <c r="L466" s="426">
        <v>28.811851719570164</v>
      </c>
      <c r="M466" s="428">
        <v>51.846123000000006</v>
      </c>
      <c r="N466" s="427">
        <v>0</v>
      </c>
      <c r="O466" s="426">
        <v>0</v>
      </c>
      <c r="P466" s="426">
        <v>0</v>
      </c>
      <c r="Q466" s="426">
        <v>0</v>
      </c>
      <c r="R466" s="428">
        <v>0</v>
      </c>
      <c r="S466" s="427">
        <v>0</v>
      </c>
      <c r="T466" s="426">
        <v>0</v>
      </c>
      <c r="U466" s="426">
        <v>0</v>
      </c>
      <c r="V466" s="426">
        <v>0</v>
      </c>
      <c r="W466" s="428">
        <v>0</v>
      </c>
    </row>
    <row r="467" spans="1:23" ht="12.75" customHeight="1" outlineLevel="1">
      <c r="A467" s="389" t="s">
        <v>136</v>
      </c>
      <c r="B467" s="427">
        <v>0</v>
      </c>
      <c r="C467" s="428">
        <v>0</v>
      </c>
      <c r="D467" s="427">
        <v>0</v>
      </c>
      <c r="E467" s="426">
        <v>0</v>
      </c>
      <c r="F467" s="426">
        <v>0</v>
      </c>
      <c r="G467" s="426">
        <v>0</v>
      </c>
      <c r="H467" s="428">
        <v>0</v>
      </c>
      <c r="I467" s="427">
        <v>0</v>
      </c>
      <c r="J467" s="426">
        <v>0</v>
      </c>
      <c r="K467" s="426">
        <v>0</v>
      </c>
      <c r="L467" s="426">
        <v>3.0327453931018509</v>
      </c>
      <c r="M467" s="428">
        <v>7.6721283971412522</v>
      </c>
      <c r="N467" s="427">
        <v>9.9258370622361447</v>
      </c>
      <c r="O467" s="426">
        <v>7.9234317307192814</v>
      </c>
      <c r="P467" s="426">
        <v>6.4821248441999648</v>
      </c>
      <c r="Q467" s="426">
        <v>5.4140498807640629</v>
      </c>
      <c r="R467" s="428">
        <v>4.5988227168136886</v>
      </c>
      <c r="S467" s="427">
        <v>3.9586750840198648</v>
      </c>
      <c r="T467" s="426">
        <v>3.4428405239696165</v>
      </c>
      <c r="U467" s="426">
        <v>3.0177361035301082</v>
      </c>
      <c r="V467" s="426">
        <v>2.6607769945405995</v>
      </c>
      <c r="W467" s="428">
        <v>2.3564701435508022</v>
      </c>
    </row>
    <row r="468" spans="1:23" ht="12.75" customHeight="1" outlineLevel="1">
      <c r="A468" s="389" t="s">
        <v>113</v>
      </c>
      <c r="B468" s="421">
        <v>0</v>
      </c>
      <c r="C468" s="422">
        <v>0</v>
      </c>
      <c r="D468" s="421">
        <v>0</v>
      </c>
      <c r="E468" s="420">
        <v>0</v>
      </c>
      <c r="F468" s="420">
        <v>0</v>
      </c>
      <c r="G468" s="420">
        <v>0</v>
      </c>
      <c r="H468" s="422">
        <v>0</v>
      </c>
      <c r="I468" s="421">
        <v>0</v>
      </c>
      <c r="J468" s="420">
        <v>0</v>
      </c>
      <c r="K468" s="420">
        <v>0</v>
      </c>
      <c r="L468" s="420">
        <v>25.779106326468312</v>
      </c>
      <c r="M468" s="384">
        <v>69.953100929327064</v>
      </c>
      <c r="N468" s="421">
        <v>60.027263867090923</v>
      </c>
      <c r="O468" s="420">
        <v>52.103832136371643</v>
      </c>
      <c r="P468" s="420">
        <v>45.621707292171685</v>
      </c>
      <c r="Q468" s="420">
        <v>40.207657411407624</v>
      </c>
      <c r="R468" s="422">
        <v>35.608834694593938</v>
      </c>
      <c r="S468" s="421">
        <v>31.650159610574065</v>
      </c>
      <c r="T468" s="420">
        <v>28.20731908660445</v>
      </c>
      <c r="U468" s="420">
        <v>25.189582983074345</v>
      </c>
      <c r="V468" s="420">
        <v>22.528805988533747</v>
      </c>
      <c r="W468" s="422">
        <v>20.172335844982943</v>
      </c>
    </row>
    <row r="469" spans="1:23" ht="12.75" customHeight="1" outlineLevel="1">
      <c r="A469" s="380"/>
      <c r="B469" s="380"/>
      <c r="C469" s="380"/>
      <c r="D469" s="380"/>
      <c r="E469" s="380"/>
      <c r="F469" s="380"/>
      <c r="G469" s="380"/>
      <c r="H469" s="380"/>
      <c r="I469" s="380"/>
      <c r="J469" s="380"/>
      <c r="K469" s="380"/>
      <c r="L469" s="380"/>
      <c r="M469" s="416"/>
      <c r="N469" s="380"/>
      <c r="O469" s="380"/>
      <c r="P469" s="380"/>
      <c r="Q469" s="380"/>
      <c r="R469" s="380"/>
    </row>
    <row r="470" spans="1:23" ht="12.75" customHeight="1" outlineLevel="1">
      <c r="A470" s="383"/>
      <c r="B470" s="382"/>
      <c r="C470" s="382"/>
      <c r="D470" s="382"/>
      <c r="E470" s="382"/>
      <c r="F470" s="382"/>
      <c r="G470" s="382"/>
      <c r="H470" s="382"/>
      <c r="I470" s="382"/>
      <c r="J470" s="382"/>
      <c r="K470" s="382"/>
      <c r="L470" s="382"/>
      <c r="M470" s="381"/>
      <c r="N470" s="380"/>
      <c r="O470" s="380"/>
      <c r="P470" s="380"/>
      <c r="Q470" s="380"/>
      <c r="R470" s="380"/>
    </row>
    <row r="471" spans="1:23" ht="12.75" customHeight="1" outlineLevel="1">
      <c r="A471" s="383"/>
      <c r="B471" s="382"/>
      <c r="C471" s="382"/>
      <c r="D471" s="382"/>
      <c r="E471" s="382"/>
      <c r="F471" s="382"/>
      <c r="G471" s="382"/>
      <c r="H471" s="382"/>
      <c r="I471" s="382"/>
      <c r="J471" s="382"/>
      <c r="K471" s="382"/>
      <c r="L471" s="382"/>
      <c r="M471" s="381"/>
      <c r="N471" s="380"/>
      <c r="O471" s="380"/>
      <c r="P471" s="380"/>
      <c r="Q471" s="380"/>
      <c r="R471" s="381"/>
    </row>
    <row r="472" spans="1:23">
      <c r="A472" s="383"/>
      <c r="B472" s="382"/>
      <c r="C472" s="382"/>
      <c r="D472" s="382"/>
      <c r="E472" s="382"/>
      <c r="F472" s="382"/>
      <c r="G472" s="382"/>
      <c r="H472" s="382"/>
      <c r="I472" s="382"/>
      <c r="J472" s="382"/>
      <c r="K472" s="382"/>
      <c r="L472" s="382"/>
      <c r="M472" s="381"/>
      <c r="N472" s="380"/>
      <c r="O472" s="380"/>
      <c r="P472" s="380"/>
      <c r="Q472" s="380"/>
      <c r="R472" s="380"/>
    </row>
    <row r="473" spans="1:23">
      <c r="A473" s="356" t="s">
        <v>170</v>
      </c>
    </row>
    <row r="475" spans="1:23" ht="25.5" customHeight="1" outlineLevel="1">
      <c r="A475" s="415" t="s">
        <v>169</v>
      </c>
      <c r="B475" s="478" t="s">
        <v>163</v>
      </c>
      <c r="C475" s="478" t="s">
        <v>162</v>
      </c>
      <c r="D475" s="668" t="s">
        <v>161</v>
      </c>
      <c r="E475" s="668"/>
    </row>
    <row r="476" spans="1:23" ht="12.75" customHeight="1" outlineLevel="1">
      <c r="A476" s="394" t="s">
        <v>121</v>
      </c>
      <c r="B476" s="477">
        <v>0</v>
      </c>
      <c r="C476" s="413">
        <v>20</v>
      </c>
      <c r="D476" s="413" t="s">
        <v>168</v>
      </c>
      <c r="E476" s="412"/>
    </row>
    <row r="477" spans="1:23" ht="12.75" customHeight="1" outlineLevel="1">
      <c r="A477" s="389" t="s">
        <v>134</v>
      </c>
      <c r="B477" s="475">
        <v>0</v>
      </c>
      <c r="C477" s="393">
        <v>4</v>
      </c>
      <c r="D477" s="393" t="s">
        <v>168</v>
      </c>
      <c r="E477" s="410"/>
    </row>
    <row r="478" spans="1:23" ht="12.75" customHeight="1" outlineLevel="1">
      <c r="A478" s="389" t="s">
        <v>160</v>
      </c>
      <c r="B478" s="475">
        <v>0</v>
      </c>
      <c r="C478" s="393">
        <v>15</v>
      </c>
      <c r="D478" s="393" t="s">
        <v>168</v>
      </c>
      <c r="E478" s="410"/>
    </row>
    <row r="479" spans="1:23" ht="12.75" customHeight="1" outlineLevel="1">
      <c r="A479" s="389" t="s">
        <v>132</v>
      </c>
      <c r="B479" s="475">
        <v>0</v>
      </c>
      <c r="C479" s="393">
        <v>40</v>
      </c>
      <c r="D479" s="393" t="s">
        <v>153</v>
      </c>
      <c r="E479" s="410"/>
    </row>
    <row r="480" spans="1:23" ht="12.75" customHeight="1" outlineLevel="1">
      <c r="A480" s="389" t="s">
        <v>126</v>
      </c>
      <c r="B480" s="475">
        <v>0</v>
      </c>
      <c r="C480" s="393">
        <v>10</v>
      </c>
      <c r="D480" s="393" t="s">
        <v>168</v>
      </c>
      <c r="E480" s="410"/>
    </row>
    <row r="481" spans="1:23" ht="12.75" customHeight="1" outlineLevel="1">
      <c r="A481" s="389" t="s">
        <v>159</v>
      </c>
      <c r="B481" s="474">
        <v>0</v>
      </c>
      <c r="C481" s="473">
        <v>0</v>
      </c>
      <c r="D481" s="387" t="s">
        <v>158</v>
      </c>
      <c r="E481" s="407"/>
    </row>
    <row r="482" spans="1:23" ht="12.75" customHeight="1" outlineLevel="1">
      <c r="A482" s="380"/>
      <c r="B482" s="392">
        <v>0</v>
      </c>
      <c r="C482" s="396"/>
      <c r="D482" s="392"/>
      <c r="E482" s="380"/>
    </row>
    <row r="483" spans="1:23" ht="12.75" customHeight="1" outlineLevel="1"/>
    <row r="484" spans="1:23" ht="12.75" customHeight="1" outlineLevel="1">
      <c r="A484" s="350" t="s">
        <v>157</v>
      </c>
    </row>
    <row r="485" spans="1:23" ht="12.75" customHeight="1" outlineLevel="1"/>
    <row r="486" spans="1:23" ht="12.75" customHeight="1" outlineLevel="1">
      <c r="A486" s="350" t="s">
        <v>121</v>
      </c>
    </row>
    <row r="487" spans="1:23" ht="12.75" customHeight="1" outlineLevel="1">
      <c r="A487" s="414" t="s">
        <v>131</v>
      </c>
      <c r="B487" s="413">
        <v>0</v>
      </c>
      <c r="C487" s="412"/>
      <c r="D487" s="380"/>
      <c r="E487" s="380"/>
    </row>
    <row r="488" spans="1:23" ht="12.75" customHeight="1" outlineLevel="1">
      <c r="A488" s="411" t="s">
        <v>155</v>
      </c>
      <c r="B488" s="393">
        <v>20</v>
      </c>
      <c r="C488" s="410"/>
      <c r="D488" s="380"/>
      <c r="E488" s="380"/>
    </row>
    <row r="489" spans="1:23" ht="12.75" customHeight="1" outlineLevel="1">
      <c r="A489" s="411" t="s">
        <v>154</v>
      </c>
      <c r="B489" s="393" t="s">
        <v>168</v>
      </c>
      <c r="C489" s="410"/>
      <c r="D489" s="380"/>
      <c r="E489" s="380"/>
    </row>
    <row r="490" spans="1:23" ht="12.75" customHeight="1" outlineLevel="1">
      <c r="A490" s="409" t="s">
        <v>152</v>
      </c>
      <c r="B490" s="408">
        <v>0.1</v>
      </c>
      <c r="C490" s="407"/>
      <c r="D490" s="380"/>
      <c r="E490" s="380"/>
    </row>
    <row r="491" spans="1:23" ht="12.75" customHeight="1" outlineLevel="1">
      <c r="A491" s="380"/>
      <c r="B491" s="392"/>
      <c r="C491" s="380"/>
      <c r="D491" s="380"/>
      <c r="E491" s="380"/>
    </row>
    <row r="492" spans="1:23" ht="12.75" customHeight="1" outlineLevel="1">
      <c r="A492" s="380" t="s">
        <v>137</v>
      </c>
      <c r="B492" s="406" t="s">
        <v>167</v>
      </c>
      <c r="C492" s="405">
        <v>2007</v>
      </c>
      <c r="D492" s="405">
        <v>2008</v>
      </c>
      <c r="E492" s="405">
        <v>2009</v>
      </c>
      <c r="F492" s="405">
        <v>2010</v>
      </c>
      <c r="G492" s="405">
        <v>2011</v>
      </c>
      <c r="H492" s="404">
        <v>2012</v>
      </c>
      <c r="I492" s="405">
        <v>2013</v>
      </c>
      <c r="J492" s="405">
        <v>2014</v>
      </c>
      <c r="K492" s="405">
        <v>2015</v>
      </c>
      <c r="L492" s="405">
        <v>2016</v>
      </c>
      <c r="M492" s="404">
        <v>2017</v>
      </c>
    </row>
    <row r="493" spans="1:23" ht="12.75" customHeight="1" outlineLevel="1">
      <c r="A493" s="402" t="s">
        <v>150</v>
      </c>
      <c r="B493" s="401">
        <v>0</v>
      </c>
      <c r="C493" s="400">
        <v>0</v>
      </c>
      <c r="D493" s="399">
        <v>37.058</v>
      </c>
      <c r="E493" s="398">
        <v>29.937000000000001</v>
      </c>
      <c r="F493" s="398">
        <v>43.12</v>
      </c>
      <c r="G493" s="398">
        <v>60.213000000000001</v>
      </c>
      <c r="H493" s="617">
        <v>74.288000000000011</v>
      </c>
      <c r="I493" s="401"/>
      <c r="J493" s="400"/>
      <c r="K493" s="400"/>
      <c r="L493" s="400"/>
      <c r="M493" s="479"/>
    </row>
    <row r="494" spans="1:23" ht="12.75" customHeight="1" outlineLevel="1">
      <c r="A494" s="380"/>
      <c r="B494" s="392"/>
      <c r="C494" s="380"/>
    </row>
    <row r="495" spans="1:23" ht="12.75" customHeight="1" outlineLevel="1">
      <c r="B495" s="364">
        <v>1996</v>
      </c>
      <c r="C495" s="362">
        <v>1997</v>
      </c>
      <c r="D495" s="364">
        <v>1998</v>
      </c>
      <c r="E495" s="363">
        <v>1999</v>
      </c>
      <c r="F495" s="363">
        <v>2000</v>
      </c>
      <c r="G495" s="363">
        <v>2001</v>
      </c>
      <c r="H495" s="362">
        <v>2002</v>
      </c>
      <c r="I495" s="364">
        <v>2003</v>
      </c>
      <c r="J495" s="363">
        <v>2004</v>
      </c>
      <c r="K495" s="363">
        <v>2005</v>
      </c>
      <c r="L495" s="363">
        <v>2006</v>
      </c>
      <c r="M495" s="362">
        <v>2007</v>
      </c>
      <c r="N495" s="364">
        <v>2008</v>
      </c>
      <c r="O495" s="363">
        <v>2009</v>
      </c>
      <c r="P495" s="363">
        <v>2010</v>
      </c>
      <c r="Q495" s="363">
        <v>2011</v>
      </c>
      <c r="R495" s="362">
        <v>2012</v>
      </c>
      <c r="S495" s="364">
        <v>2013</v>
      </c>
      <c r="T495" s="363">
        <v>2014</v>
      </c>
      <c r="U495" s="363">
        <v>2015</v>
      </c>
      <c r="V495" s="363">
        <v>2016</v>
      </c>
      <c r="W495" s="362">
        <v>2017</v>
      </c>
    </row>
    <row r="496" spans="1:23" ht="12.75" customHeight="1" outlineLevel="1">
      <c r="A496" s="394" t="s">
        <v>2</v>
      </c>
      <c r="B496" s="393">
        <v>0</v>
      </c>
      <c r="C496" s="391">
        <v>0</v>
      </c>
      <c r="D496" s="393">
        <v>0</v>
      </c>
      <c r="E496" s="392">
        <v>0</v>
      </c>
      <c r="F496" s="392">
        <v>0</v>
      </c>
      <c r="G496" s="392">
        <v>0</v>
      </c>
      <c r="H496" s="391">
        <v>0</v>
      </c>
      <c r="I496" s="393">
        <v>0</v>
      </c>
      <c r="J496" s="392">
        <v>0</v>
      </c>
      <c r="K496" s="392">
        <v>0</v>
      </c>
      <c r="L496" s="392">
        <v>0</v>
      </c>
      <c r="M496" s="391">
        <v>0</v>
      </c>
      <c r="N496" s="390">
        <v>0</v>
      </c>
      <c r="O496" s="392">
        <v>35.205100000000002</v>
      </c>
      <c r="P496" s="392">
        <v>60.124740000000003</v>
      </c>
      <c r="Q496" s="392">
        <v>95.076266000000004</v>
      </c>
      <c r="R496" s="391">
        <v>142.77098939999999</v>
      </c>
      <c r="S496" s="390">
        <v>199.06749045999999</v>
      </c>
      <c r="T496" s="392">
        <v>179.16074141399997</v>
      </c>
      <c r="U496" s="392">
        <v>161.24466727259997</v>
      </c>
      <c r="V496" s="392">
        <v>145.12020054533997</v>
      </c>
      <c r="W496" s="391">
        <v>130.60818049080598</v>
      </c>
    </row>
    <row r="497" spans="1:23" ht="12.75" customHeight="1" outlineLevel="1">
      <c r="A497" s="389" t="s">
        <v>149</v>
      </c>
      <c r="B497" s="393">
        <v>0</v>
      </c>
      <c r="C497" s="391">
        <v>0</v>
      </c>
      <c r="D497" s="393">
        <v>0</v>
      </c>
      <c r="E497" s="392">
        <v>0</v>
      </c>
      <c r="F497" s="392">
        <v>0</v>
      </c>
      <c r="G497" s="392">
        <v>0</v>
      </c>
      <c r="H497" s="391">
        <v>0</v>
      </c>
      <c r="I497" s="393">
        <v>0</v>
      </c>
      <c r="J497" s="392">
        <v>0</v>
      </c>
      <c r="K497" s="392">
        <v>0</v>
      </c>
      <c r="L497" s="392">
        <v>0</v>
      </c>
      <c r="M497" s="391">
        <v>0</v>
      </c>
      <c r="N497" s="393">
        <v>37.058</v>
      </c>
      <c r="O497" s="392">
        <v>29.937000000000001</v>
      </c>
      <c r="P497" s="392">
        <v>43.12</v>
      </c>
      <c r="Q497" s="392">
        <v>60.213000000000001</v>
      </c>
      <c r="R497" s="391">
        <v>74.288000000000011</v>
      </c>
      <c r="S497" s="393">
        <v>0</v>
      </c>
      <c r="T497" s="392">
        <v>0</v>
      </c>
      <c r="U497" s="392">
        <v>0</v>
      </c>
      <c r="V497" s="392">
        <v>0</v>
      </c>
      <c r="W497" s="391">
        <v>0</v>
      </c>
    </row>
    <row r="498" spans="1:23" ht="12.75" customHeight="1" outlineLevel="1">
      <c r="A498" s="389" t="s">
        <v>148</v>
      </c>
      <c r="B498" s="347">
        <v>0</v>
      </c>
      <c r="C498" s="347">
        <v>0</v>
      </c>
      <c r="D498" s="369">
        <v>0</v>
      </c>
      <c r="E498" s="347">
        <v>0</v>
      </c>
      <c r="F498" s="347">
        <v>0</v>
      </c>
      <c r="G498" s="347">
        <v>0</v>
      </c>
      <c r="H498" s="368">
        <v>0</v>
      </c>
      <c r="I498" s="369">
        <v>0</v>
      </c>
      <c r="J498" s="347">
        <v>0</v>
      </c>
      <c r="K498" s="347">
        <v>0</v>
      </c>
      <c r="L498" s="347">
        <v>0</v>
      </c>
      <c r="M498" s="368">
        <v>0</v>
      </c>
      <c r="N498" s="369">
        <v>1.8529</v>
      </c>
      <c r="O498" s="347">
        <v>5.01736</v>
      </c>
      <c r="P498" s="347">
        <v>8.1684740000000016</v>
      </c>
      <c r="Q498" s="347">
        <v>12.5182766</v>
      </c>
      <c r="R498" s="368">
        <v>17.99149894</v>
      </c>
      <c r="S498" s="369">
        <v>19.906749046000002</v>
      </c>
      <c r="T498" s="347">
        <v>17.916074141399999</v>
      </c>
      <c r="U498" s="347">
        <v>16.124466727259996</v>
      </c>
      <c r="V498" s="347">
        <v>14.512020054533998</v>
      </c>
      <c r="W498" s="368">
        <v>13.060818049080599</v>
      </c>
    </row>
    <row r="499" spans="1:23" ht="12.75" customHeight="1" outlineLevel="1">
      <c r="A499" s="388" t="s">
        <v>113</v>
      </c>
      <c r="B499" s="387">
        <v>0</v>
      </c>
      <c r="C499" s="385">
        <v>0</v>
      </c>
      <c r="D499" s="387">
        <v>0</v>
      </c>
      <c r="E499" s="386">
        <v>0</v>
      </c>
      <c r="F499" s="386">
        <v>0</v>
      </c>
      <c r="G499" s="386">
        <v>0</v>
      </c>
      <c r="H499" s="385">
        <v>0</v>
      </c>
      <c r="I499" s="387">
        <v>0</v>
      </c>
      <c r="J499" s="386">
        <v>0</v>
      </c>
      <c r="K499" s="386">
        <v>0</v>
      </c>
      <c r="L499" s="386">
        <v>0</v>
      </c>
      <c r="M499" s="385">
        <v>0</v>
      </c>
      <c r="N499" s="387">
        <v>35.205100000000002</v>
      </c>
      <c r="O499" s="386">
        <v>60.124740000000003</v>
      </c>
      <c r="P499" s="386">
        <v>95.076266000000004</v>
      </c>
      <c r="Q499" s="386">
        <v>142.77098939999999</v>
      </c>
      <c r="R499" s="385">
        <v>199.06749045999999</v>
      </c>
      <c r="S499" s="387">
        <v>179.16074141399997</v>
      </c>
      <c r="T499" s="386">
        <v>161.24466727259997</v>
      </c>
      <c r="U499" s="386">
        <v>145.12020054533997</v>
      </c>
      <c r="V499" s="386">
        <v>130.60818049080598</v>
      </c>
      <c r="W499" s="385">
        <v>117.54736244172538</v>
      </c>
    </row>
    <row r="500" spans="1:23" ht="12.75" customHeight="1" outlineLevel="1"/>
    <row r="501" spans="1:23" ht="12.75" customHeight="1" outlineLevel="1">
      <c r="A501" s="350" t="s">
        <v>134</v>
      </c>
    </row>
    <row r="502" spans="1:23" ht="12.75" customHeight="1" outlineLevel="1">
      <c r="A502" s="414" t="s">
        <v>131</v>
      </c>
      <c r="B502" s="413">
        <v>0</v>
      </c>
      <c r="C502" s="412"/>
      <c r="D502" s="380"/>
      <c r="E502" s="380"/>
    </row>
    <row r="503" spans="1:23" ht="12.75" customHeight="1" outlineLevel="1">
      <c r="A503" s="411" t="s">
        <v>155</v>
      </c>
      <c r="B503" s="393">
        <v>4</v>
      </c>
      <c r="C503" s="410"/>
      <c r="D503" s="380"/>
      <c r="E503" s="380"/>
    </row>
    <row r="504" spans="1:23" ht="12.75" customHeight="1" outlineLevel="1">
      <c r="A504" s="411" t="s">
        <v>154</v>
      </c>
      <c r="B504" s="393" t="s">
        <v>168</v>
      </c>
      <c r="C504" s="410"/>
      <c r="D504" s="380"/>
      <c r="E504" s="380"/>
    </row>
    <row r="505" spans="1:23" ht="12.75" customHeight="1" outlineLevel="1">
      <c r="A505" s="409" t="s">
        <v>152</v>
      </c>
      <c r="B505" s="408">
        <v>0.375</v>
      </c>
      <c r="C505" s="407"/>
      <c r="D505" s="380"/>
      <c r="E505" s="380"/>
    </row>
    <row r="506" spans="1:23" ht="12.75" customHeight="1" outlineLevel="1">
      <c r="A506" s="380"/>
      <c r="B506" s="392"/>
      <c r="C506" s="380"/>
      <c r="D506" s="380"/>
      <c r="E506" s="380"/>
    </row>
    <row r="507" spans="1:23" ht="12.75" customHeight="1" outlineLevel="1">
      <c r="A507" s="380" t="s">
        <v>137</v>
      </c>
      <c r="B507" s="406" t="s">
        <v>167</v>
      </c>
      <c r="C507" s="405">
        <v>2007</v>
      </c>
      <c r="D507" s="405">
        <v>2008</v>
      </c>
      <c r="E507" s="405">
        <v>2009</v>
      </c>
      <c r="F507" s="405">
        <v>2010</v>
      </c>
      <c r="G507" s="405">
        <v>2011</v>
      </c>
      <c r="H507" s="404">
        <v>2012</v>
      </c>
      <c r="I507" s="405">
        <v>2013</v>
      </c>
      <c r="J507" s="405">
        <v>2014</v>
      </c>
      <c r="K507" s="405">
        <v>2015</v>
      </c>
      <c r="L507" s="405">
        <v>2016</v>
      </c>
      <c r="M507" s="404">
        <v>2017</v>
      </c>
    </row>
    <row r="508" spans="1:23" ht="12.75" customHeight="1" outlineLevel="1">
      <c r="A508" s="402" t="s">
        <v>150</v>
      </c>
      <c r="B508" s="401">
        <v>0</v>
      </c>
      <c r="C508" s="400">
        <v>0</v>
      </c>
      <c r="D508" s="399">
        <v>5.1090000000000009</v>
      </c>
      <c r="E508" s="400">
        <v>4.8918274300000002</v>
      </c>
      <c r="F508" s="400">
        <v>5.9679144400000004</v>
      </c>
      <c r="G508" s="398">
        <v>6.0369999999999999</v>
      </c>
      <c r="H508" s="617">
        <v>5.8520000000000003</v>
      </c>
      <c r="I508" s="401"/>
      <c r="J508" s="400"/>
      <c r="K508" s="400"/>
      <c r="L508" s="400"/>
      <c r="M508" s="479"/>
    </row>
    <row r="509" spans="1:23" ht="12.75" customHeight="1" outlineLevel="1">
      <c r="A509" s="380"/>
      <c r="B509" s="392"/>
      <c r="C509" s="380"/>
    </row>
    <row r="510" spans="1:23" ht="12.75" customHeight="1" outlineLevel="1">
      <c r="B510" s="364">
        <v>1996</v>
      </c>
      <c r="C510" s="362">
        <v>1997</v>
      </c>
      <c r="D510" s="364">
        <v>1998</v>
      </c>
      <c r="E510" s="363">
        <v>1999</v>
      </c>
      <c r="F510" s="363">
        <v>2000</v>
      </c>
      <c r="G510" s="363">
        <v>2001</v>
      </c>
      <c r="H510" s="362">
        <v>2002</v>
      </c>
      <c r="I510" s="364">
        <v>2003</v>
      </c>
      <c r="J510" s="363">
        <v>2004</v>
      </c>
      <c r="K510" s="363">
        <v>2005</v>
      </c>
      <c r="L510" s="363">
        <v>2006</v>
      </c>
      <c r="M510" s="362">
        <v>2007</v>
      </c>
      <c r="N510" s="364">
        <v>2008</v>
      </c>
      <c r="O510" s="363">
        <v>2009</v>
      </c>
      <c r="P510" s="363">
        <v>2010</v>
      </c>
      <c r="Q510" s="363">
        <v>2011</v>
      </c>
      <c r="R510" s="362">
        <v>2012</v>
      </c>
      <c r="S510" s="364">
        <v>2013</v>
      </c>
      <c r="T510" s="363">
        <v>2014</v>
      </c>
      <c r="U510" s="363">
        <v>2015</v>
      </c>
      <c r="V510" s="363">
        <v>2016</v>
      </c>
      <c r="W510" s="362">
        <v>2017</v>
      </c>
    </row>
    <row r="511" spans="1:23" ht="12.75" customHeight="1" outlineLevel="1">
      <c r="A511" s="394" t="s">
        <v>2</v>
      </c>
      <c r="B511" s="393">
        <v>0</v>
      </c>
      <c r="C511" s="391">
        <v>0</v>
      </c>
      <c r="D511" s="393">
        <v>0</v>
      </c>
      <c r="E511" s="392">
        <v>0</v>
      </c>
      <c r="F511" s="392">
        <v>0</v>
      </c>
      <c r="G511" s="392">
        <v>0</v>
      </c>
      <c r="H511" s="391">
        <v>0</v>
      </c>
      <c r="I511" s="393">
        <v>0</v>
      </c>
      <c r="J511" s="392">
        <v>0</v>
      </c>
      <c r="K511" s="392">
        <v>0</v>
      </c>
      <c r="L511" s="392">
        <v>0</v>
      </c>
      <c r="M511" s="391">
        <v>0</v>
      </c>
      <c r="N511" s="390">
        <v>0</v>
      </c>
      <c r="O511" s="392">
        <v>4.151062500000001</v>
      </c>
      <c r="P511" s="392">
        <v>6.5690238493750002</v>
      </c>
      <c r="Q511" s="392">
        <v>8.9545703883593752</v>
      </c>
      <c r="R511" s="391">
        <v>10.501668992724609</v>
      </c>
      <c r="S511" s="390">
        <v>11.318293120452878</v>
      </c>
      <c r="T511" s="392">
        <v>7.0739332002830491</v>
      </c>
      <c r="U511" s="392">
        <v>4.4212082501769059</v>
      </c>
      <c r="V511" s="392">
        <v>2.7632551563605663</v>
      </c>
      <c r="W511" s="391">
        <v>1.7270344727253539</v>
      </c>
    </row>
    <row r="512" spans="1:23" ht="12.75" customHeight="1" outlineLevel="1">
      <c r="A512" s="389" t="s">
        <v>149</v>
      </c>
      <c r="B512" s="393">
        <v>0</v>
      </c>
      <c r="C512" s="391">
        <v>0</v>
      </c>
      <c r="D512" s="393">
        <v>0</v>
      </c>
      <c r="E512" s="392">
        <v>0</v>
      </c>
      <c r="F512" s="392">
        <v>0</v>
      </c>
      <c r="G512" s="392">
        <v>0</v>
      </c>
      <c r="H512" s="391">
        <v>0</v>
      </c>
      <c r="I512" s="393">
        <v>0</v>
      </c>
      <c r="J512" s="392">
        <v>0</v>
      </c>
      <c r="K512" s="392">
        <v>0</v>
      </c>
      <c r="L512" s="392">
        <v>0</v>
      </c>
      <c r="M512" s="391">
        <v>0</v>
      </c>
      <c r="N512" s="393">
        <v>5.1090000000000009</v>
      </c>
      <c r="O512" s="392">
        <v>4.8918274300000002</v>
      </c>
      <c r="P512" s="392">
        <v>5.9679144400000004</v>
      </c>
      <c r="Q512" s="392">
        <v>6.0369999999999999</v>
      </c>
      <c r="R512" s="391">
        <v>5.8520000000000003</v>
      </c>
      <c r="S512" s="393">
        <v>0</v>
      </c>
      <c r="T512" s="392">
        <v>0</v>
      </c>
      <c r="U512" s="392">
        <v>0</v>
      </c>
      <c r="V512" s="392">
        <v>0</v>
      </c>
      <c r="W512" s="391">
        <v>0</v>
      </c>
    </row>
    <row r="513" spans="1:23" ht="12.75" customHeight="1" outlineLevel="1">
      <c r="A513" s="389" t="s">
        <v>148</v>
      </c>
      <c r="B513" s="347">
        <v>0</v>
      </c>
      <c r="C513" s="347">
        <v>0</v>
      </c>
      <c r="D513" s="369">
        <v>0</v>
      </c>
      <c r="E513" s="347">
        <v>0</v>
      </c>
      <c r="F513" s="347">
        <v>0</v>
      </c>
      <c r="G513" s="347">
        <v>0</v>
      </c>
      <c r="H513" s="368">
        <v>0</v>
      </c>
      <c r="I513" s="369">
        <v>0</v>
      </c>
      <c r="J513" s="347">
        <v>0</v>
      </c>
      <c r="K513" s="347">
        <v>0</v>
      </c>
      <c r="L513" s="347">
        <v>0</v>
      </c>
      <c r="M513" s="368">
        <v>0</v>
      </c>
      <c r="N513" s="369">
        <v>0.95793750000000011</v>
      </c>
      <c r="O513" s="347">
        <v>2.4738660806250006</v>
      </c>
      <c r="P513" s="347">
        <v>3.5823679010156253</v>
      </c>
      <c r="Q513" s="347">
        <v>4.4899013956347655</v>
      </c>
      <c r="R513" s="368">
        <v>5.0353758722717288</v>
      </c>
      <c r="S513" s="369">
        <v>4.2443599201698294</v>
      </c>
      <c r="T513" s="347">
        <v>2.6527249501061432</v>
      </c>
      <c r="U513" s="347">
        <v>1.6579530938163396</v>
      </c>
      <c r="V513" s="347">
        <v>1.0362206836352124</v>
      </c>
      <c r="W513" s="368">
        <v>0.64763792727200775</v>
      </c>
    </row>
    <row r="514" spans="1:23" ht="12.75" customHeight="1" outlineLevel="1">
      <c r="A514" s="388" t="s">
        <v>113</v>
      </c>
      <c r="B514" s="387">
        <v>0</v>
      </c>
      <c r="C514" s="385">
        <v>0</v>
      </c>
      <c r="D514" s="387">
        <v>0</v>
      </c>
      <c r="E514" s="386">
        <v>0</v>
      </c>
      <c r="F514" s="386">
        <v>0</v>
      </c>
      <c r="G514" s="386">
        <v>0</v>
      </c>
      <c r="H514" s="385">
        <v>0</v>
      </c>
      <c r="I514" s="387">
        <v>0</v>
      </c>
      <c r="J514" s="386">
        <v>0</v>
      </c>
      <c r="K514" s="386">
        <v>0</v>
      </c>
      <c r="L514" s="386">
        <v>0</v>
      </c>
      <c r="M514" s="385">
        <v>0</v>
      </c>
      <c r="N514" s="387">
        <v>4.151062500000001</v>
      </c>
      <c r="O514" s="386">
        <v>6.5690238493750002</v>
      </c>
      <c r="P514" s="386">
        <v>8.9545703883593752</v>
      </c>
      <c r="Q514" s="386">
        <v>10.501668992724609</v>
      </c>
      <c r="R514" s="385">
        <v>11.318293120452878</v>
      </c>
      <c r="S514" s="387">
        <v>7.0739332002830491</v>
      </c>
      <c r="T514" s="386">
        <v>4.4212082501769059</v>
      </c>
      <c r="U514" s="386">
        <v>2.7632551563605663</v>
      </c>
      <c r="V514" s="386">
        <v>1.7270344727253539</v>
      </c>
      <c r="W514" s="385">
        <v>1.0793965454533461</v>
      </c>
    </row>
    <row r="515" spans="1:23" ht="12.75" customHeight="1" outlineLevel="1"/>
    <row r="516" spans="1:23" ht="12.75" customHeight="1" outlineLevel="1">
      <c r="A516" s="350" t="s">
        <v>160</v>
      </c>
    </row>
    <row r="517" spans="1:23" ht="12.75" customHeight="1" outlineLevel="1">
      <c r="A517" s="414" t="s">
        <v>131</v>
      </c>
      <c r="B517" s="413">
        <v>0</v>
      </c>
      <c r="C517" s="412"/>
      <c r="D517" s="380"/>
      <c r="E517" s="380"/>
    </row>
    <row r="518" spans="1:23" ht="12.75" customHeight="1" outlineLevel="1">
      <c r="A518" s="411" t="s">
        <v>155</v>
      </c>
      <c r="B518" s="393">
        <v>15</v>
      </c>
      <c r="C518" s="410"/>
      <c r="D518" s="380"/>
      <c r="E518" s="380"/>
    </row>
    <row r="519" spans="1:23" ht="12.75" customHeight="1" outlineLevel="1">
      <c r="A519" s="411" t="s">
        <v>154</v>
      </c>
      <c r="B519" s="393" t="s">
        <v>168</v>
      </c>
      <c r="C519" s="410"/>
      <c r="D519" s="380"/>
      <c r="E519" s="380"/>
    </row>
    <row r="520" spans="1:23" ht="12.75" customHeight="1" outlineLevel="1">
      <c r="A520" s="409" t="s">
        <v>152</v>
      </c>
      <c r="B520" s="408">
        <v>0.13333333333333333</v>
      </c>
      <c r="C520" s="407"/>
      <c r="D520" s="380"/>
      <c r="E520" s="380"/>
    </row>
    <row r="521" spans="1:23" ht="12.75" customHeight="1" outlineLevel="1">
      <c r="A521" s="380"/>
      <c r="B521" s="392"/>
      <c r="C521" s="380"/>
      <c r="D521" s="380"/>
      <c r="E521" s="380"/>
    </row>
    <row r="522" spans="1:23" ht="12.75" customHeight="1" outlineLevel="1">
      <c r="A522" s="380" t="s">
        <v>137</v>
      </c>
      <c r="B522" s="406" t="s">
        <v>167</v>
      </c>
      <c r="C522" s="405">
        <v>2007</v>
      </c>
      <c r="D522" s="405">
        <v>2008</v>
      </c>
      <c r="E522" s="405">
        <v>2009</v>
      </c>
      <c r="F522" s="405">
        <v>2010</v>
      </c>
      <c r="G522" s="405">
        <v>2011</v>
      </c>
      <c r="H522" s="404">
        <v>2012</v>
      </c>
      <c r="I522" s="405">
        <v>2013</v>
      </c>
      <c r="J522" s="405">
        <v>2014</v>
      </c>
      <c r="K522" s="405">
        <v>2015</v>
      </c>
      <c r="L522" s="405">
        <v>2016</v>
      </c>
      <c r="M522" s="404">
        <v>2017</v>
      </c>
    </row>
    <row r="523" spans="1:23" ht="12.75" customHeight="1" outlineLevel="1">
      <c r="A523" s="402" t="s">
        <v>150</v>
      </c>
      <c r="B523" s="401">
        <v>0</v>
      </c>
      <c r="C523" s="400">
        <v>0</v>
      </c>
      <c r="D523" s="401">
        <v>3.0419999999999998</v>
      </c>
      <c r="E523" s="400">
        <v>2.46617665</v>
      </c>
      <c r="F523" s="400">
        <v>2.0430298599999999</v>
      </c>
      <c r="G523" s="398">
        <v>2.4380000000000002</v>
      </c>
      <c r="H523" s="617">
        <v>2.8580000000000001</v>
      </c>
      <c r="I523" s="401"/>
      <c r="J523" s="400"/>
      <c r="K523" s="400"/>
      <c r="L523" s="400"/>
      <c r="M523" s="479"/>
    </row>
    <row r="524" spans="1:23" ht="12.75" customHeight="1" outlineLevel="1">
      <c r="A524" s="380"/>
      <c r="B524" s="392"/>
      <c r="C524" s="380"/>
    </row>
    <row r="525" spans="1:23" ht="12.75" customHeight="1" outlineLevel="1">
      <c r="B525" s="364">
        <v>1996</v>
      </c>
      <c r="C525" s="362">
        <v>1997</v>
      </c>
      <c r="D525" s="364">
        <v>1998</v>
      </c>
      <c r="E525" s="363">
        <v>1999</v>
      </c>
      <c r="F525" s="363">
        <v>2000</v>
      </c>
      <c r="G525" s="363">
        <v>2001</v>
      </c>
      <c r="H525" s="362">
        <v>2002</v>
      </c>
      <c r="I525" s="364">
        <v>2003</v>
      </c>
      <c r="J525" s="363">
        <v>2004</v>
      </c>
      <c r="K525" s="363">
        <v>2005</v>
      </c>
      <c r="L525" s="363">
        <v>2006</v>
      </c>
      <c r="M525" s="362">
        <v>2007</v>
      </c>
      <c r="N525" s="364">
        <v>2008</v>
      </c>
      <c r="O525" s="363">
        <v>2009</v>
      </c>
      <c r="P525" s="363">
        <v>2010</v>
      </c>
      <c r="Q525" s="363">
        <v>2011</v>
      </c>
      <c r="R525" s="362">
        <v>2012</v>
      </c>
      <c r="S525" s="364">
        <v>2013</v>
      </c>
      <c r="T525" s="363">
        <v>2014</v>
      </c>
      <c r="U525" s="363">
        <v>2015</v>
      </c>
      <c r="V525" s="363">
        <v>2016</v>
      </c>
      <c r="W525" s="362">
        <v>2017</v>
      </c>
    </row>
    <row r="526" spans="1:23" ht="12.75" customHeight="1" outlineLevel="1">
      <c r="A526" s="394" t="s">
        <v>2</v>
      </c>
      <c r="B526" s="393">
        <v>0</v>
      </c>
      <c r="C526" s="391">
        <v>0</v>
      </c>
      <c r="D526" s="393">
        <v>0</v>
      </c>
      <c r="E526" s="392">
        <v>0</v>
      </c>
      <c r="F526" s="392">
        <v>0</v>
      </c>
      <c r="G526" s="392">
        <v>0</v>
      </c>
      <c r="H526" s="391">
        <v>0</v>
      </c>
      <c r="I526" s="393">
        <v>0</v>
      </c>
      <c r="J526" s="392">
        <v>0</v>
      </c>
      <c r="K526" s="392">
        <v>0</v>
      </c>
      <c r="L526" s="392">
        <v>0</v>
      </c>
      <c r="M526" s="391">
        <v>0</v>
      </c>
      <c r="N526" s="390">
        <v>0</v>
      </c>
      <c r="O526" s="392">
        <v>2.8391999999999999</v>
      </c>
      <c r="P526" s="392">
        <v>4.7624048733333328</v>
      </c>
      <c r="Q526" s="392">
        <v>6.0342454262222214</v>
      </c>
      <c r="R526" s="391">
        <v>7.5051460360592586</v>
      </c>
      <c r="S526" s="390">
        <v>9.171926564584691</v>
      </c>
      <c r="T526" s="392">
        <v>7.9490030226400652</v>
      </c>
      <c r="U526" s="392">
        <v>6.8891359529547227</v>
      </c>
      <c r="V526" s="392">
        <v>5.9705844925607598</v>
      </c>
      <c r="W526" s="391">
        <v>5.1745065602193252</v>
      </c>
    </row>
    <row r="527" spans="1:23" ht="12.75" customHeight="1" outlineLevel="1">
      <c r="A527" s="389" t="s">
        <v>149</v>
      </c>
      <c r="B527" s="393">
        <v>0</v>
      </c>
      <c r="C527" s="391">
        <v>0</v>
      </c>
      <c r="D527" s="393">
        <v>0</v>
      </c>
      <c r="E527" s="392">
        <v>0</v>
      </c>
      <c r="F527" s="392">
        <v>0</v>
      </c>
      <c r="G527" s="392">
        <v>0</v>
      </c>
      <c r="H527" s="391">
        <v>0</v>
      </c>
      <c r="I527" s="393">
        <v>0</v>
      </c>
      <c r="J527" s="392">
        <v>0</v>
      </c>
      <c r="K527" s="392">
        <v>0</v>
      </c>
      <c r="L527" s="392">
        <v>0</v>
      </c>
      <c r="M527" s="391">
        <v>0</v>
      </c>
      <c r="N527" s="393">
        <v>3.0419999999999998</v>
      </c>
      <c r="O527" s="392">
        <v>2.46617665</v>
      </c>
      <c r="P527" s="392">
        <v>2.0430298599999999</v>
      </c>
      <c r="Q527" s="392">
        <v>2.4380000000000002</v>
      </c>
      <c r="R527" s="391">
        <v>2.8580000000000001</v>
      </c>
      <c r="S527" s="393">
        <v>0</v>
      </c>
      <c r="T527" s="392">
        <v>0</v>
      </c>
      <c r="U527" s="392">
        <v>0</v>
      </c>
      <c r="V527" s="392">
        <v>0</v>
      </c>
      <c r="W527" s="391">
        <v>0</v>
      </c>
    </row>
    <row r="528" spans="1:23" ht="12.75" customHeight="1" outlineLevel="1">
      <c r="A528" s="389" t="s">
        <v>148</v>
      </c>
      <c r="B528" s="448">
        <v>0</v>
      </c>
      <c r="C528" s="446">
        <v>0</v>
      </c>
      <c r="D528" s="447">
        <v>0</v>
      </c>
      <c r="E528" s="447">
        <v>0</v>
      </c>
      <c r="F528" s="447">
        <v>0</v>
      </c>
      <c r="G528" s="447">
        <v>0</v>
      </c>
      <c r="H528" s="446">
        <v>0</v>
      </c>
      <c r="I528" s="447">
        <v>0</v>
      </c>
      <c r="J528" s="447">
        <v>0</v>
      </c>
      <c r="K528" s="447">
        <v>0</v>
      </c>
      <c r="L528" s="447">
        <v>0</v>
      </c>
      <c r="M528" s="446">
        <v>0</v>
      </c>
      <c r="N528" s="447">
        <v>0.20279999999999998</v>
      </c>
      <c r="O528" s="447">
        <v>0.54297177666666663</v>
      </c>
      <c r="P528" s="447">
        <v>0.77118930711111111</v>
      </c>
      <c r="Q528" s="447">
        <v>0.96709939016296287</v>
      </c>
      <c r="R528" s="446">
        <v>1.1912194714745679</v>
      </c>
      <c r="S528" s="447">
        <v>1.2229235419446254</v>
      </c>
      <c r="T528" s="447">
        <v>1.0598670696853421</v>
      </c>
      <c r="U528" s="447">
        <v>0.91855146039396296</v>
      </c>
      <c r="V528" s="447">
        <v>0.79607793234143465</v>
      </c>
      <c r="W528" s="446">
        <v>0.68993420802924332</v>
      </c>
    </row>
    <row r="529" spans="1:23" ht="12.75" customHeight="1" outlineLevel="1">
      <c r="A529" s="388" t="s">
        <v>113</v>
      </c>
      <c r="B529" s="387">
        <v>0</v>
      </c>
      <c r="C529" s="385">
        <v>0</v>
      </c>
      <c r="D529" s="387">
        <v>0</v>
      </c>
      <c r="E529" s="386">
        <v>0</v>
      </c>
      <c r="F529" s="386">
        <v>0</v>
      </c>
      <c r="G529" s="386">
        <v>0</v>
      </c>
      <c r="H529" s="385">
        <v>0</v>
      </c>
      <c r="I529" s="387">
        <v>0</v>
      </c>
      <c r="J529" s="386">
        <v>0</v>
      </c>
      <c r="K529" s="386">
        <v>0</v>
      </c>
      <c r="L529" s="386">
        <v>0</v>
      </c>
      <c r="M529" s="385">
        <v>0</v>
      </c>
      <c r="N529" s="387">
        <v>2.8391999999999999</v>
      </c>
      <c r="O529" s="386">
        <v>4.7624048733333328</v>
      </c>
      <c r="P529" s="386">
        <v>6.0342454262222214</v>
      </c>
      <c r="Q529" s="386">
        <v>7.5051460360592586</v>
      </c>
      <c r="R529" s="385">
        <v>9.171926564584691</v>
      </c>
      <c r="S529" s="387">
        <v>7.9490030226400652</v>
      </c>
      <c r="T529" s="386">
        <v>6.8891359529547227</v>
      </c>
      <c r="U529" s="386">
        <v>5.9705844925607598</v>
      </c>
      <c r="V529" s="386">
        <v>5.1745065602193252</v>
      </c>
      <c r="W529" s="385">
        <v>4.4845723521900815</v>
      </c>
    </row>
    <row r="530" spans="1:23" ht="12.75" customHeight="1" outlineLevel="1">
      <c r="M530" s="438"/>
    </row>
    <row r="531" spans="1:23" ht="12.75" customHeight="1" outlineLevel="1">
      <c r="A531" s="350" t="s">
        <v>132</v>
      </c>
    </row>
    <row r="532" spans="1:23" ht="12.75" customHeight="1" outlineLevel="1">
      <c r="A532" s="414" t="s">
        <v>131</v>
      </c>
      <c r="B532" s="413">
        <v>0</v>
      </c>
      <c r="C532" s="412"/>
      <c r="D532" s="380"/>
      <c r="E532" s="380"/>
    </row>
    <row r="533" spans="1:23" ht="12.75" customHeight="1" outlineLevel="1">
      <c r="A533" s="411" t="s">
        <v>155</v>
      </c>
      <c r="B533" s="393">
        <v>40</v>
      </c>
      <c r="C533" s="410"/>
      <c r="D533" s="380"/>
      <c r="E533" s="380"/>
    </row>
    <row r="534" spans="1:23" ht="12.75" customHeight="1" outlineLevel="1">
      <c r="A534" s="411" t="s">
        <v>154</v>
      </c>
      <c r="B534" s="393" t="s">
        <v>153</v>
      </c>
      <c r="C534" s="410"/>
      <c r="D534" s="380"/>
      <c r="E534" s="380"/>
    </row>
    <row r="535" spans="1:23" ht="12.75" customHeight="1" outlineLevel="1">
      <c r="A535" s="409" t="s">
        <v>152</v>
      </c>
      <c r="B535" s="408">
        <v>2.5000000000000001E-2</v>
      </c>
      <c r="C535" s="407"/>
      <c r="D535" s="380"/>
      <c r="E535" s="380"/>
    </row>
    <row r="536" spans="1:23" ht="12.75" customHeight="1" outlineLevel="1">
      <c r="A536" s="380"/>
      <c r="B536" s="392"/>
      <c r="C536" s="380"/>
      <c r="D536" s="380"/>
      <c r="E536" s="380"/>
    </row>
    <row r="537" spans="1:23" ht="12.75" customHeight="1" outlineLevel="1">
      <c r="A537" s="380" t="s">
        <v>137</v>
      </c>
      <c r="B537" s="406" t="s">
        <v>167</v>
      </c>
      <c r="C537" s="405">
        <v>2007</v>
      </c>
      <c r="D537" s="405">
        <v>2008</v>
      </c>
      <c r="E537" s="405">
        <v>2009</v>
      </c>
      <c r="F537" s="405">
        <v>2010</v>
      </c>
      <c r="G537" s="405">
        <v>2011</v>
      </c>
      <c r="H537" s="404">
        <v>2012</v>
      </c>
      <c r="I537" s="405">
        <v>2013</v>
      </c>
      <c r="J537" s="405">
        <v>2014</v>
      </c>
      <c r="K537" s="405">
        <v>2015</v>
      </c>
      <c r="L537" s="405">
        <v>2016</v>
      </c>
      <c r="M537" s="404">
        <v>2017</v>
      </c>
    </row>
    <row r="538" spans="1:23" ht="12.75" customHeight="1" outlineLevel="1">
      <c r="A538" s="402" t="s">
        <v>150</v>
      </c>
      <c r="B538" s="401">
        <v>0</v>
      </c>
      <c r="C538" s="400">
        <v>0</v>
      </c>
      <c r="D538" s="399">
        <v>0.21299999999999999</v>
      </c>
      <c r="E538" s="400">
        <v>0</v>
      </c>
      <c r="F538" s="400">
        <v>0</v>
      </c>
      <c r="G538" s="400">
        <v>0</v>
      </c>
      <c r="H538" s="479">
        <v>0</v>
      </c>
      <c r="I538" s="401"/>
      <c r="J538" s="400"/>
      <c r="K538" s="400"/>
      <c r="L538" s="400"/>
      <c r="M538" s="479"/>
    </row>
    <row r="539" spans="1:23" ht="12.75" customHeight="1" outlineLevel="1">
      <c r="A539" s="380"/>
      <c r="B539" s="392"/>
      <c r="C539" s="380"/>
    </row>
    <row r="540" spans="1:23" ht="12.75" customHeight="1" outlineLevel="1">
      <c r="B540" s="364">
        <v>1996</v>
      </c>
      <c r="C540" s="362">
        <v>1997</v>
      </c>
      <c r="D540" s="364">
        <v>1998</v>
      </c>
      <c r="E540" s="363">
        <v>1999</v>
      </c>
      <c r="F540" s="363">
        <v>2000</v>
      </c>
      <c r="G540" s="363">
        <v>2001</v>
      </c>
      <c r="H540" s="362">
        <v>2002</v>
      </c>
      <c r="I540" s="364">
        <v>2003</v>
      </c>
      <c r="J540" s="363">
        <v>2004</v>
      </c>
      <c r="K540" s="363">
        <v>2005</v>
      </c>
      <c r="L540" s="363">
        <v>2006</v>
      </c>
      <c r="M540" s="362">
        <v>2007</v>
      </c>
      <c r="N540" s="364">
        <v>2008</v>
      </c>
      <c r="O540" s="363">
        <v>2009</v>
      </c>
      <c r="P540" s="363">
        <v>2010</v>
      </c>
      <c r="Q540" s="363">
        <v>2011</v>
      </c>
      <c r="R540" s="362">
        <v>2012</v>
      </c>
      <c r="S540" s="364">
        <v>2013</v>
      </c>
      <c r="T540" s="363">
        <v>2014</v>
      </c>
      <c r="U540" s="363">
        <v>2015</v>
      </c>
      <c r="V540" s="363">
        <v>2016</v>
      </c>
      <c r="W540" s="362">
        <v>2017</v>
      </c>
    </row>
    <row r="541" spans="1:23" ht="12.75" customHeight="1" outlineLevel="1">
      <c r="A541" s="394" t="s">
        <v>2</v>
      </c>
      <c r="B541" s="393">
        <v>0</v>
      </c>
      <c r="C541" s="391">
        <v>0</v>
      </c>
      <c r="D541" s="393">
        <v>0</v>
      </c>
      <c r="E541" s="392">
        <v>0</v>
      </c>
      <c r="F541" s="392">
        <v>0</v>
      </c>
      <c r="G541" s="392">
        <v>0</v>
      </c>
      <c r="H541" s="391">
        <v>0</v>
      </c>
      <c r="I541" s="393">
        <v>0</v>
      </c>
      <c r="J541" s="392">
        <v>0</v>
      </c>
      <c r="K541" s="392">
        <v>0</v>
      </c>
      <c r="L541" s="392">
        <v>0</v>
      </c>
      <c r="M541" s="391">
        <v>0</v>
      </c>
      <c r="N541" s="390">
        <v>0</v>
      </c>
      <c r="O541" s="392">
        <v>0.21033749999999998</v>
      </c>
      <c r="P541" s="392">
        <v>0.20501249999999999</v>
      </c>
      <c r="Q541" s="392">
        <v>0.19968749999999999</v>
      </c>
      <c r="R541" s="391">
        <v>0.19436249999999999</v>
      </c>
      <c r="S541" s="390">
        <v>0.1890375</v>
      </c>
      <c r="T541" s="392">
        <v>0.1837125</v>
      </c>
      <c r="U541" s="392">
        <v>0.1783875</v>
      </c>
      <c r="V541" s="392">
        <v>0.17306250000000001</v>
      </c>
      <c r="W541" s="391">
        <v>0.16773750000000001</v>
      </c>
    </row>
    <row r="542" spans="1:23" ht="12.75" customHeight="1" outlineLevel="1">
      <c r="A542" s="389" t="s">
        <v>149</v>
      </c>
      <c r="B542" s="393">
        <v>0</v>
      </c>
      <c r="C542" s="391">
        <v>0</v>
      </c>
      <c r="D542" s="393">
        <v>0</v>
      </c>
      <c r="E542" s="392">
        <v>0</v>
      </c>
      <c r="F542" s="392">
        <v>0</v>
      </c>
      <c r="G542" s="392">
        <v>0</v>
      </c>
      <c r="H542" s="391">
        <v>0</v>
      </c>
      <c r="I542" s="393">
        <v>0</v>
      </c>
      <c r="J542" s="392">
        <v>0</v>
      </c>
      <c r="K542" s="392">
        <v>0</v>
      </c>
      <c r="L542" s="392">
        <v>0</v>
      </c>
      <c r="M542" s="391">
        <v>0</v>
      </c>
      <c r="N542" s="393">
        <v>0.21299999999999999</v>
      </c>
      <c r="O542" s="392">
        <v>0</v>
      </c>
      <c r="P542" s="392">
        <v>0</v>
      </c>
      <c r="Q542" s="392">
        <v>0</v>
      </c>
      <c r="R542" s="391">
        <v>0</v>
      </c>
      <c r="S542" s="393">
        <v>0</v>
      </c>
      <c r="T542" s="392">
        <v>0</v>
      </c>
      <c r="U542" s="392">
        <v>0</v>
      </c>
      <c r="V542" s="392">
        <v>0</v>
      </c>
      <c r="W542" s="391">
        <v>0</v>
      </c>
    </row>
    <row r="543" spans="1:23" ht="12.75" customHeight="1" outlineLevel="1">
      <c r="A543" s="389" t="s">
        <v>148</v>
      </c>
      <c r="B543" s="444">
        <v>0</v>
      </c>
      <c r="C543" s="444">
        <v>0</v>
      </c>
      <c r="D543" s="437">
        <v>0</v>
      </c>
      <c r="E543" s="444">
        <v>0</v>
      </c>
      <c r="F543" s="444">
        <v>0</v>
      </c>
      <c r="G543" s="444">
        <v>0</v>
      </c>
      <c r="H543" s="443">
        <v>0</v>
      </c>
      <c r="I543" s="437">
        <v>0</v>
      </c>
      <c r="J543" s="444">
        <v>0</v>
      </c>
      <c r="K543" s="444">
        <v>0</v>
      </c>
      <c r="L543" s="444">
        <v>0</v>
      </c>
      <c r="M543" s="443">
        <v>0</v>
      </c>
      <c r="N543" s="437">
        <v>2.6624999999999999E-3</v>
      </c>
      <c r="O543" s="444">
        <v>5.3249999999999999E-3</v>
      </c>
      <c r="P543" s="444">
        <v>5.3249999999999999E-3</v>
      </c>
      <c r="Q543" s="444">
        <v>5.3249999999999999E-3</v>
      </c>
      <c r="R543" s="443">
        <v>5.3249999999999999E-3</v>
      </c>
      <c r="S543" s="637">
        <v>5.3249999999999999E-3</v>
      </c>
      <c r="T543" s="638">
        <v>5.3249999999999999E-3</v>
      </c>
      <c r="U543" s="638">
        <v>5.3249999999999999E-3</v>
      </c>
      <c r="V543" s="638">
        <v>5.3249999999999999E-3</v>
      </c>
      <c r="W543" s="639">
        <v>5.3249999999999999E-3</v>
      </c>
    </row>
    <row r="544" spans="1:23" ht="12.75" customHeight="1" outlineLevel="1">
      <c r="A544" s="388" t="s">
        <v>113</v>
      </c>
      <c r="B544" s="387">
        <v>0</v>
      </c>
      <c r="C544" s="385">
        <v>0</v>
      </c>
      <c r="D544" s="387">
        <v>0</v>
      </c>
      <c r="E544" s="386">
        <v>0</v>
      </c>
      <c r="F544" s="386">
        <v>0</v>
      </c>
      <c r="G544" s="386">
        <v>0</v>
      </c>
      <c r="H544" s="385">
        <v>0</v>
      </c>
      <c r="I544" s="387">
        <v>0</v>
      </c>
      <c r="J544" s="386">
        <v>0</v>
      </c>
      <c r="K544" s="386">
        <v>0</v>
      </c>
      <c r="L544" s="386">
        <v>0</v>
      </c>
      <c r="M544" s="385">
        <v>0</v>
      </c>
      <c r="N544" s="387">
        <v>0.21033749999999998</v>
      </c>
      <c r="O544" s="386">
        <v>0.20501249999999999</v>
      </c>
      <c r="P544" s="386">
        <v>0.19968749999999999</v>
      </c>
      <c r="Q544" s="386">
        <v>0.19436249999999999</v>
      </c>
      <c r="R544" s="385">
        <v>0.1890375</v>
      </c>
      <c r="S544" s="387">
        <v>0.1837125</v>
      </c>
      <c r="T544" s="386">
        <v>0.1783875</v>
      </c>
      <c r="U544" s="386">
        <v>0.17306250000000001</v>
      </c>
      <c r="V544" s="386">
        <v>0.16773750000000001</v>
      </c>
      <c r="W544" s="385">
        <v>0.16241250000000002</v>
      </c>
    </row>
    <row r="545" spans="1:23" ht="12.75" customHeight="1" outlineLevel="1">
      <c r="M545" s="438"/>
    </row>
    <row r="546" spans="1:23" ht="12.75" customHeight="1" outlineLevel="1">
      <c r="A546" s="350" t="s">
        <v>126</v>
      </c>
    </row>
    <row r="547" spans="1:23" ht="12.75" customHeight="1" outlineLevel="1">
      <c r="A547" s="414" t="s">
        <v>131</v>
      </c>
      <c r="B547" s="413">
        <v>0</v>
      </c>
      <c r="C547" s="412"/>
      <c r="D547" s="380"/>
      <c r="E547" s="380"/>
    </row>
    <row r="548" spans="1:23" ht="12.75" customHeight="1" outlineLevel="1">
      <c r="A548" s="411" t="s">
        <v>155</v>
      </c>
      <c r="B548" s="393">
        <v>10</v>
      </c>
      <c r="C548" s="410"/>
      <c r="D548" s="380"/>
      <c r="E548" s="380"/>
    </row>
    <row r="549" spans="1:23" ht="12.75" customHeight="1" outlineLevel="1">
      <c r="A549" s="411" t="s">
        <v>154</v>
      </c>
      <c r="B549" s="393" t="s">
        <v>168</v>
      </c>
      <c r="C549" s="410"/>
      <c r="D549" s="380"/>
      <c r="E549" s="380"/>
    </row>
    <row r="550" spans="1:23" ht="12.75" customHeight="1" outlineLevel="1">
      <c r="A550" s="409" t="s">
        <v>152</v>
      </c>
      <c r="B550" s="408">
        <v>0.2</v>
      </c>
      <c r="C550" s="407"/>
      <c r="D550" s="380"/>
      <c r="E550" s="380"/>
    </row>
    <row r="551" spans="1:23" ht="12.75" customHeight="1" outlineLevel="1">
      <c r="A551" s="380"/>
      <c r="B551" s="392"/>
      <c r="C551" s="380"/>
      <c r="D551" s="380"/>
      <c r="E551" s="380"/>
    </row>
    <row r="552" spans="1:23" ht="12.75" customHeight="1" outlineLevel="1">
      <c r="A552" s="380" t="s">
        <v>137</v>
      </c>
      <c r="B552" s="406" t="s">
        <v>167</v>
      </c>
      <c r="C552" s="405">
        <v>2007</v>
      </c>
      <c r="D552" s="405">
        <v>2008</v>
      </c>
      <c r="E552" s="405">
        <v>2009</v>
      </c>
      <c r="F552" s="405">
        <v>2010</v>
      </c>
      <c r="G552" s="405">
        <v>2011</v>
      </c>
      <c r="H552" s="404">
        <v>2012</v>
      </c>
      <c r="I552" s="405">
        <v>2013</v>
      </c>
      <c r="J552" s="405">
        <v>2014</v>
      </c>
      <c r="K552" s="405">
        <v>2015</v>
      </c>
      <c r="L552" s="405">
        <v>2016</v>
      </c>
      <c r="M552" s="404">
        <v>2017</v>
      </c>
    </row>
    <row r="553" spans="1:23" ht="12.75" customHeight="1" outlineLevel="1">
      <c r="A553" s="402" t="s">
        <v>150</v>
      </c>
      <c r="B553" s="401">
        <v>0</v>
      </c>
      <c r="C553" s="400">
        <v>0</v>
      </c>
      <c r="D553" s="399">
        <v>5.38</v>
      </c>
      <c r="E553" s="398">
        <v>6.2949999999999999</v>
      </c>
      <c r="F553" s="400">
        <v>3.9429999999999996</v>
      </c>
      <c r="G553" s="398">
        <v>5.86</v>
      </c>
      <c r="H553" s="617">
        <v>19.016999999999999</v>
      </c>
      <c r="I553" s="401"/>
      <c r="J553" s="400"/>
      <c r="K553" s="400"/>
      <c r="L553" s="400"/>
      <c r="M553" s="479"/>
    </row>
    <row r="554" spans="1:23" ht="12.75" customHeight="1" outlineLevel="1">
      <c r="A554" s="380"/>
      <c r="B554" s="392"/>
      <c r="C554" s="380"/>
    </row>
    <row r="555" spans="1:23" ht="12.75" customHeight="1" outlineLevel="1">
      <c r="B555" s="364">
        <v>1996</v>
      </c>
      <c r="C555" s="362">
        <v>1997</v>
      </c>
      <c r="D555" s="364">
        <v>1998</v>
      </c>
      <c r="E555" s="363">
        <v>1999</v>
      </c>
      <c r="F555" s="363">
        <v>2000</v>
      </c>
      <c r="G555" s="363">
        <v>2001</v>
      </c>
      <c r="H555" s="362">
        <v>2002</v>
      </c>
      <c r="I555" s="364">
        <v>2003</v>
      </c>
      <c r="J555" s="363">
        <v>2004</v>
      </c>
      <c r="K555" s="363">
        <v>2005</v>
      </c>
      <c r="L555" s="363">
        <v>2006</v>
      </c>
      <c r="M555" s="362">
        <v>2007</v>
      </c>
      <c r="N555" s="364">
        <v>2008</v>
      </c>
      <c r="O555" s="363">
        <v>2009</v>
      </c>
      <c r="P555" s="363">
        <v>2010</v>
      </c>
      <c r="Q555" s="363">
        <v>2011</v>
      </c>
      <c r="R555" s="362">
        <v>2012</v>
      </c>
      <c r="S555" s="364">
        <v>2013</v>
      </c>
      <c r="T555" s="363">
        <v>2014</v>
      </c>
      <c r="U555" s="363">
        <v>2015</v>
      </c>
      <c r="V555" s="363">
        <v>2016</v>
      </c>
      <c r="W555" s="362">
        <v>2017</v>
      </c>
    </row>
    <row r="556" spans="1:23" ht="12.75" customHeight="1" outlineLevel="1">
      <c r="A556" s="394" t="s">
        <v>2</v>
      </c>
      <c r="B556" s="393">
        <v>0</v>
      </c>
      <c r="C556" s="391">
        <v>0</v>
      </c>
      <c r="D556" s="393">
        <v>0</v>
      </c>
      <c r="E556" s="392">
        <v>0</v>
      </c>
      <c r="F556" s="392">
        <v>0</v>
      </c>
      <c r="G556" s="392">
        <v>0</v>
      </c>
      <c r="H556" s="391">
        <v>0</v>
      </c>
      <c r="I556" s="393">
        <v>0</v>
      </c>
      <c r="J556" s="392">
        <v>0</v>
      </c>
      <c r="K556" s="392">
        <v>0</v>
      </c>
      <c r="L556" s="392">
        <v>0</v>
      </c>
      <c r="M556" s="391">
        <v>0</v>
      </c>
      <c r="N556" s="390">
        <v>0</v>
      </c>
      <c r="O556" s="392">
        <v>4.8419999999999996</v>
      </c>
      <c r="P556" s="392">
        <v>9.5391000000000012</v>
      </c>
      <c r="Q556" s="392">
        <v>11.17998</v>
      </c>
      <c r="R556" s="391">
        <v>14.217984</v>
      </c>
      <c r="S556" s="390">
        <v>28.489687199999999</v>
      </c>
      <c r="T556" s="392">
        <v>22.791749759999998</v>
      </c>
      <c r="U556" s="392">
        <v>18.233399807999998</v>
      </c>
      <c r="V556" s="392">
        <v>14.586719846399998</v>
      </c>
      <c r="W556" s="391">
        <v>11.669375877119998</v>
      </c>
    </row>
    <row r="557" spans="1:23" ht="12.75" customHeight="1" outlineLevel="1">
      <c r="A557" s="389" t="s">
        <v>149</v>
      </c>
      <c r="B557" s="393">
        <v>0</v>
      </c>
      <c r="C557" s="391">
        <v>0</v>
      </c>
      <c r="D557" s="393">
        <v>0</v>
      </c>
      <c r="E557" s="392">
        <v>0</v>
      </c>
      <c r="F557" s="392">
        <v>0</v>
      </c>
      <c r="G557" s="392">
        <v>0</v>
      </c>
      <c r="H557" s="391">
        <v>0</v>
      </c>
      <c r="I557" s="393">
        <v>0</v>
      </c>
      <c r="J557" s="392">
        <v>0</v>
      </c>
      <c r="K557" s="392">
        <v>0</v>
      </c>
      <c r="L557" s="392">
        <v>0</v>
      </c>
      <c r="M557" s="391">
        <v>0</v>
      </c>
      <c r="N557" s="393">
        <v>5.38</v>
      </c>
      <c r="O557" s="392">
        <v>6.2949999999999999</v>
      </c>
      <c r="P557" s="392">
        <v>3.9429999999999996</v>
      </c>
      <c r="Q557" s="392">
        <v>5.86</v>
      </c>
      <c r="R557" s="391">
        <v>19.016999999999999</v>
      </c>
      <c r="S557" s="393">
        <v>0</v>
      </c>
      <c r="T557" s="392">
        <v>0</v>
      </c>
      <c r="U557" s="392">
        <v>0</v>
      </c>
      <c r="V557" s="392">
        <v>0</v>
      </c>
      <c r="W557" s="391">
        <v>0</v>
      </c>
    </row>
    <row r="558" spans="1:23" ht="12.75" customHeight="1" outlineLevel="1">
      <c r="A558" s="389" t="s">
        <v>148</v>
      </c>
      <c r="B558" s="347">
        <v>0</v>
      </c>
      <c r="C558" s="347">
        <v>0</v>
      </c>
      <c r="D558" s="369">
        <v>0</v>
      </c>
      <c r="E558" s="347">
        <v>0</v>
      </c>
      <c r="F558" s="347">
        <v>0</v>
      </c>
      <c r="G558" s="347">
        <v>0</v>
      </c>
      <c r="H558" s="368">
        <v>0</v>
      </c>
      <c r="I558" s="369">
        <v>0</v>
      </c>
      <c r="J558" s="347">
        <v>0</v>
      </c>
      <c r="K558" s="347">
        <v>0</v>
      </c>
      <c r="L558" s="347">
        <v>0</v>
      </c>
      <c r="M558" s="368">
        <v>0</v>
      </c>
      <c r="N558" s="369">
        <v>0.53800000000000003</v>
      </c>
      <c r="O558" s="347">
        <v>1.5979000000000001</v>
      </c>
      <c r="P558" s="347">
        <v>2.3021199999999999</v>
      </c>
      <c r="Q558" s="347">
        <v>2.8219960000000004</v>
      </c>
      <c r="R558" s="368">
        <v>4.7452968000000002</v>
      </c>
      <c r="S558" s="369">
        <v>5.6979374400000005</v>
      </c>
      <c r="T558" s="347">
        <v>4.5583499519999995</v>
      </c>
      <c r="U558" s="347">
        <v>3.6466799615999999</v>
      </c>
      <c r="V558" s="347">
        <v>2.9173439692799996</v>
      </c>
      <c r="W558" s="368">
        <v>2.3338751754239997</v>
      </c>
    </row>
    <row r="559" spans="1:23" ht="12.75" customHeight="1" outlineLevel="1">
      <c r="A559" s="388" t="s">
        <v>113</v>
      </c>
      <c r="B559" s="387">
        <v>0</v>
      </c>
      <c r="C559" s="385">
        <v>0</v>
      </c>
      <c r="D559" s="387">
        <v>0</v>
      </c>
      <c r="E559" s="386">
        <v>0</v>
      </c>
      <c r="F559" s="386">
        <v>0</v>
      </c>
      <c r="G559" s="386">
        <v>0</v>
      </c>
      <c r="H559" s="385">
        <v>0</v>
      </c>
      <c r="I559" s="387">
        <v>0</v>
      </c>
      <c r="J559" s="386">
        <v>0</v>
      </c>
      <c r="K559" s="386">
        <v>0</v>
      </c>
      <c r="L559" s="386">
        <v>0</v>
      </c>
      <c r="M559" s="385">
        <v>0</v>
      </c>
      <c r="N559" s="387">
        <v>4.8419999999999996</v>
      </c>
      <c r="O559" s="386">
        <v>9.5391000000000012</v>
      </c>
      <c r="P559" s="386">
        <v>11.17998</v>
      </c>
      <c r="Q559" s="386">
        <v>14.217984</v>
      </c>
      <c r="R559" s="385">
        <v>28.489687199999999</v>
      </c>
      <c r="S559" s="387">
        <v>22.791749759999998</v>
      </c>
      <c r="T559" s="386">
        <v>18.233399807999998</v>
      </c>
      <c r="U559" s="386">
        <v>14.586719846399998</v>
      </c>
      <c r="V559" s="386">
        <v>11.669375877119998</v>
      </c>
      <c r="W559" s="385">
        <v>9.3355007016959988</v>
      </c>
    </row>
    <row r="560" spans="1:23" ht="12.75" customHeight="1" outlineLevel="1">
      <c r="A560" s="380"/>
      <c r="B560" s="392"/>
      <c r="C560" s="392"/>
      <c r="D560" s="392"/>
      <c r="E560" s="392"/>
      <c r="F560" s="392"/>
      <c r="G560" s="392"/>
      <c r="H560" s="392"/>
      <c r="I560" s="392"/>
      <c r="J560" s="392"/>
      <c r="K560" s="392"/>
      <c r="L560" s="392"/>
      <c r="M560" s="392"/>
      <c r="N560" s="392"/>
      <c r="O560" s="392"/>
      <c r="P560" s="392"/>
      <c r="Q560" s="392"/>
      <c r="R560" s="392"/>
      <c r="S560" s="392"/>
      <c r="T560" s="392"/>
      <c r="U560" s="392"/>
      <c r="V560" s="392"/>
      <c r="W560" s="392"/>
    </row>
    <row r="561" spans="1:23" ht="12.75" customHeight="1" outlineLevel="1">
      <c r="A561" s="350" t="s">
        <v>159</v>
      </c>
    </row>
    <row r="562" spans="1:23" ht="12.75" customHeight="1" outlineLevel="1">
      <c r="A562" s="414" t="s">
        <v>131</v>
      </c>
      <c r="B562" s="413">
        <v>0</v>
      </c>
      <c r="C562" s="412"/>
      <c r="D562" s="380"/>
      <c r="E562" s="380"/>
    </row>
    <row r="563" spans="1:23" ht="12.75" customHeight="1" outlineLevel="1">
      <c r="A563" s="411" t="s">
        <v>155</v>
      </c>
      <c r="B563" s="393">
        <v>0</v>
      </c>
      <c r="C563" s="410"/>
      <c r="D563" s="380"/>
      <c r="E563" s="380"/>
    </row>
    <row r="564" spans="1:23" ht="12.75" customHeight="1" outlineLevel="1">
      <c r="A564" s="411" t="s">
        <v>154</v>
      </c>
      <c r="B564" s="393" t="s">
        <v>158</v>
      </c>
      <c r="C564" s="410"/>
      <c r="D564" s="380"/>
      <c r="E564" s="380"/>
    </row>
    <row r="565" spans="1:23" ht="12.75" customHeight="1" outlineLevel="1">
      <c r="A565" s="409" t="s">
        <v>152</v>
      </c>
      <c r="B565" s="408">
        <v>1</v>
      </c>
      <c r="C565" s="407"/>
      <c r="D565" s="380"/>
      <c r="E565" s="380"/>
    </row>
    <row r="566" spans="1:23" ht="12.75" customHeight="1" outlineLevel="1">
      <c r="A566" s="380"/>
      <c r="B566" s="392"/>
      <c r="C566" s="380"/>
      <c r="D566" s="380"/>
      <c r="E566" s="380"/>
    </row>
    <row r="567" spans="1:23" ht="12.75" customHeight="1" outlineLevel="1">
      <c r="A567" s="380" t="s">
        <v>137</v>
      </c>
      <c r="B567" s="406" t="s">
        <v>167</v>
      </c>
      <c r="C567" s="405">
        <v>2007</v>
      </c>
      <c r="D567" s="405">
        <v>2008</v>
      </c>
      <c r="E567" s="405">
        <v>2009</v>
      </c>
      <c r="F567" s="405">
        <v>2010</v>
      </c>
      <c r="G567" s="405">
        <v>2011</v>
      </c>
      <c r="H567" s="404">
        <v>2012</v>
      </c>
      <c r="I567" s="405">
        <v>2013</v>
      </c>
      <c r="J567" s="405">
        <v>2014</v>
      </c>
      <c r="K567" s="405">
        <v>2015</v>
      </c>
      <c r="L567" s="405">
        <v>2016</v>
      </c>
      <c r="M567" s="404">
        <v>2017</v>
      </c>
    </row>
    <row r="568" spans="1:23" ht="12.75" customHeight="1" outlineLevel="1">
      <c r="A568" s="402" t="s">
        <v>150</v>
      </c>
      <c r="B568" s="401">
        <v>0</v>
      </c>
      <c r="C568" s="400">
        <v>0</v>
      </c>
      <c r="D568" s="401">
        <v>0</v>
      </c>
      <c r="E568" s="400">
        <v>0</v>
      </c>
      <c r="F568" s="400">
        <v>0</v>
      </c>
      <c r="G568" s="400">
        <v>0</v>
      </c>
      <c r="H568" s="617">
        <v>0</v>
      </c>
      <c r="I568" s="401">
        <v>0</v>
      </c>
      <c r="J568" s="400">
        <v>0</v>
      </c>
      <c r="K568" s="400">
        <v>0</v>
      </c>
      <c r="L568" s="400">
        <v>0</v>
      </c>
      <c r="M568" s="479">
        <v>0</v>
      </c>
    </row>
    <row r="569" spans="1:23" ht="12.75" customHeight="1" outlineLevel="1">
      <c r="A569" s="380"/>
      <c r="B569" s="392"/>
      <c r="C569" s="380"/>
    </row>
    <row r="570" spans="1:23" ht="12.75" customHeight="1" outlineLevel="1">
      <c r="B570" s="364">
        <v>1996</v>
      </c>
      <c r="C570" s="362">
        <v>1997</v>
      </c>
      <c r="D570" s="364">
        <v>1998</v>
      </c>
      <c r="E570" s="363">
        <v>1999</v>
      </c>
      <c r="F570" s="363">
        <v>2000</v>
      </c>
      <c r="G570" s="363">
        <v>2001</v>
      </c>
      <c r="H570" s="362">
        <v>2002</v>
      </c>
      <c r="I570" s="364">
        <v>2003</v>
      </c>
      <c r="J570" s="363">
        <v>2004</v>
      </c>
      <c r="K570" s="363">
        <v>2005</v>
      </c>
      <c r="L570" s="363">
        <v>2006</v>
      </c>
      <c r="M570" s="362">
        <v>2007</v>
      </c>
      <c r="N570" s="364">
        <v>2008</v>
      </c>
      <c r="O570" s="363">
        <v>2009</v>
      </c>
      <c r="P570" s="363">
        <v>2010</v>
      </c>
      <c r="Q570" s="363">
        <v>2011</v>
      </c>
      <c r="R570" s="362">
        <v>2012</v>
      </c>
      <c r="S570" s="364">
        <v>2013</v>
      </c>
      <c r="T570" s="363">
        <v>2014</v>
      </c>
      <c r="U570" s="363">
        <v>2015</v>
      </c>
      <c r="V570" s="363">
        <v>2016</v>
      </c>
      <c r="W570" s="362">
        <v>2017</v>
      </c>
    </row>
    <row r="571" spans="1:23" ht="12.75" customHeight="1" outlineLevel="1">
      <c r="A571" s="394" t="s">
        <v>2</v>
      </c>
      <c r="B571" s="393">
        <v>0</v>
      </c>
      <c r="C571" s="391">
        <v>0</v>
      </c>
      <c r="D571" s="393">
        <v>0</v>
      </c>
      <c r="E571" s="392">
        <v>0</v>
      </c>
      <c r="F571" s="392">
        <v>0</v>
      </c>
      <c r="G571" s="392">
        <v>0</v>
      </c>
      <c r="H571" s="391">
        <v>0</v>
      </c>
      <c r="I571" s="393">
        <v>0</v>
      </c>
      <c r="J571" s="392">
        <v>0</v>
      </c>
      <c r="K571" s="392">
        <v>0</v>
      </c>
      <c r="L571" s="392">
        <v>0</v>
      </c>
      <c r="M571" s="391">
        <v>0</v>
      </c>
      <c r="N571" s="390">
        <v>0</v>
      </c>
      <c r="O571" s="392">
        <v>0</v>
      </c>
      <c r="P571" s="392">
        <v>0</v>
      </c>
      <c r="Q571" s="392">
        <v>0</v>
      </c>
      <c r="R571" s="391">
        <v>0</v>
      </c>
      <c r="S571" s="390">
        <v>0</v>
      </c>
      <c r="T571" s="392">
        <v>0</v>
      </c>
      <c r="U571" s="392">
        <v>0</v>
      </c>
      <c r="V571" s="392">
        <v>0</v>
      </c>
      <c r="W571" s="391">
        <v>0</v>
      </c>
    </row>
    <row r="572" spans="1:23" ht="12.75" customHeight="1" outlineLevel="1">
      <c r="A572" s="389" t="s">
        <v>149</v>
      </c>
      <c r="B572" s="393">
        <v>0</v>
      </c>
      <c r="C572" s="391">
        <v>0</v>
      </c>
      <c r="D572" s="393">
        <v>0</v>
      </c>
      <c r="E572" s="392">
        <v>0</v>
      </c>
      <c r="F572" s="392">
        <v>0</v>
      </c>
      <c r="G572" s="392">
        <v>0</v>
      </c>
      <c r="H572" s="391">
        <v>0</v>
      </c>
      <c r="I572" s="393">
        <v>0</v>
      </c>
      <c r="J572" s="392">
        <v>0</v>
      </c>
      <c r="K572" s="392">
        <v>0</v>
      </c>
      <c r="L572" s="392">
        <v>0</v>
      </c>
      <c r="M572" s="391">
        <v>0</v>
      </c>
      <c r="N572" s="393">
        <v>0</v>
      </c>
      <c r="O572" s="392">
        <v>0</v>
      </c>
      <c r="P572" s="392">
        <v>0</v>
      </c>
      <c r="Q572" s="392">
        <v>0</v>
      </c>
      <c r="R572" s="391">
        <v>0</v>
      </c>
      <c r="S572" s="393">
        <v>0</v>
      </c>
      <c r="T572" s="392">
        <v>0</v>
      </c>
      <c r="U572" s="392">
        <v>0</v>
      </c>
      <c r="V572" s="392">
        <v>0</v>
      </c>
      <c r="W572" s="391">
        <v>0</v>
      </c>
    </row>
    <row r="573" spans="1:23" ht="12.75" customHeight="1" outlineLevel="1">
      <c r="A573" s="389" t="s">
        <v>148</v>
      </c>
      <c r="B573" s="347">
        <v>0</v>
      </c>
      <c r="C573" s="347">
        <v>0</v>
      </c>
      <c r="D573" s="369">
        <v>0</v>
      </c>
      <c r="E573" s="347">
        <v>0</v>
      </c>
      <c r="F573" s="347">
        <v>0</v>
      </c>
      <c r="G573" s="347">
        <v>0</v>
      </c>
      <c r="H573" s="368">
        <v>0</v>
      </c>
      <c r="I573" s="369">
        <v>0</v>
      </c>
      <c r="J573" s="347">
        <v>0</v>
      </c>
      <c r="K573" s="347">
        <v>0</v>
      </c>
      <c r="L573" s="347">
        <v>0</v>
      </c>
      <c r="M573" s="368">
        <v>0</v>
      </c>
      <c r="N573" s="369">
        <v>0</v>
      </c>
      <c r="O573" s="347">
        <v>0</v>
      </c>
      <c r="P573" s="347">
        <v>0</v>
      </c>
      <c r="Q573" s="347">
        <v>0</v>
      </c>
      <c r="R573" s="368">
        <v>0</v>
      </c>
      <c r="S573" s="369">
        <v>0</v>
      </c>
      <c r="T573" s="347">
        <v>0</v>
      </c>
      <c r="U573" s="347">
        <v>0</v>
      </c>
      <c r="V573" s="347">
        <v>0</v>
      </c>
      <c r="W573" s="368">
        <v>0</v>
      </c>
    </row>
    <row r="574" spans="1:23" ht="12.75" customHeight="1" outlineLevel="1">
      <c r="A574" s="388" t="s">
        <v>113</v>
      </c>
      <c r="B574" s="387">
        <v>0</v>
      </c>
      <c r="C574" s="385">
        <v>0</v>
      </c>
      <c r="D574" s="387">
        <v>0</v>
      </c>
      <c r="E574" s="386">
        <v>0</v>
      </c>
      <c r="F574" s="386">
        <v>0</v>
      </c>
      <c r="G574" s="386">
        <v>0</v>
      </c>
      <c r="H574" s="385">
        <v>0</v>
      </c>
      <c r="I574" s="387">
        <v>0</v>
      </c>
      <c r="J574" s="386">
        <v>0</v>
      </c>
      <c r="K574" s="386">
        <v>0</v>
      </c>
      <c r="L574" s="386">
        <v>0</v>
      </c>
      <c r="M574" s="385">
        <v>0</v>
      </c>
      <c r="N574" s="387">
        <v>0</v>
      </c>
      <c r="O574" s="386">
        <v>0</v>
      </c>
      <c r="P574" s="386">
        <v>0</v>
      </c>
      <c r="Q574" s="386">
        <v>0</v>
      </c>
      <c r="R574" s="385">
        <v>0</v>
      </c>
      <c r="S574" s="387">
        <v>0</v>
      </c>
      <c r="T574" s="386">
        <v>0</v>
      </c>
      <c r="U574" s="386">
        <v>0</v>
      </c>
      <c r="V574" s="386">
        <v>0</v>
      </c>
      <c r="W574" s="385">
        <v>0</v>
      </c>
    </row>
    <row r="575" spans="1:23" ht="12.75" customHeight="1" outlineLevel="1"/>
    <row r="576" spans="1:23" ht="12.75" customHeight="1" outlineLevel="1"/>
    <row r="577" spans="1:23" ht="12.75" customHeight="1" outlineLevel="1">
      <c r="A577" s="350" t="s">
        <v>166</v>
      </c>
    </row>
    <row r="578" spans="1:23" ht="12.75" customHeight="1" outlineLevel="1">
      <c r="A578" s="350"/>
    </row>
    <row r="579" spans="1:23" ht="12.75" customHeight="1" outlineLevel="1">
      <c r="B579" s="364">
        <v>1996</v>
      </c>
      <c r="C579" s="362">
        <v>1997</v>
      </c>
      <c r="D579" s="364">
        <v>1998</v>
      </c>
      <c r="E579" s="363">
        <v>1999</v>
      </c>
      <c r="F579" s="363">
        <v>2000</v>
      </c>
      <c r="G579" s="363">
        <v>2001</v>
      </c>
      <c r="H579" s="362">
        <v>2002</v>
      </c>
      <c r="I579" s="364">
        <v>2003</v>
      </c>
      <c r="J579" s="363">
        <v>2004</v>
      </c>
      <c r="K579" s="363">
        <v>2005</v>
      </c>
      <c r="L579" s="363">
        <v>2006</v>
      </c>
      <c r="M579" s="362">
        <v>2007</v>
      </c>
      <c r="N579" s="364">
        <v>2008</v>
      </c>
      <c r="O579" s="363">
        <v>2009</v>
      </c>
      <c r="P579" s="363">
        <v>2010</v>
      </c>
      <c r="Q579" s="363">
        <v>2011</v>
      </c>
      <c r="R579" s="362">
        <v>2012</v>
      </c>
      <c r="S579" s="364">
        <v>2013</v>
      </c>
      <c r="T579" s="363">
        <v>2014</v>
      </c>
      <c r="U579" s="363">
        <v>2015</v>
      </c>
      <c r="V579" s="363">
        <v>2016</v>
      </c>
      <c r="W579" s="362">
        <v>2017</v>
      </c>
    </row>
    <row r="580" spans="1:23" ht="12.75" customHeight="1" outlineLevel="1">
      <c r="A580" s="394" t="s">
        <v>2</v>
      </c>
      <c r="B580" s="427">
        <v>0</v>
      </c>
      <c r="C580" s="428">
        <v>0</v>
      </c>
      <c r="D580" s="427">
        <v>0</v>
      </c>
      <c r="E580" s="426">
        <v>0</v>
      </c>
      <c r="F580" s="426">
        <v>0</v>
      </c>
      <c r="G580" s="426">
        <v>0</v>
      </c>
      <c r="H580" s="428">
        <v>0</v>
      </c>
      <c r="I580" s="427">
        <v>0</v>
      </c>
      <c r="J580" s="426">
        <v>0</v>
      </c>
      <c r="K580" s="426">
        <v>0</v>
      </c>
      <c r="L580" s="426">
        <v>0</v>
      </c>
      <c r="M580" s="428">
        <v>0</v>
      </c>
      <c r="N580" s="390">
        <v>0</v>
      </c>
      <c r="O580" s="426">
        <v>47.247700000000002</v>
      </c>
      <c r="P580" s="426">
        <v>81.200281222708341</v>
      </c>
      <c r="Q580" s="426">
        <v>121.4447493145816</v>
      </c>
      <c r="R580" s="428">
        <v>175.19015092878385</v>
      </c>
      <c r="S580" s="390">
        <v>248.23643484503756</v>
      </c>
      <c r="T580" s="426">
        <v>217.15913989692308</v>
      </c>
      <c r="U580" s="426">
        <v>190.9667987837316</v>
      </c>
      <c r="V580" s="426">
        <v>168.61382254066129</v>
      </c>
      <c r="W580" s="428">
        <v>149.34683490087065</v>
      </c>
    </row>
    <row r="581" spans="1:23" ht="12.75" customHeight="1" outlineLevel="1">
      <c r="A581" s="389" t="s">
        <v>137</v>
      </c>
      <c r="B581" s="427">
        <v>0</v>
      </c>
      <c r="C581" s="428">
        <v>0</v>
      </c>
      <c r="D581" s="427">
        <v>0</v>
      </c>
      <c r="E581" s="426">
        <v>0</v>
      </c>
      <c r="F581" s="426">
        <v>0</v>
      </c>
      <c r="G581" s="426">
        <v>0</v>
      </c>
      <c r="H581" s="428">
        <v>0</v>
      </c>
      <c r="I581" s="427">
        <v>0</v>
      </c>
      <c r="J581" s="426">
        <v>0</v>
      </c>
      <c r="K581" s="426">
        <v>0</v>
      </c>
      <c r="L581" s="426">
        <v>0</v>
      </c>
      <c r="M581" s="428">
        <v>0</v>
      </c>
      <c r="N581" s="427">
        <v>50.802000000000007</v>
      </c>
      <c r="O581" s="426">
        <v>43.590004080000007</v>
      </c>
      <c r="P581" s="426">
        <v>55.073944299999994</v>
      </c>
      <c r="Q581" s="426">
        <v>74.548000000000002</v>
      </c>
      <c r="R581" s="428">
        <v>102.01500000000001</v>
      </c>
      <c r="S581" s="427">
        <v>0</v>
      </c>
      <c r="T581" s="426">
        <v>0</v>
      </c>
      <c r="U581" s="426">
        <v>0</v>
      </c>
      <c r="V581" s="426">
        <v>0</v>
      </c>
      <c r="W581" s="428">
        <v>0</v>
      </c>
    </row>
    <row r="582" spans="1:23" ht="12.75" customHeight="1" outlineLevel="1">
      <c r="A582" s="389" t="s">
        <v>136</v>
      </c>
      <c r="B582" s="427">
        <v>0</v>
      </c>
      <c r="C582" s="428">
        <v>0</v>
      </c>
      <c r="D582" s="427">
        <v>0</v>
      </c>
      <c r="E582" s="426">
        <v>0</v>
      </c>
      <c r="F582" s="426">
        <v>0</v>
      </c>
      <c r="G582" s="426">
        <v>0</v>
      </c>
      <c r="H582" s="428">
        <v>0</v>
      </c>
      <c r="I582" s="427">
        <v>0</v>
      </c>
      <c r="J582" s="426">
        <v>0</v>
      </c>
      <c r="K582" s="426">
        <v>0</v>
      </c>
      <c r="L582" s="426">
        <v>0</v>
      </c>
      <c r="M582" s="428">
        <v>0</v>
      </c>
      <c r="N582" s="427">
        <v>3.5542999999999996</v>
      </c>
      <c r="O582" s="426">
        <v>9.6374228572916678</v>
      </c>
      <c r="P582" s="426">
        <v>14.829476208126737</v>
      </c>
      <c r="Q582" s="426">
        <v>20.802598385797729</v>
      </c>
      <c r="R582" s="428">
        <v>28.968716083746294</v>
      </c>
      <c r="S582" s="427">
        <v>31.077294948114453</v>
      </c>
      <c r="T582" s="426">
        <v>26.192341113191485</v>
      </c>
      <c r="U582" s="426">
        <v>22.352976243070298</v>
      </c>
      <c r="V582" s="426">
        <v>19.266987639790646</v>
      </c>
      <c r="W582" s="428">
        <v>16.73759035980585</v>
      </c>
    </row>
    <row r="583" spans="1:23" ht="12.75" customHeight="1" outlineLevel="1">
      <c r="A583" s="389" t="s">
        <v>113</v>
      </c>
      <c r="B583" s="421">
        <v>0</v>
      </c>
      <c r="C583" s="422">
        <v>0</v>
      </c>
      <c r="D583" s="421">
        <v>0</v>
      </c>
      <c r="E583" s="420">
        <v>0</v>
      </c>
      <c r="F583" s="420">
        <v>0</v>
      </c>
      <c r="G583" s="420">
        <v>0</v>
      </c>
      <c r="H583" s="422">
        <v>0</v>
      </c>
      <c r="I583" s="421">
        <v>0</v>
      </c>
      <c r="J583" s="420">
        <v>0</v>
      </c>
      <c r="K583" s="420">
        <v>0</v>
      </c>
      <c r="L583" s="420">
        <v>0</v>
      </c>
      <c r="M583" s="384">
        <v>0</v>
      </c>
      <c r="N583" s="421">
        <v>47.247700000000002</v>
      </c>
      <c r="O583" s="420">
        <v>81.200281222708341</v>
      </c>
      <c r="P583" s="420">
        <v>121.4447493145816</v>
      </c>
      <c r="Q583" s="420">
        <v>175.19015092878385</v>
      </c>
      <c r="R583" s="422">
        <v>248.23643484503756</v>
      </c>
      <c r="S583" s="421">
        <v>217.15913989692308</v>
      </c>
      <c r="T583" s="420">
        <v>190.9667987837316</v>
      </c>
      <c r="U583" s="420">
        <v>168.61382254066129</v>
      </c>
      <c r="V583" s="420">
        <v>149.34683490087065</v>
      </c>
      <c r="W583" s="422">
        <v>132.60924454106481</v>
      </c>
    </row>
    <row r="584" spans="1:23" ht="12.75" customHeight="1" outlineLevel="1">
      <c r="A584" s="380"/>
      <c r="B584" s="380"/>
      <c r="C584" s="380"/>
      <c r="D584" s="380"/>
      <c r="E584" s="380"/>
      <c r="F584" s="380"/>
      <c r="G584" s="380"/>
      <c r="H584" s="380"/>
      <c r="I584" s="380"/>
      <c r="J584" s="380"/>
      <c r="K584" s="380"/>
      <c r="L584" s="380"/>
      <c r="M584" s="416"/>
      <c r="N584" s="380"/>
      <c r="O584" s="380"/>
      <c r="P584" s="380"/>
      <c r="Q584" s="380"/>
      <c r="R584" s="380"/>
    </row>
    <row r="585" spans="1:23" ht="12.75" customHeight="1" outlineLevel="1">
      <c r="A585" s="383"/>
      <c r="B585" s="382"/>
      <c r="C585" s="382"/>
      <c r="D585" s="382"/>
      <c r="E585" s="382"/>
      <c r="F585" s="382"/>
      <c r="G585" s="382"/>
      <c r="H585" s="382"/>
      <c r="I585" s="382"/>
      <c r="J585" s="382"/>
      <c r="K585" s="382"/>
      <c r="L585" s="382"/>
      <c r="M585" s="381"/>
      <c r="N585" s="380"/>
      <c r="O585" s="380"/>
      <c r="P585" s="380"/>
      <c r="Q585" s="380"/>
      <c r="R585" s="380"/>
    </row>
    <row r="586" spans="1:23" ht="12.75" customHeight="1" outlineLevel="1">
      <c r="A586" s="383"/>
      <c r="B586" s="382"/>
      <c r="C586" s="382"/>
      <c r="D586" s="382"/>
      <c r="E586" s="382"/>
      <c r="F586" s="382"/>
      <c r="G586" s="382"/>
      <c r="H586" s="382"/>
      <c r="I586" s="382"/>
      <c r="J586" s="382"/>
      <c r="K586" s="382"/>
      <c r="L586" s="382"/>
      <c r="M586" s="381"/>
      <c r="N586" s="380"/>
      <c r="O586" s="380"/>
      <c r="P586" s="380"/>
      <c r="Q586" s="380"/>
      <c r="R586" s="380"/>
    </row>
    <row r="587" spans="1:23">
      <c r="A587" s="383"/>
      <c r="B587" s="382"/>
      <c r="C587" s="382"/>
      <c r="D587" s="382"/>
      <c r="E587" s="382"/>
      <c r="F587" s="382"/>
      <c r="G587" s="382"/>
      <c r="H587" s="382"/>
      <c r="I587" s="382"/>
      <c r="J587" s="382"/>
      <c r="K587" s="382"/>
      <c r="L587" s="382"/>
      <c r="M587" s="381"/>
      <c r="N587" s="380"/>
      <c r="O587" s="380"/>
      <c r="P587" s="380"/>
      <c r="Q587" s="380"/>
      <c r="R587" s="380"/>
    </row>
    <row r="588" spans="1:23">
      <c r="A588" s="356" t="s">
        <v>165</v>
      </c>
    </row>
    <row r="590" spans="1:23" ht="25.5" customHeight="1" outlineLevel="1">
      <c r="A590" s="415" t="s">
        <v>164</v>
      </c>
      <c r="B590" s="478" t="s">
        <v>163</v>
      </c>
      <c r="C590" s="478" t="s">
        <v>162</v>
      </c>
      <c r="D590" s="668" t="s">
        <v>161</v>
      </c>
      <c r="E590" s="668"/>
    </row>
    <row r="591" spans="1:23" ht="12.75" customHeight="1" outlineLevel="1">
      <c r="A591" s="394" t="s">
        <v>121</v>
      </c>
      <c r="B591" s="477">
        <v>0</v>
      </c>
      <c r="C591" s="413">
        <v>20</v>
      </c>
      <c r="D591" s="413" t="s">
        <v>153</v>
      </c>
      <c r="E591" s="412"/>
    </row>
    <row r="592" spans="1:23" ht="12.75" customHeight="1" outlineLevel="1">
      <c r="A592" s="389" t="s">
        <v>134</v>
      </c>
      <c r="B592" s="475">
        <v>0</v>
      </c>
      <c r="C592" s="393">
        <v>15</v>
      </c>
      <c r="D592" s="393" t="s">
        <v>153</v>
      </c>
      <c r="E592" s="410"/>
    </row>
    <row r="593" spans="1:13" ht="12.75" customHeight="1" outlineLevel="1">
      <c r="A593" s="389" t="s">
        <v>160</v>
      </c>
      <c r="B593" s="475">
        <v>0</v>
      </c>
      <c r="C593" s="393">
        <v>15</v>
      </c>
      <c r="D593" s="393" t="s">
        <v>153</v>
      </c>
      <c r="E593" s="410"/>
    </row>
    <row r="594" spans="1:13" ht="12.75" customHeight="1" outlineLevel="1">
      <c r="A594" s="445" t="s">
        <v>123</v>
      </c>
      <c r="B594" s="476">
        <v>0</v>
      </c>
      <c r="C594" s="448">
        <v>40</v>
      </c>
      <c r="D594" s="448" t="s">
        <v>153</v>
      </c>
      <c r="E594" s="465"/>
    </row>
    <row r="595" spans="1:13" ht="12.75" customHeight="1" outlineLevel="1">
      <c r="A595" s="445" t="s">
        <v>128</v>
      </c>
      <c r="B595" s="476"/>
      <c r="C595" s="448" t="s">
        <v>129</v>
      </c>
      <c r="D595" s="448" t="s">
        <v>129</v>
      </c>
      <c r="E595" s="465"/>
    </row>
    <row r="596" spans="1:13" ht="12.75" customHeight="1" outlineLevel="1">
      <c r="A596" s="389" t="s">
        <v>126</v>
      </c>
      <c r="B596" s="475">
        <v>0</v>
      </c>
      <c r="C596" s="393">
        <v>10</v>
      </c>
      <c r="D596" s="393" t="s">
        <v>153</v>
      </c>
      <c r="E596" s="410"/>
    </row>
    <row r="597" spans="1:13" ht="12.75" customHeight="1" outlineLevel="1">
      <c r="A597" s="389" t="s">
        <v>159</v>
      </c>
      <c r="B597" s="474">
        <v>0</v>
      </c>
      <c r="C597" s="473">
        <v>0</v>
      </c>
      <c r="D597" s="387" t="s">
        <v>158</v>
      </c>
      <c r="E597" s="407"/>
    </row>
    <row r="598" spans="1:13" ht="12.75" customHeight="1" outlineLevel="1">
      <c r="A598" s="380"/>
      <c r="B598" s="392">
        <v>0</v>
      </c>
      <c r="C598" s="396"/>
      <c r="D598" s="392"/>
      <c r="E598" s="380"/>
    </row>
    <row r="599" spans="1:13" ht="12.75" customHeight="1" outlineLevel="1"/>
    <row r="600" spans="1:13" ht="12.75" customHeight="1" outlineLevel="1">
      <c r="A600" s="350" t="s">
        <v>157</v>
      </c>
    </row>
    <row r="601" spans="1:13" ht="12.75" customHeight="1" outlineLevel="1"/>
    <row r="602" spans="1:13" ht="12.75" customHeight="1" outlineLevel="1">
      <c r="A602" s="350" t="s">
        <v>121</v>
      </c>
    </row>
    <row r="603" spans="1:13" ht="12.75" customHeight="1" outlineLevel="1">
      <c r="A603" s="414" t="s">
        <v>131</v>
      </c>
      <c r="B603" s="413">
        <v>0</v>
      </c>
      <c r="C603" s="412"/>
      <c r="D603" s="380"/>
      <c r="E603" s="380"/>
    </row>
    <row r="604" spans="1:13" ht="12.75" customHeight="1" outlineLevel="1">
      <c r="A604" s="411" t="s">
        <v>155</v>
      </c>
      <c r="B604" s="393">
        <v>20</v>
      </c>
      <c r="C604" s="410"/>
      <c r="D604" s="380"/>
      <c r="E604" s="380"/>
    </row>
    <row r="605" spans="1:13" ht="12.75" customHeight="1" outlineLevel="1">
      <c r="A605" s="411" t="s">
        <v>154</v>
      </c>
      <c r="B605" s="393" t="s">
        <v>153</v>
      </c>
      <c r="C605" s="410"/>
      <c r="D605" s="380"/>
      <c r="E605" s="380"/>
    </row>
    <row r="606" spans="1:13" ht="12.75" customHeight="1" outlineLevel="1">
      <c r="A606" s="409" t="s">
        <v>152</v>
      </c>
      <c r="B606" s="408">
        <v>0.05</v>
      </c>
      <c r="C606" s="407"/>
      <c r="D606" s="380"/>
      <c r="E606" s="380"/>
    </row>
    <row r="607" spans="1:13" ht="12.75" customHeight="1" outlineLevel="1">
      <c r="A607" s="380"/>
      <c r="B607" s="392"/>
      <c r="C607" s="380"/>
      <c r="D607" s="380"/>
      <c r="E607" s="380"/>
    </row>
    <row r="608" spans="1:13" ht="12.75" customHeight="1" outlineLevel="1">
      <c r="A608" s="380" t="s">
        <v>137</v>
      </c>
      <c r="B608" s="406" t="s">
        <v>151</v>
      </c>
      <c r="C608" s="405">
        <v>2012</v>
      </c>
      <c r="D608" s="405">
        <v>2013</v>
      </c>
      <c r="E608" s="405">
        <v>2014</v>
      </c>
      <c r="F608" s="405">
        <v>2015</v>
      </c>
      <c r="G608" s="405">
        <v>2016</v>
      </c>
      <c r="H608" s="404">
        <v>2017</v>
      </c>
      <c r="I608" s="405">
        <v>2018</v>
      </c>
      <c r="J608" s="405">
        <v>2019</v>
      </c>
      <c r="K608" s="405">
        <v>2020</v>
      </c>
      <c r="L608" s="405">
        <v>2021</v>
      </c>
      <c r="M608" s="404">
        <v>2022</v>
      </c>
    </row>
    <row r="609" spans="1:23" ht="12.75" customHeight="1" outlineLevel="1">
      <c r="A609" s="402" t="s">
        <v>150</v>
      </c>
      <c r="B609" s="401">
        <v>0</v>
      </c>
      <c r="C609" s="400">
        <v>0</v>
      </c>
      <c r="D609" s="615">
        <v>90.344980505123758</v>
      </c>
      <c r="E609" s="616">
        <v>98.320428527114714</v>
      </c>
      <c r="F609" s="616">
        <v>103.7539594805359</v>
      </c>
      <c r="G609" s="616">
        <v>77.663486793848918</v>
      </c>
      <c r="H609" s="617">
        <v>83.55</v>
      </c>
      <c r="I609" s="399"/>
      <c r="J609" s="398"/>
      <c r="K609" s="398"/>
      <c r="L609" s="398"/>
      <c r="M609" s="397"/>
    </row>
    <row r="610" spans="1:23" ht="12.75" customHeight="1" outlineLevel="1">
      <c r="A610" s="380"/>
      <c r="B610" s="392"/>
      <c r="C610" s="380"/>
    </row>
    <row r="611" spans="1:23" ht="12.75" customHeight="1" outlineLevel="1">
      <c r="B611" s="364">
        <v>1996</v>
      </c>
      <c r="C611" s="362">
        <v>1997</v>
      </c>
      <c r="D611" s="364">
        <v>1998</v>
      </c>
      <c r="E611" s="363">
        <v>1999</v>
      </c>
      <c r="F611" s="363">
        <v>2000</v>
      </c>
      <c r="G611" s="363">
        <v>2001</v>
      </c>
      <c r="H611" s="362">
        <v>2002</v>
      </c>
      <c r="I611" s="364">
        <v>2003</v>
      </c>
      <c r="J611" s="363">
        <v>2004</v>
      </c>
      <c r="K611" s="363">
        <v>2005</v>
      </c>
      <c r="L611" s="363">
        <v>2006</v>
      </c>
      <c r="M611" s="362">
        <v>2007</v>
      </c>
      <c r="N611" s="364">
        <v>2008</v>
      </c>
      <c r="O611" s="363">
        <v>2009</v>
      </c>
      <c r="P611" s="363">
        <v>2010</v>
      </c>
      <c r="Q611" s="363">
        <v>2011</v>
      </c>
      <c r="R611" s="362">
        <v>2012</v>
      </c>
      <c r="S611" s="364">
        <v>2013</v>
      </c>
      <c r="T611" s="363">
        <v>2014</v>
      </c>
      <c r="U611" s="363">
        <v>2015</v>
      </c>
      <c r="V611" s="363">
        <v>2016</v>
      </c>
      <c r="W611" s="362">
        <v>2017</v>
      </c>
    </row>
    <row r="612" spans="1:23" ht="12.75" customHeight="1" outlineLevel="1">
      <c r="A612" s="394" t="s">
        <v>2</v>
      </c>
      <c r="B612" s="393">
        <v>0</v>
      </c>
      <c r="C612" s="391">
        <v>0</v>
      </c>
      <c r="D612" s="393">
        <v>0</v>
      </c>
      <c r="E612" s="392">
        <v>0</v>
      </c>
      <c r="F612" s="392">
        <v>0</v>
      </c>
      <c r="G612" s="392">
        <v>0</v>
      </c>
      <c r="H612" s="391">
        <v>0</v>
      </c>
      <c r="I612" s="393">
        <v>0</v>
      </c>
      <c r="J612" s="392">
        <v>0</v>
      </c>
      <c r="K612" s="392">
        <v>0</v>
      </c>
      <c r="L612" s="392">
        <v>0</v>
      </c>
      <c r="M612" s="391">
        <v>0</v>
      </c>
      <c r="N612" s="390">
        <v>0</v>
      </c>
      <c r="O612" s="392">
        <v>0</v>
      </c>
      <c r="P612" s="392">
        <v>0</v>
      </c>
      <c r="Q612" s="392">
        <v>0</v>
      </c>
      <c r="R612" s="391">
        <v>0</v>
      </c>
      <c r="S612" s="390">
        <v>0</v>
      </c>
      <c r="T612" s="392">
        <v>88.086355992495669</v>
      </c>
      <c r="U612" s="392">
        <v>179.43152478117631</v>
      </c>
      <c r="V612" s="392">
        <v>271.15836482308686</v>
      </c>
      <c r="W612" s="391">
        <v>332.25929602145084</v>
      </c>
    </row>
    <row r="613" spans="1:23" ht="12.75" customHeight="1" outlineLevel="1">
      <c r="A613" s="389" t="s">
        <v>149</v>
      </c>
      <c r="B613" s="393">
        <v>0</v>
      </c>
      <c r="C613" s="391">
        <v>0</v>
      </c>
      <c r="D613" s="393">
        <v>0</v>
      </c>
      <c r="E613" s="392">
        <v>0</v>
      </c>
      <c r="F613" s="392">
        <v>0</v>
      </c>
      <c r="G613" s="392">
        <v>0</v>
      </c>
      <c r="H613" s="391">
        <v>0</v>
      </c>
      <c r="I613" s="393">
        <v>0</v>
      </c>
      <c r="J613" s="392">
        <v>0</v>
      </c>
      <c r="K613" s="392">
        <v>0</v>
      </c>
      <c r="L613" s="392">
        <v>0</v>
      </c>
      <c r="M613" s="391">
        <v>0</v>
      </c>
      <c r="N613" s="393">
        <v>0</v>
      </c>
      <c r="O613" s="392">
        <v>0</v>
      </c>
      <c r="P613" s="392">
        <v>0</v>
      </c>
      <c r="Q613" s="392">
        <v>0</v>
      </c>
      <c r="R613" s="391">
        <v>0</v>
      </c>
      <c r="S613" s="393">
        <v>90.344980505123758</v>
      </c>
      <c r="T613" s="392">
        <v>98.320428527114714</v>
      </c>
      <c r="U613" s="392">
        <v>103.7539594805359</v>
      </c>
      <c r="V613" s="392">
        <v>77.663486793848918</v>
      </c>
      <c r="W613" s="391">
        <v>83.55</v>
      </c>
    </row>
    <row r="614" spans="1:23" ht="12.75" customHeight="1" outlineLevel="1">
      <c r="A614" s="389" t="s">
        <v>148</v>
      </c>
      <c r="B614" s="347">
        <v>0</v>
      </c>
      <c r="C614" s="347">
        <v>0</v>
      </c>
      <c r="D614" s="369">
        <v>0</v>
      </c>
      <c r="E614" s="347">
        <v>0</v>
      </c>
      <c r="F614" s="347">
        <v>0</v>
      </c>
      <c r="G614" s="347">
        <v>0</v>
      </c>
      <c r="H614" s="368">
        <v>0</v>
      </c>
      <c r="I614" s="369">
        <v>0</v>
      </c>
      <c r="J614" s="347">
        <v>0</v>
      </c>
      <c r="K614" s="347">
        <v>0</v>
      </c>
      <c r="L614" s="347">
        <v>0</v>
      </c>
      <c r="M614" s="368">
        <v>0</v>
      </c>
      <c r="N614" s="369">
        <v>0</v>
      </c>
      <c r="O614" s="347">
        <v>0</v>
      </c>
      <c r="P614" s="347">
        <v>0</v>
      </c>
      <c r="Q614" s="347">
        <v>0</v>
      </c>
      <c r="R614" s="368">
        <v>0</v>
      </c>
      <c r="S614" s="472">
        <v>2.2586245126280939</v>
      </c>
      <c r="T614" s="471">
        <v>6.9752597384340564</v>
      </c>
      <c r="U614" s="471">
        <v>12.027119438625322</v>
      </c>
      <c r="V614" s="471">
        <v>16.562555595484945</v>
      </c>
      <c r="W614" s="471">
        <v>20.592892765331165</v>
      </c>
    </row>
    <row r="615" spans="1:23" ht="12.75" customHeight="1" outlineLevel="1">
      <c r="A615" s="388" t="s">
        <v>113</v>
      </c>
      <c r="B615" s="387">
        <v>0</v>
      </c>
      <c r="C615" s="385">
        <v>0</v>
      </c>
      <c r="D615" s="387">
        <v>0</v>
      </c>
      <c r="E615" s="386">
        <v>0</v>
      </c>
      <c r="F615" s="386">
        <v>0</v>
      </c>
      <c r="G615" s="386">
        <v>0</v>
      </c>
      <c r="H615" s="385">
        <v>0</v>
      </c>
      <c r="I615" s="387">
        <v>0</v>
      </c>
      <c r="J615" s="386">
        <v>0</v>
      </c>
      <c r="K615" s="386">
        <v>0</v>
      </c>
      <c r="L615" s="386">
        <v>0</v>
      </c>
      <c r="M615" s="385">
        <v>0</v>
      </c>
      <c r="N615" s="387">
        <v>0</v>
      </c>
      <c r="O615" s="386">
        <v>0</v>
      </c>
      <c r="P615" s="386">
        <v>0</v>
      </c>
      <c r="Q615" s="386">
        <v>0</v>
      </c>
      <c r="R615" s="385">
        <v>0</v>
      </c>
      <c r="S615" s="387">
        <v>88.086355992495669</v>
      </c>
      <c r="T615" s="386">
        <v>179.43152478117631</v>
      </c>
      <c r="U615" s="386">
        <v>271.15836482308686</v>
      </c>
      <c r="V615" s="386">
        <v>332.25929602145084</v>
      </c>
      <c r="W615" s="385">
        <v>395.21640325611969</v>
      </c>
    </row>
    <row r="616" spans="1:23" ht="12.75" customHeight="1" outlineLevel="1"/>
    <row r="617" spans="1:23" ht="12.75" customHeight="1" outlineLevel="1">
      <c r="A617" s="350" t="s">
        <v>134</v>
      </c>
    </row>
    <row r="618" spans="1:23" ht="12.75" customHeight="1" outlineLevel="1">
      <c r="A618" s="414" t="s">
        <v>131</v>
      </c>
      <c r="B618" s="413">
        <v>0</v>
      </c>
      <c r="C618" s="412"/>
      <c r="D618" s="380"/>
      <c r="E618" s="380"/>
    </row>
    <row r="619" spans="1:23" ht="12.75" customHeight="1" outlineLevel="1">
      <c r="A619" s="411" t="s">
        <v>155</v>
      </c>
      <c r="B619" s="393">
        <v>15</v>
      </c>
      <c r="C619" s="410"/>
      <c r="D619" s="380"/>
      <c r="E619" s="380"/>
    </row>
    <row r="620" spans="1:23" ht="12.75" customHeight="1" outlineLevel="1">
      <c r="A620" s="411" t="s">
        <v>154</v>
      </c>
      <c r="B620" s="393" t="s">
        <v>153</v>
      </c>
      <c r="C620" s="410"/>
      <c r="D620" s="380"/>
      <c r="E620" s="380"/>
    </row>
    <row r="621" spans="1:23" ht="12.75" customHeight="1" outlineLevel="1">
      <c r="A621" s="409" t="s">
        <v>152</v>
      </c>
      <c r="B621" s="408">
        <v>6.6666666666666666E-2</v>
      </c>
      <c r="C621" s="407"/>
      <c r="D621" s="380"/>
      <c r="E621" s="380"/>
    </row>
    <row r="622" spans="1:23" ht="12.75" customHeight="1" outlineLevel="1">
      <c r="A622" s="380"/>
      <c r="B622" s="392"/>
      <c r="C622" s="380"/>
      <c r="D622" s="380"/>
      <c r="E622" s="380"/>
    </row>
    <row r="623" spans="1:23" ht="12.75" customHeight="1" outlineLevel="1">
      <c r="A623" s="380" t="s">
        <v>137</v>
      </c>
      <c r="B623" s="406" t="s">
        <v>151</v>
      </c>
      <c r="C623" s="405">
        <v>2012</v>
      </c>
      <c r="D623" s="405">
        <v>2013</v>
      </c>
      <c r="E623" s="405">
        <v>2014</v>
      </c>
      <c r="F623" s="405">
        <v>2015</v>
      </c>
      <c r="G623" s="405">
        <v>2016</v>
      </c>
      <c r="H623" s="404">
        <v>2017</v>
      </c>
      <c r="I623" s="405">
        <v>2018</v>
      </c>
      <c r="J623" s="405">
        <v>2019</v>
      </c>
      <c r="K623" s="405">
        <v>2020</v>
      </c>
      <c r="L623" s="405">
        <v>2021</v>
      </c>
      <c r="M623" s="404">
        <v>2022</v>
      </c>
    </row>
    <row r="624" spans="1:23" ht="12.75" customHeight="1" outlineLevel="1">
      <c r="A624" s="402" t="s">
        <v>150</v>
      </c>
      <c r="B624" s="401">
        <v>0</v>
      </c>
      <c r="C624" s="400">
        <v>0</v>
      </c>
      <c r="D624" s="615">
        <v>5.3372583564629723</v>
      </c>
      <c r="E624" s="616">
        <v>6.9870116760018712</v>
      </c>
      <c r="F624" s="616">
        <v>7.1590782823846224</v>
      </c>
      <c r="G624" s="616">
        <v>8.0572517454619259</v>
      </c>
      <c r="H624" s="617">
        <v>10.272913892078071</v>
      </c>
      <c r="I624" s="399"/>
      <c r="J624" s="398"/>
      <c r="K624" s="398"/>
      <c r="L624" s="398"/>
      <c r="M624" s="397"/>
    </row>
    <row r="625" spans="1:23" ht="12.75" customHeight="1" outlineLevel="1">
      <c r="A625" s="380"/>
      <c r="B625" s="392"/>
      <c r="C625" s="380"/>
    </row>
    <row r="626" spans="1:23" ht="12.75" customHeight="1" outlineLevel="1">
      <c r="B626" s="364">
        <v>1996</v>
      </c>
      <c r="C626" s="362">
        <v>1997</v>
      </c>
      <c r="D626" s="364">
        <v>1998</v>
      </c>
      <c r="E626" s="363">
        <v>1999</v>
      </c>
      <c r="F626" s="363">
        <v>2000</v>
      </c>
      <c r="G626" s="363">
        <v>2001</v>
      </c>
      <c r="H626" s="362">
        <v>2002</v>
      </c>
      <c r="I626" s="364">
        <v>2003</v>
      </c>
      <c r="J626" s="363">
        <v>2004</v>
      </c>
      <c r="K626" s="363">
        <v>2005</v>
      </c>
      <c r="L626" s="363">
        <v>2006</v>
      </c>
      <c r="M626" s="362">
        <v>2007</v>
      </c>
      <c r="N626" s="364">
        <v>2008</v>
      </c>
      <c r="O626" s="363">
        <v>2009</v>
      </c>
      <c r="P626" s="363">
        <v>2010</v>
      </c>
      <c r="Q626" s="363">
        <v>2011</v>
      </c>
      <c r="R626" s="362">
        <v>2012</v>
      </c>
      <c r="S626" s="364">
        <v>2013</v>
      </c>
      <c r="T626" s="363">
        <v>2014</v>
      </c>
      <c r="U626" s="363">
        <v>2015</v>
      </c>
      <c r="V626" s="363">
        <v>2016</v>
      </c>
      <c r="W626" s="362">
        <v>2017</v>
      </c>
    </row>
    <row r="627" spans="1:23" ht="12.75" customHeight="1" outlineLevel="1">
      <c r="A627" s="394" t="s">
        <v>2</v>
      </c>
      <c r="B627" s="393">
        <v>0</v>
      </c>
      <c r="C627" s="391">
        <v>0</v>
      </c>
      <c r="D627" s="393">
        <v>0</v>
      </c>
      <c r="E627" s="392">
        <v>0</v>
      </c>
      <c r="F627" s="392">
        <v>0</v>
      </c>
      <c r="G627" s="392">
        <v>0</v>
      </c>
      <c r="H627" s="391">
        <v>0</v>
      </c>
      <c r="I627" s="393">
        <v>0</v>
      </c>
      <c r="J627" s="392">
        <v>0</v>
      </c>
      <c r="K627" s="392">
        <v>0</v>
      </c>
      <c r="L627" s="392">
        <v>0</v>
      </c>
      <c r="M627" s="391">
        <v>0</v>
      </c>
      <c r="N627" s="390">
        <v>0</v>
      </c>
      <c r="O627" s="392">
        <v>0</v>
      </c>
      <c r="P627" s="392">
        <v>0</v>
      </c>
      <c r="Q627" s="392">
        <v>0</v>
      </c>
      <c r="R627" s="391">
        <v>0</v>
      </c>
      <c r="S627" s="390">
        <v>0</v>
      </c>
      <c r="T627" s="392">
        <v>5.1593497445808731</v>
      </c>
      <c r="U627" s="392">
        <v>11.557643807618485</v>
      </c>
      <c r="V627" s="392">
        <v>17.656468145092628</v>
      </c>
      <c r="W627" s="391">
        <v>24.14625494471586</v>
      </c>
    </row>
    <row r="628" spans="1:23" ht="12.75" customHeight="1" outlineLevel="1">
      <c r="A628" s="389" t="s">
        <v>149</v>
      </c>
      <c r="B628" s="393">
        <v>0</v>
      </c>
      <c r="C628" s="391">
        <v>0</v>
      </c>
      <c r="D628" s="393">
        <v>0</v>
      </c>
      <c r="E628" s="392">
        <v>0</v>
      </c>
      <c r="F628" s="392">
        <v>0</v>
      </c>
      <c r="G628" s="392">
        <v>0</v>
      </c>
      <c r="H628" s="391">
        <v>0</v>
      </c>
      <c r="I628" s="393">
        <v>0</v>
      </c>
      <c r="J628" s="392">
        <v>0</v>
      </c>
      <c r="K628" s="392">
        <v>0</v>
      </c>
      <c r="L628" s="392">
        <v>0</v>
      </c>
      <c r="M628" s="391">
        <v>0</v>
      </c>
      <c r="N628" s="393">
        <v>0</v>
      </c>
      <c r="O628" s="392">
        <v>0</v>
      </c>
      <c r="P628" s="392">
        <v>0</v>
      </c>
      <c r="Q628" s="392">
        <v>0</v>
      </c>
      <c r="R628" s="391">
        <v>0</v>
      </c>
      <c r="S628" s="393">
        <v>5.3372583564629723</v>
      </c>
      <c r="T628" s="392">
        <v>6.9870116760018712</v>
      </c>
      <c r="U628" s="392">
        <v>7.1590782823846224</v>
      </c>
      <c r="V628" s="392">
        <v>8.0572517454619259</v>
      </c>
      <c r="W628" s="391">
        <v>10.272913892078071</v>
      </c>
    </row>
    <row r="629" spans="1:23" ht="12.75" customHeight="1" outlineLevel="1">
      <c r="A629" s="389" t="s">
        <v>148</v>
      </c>
      <c r="B629" s="347">
        <v>0</v>
      </c>
      <c r="C629" s="347">
        <v>0</v>
      </c>
      <c r="D629" s="369">
        <v>0</v>
      </c>
      <c r="E629" s="347">
        <v>0</v>
      </c>
      <c r="F629" s="347">
        <v>0</v>
      </c>
      <c r="G629" s="347">
        <v>0</v>
      </c>
      <c r="H629" s="368">
        <v>0</v>
      </c>
      <c r="I629" s="369">
        <v>0</v>
      </c>
      <c r="J629" s="347">
        <v>0</v>
      </c>
      <c r="K629" s="347">
        <v>0</v>
      </c>
      <c r="L629" s="347">
        <v>0</v>
      </c>
      <c r="M629" s="368">
        <v>0</v>
      </c>
      <c r="N629" s="369">
        <v>0</v>
      </c>
      <c r="O629" s="347">
        <v>0</v>
      </c>
      <c r="P629" s="347">
        <v>0</v>
      </c>
      <c r="Q629" s="347">
        <v>0</v>
      </c>
      <c r="R629" s="368">
        <v>0</v>
      </c>
      <c r="S629" s="437">
        <v>0.17790861188209908</v>
      </c>
      <c r="T629" s="436">
        <v>0.58871761296426051</v>
      </c>
      <c r="U629" s="436">
        <v>1.0602539449104771</v>
      </c>
      <c r="V629" s="436">
        <v>1.5674649458386951</v>
      </c>
      <c r="W629" s="436">
        <v>2.1784704670900283</v>
      </c>
    </row>
    <row r="630" spans="1:23" ht="12.75" customHeight="1" outlineLevel="1">
      <c r="A630" s="388" t="s">
        <v>113</v>
      </c>
      <c r="B630" s="387">
        <v>0</v>
      </c>
      <c r="C630" s="385">
        <v>0</v>
      </c>
      <c r="D630" s="387">
        <v>0</v>
      </c>
      <c r="E630" s="386">
        <v>0</v>
      </c>
      <c r="F630" s="386">
        <v>0</v>
      </c>
      <c r="G630" s="386">
        <v>0</v>
      </c>
      <c r="H630" s="385">
        <v>0</v>
      </c>
      <c r="I630" s="387">
        <v>0</v>
      </c>
      <c r="J630" s="386">
        <v>0</v>
      </c>
      <c r="K630" s="386">
        <v>0</v>
      </c>
      <c r="L630" s="386">
        <v>0</v>
      </c>
      <c r="M630" s="385">
        <v>0</v>
      </c>
      <c r="N630" s="387">
        <v>0</v>
      </c>
      <c r="O630" s="386">
        <v>0</v>
      </c>
      <c r="P630" s="386">
        <v>0</v>
      </c>
      <c r="Q630" s="386">
        <v>0</v>
      </c>
      <c r="R630" s="385">
        <v>0</v>
      </c>
      <c r="S630" s="387">
        <v>5.1593497445808731</v>
      </c>
      <c r="T630" s="386">
        <v>11.557643807618485</v>
      </c>
      <c r="U630" s="386">
        <v>17.656468145092628</v>
      </c>
      <c r="V630" s="386">
        <v>24.14625494471586</v>
      </c>
      <c r="W630" s="385">
        <v>32.2406983697039</v>
      </c>
    </row>
    <row r="631" spans="1:23" ht="12.75" customHeight="1" outlineLevel="1"/>
    <row r="632" spans="1:23" ht="12.75" customHeight="1" outlineLevel="1">
      <c r="A632" s="350" t="s">
        <v>160</v>
      </c>
    </row>
    <row r="633" spans="1:23" ht="12.75" customHeight="1" outlineLevel="1">
      <c r="A633" s="414" t="s">
        <v>131</v>
      </c>
      <c r="B633" s="413">
        <v>0</v>
      </c>
      <c r="C633" s="412"/>
      <c r="D633" s="380"/>
      <c r="E633" s="380"/>
    </row>
    <row r="634" spans="1:23" ht="12.75" customHeight="1" outlineLevel="1">
      <c r="A634" s="411" t="s">
        <v>155</v>
      </c>
      <c r="B634" s="393">
        <v>15</v>
      </c>
      <c r="C634" s="410"/>
      <c r="D634" s="380"/>
      <c r="E634" s="380"/>
    </row>
    <row r="635" spans="1:23" ht="12.75" customHeight="1" outlineLevel="1">
      <c r="A635" s="411" t="s">
        <v>154</v>
      </c>
      <c r="B635" s="393" t="s">
        <v>153</v>
      </c>
      <c r="C635" s="410"/>
      <c r="D635" s="380"/>
      <c r="E635" s="380"/>
    </row>
    <row r="636" spans="1:23" ht="12.75" customHeight="1" outlineLevel="1">
      <c r="A636" s="409" t="s">
        <v>152</v>
      </c>
      <c r="B636" s="408">
        <v>6.6666666666666666E-2</v>
      </c>
      <c r="C636" s="407"/>
      <c r="D636" s="380"/>
      <c r="E636" s="380"/>
    </row>
    <row r="637" spans="1:23" ht="12.75" customHeight="1" outlineLevel="1">
      <c r="A637" s="380"/>
      <c r="B637" s="392"/>
      <c r="C637" s="380"/>
      <c r="D637" s="380"/>
      <c r="E637" s="380"/>
    </row>
    <row r="638" spans="1:23" ht="12.75" customHeight="1" outlineLevel="1">
      <c r="A638" s="380" t="s">
        <v>137</v>
      </c>
      <c r="B638" s="406" t="s">
        <v>151</v>
      </c>
      <c r="C638" s="405">
        <v>2012</v>
      </c>
      <c r="D638" s="405">
        <v>2013</v>
      </c>
      <c r="E638" s="405">
        <v>2014</v>
      </c>
      <c r="F638" s="405">
        <v>2015</v>
      </c>
      <c r="G638" s="405">
        <v>2016</v>
      </c>
      <c r="H638" s="404">
        <v>2017</v>
      </c>
      <c r="I638" s="405">
        <v>2018</v>
      </c>
      <c r="J638" s="405">
        <v>2019</v>
      </c>
      <c r="K638" s="405">
        <v>2020</v>
      </c>
      <c r="L638" s="405">
        <v>2021</v>
      </c>
      <c r="M638" s="404">
        <v>2022</v>
      </c>
    </row>
    <row r="639" spans="1:23" ht="12.75" customHeight="1" outlineLevel="1">
      <c r="A639" s="402" t="s">
        <v>150</v>
      </c>
      <c r="B639" s="401">
        <v>0</v>
      </c>
      <c r="C639" s="400">
        <v>0</v>
      </c>
      <c r="D639" s="615">
        <v>3.1779095557565773</v>
      </c>
      <c r="E639" s="616">
        <v>3.5224474483624997</v>
      </c>
      <c r="F639" s="616">
        <v>2.4508077064505125</v>
      </c>
      <c r="G639" s="616">
        <v>3.2538644617253887</v>
      </c>
      <c r="H639" s="617">
        <v>5.0170861079219282</v>
      </c>
      <c r="I639" s="399"/>
      <c r="J639" s="398"/>
      <c r="K639" s="398"/>
      <c r="L639" s="398"/>
      <c r="M639" s="397"/>
    </row>
    <row r="640" spans="1:23" ht="12.75" customHeight="1" outlineLevel="1">
      <c r="A640" s="380"/>
      <c r="B640" s="392"/>
      <c r="C640" s="380"/>
    </row>
    <row r="641" spans="1:23" ht="12.75" customHeight="1" outlineLevel="1">
      <c r="B641" s="364">
        <v>1996</v>
      </c>
      <c r="C641" s="362">
        <v>1997</v>
      </c>
      <c r="D641" s="364">
        <v>1998</v>
      </c>
      <c r="E641" s="363">
        <v>1999</v>
      </c>
      <c r="F641" s="363">
        <v>2000</v>
      </c>
      <c r="G641" s="363">
        <v>2001</v>
      </c>
      <c r="H641" s="362">
        <v>2002</v>
      </c>
      <c r="I641" s="364">
        <v>2003</v>
      </c>
      <c r="J641" s="363">
        <v>2004</v>
      </c>
      <c r="K641" s="363">
        <v>2005</v>
      </c>
      <c r="L641" s="363">
        <v>2006</v>
      </c>
      <c r="M641" s="362">
        <v>2007</v>
      </c>
      <c r="N641" s="364">
        <v>2008</v>
      </c>
      <c r="O641" s="363">
        <v>2009</v>
      </c>
      <c r="P641" s="363">
        <v>2010</v>
      </c>
      <c r="Q641" s="363">
        <v>2011</v>
      </c>
      <c r="R641" s="362">
        <v>2012</v>
      </c>
      <c r="S641" s="364">
        <v>2013</v>
      </c>
      <c r="T641" s="363">
        <v>2014</v>
      </c>
      <c r="U641" s="363">
        <v>2015</v>
      </c>
      <c r="V641" s="363">
        <v>2016</v>
      </c>
      <c r="W641" s="362">
        <v>2017</v>
      </c>
    </row>
    <row r="642" spans="1:23" ht="12.75" customHeight="1" outlineLevel="1">
      <c r="A642" s="394" t="s">
        <v>2</v>
      </c>
      <c r="B642" s="393">
        <v>0</v>
      </c>
      <c r="C642" s="391">
        <v>0</v>
      </c>
      <c r="D642" s="393">
        <v>0</v>
      </c>
      <c r="E642" s="392">
        <v>0</v>
      </c>
      <c r="F642" s="392">
        <v>0</v>
      </c>
      <c r="G642" s="392">
        <v>0</v>
      </c>
      <c r="H642" s="391">
        <v>0</v>
      </c>
      <c r="I642" s="393">
        <v>0</v>
      </c>
      <c r="J642" s="392">
        <v>0</v>
      </c>
      <c r="K642" s="392">
        <v>0</v>
      </c>
      <c r="L642" s="392">
        <v>0</v>
      </c>
      <c r="M642" s="391">
        <v>0</v>
      </c>
      <c r="N642" s="390">
        <v>0</v>
      </c>
      <c r="O642" s="392">
        <v>0</v>
      </c>
      <c r="P642" s="392">
        <v>0</v>
      </c>
      <c r="Q642" s="392">
        <v>0</v>
      </c>
      <c r="R642" s="391">
        <v>0</v>
      </c>
      <c r="S642" s="390">
        <v>0</v>
      </c>
      <c r="T642" s="392">
        <v>3.0719792372313579</v>
      </c>
      <c r="U642" s="392">
        <v>6.2651511335980024</v>
      </c>
      <c r="V642" s="392">
        <v>8.1875747828922254</v>
      </c>
      <c r="W642" s="391">
        <v>10.722899448522128</v>
      </c>
    </row>
    <row r="643" spans="1:23" ht="12.75" customHeight="1" outlineLevel="1">
      <c r="A643" s="389" t="s">
        <v>149</v>
      </c>
      <c r="B643" s="393">
        <v>0</v>
      </c>
      <c r="C643" s="391">
        <v>0</v>
      </c>
      <c r="D643" s="393">
        <v>0</v>
      </c>
      <c r="E643" s="392">
        <v>0</v>
      </c>
      <c r="F643" s="392">
        <v>0</v>
      </c>
      <c r="G643" s="392">
        <v>0</v>
      </c>
      <c r="H643" s="391">
        <v>0</v>
      </c>
      <c r="I643" s="393">
        <v>0</v>
      </c>
      <c r="J643" s="392">
        <v>0</v>
      </c>
      <c r="K643" s="392">
        <v>0</v>
      </c>
      <c r="L643" s="392">
        <v>0</v>
      </c>
      <c r="M643" s="391">
        <v>0</v>
      </c>
      <c r="N643" s="393">
        <v>0</v>
      </c>
      <c r="O643" s="392">
        <v>0</v>
      </c>
      <c r="P643" s="392">
        <v>0</v>
      </c>
      <c r="Q643" s="392">
        <v>0</v>
      </c>
      <c r="R643" s="391">
        <v>0</v>
      </c>
      <c r="S643" s="393">
        <v>3.1779095557565773</v>
      </c>
      <c r="T643" s="392">
        <v>3.5224474483624997</v>
      </c>
      <c r="U643" s="392">
        <v>2.4508077064505125</v>
      </c>
      <c r="V643" s="392">
        <v>3.2538644617253887</v>
      </c>
      <c r="W643" s="391">
        <v>5.0170861079219282</v>
      </c>
    </row>
    <row r="644" spans="1:23" ht="12.75" customHeight="1" outlineLevel="1">
      <c r="A644" s="389" t="s">
        <v>148</v>
      </c>
      <c r="B644" s="393">
        <v>0</v>
      </c>
      <c r="C644" s="391">
        <v>0</v>
      </c>
      <c r="D644" s="393">
        <v>0</v>
      </c>
      <c r="E644" s="392">
        <v>0</v>
      </c>
      <c r="F644" s="392">
        <v>0</v>
      </c>
      <c r="G644" s="392">
        <v>0</v>
      </c>
      <c r="H644" s="391">
        <v>0</v>
      </c>
      <c r="I644" s="393">
        <v>0</v>
      </c>
      <c r="J644" s="392">
        <v>0</v>
      </c>
      <c r="K644" s="392">
        <v>0</v>
      </c>
      <c r="L644" s="392">
        <v>0</v>
      </c>
      <c r="M644" s="391">
        <v>0</v>
      </c>
      <c r="N644" s="393">
        <v>0</v>
      </c>
      <c r="O644" s="392">
        <v>0</v>
      </c>
      <c r="P644" s="392">
        <v>0</v>
      </c>
      <c r="Q644" s="392">
        <v>0</v>
      </c>
      <c r="R644" s="391">
        <v>0</v>
      </c>
      <c r="S644" s="393">
        <v>0.10593031852521924</v>
      </c>
      <c r="T644" s="392">
        <v>0.32927555199585518</v>
      </c>
      <c r="U644" s="392">
        <v>0.52838405715628889</v>
      </c>
      <c r="V644" s="392">
        <v>0.71853979609548557</v>
      </c>
      <c r="W644" s="391">
        <v>0.99423814841706271</v>
      </c>
    </row>
    <row r="645" spans="1:23" ht="12.75" customHeight="1" outlineLevel="1">
      <c r="A645" s="388" t="s">
        <v>113</v>
      </c>
      <c r="B645" s="387">
        <v>0</v>
      </c>
      <c r="C645" s="385">
        <v>0</v>
      </c>
      <c r="D645" s="387">
        <v>0</v>
      </c>
      <c r="E645" s="386">
        <v>0</v>
      </c>
      <c r="F645" s="386">
        <v>0</v>
      </c>
      <c r="G645" s="386">
        <v>0</v>
      </c>
      <c r="H645" s="385">
        <v>0</v>
      </c>
      <c r="I645" s="387">
        <v>0</v>
      </c>
      <c r="J645" s="386">
        <v>0</v>
      </c>
      <c r="K645" s="386">
        <v>0</v>
      </c>
      <c r="L645" s="386">
        <v>0</v>
      </c>
      <c r="M645" s="385">
        <v>0</v>
      </c>
      <c r="N645" s="387">
        <v>0</v>
      </c>
      <c r="O645" s="386">
        <v>0</v>
      </c>
      <c r="P645" s="386">
        <v>0</v>
      </c>
      <c r="Q645" s="386">
        <v>0</v>
      </c>
      <c r="R645" s="385">
        <v>0</v>
      </c>
      <c r="S645" s="387">
        <v>3.0719792372313579</v>
      </c>
      <c r="T645" s="386">
        <v>6.2651511335980024</v>
      </c>
      <c r="U645" s="386">
        <v>8.1875747828922254</v>
      </c>
      <c r="V645" s="386">
        <v>10.722899448522128</v>
      </c>
      <c r="W645" s="385">
        <v>14.745747408026993</v>
      </c>
    </row>
    <row r="646" spans="1:23" ht="12.75" customHeight="1" outlineLevel="1">
      <c r="M646" s="438"/>
    </row>
    <row r="647" spans="1:23" ht="12.75" customHeight="1" outlineLevel="1">
      <c r="A647" s="470" t="s">
        <v>123</v>
      </c>
    </row>
    <row r="648" spans="1:23" ht="12.75" customHeight="1" outlineLevel="1">
      <c r="A648" s="414" t="s">
        <v>131</v>
      </c>
      <c r="B648" s="413">
        <v>0</v>
      </c>
      <c r="C648" s="412"/>
      <c r="D648" s="380"/>
      <c r="E648" s="380"/>
    </row>
    <row r="649" spans="1:23" ht="12.75" customHeight="1" outlineLevel="1">
      <c r="A649" s="411" t="s">
        <v>155</v>
      </c>
      <c r="B649" s="393">
        <v>40</v>
      </c>
      <c r="C649" s="410"/>
      <c r="D649" s="380"/>
      <c r="E649" s="380"/>
    </row>
    <row r="650" spans="1:23" ht="12.75" customHeight="1" outlineLevel="1">
      <c r="A650" s="411" t="s">
        <v>154</v>
      </c>
      <c r="B650" s="393" t="s">
        <v>153</v>
      </c>
      <c r="C650" s="410"/>
      <c r="D650" s="380"/>
      <c r="E650" s="380"/>
    </row>
    <row r="651" spans="1:23" ht="12.75" customHeight="1" outlineLevel="1">
      <c r="A651" s="409" t="s">
        <v>152</v>
      </c>
      <c r="B651" s="408">
        <v>2.5000000000000001E-2</v>
      </c>
      <c r="C651" s="407"/>
      <c r="D651" s="380"/>
      <c r="E651" s="380"/>
    </row>
    <row r="652" spans="1:23" ht="12.75" customHeight="1" outlineLevel="1">
      <c r="A652" s="380"/>
      <c r="B652" s="392"/>
      <c r="C652" s="380"/>
      <c r="D652" s="380"/>
      <c r="E652" s="380"/>
    </row>
    <row r="653" spans="1:23" ht="12.75" customHeight="1" outlineLevel="1">
      <c r="A653" s="380" t="s">
        <v>137</v>
      </c>
      <c r="B653" s="406" t="s">
        <v>151</v>
      </c>
      <c r="C653" s="405">
        <v>2012</v>
      </c>
      <c r="D653" s="405">
        <v>2013</v>
      </c>
      <c r="E653" s="405">
        <v>2014</v>
      </c>
      <c r="F653" s="405">
        <v>2015</v>
      </c>
      <c r="G653" s="405">
        <v>2016</v>
      </c>
      <c r="H653" s="404">
        <v>2017</v>
      </c>
      <c r="I653" s="405">
        <v>2018</v>
      </c>
      <c r="J653" s="405">
        <v>2019</v>
      </c>
      <c r="K653" s="405">
        <v>2020</v>
      </c>
      <c r="L653" s="405">
        <v>2021</v>
      </c>
      <c r="M653" s="404">
        <v>2022</v>
      </c>
    </row>
    <row r="654" spans="1:23" ht="12.75" customHeight="1" outlineLevel="1">
      <c r="A654" s="402" t="s">
        <v>150</v>
      </c>
      <c r="B654" s="401">
        <v>0</v>
      </c>
      <c r="C654" s="400">
        <v>0</v>
      </c>
      <c r="D654" s="615">
        <v>-0.75918233999999996</v>
      </c>
      <c r="E654" s="616">
        <v>0</v>
      </c>
      <c r="F654" s="616">
        <v>0</v>
      </c>
      <c r="G654" s="616">
        <v>0</v>
      </c>
      <c r="H654" s="617">
        <v>0</v>
      </c>
      <c r="I654" s="399"/>
      <c r="J654" s="398"/>
      <c r="K654" s="398"/>
      <c r="L654" s="398"/>
      <c r="M654" s="397"/>
    </row>
    <row r="655" spans="1:23" ht="12.75" customHeight="1" outlineLevel="1">
      <c r="A655" s="380"/>
      <c r="B655" s="392"/>
      <c r="C655" s="380"/>
    </row>
    <row r="656" spans="1:23" ht="12.75" customHeight="1" outlineLevel="1">
      <c r="B656" s="364">
        <v>1996</v>
      </c>
      <c r="C656" s="362">
        <v>1997</v>
      </c>
      <c r="D656" s="364">
        <v>1998</v>
      </c>
      <c r="E656" s="363">
        <v>1999</v>
      </c>
      <c r="F656" s="363">
        <v>2000</v>
      </c>
      <c r="G656" s="363">
        <v>2001</v>
      </c>
      <c r="H656" s="362">
        <v>2002</v>
      </c>
      <c r="I656" s="364">
        <v>2003</v>
      </c>
      <c r="J656" s="363">
        <v>2004</v>
      </c>
      <c r="K656" s="363">
        <v>2005</v>
      </c>
      <c r="L656" s="363">
        <v>2006</v>
      </c>
      <c r="M656" s="362">
        <v>2007</v>
      </c>
      <c r="N656" s="364">
        <v>2008</v>
      </c>
      <c r="O656" s="363">
        <v>2009</v>
      </c>
      <c r="P656" s="363">
        <v>2010</v>
      </c>
      <c r="Q656" s="363">
        <v>2011</v>
      </c>
      <c r="R656" s="362">
        <v>2012</v>
      </c>
      <c r="S656" s="364">
        <v>2013</v>
      </c>
      <c r="T656" s="363">
        <v>2014</v>
      </c>
      <c r="U656" s="363">
        <v>2015</v>
      </c>
      <c r="V656" s="363">
        <v>2016</v>
      </c>
      <c r="W656" s="362">
        <v>2017</v>
      </c>
    </row>
    <row r="657" spans="1:23" ht="12.75" customHeight="1" outlineLevel="1">
      <c r="A657" s="394" t="s">
        <v>2</v>
      </c>
      <c r="B657" s="393">
        <v>0</v>
      </c>
      <c r="C657" s="391">
        <v>0</v>
      </c>
      <c r="D657" s="393">
        <v>0</v>
      </c>
      <c r="E657" s="392">
        <v>0</v>
      </c>
      <c r="F657" s="392">
        <v>0</v>
      </c>
      <c r="G657" s="392">
        <v>0</v>
      </c>
      <c r="H657" s="391">
        <v>0</v>
      </c>
      <c r="I657" s="393">
        <v>0</v>
      </c>
      <c r="J657" s="392">
        <v>0</v>
      </c>
      <c r="K657" s="392">
        <v>0</v>
      </c>
      <c r="L657" s="392">
        <v>0</v>
      </c>
      <c r="M657" s="391">
        <v>0</v>
      </c>
      <c r="N657" s="390">
        <v>0</v>
      </c>
      <c r="O657" s="392">
        <v>0</v>
      </c>
      <c r="P657" s="392">
        <v>0</v>
      </c>
      <c r="Q657" s="392">
        <v>0</v>
      </c>
      <c r="R657" s="391">
        <v>0</v>
      </c>
      <c r="S657" s="390">
        <v>0</v>
      </c>
      <c r="T657" s="392">
        <v>-0.7496925607499999</v>
      </c>
      <c r="U657" s="392">
        <v>-0.73071300224999991</v>
      </c>
      <c r="V657" s="392">
        <v>-0.71173344374999992</v>
      </c>
      <c r="W657" s="391">
        <v>-0.69275388524999992</v>
      </c>
    </row>
    <row r="658" spans="1:23" ht="12.75" customHeight="1" outlineLevel="1">
      <c r="A658" s="389" t="s">
        <v>149</v>
      </c>
      <c r="B658" s="393">
        <v>0</v>
      </c>
      <c r="C658" s="391">
        <v>0</v>
      </c>
      <c r="D658" s="393">
        <v>0</v>
      </c>
      <c r="E658" s="392">
        <v>0</v>
      </c>
      <c r="F658" s="392">
        <v>0</v>
      </c>
      <c r="G658" s="392">
        <v>0</v>
      </c>
      <c r="H658" s="391">
        <v>0</v>
      </c>
      <c r="I658" s="393">
        <v>0</v>
      </c>
      <c r="J658" s="392">
        <v>0</v>
      </c>
      <c r="K658" s="392">
        <v>0</v>
      </c>
      <c r="L658" s="392">
        <v>0</v>
      </c>
      <c r="M658" s="391">
        <v>0</v>
      </c>
      <c r="N658" s="393">
        <v>0</v>
      </c>
      <c r="O658" s="392">
        <v>0</v>
      </c>
      <c r="P658" s="392">
        <v>0</v>
      </c>
      <c r="Q658" s="392">
        <v>0</v>
      </c>
      <c r="R658" s="391">
        <v>0</v>
      </c>
      <c r="S658" s="393">
        <v>-0.75918233999999996</v>
      </c>
      <c r="T658" s="392">
        <v>0</v>
      </c>
      <c r="U658" s="392">
        <v>0</v>
      </c>
      <c r="V658" s="392">
        <v>0</v>
      </c>
      <c r="W658" s="391">
        <v>0</v>
      </c>
    </row>
    <row r="659" spans="1:23" ht="12.75" customHeight="1" outlineLevel="1">
      <c r="A659" s="389" t="s">
        <v>148</v>
      </c>
      <c r="B659" s="347">
        <v>0</v>
      </c>
      <c r="C659" s="347">
        <v>0</v>
      </c>
      <c r="D659" s="369">
        <v>0</v>
      </c>
      <c r="E659" s="347">
        <v>0</v>
      </c>
      <c r="F659" s="347">
        <v>0</v>
      </c>
      <c r="G659" s="347">
        <v>0</v>
      </c>
      <c r="H659" s="368">
        <v>0</v>
      </c>
      <c r="I659" s="369">
        <v>0</v>
      </c>
      <c r="J659" s="347">
        <v>0</v>
      </c>
      <c r="K659" s="347">
        <v>0</v>
      </c>
      <c r="L659" s="347">
        <v>0</v>
      </c>
      <c r="M659" s="368">
        <v>0</v>
      </c>
      <c r="N659" s="369">
        <v>0</v>
      </c>
      <c r="O659" s="347">
        <v>0</v>
      </c>
      <c r="P659" s="347">
        <v>0</v>
      </c>
      <c r="Q659" s="347">
        <v>0</v>
      </c>
      <c r="R659" s="368">
        <v>0</v>
      </c>
      <c r="S659" s="649">
        <v>-9.4897792500000001E-3</v>
      </c>
      <c r="T659" s="650">
        <v>-1.89795585E-2</v>
      </c>
      <c r="U659" s="650">
        <v>-1.89795585E-2</v>
      </c>
      <c r="V659" s="650">
        <v>-1.89795585E-2</v>
      </c>
      <c r="W659" s="651">
        <v>-1.89795585E-2</v>
      </c>
    </row>
    <row r="660" spans="1:23" ht="12.75" customHeight="1" outlineLevel="1">
      <c r="A660" s="388" t="s">
        <v>113</v>
      </c>
      <c r="B660" s="387">
        <v>0</v>
      </c>
      <c r="C660" s="385">
        <v>0</v>
      </c>
      <c r="D660" s="387">
        <v>0</v>
      </c>
      <c r="E660" s="386">
        <v>0</v>
      </c>
      <c r="F660" s="386">
        <v>0</v>
      </c>
      <c r="G660" s="386">
        <v>0</v>
      </c>
      <c r="H660" s="385">
        <v>0</v>
      </c>
      <c r="I660" s="387">
        <v>0</v>
      </c>
      <c r="J660" s="386">
        <v>0</v>
      </c>
      <c r="K660" s="386">
        <v>0</v>
      </c>
      <c r="L660" s="386">
        <v>0</v>
      </c>
      <c r="M660" s="385">
        <v>0</v>
      </c>
      <c r="N660" s="387">
        <v>0</v>
      </c>
      <c r="O660" s="386">
        <v>0</v>
      </c>
      <c r="P660" s="386">
        <v>0</v>
      </c>
      <c r="Q660" s="386">
        <v>0</v>
      </c>
      <c r="R660" s="385">
        <v>0</v>
      </c>
      <c r="S660" s="387">
        <v>-0.7496925607499999</v>
      </c>
      <c r="T660" s="386">
        <v>-0.73071300224999991</v>
      </c>
      <c r="U660" s="386">
        <v>-0.71173344374999992</v>
      </c>
      <c r="V660" s="386">
        <v>-0.69275388524999992</v>
      </c>
      <c r="W660" s="385">
        <v>-0.67377432674999993</v>
      </c>
    </row>
    <row r="661" spans="1:23" ht="12.75" customHeight="1" outlineLevel="1">
      <c r="A661" s="380"/>
      <c r="B661" s="392"/>
      <c r="C661" s="392"/>
      <c r="D661" s="392"/>
      <c r="E661" s="392"/>
      <c r="F661" s="392"/>
      <c r="G661" s="392"/>
      <c r="H661" s="392"/>
      <c r="I661" s="392"/>
      <c r="J661" s="392"/>
      <c r="K661" s="392"/>
      <c r="L661" s="392"/>
      <c r="M661" s="392"/>
      <c r="N661" s="392"/>
      <c r="O661" s="392"/>
      <c r="P661" s="392"/>
      <c r="Q661" s="392"/>
      <c r="R661" s="392"/>
      <c r="S661" s="392"/>
      <c r="T661" s="392"/>
      <c r="U661" s="392"/>
      <c r="V661" s="392"/>
      <c r="W661" s="392"/>
    </row>
    <row r="662" spans="1:23" ht="12.75" customHeight="1" outlineLevel="1">
      <c r="A662" s="470" t="s">
        <v>128</v>
      </c>
      <c r="B662" s="360"/>
      <c r="C662" s="360"/>
      <c r="D662" s="360"/>
      <c r="E662" s="360"/>
      <c r="F662" s="360"/>
      <c r="G662" s="360"/>
      <c r="H662" s="360"/>
      <c r="I662" s="360"/>
      <c r="J662" s="360"/>
      <c r="K662" s="360"/>
      <c r="L662" s="360"/>
      <c r="M662" s="360"/>
      <c r="N662" s="360"/>
      <c r="O662" s="360"/>
      <c r="P662" s="360"/>
      <c r="Q662" s="360"/>
      <c r="R662" s="360"/>
      <c r="S662" s="360"/>
      <c r="T662" s="360"/>
      <c r="U662" s="360"/>
      <c r="V662" s="360"/>
      <c r="W662" s="360"/>
    </row>
    <row r="663" spans="1:23" ht="12.75" customHeight="1" outlineLevel="1">
      <c r="A663" s="469" t="s">
        <v>131</v>
      </c>
      <c r="B663" s="468">
        <v>0</v>
      </c>
      <c r="C663" s="467"/>
      <c r="D663" s="454"/>
      <c r="E663" s="454"/>
      <c r="F663" s="360"/>
      <c r="G663" s="360"/>
      <c r="H663" s="360"/>
      <c r="I663" s="360"/>
      <c r="J663" s="360"/>
      <c r="K663" s="360"/>
      <c r="L663" s="360"/>
      <c r="M663" s="360"/>
      <c r="N663" s="360"/>
      <c r="O663" s="360"/>
      <c r="P663" s="360"/>
      <c r="Q663" s="360"/>
      <c r="R663" s="360"/>
      <c r="S663" s="360"/>
      <c r="T663" s="360"/>
      <c r="U663" s="360"/>
      <c r="V663" s="360"/>
      <c r="W663" s="360"/>
    </row>
    <row r="664" spans="1:23" ht="12.75" customHeight="1" outlineLevel="1">
      <c r="A664" s="466" t="s">
        <v>155</v>
      </c>
      <c r="B664" s="448" t="s">
        <v>129</v>
      </c>
      <c r="C664" s="465"/>
      <c r="D664" s="454"/>
      <c r="E664" s="454"/>
      <c r="F664" s="360"/>
      <c r="G664" s="360"/>
      <c r="H664" s="360"/>
      <c r="I664" s="360"/>
      <c r="J664" s="360"/>
      <c r="K664" s="360"/>
      <c r="L664" s="360"/>
      <c r="M664" s="360"/>
      <c r="N664" s="360"/>
      <c r="O664" s="360"/>
      <c r="P664" s="360"/>
      <c r="Q664" s="360"/>
      <c r="R664" s="360"/>
      <c r="S664" s="360"/>
      <c r="T664" s="360"/>
      <c r="U664" s="360"/>
      <c r="V664" s="360"/>
      <c r="W664" s="360"/>
    </row>
    <row r="665" spans="1:23" ht="12.75" customHeight="1" outlineLevel="1">
      <c r="A665" s="466" t="s">
        <v>154</v>
      </c>
      <c r="B665" s="448" t="s">
        <v>129</v>
      </c>
      <c r="C665" s="465"/>
      <c r="D665" s="454"/>
      <c r="E665" s="454"/>
      <c r="F665" s="360"/>
      <c r="G665" s="360"/>
      <c r="H665" s="360"/>
      <c r="I665" s="360"/>
      <c r="J665" s="360"/>
      <c r="K665" s="360"/>
      <c r="L665" s="360"/>
      <c r="M665" s="360"/>
      <c r="N665" s="360"/>
      <c r="O665" s="360"/>
      <c r="P665" s="360"/>
      <c r="Q665" s="360"/>
      <c r="R665" s="360"/>
      <c r="S665" s="360"/>
      <c r="T665" s="360"/>
      <c r="U665" s="360"/>
      <c r="V665" s="360"/>
      <c r="W665" s="360"/>
    </row>
    <row r="666" spans="1:23" ht="12.75" customHeight="1" outlineLevel="1">
      <c r="A666" s="464" t="s">
        <v>152</v>
      </c>
      <c r="B666" s="463">
        <v>0</v>
      </c>
      <c r="C666" s="462"/>
      <c r="D666" s="454"/>
      <c r="E666" s="454"/>
      <c r="F666" s="360"/>
      <c r="G666" s="360"/>
      <c r="H666" s="360"/>
      <c r="I666" s="360"/>
      <c r="J666" s="360"/>
      <c r="K666" s="360"/>
      <c r="L666" s="360"/>
      <c r="M666" s="360"/>
      <c r="N666" s="360"/>
      <c r="O666" s="360"/>
      <c r="P666" s="360"/>
      <c r="Q666" s="360"/>
      <c r="R666" s="360"/>
      <c r="S666" s="360"/>
      <c r="T666" s="360"/>
      <c r="U666" s="360"/>
      <c r="V666" s="360"/>
      <c r="W666" s="360"/>
    </row>
    <row r="667" spans="1:23" ht="12.75" customHeight="1" outlineLevel="1">
      <c r="A667" s="454"/>
      <c r="B667" s="447"/>
      <c r="C667" s="454"/>
      <c r="D667" s="454"/>
      <c r="E667" s="454"/>
      <c r="F667" s="360"/>
      <c r="G667" s="360"/>
      <c r="H667" s="360"/>
      <c r="I667" s="360"/>
      <c r="J667" s="360"/>
      <c r="K667" s="360"/>
      <c r="L667" s="360"/>
      <c r="M667" s="360"/>
      <c r="N667" s="360"/>
      <c r="O667" s="360"/>
      <c r="P667" s="360"/>
      <c r="Q667" s="360"/>
      <c r="R667" s="360"/>
      <c r="S667" s="360"/>
      <c r="T667" s="360"/>
      <c r="U667" s="360"/>
      <c r="V667" s="360"/>
      <c r="W667" s="360"/>
    </row>
    <row r="668" spans="1:23" ht="12.75" customHeight="1" outlineLevel="1">
      <c r="A668" s="454" t="s">
        <v>137</v>
      </c>
      <c r="B668" s="461" t="s">
        <v>151</v>
      </c>
      <c r="C668" s="460">
        <v>2012</v>
      </c>
      <c r="D668" s="460">
        <v>2013</v>
      </c>
      <c r="E668" s="460">
        <v>2014</v>
      </c>
      <c r="F668" s="460">
        <v>2015</v>
      </c>
      <c r="G668" s="460">
        <v>2016</v>
      </c>
      <c r="H668" s="459">
        <v>2017</v>
      </c>
      <c r="I668" s="458"/>
      <c r="J668" s="458"/>
      <c r="K668" s="458"/>
      <c r="L668" s="458"/>
      <c r="M668" s="360"/>
      <c r="N668" s="360"/>
      <c r="O668" s="360"/>
      <c r="P668" s="360"/>
      <c r="Q668" s="360"/>
      <c r="R668" s="360"/>
      <c r="S668" s="360"/>
      <c r="T668" s="360"/>
      <c r="U668" s="360"/>
      <c r="V668" s="360"/>
      <c r="W668" s="360"/>
    </row>
    <row r="669" spans="1:23" ht="12.75" customHeight="1" outlineLevel="1">
      <c r="A669" s="457" t="s">
        <v>150</v>
      </c>
      <c r="B669" s="399">
        <v>0</v>
      </c>
      <c r="C669" s="398">
        <v>0</v>
      </c>
      <c r="D669" s="399">
        <v>0</v>
      </c>
      <c r="E669" s="398">
        <v>0</v>
      </c>
      <c r="F669" s="398">
        <v>0</v>
      </c>
      <c r="G669" s="398">
        <v>0</v>
      </c>
      <c r="H669" s="397">
        <v>0</v>
      </c>
      <c r="I669" s="456"/>
      <c r="J669" s="456"/>
      <c r="K669" s="456"/>
      <c r="L669" s="455"/>
      <c r="M669" s="360"/>
      <c r="N669" s="360"/>
      <c r="O669" s="360"/>
      <c r="P669" s="360"/>
      <c r="Q669" s="360"/>
      <c r="R669" s="360"/>
      <c r="S669" s="360"/>
      <c r="T669" s="360"/>
      <c r="U669" s="360"/>
      <c r="V669" s="360"/>
      <c r="W669" s="360"/>
    </row>
    <row r="670" spans="1:23" ht="12.75" customHeight="1" outlineLevel="1">
      <c r="A670" s="454"/>
      <c r="B670" s="447"/>
      <c r="C670" s="454"/>
      <c r="D670" s="360"/>
      <c r="E670" s="360"/>
      <c r="F670" s="360"/>
      <c r="G670" s="360"/>
      <c r="H670" s="360"/>
      <c r="I670" s="360"/>
      <c r="J670" s="360"/>
      <c r="K670" s="360"/>
      <c r="L670" s="360"/>
      <c r="M670" s="360"/>
      <c r="N670" s="360"/>
      <c r="O670" s="360"/>
      <c r="P670" s="360"/>
      <c r="Q670" s="360"/>
      <c r="R670" s="360"/>
      <c r="S670" s="360"/>
      <c r="T670" s="360"/>
      <c r="U670" s="360"/>
      <c r="V670" s="360"/>
      <c r="W670" s="360"/>
    </row>
    <row r="671" spans="1:23" ht="12.75" customHeight="1" outlineLevel="1">
      <c r="A671" s="360"/>
      <c r="B671" s="453">
        <v>1996</v>
      </c>
      <c r="C671" s="451">
        <v>1997</v>
      </c>
      <c r="D671" s="453">
        <v>1998</v>
      </c>
      <c r="E671" s="452">
        <v>1999</v>
      </c>
      <c r="F671" s="452">
        <v>2000</v>
      </c>
      <c r="G671" s="452">
        <v>2001</v>
      </c>
      <c r="H671" s="451">
        <v>2002</v>
      </c>
      <c r="I671" s="453">
        <v>2003</v>
      </c>
      <c r="J671" s="452">
        <v>2004</v>
      </c>
      <c r="K671" s="452">
        <v>2005</v>
      </c>
      <c r="L671" s="452">
        <v>2006</v>
      </c>
      <c r="M671" s="451">
        <v>2007</v>
      </c>
      <c r="N671" s="453">
        <v>2008</v>
      </c>
      <c r="O671" s="452">
        <v>2009</v>
      </c>
      <c r="P671" s="452">
        <v>2010</v>
      </c>
      <c r="Q671" s="452">
        <v>2011</v>
      </c>
      <c r="R671" s="451">
        <v>2012</v>
      </c>
      <c r="S671" s="453">
        <v>2013</v>
      </c>
      <c r="T671" s="452">
        <v>2014</v>
      </c>
      <c r="U671" s="452">
        <v>2015</v>
      </c>
      <c r="V671" s="452">
        <v>2016</v>
      </c>
      <c r="W671" s="451">
        <v>2017</v>
      </c>
    </row>
    <row r="672" spans="1:23" ht="12.75" customHeight="1" outlineLevel="1">
      <c r="A672" s="450" t="s">
        <v>2</v>
      </c>
      <c r="B672" s="448">
        <v>0</v>
      </c>
      <c r="C672" s="446">
        <v>0</v>
      </c>
      <c r="D672" s="448">
        <v>0</v>
      </c>
      <c r="E672" s="447">
        <v>0</v>
      </c>
      <c r="F672" s="447">
        <v>0</v>
      </c>
      <c r="G672" s="447">
        <v>0</v>
      </c>
      <c r="H672" s="446">
        <v>0</v>
      </c>
      <c r="I672" s="448">
        <v>0</v>
      </c>
      <c r="J672" s="447">
        <v>0</v>
      </c>
      <c r="K672" s="447">
        <v>0</v>
      </c>
      <c r="L672" s="447">
        <v>0</v>
      </c>
      <c r="M672" s="446">
        <v>0</v>
      </c>
      <c r="N672" s="449">
        <v>0</v>
      </c>
      <c r="O672" s="447">
        <v>0</v>
      </c>
      <c r="P672" s="447">
        <v>0</v>
      </c>
      <c r="Q672" s="447">
        <v>0</v>
      </c>
      <c r="R672" s="446">
        <v>0</v>
      </c>
      <c r="S672" s="449">
        <v>0</v>
      </c>
      <c r="T672" s="447">
        <v>0</v>
      </c>
      <c r="U672" s="447">
        <v>0</v>
      </c>
      <c r="V672" s="447">
        <v>0</v>
      </c>
      <c r="W672" s="446">
        <v>0</v>
      </c>
    </row>
    <row r="673" spans="1:23" ht="12.75" customHeight="1" outlineLevel="1">
      <c r="A673" s="445" t="s">
        <v>149</v>
      </c>
      <c r="B673" s="448">
        <v>0</v>
      </c>
      <c r="C673" s="446">
        <v>0</v>
      </c>
      <c r="D673" s="448">
        <v>0</v>
      </c>
      <c r="E673" s="447">
        <v>0</v>
      </c>
      <c r="F673" s="447">
        <v>0</v>
      </c>
      <c r="G673" s="447">
        <v>0</v>
      </c>
      <c r="H673" s="446">
        <v>0</v>
      </c>
      <c r="I673" s="448">
        <v>0</v>
      </c>
      <c r="J673" s="447">
        <v>0</v>
      </c>
      <c r="K673" s="447">
        <v>0</v>
      </c>
      <c r="L673" s="447">
        <v>0</v>
      </c>
      <c r="M673" s="446">
        <v>0</v>
      </c>
      <c r="N673" s="448">
        <v>0</v>
      </c>
      <c r="O673" s="447">
        <v>0</v>
      </c>
      <c r="P673" s="447">
        <v>0</v>
      </c>
      <c r="Q673" s="447">
        <v>0</v>
      </c>
      <c r="R673" s="446">
        <v>0</v>
      </c>
      <c r="S673" s="448">
        <v>0</v>
      </c>
      <c r="T673" s="447">
        <v>0</v>
      </c>
      <c r="U673" s="447">
        <v>0</v>
      </c>
      <c r="V673" s="447">
        <v>0</v>
      </c>
      <c r="W673" s="446">
        <v>0</v>
      </c>
    </row>
    <row r="674" spans="1:23" ht="12.75" customHeight="1" outlineLevel="1">
      <c r="A674" s="445" t="s">
        <v>148</v>
      </c>
      <c r="B674" s="444">
        <v>0</v>
      </c>
      <c r="C674" s="444">
        <v>0</v>
      </c>
      <c r="D674" s="437">
        <v>0</v>
      </c>
      <c r="E674" s="444">
        <v>0</v>
      </c>
      <c r="F674" s="444">
        <v>0</v>
      </c>
      <c r="G674" s="444">
        <v>0</v>
      </c>
      <c r="H674" s="443">
        <v>0</v>
      </c>
      <c r="I674" s="437">
        <v>0</v>
      </c>
      <c r="J674" s="444">
        <v>0</v>
      </c>
      <c r="K674" s="444">
        <v>0</v>
      </c>
      <c r="L674" s="444">
        <v>0</v>
      </c>
      <c r="M674" s="443">
        <v>0</v>
      </c>
      <c r="N674" s="437">
        <v>0</v>
      </c>
      <c r="O674" s="444">
        <v>0</v>
      </c>
      <c r="P674" s="444">
        <v>0</v>
      </c>
      <c r="Q674" s="444">
        <v>0</v>
      </c>
      <c r="R674" s="443">
        <v>0</v>
      </c>
      <c r="S674" s="437">
        <v>0</v>
      </c>
      <c r="T674" s="444">
        <v>0</v>
      </c>
      <c r="U674" s="444">
        <v>0</v>
      </c>
      <c r="V674" s="444">
        <v>0</v>
      </c>
      <c r="W674" s="443">
        <v>0</v>
      </c>
    </row>
    <row r="675" spans="1:23" ht="12.75" customHeight="1" outlineLevel="1">
      <c r="A675" s="442" t="s">
        <v>113</v>
      </c>
      <c r="B675" s="441">
        <v>0</v>
      </c>
      <c r="C675" s="439">
        <v>0</v>
      </c>
      <c r="D675" s="441">
        <v>0</v>
      </c>
      <c r="E675" s="440">
        <v>0</v>
      </c>
      <c r="F675" s="440">
        <v>0</v>
      </c>
      <c r="G675" s="440">
        <v>0</v>
      </c>
      <c r="H675" s="439">
        <v>0</v>
      </c>
      <c r="I675" s="441">
        <v>0</v>
      </c>
      <c r="J675" s="440">
        <v>0</v>
      </c>
      <c r="K675" s="440">
        <v>0</v>
      </c>
      <c r="L675" s="440">
        <v>0</v>
      </c>
      <c r="M675" s="439">
        <v>0</v>
      </c>
      <c r="N675" s="441">
        <v>0</v>
      </c>
      <c r="O675" s="440">
        <v>0</v>
      </c>
      <c r="P675" s="440">
        <v>0</v>
      </c>
      <c r="Q675" s="440">
        <v>0</v>
      </c>
      <c r="R675" s="439">
        <v>0</v>
      </c>
      <c r="S675" s="441">
        <v>0</v>
      </c>
      <c r="T675" s="440">
        <v>0</v>
      </c>
      <c r="U675" s="440">
        <v>0</v>
      </c>
      <c r="V675" s="440">
        <v>0</v>
      </c>
      <c r="W675" s="439">
        <v>0</v>
      </c>
    </row>
    <row r="676" spans="1:23" ht="12.75" customHeight="1" outlineLevel="1">
      <c r="M676" s="438"/>
    </row>
    <row r="677" spans="1:23" ht="12.75" customHeight="1" outlineLevel="1">
      <c r="A677" s="350" t="s">
        <v>126</v>
      </c>
    </row>
    <row r="678" spans="1:23" ht="12.75" customHeight="1" outlineLevel="1">
      <c r="A678" s="414" t="s">
        <v>131</v>
      </c>
      <c r="B678" s="413">
        <v>0</v>
      </c>
      <c r="C678" s="412"/>
      <c r="D678" s="380"/>
      <c r="E678" s="380"/>
    </row>
    <row r="679" spans="1:23" ht="12.75" customHeight="1" outlineLevel="1">
      <c r="A679" s="411" t="s">
        <v>155</v>
      </c>
      <c r="B679" s="393">
        <v>10</v>
      </c>
      <c r="C679" s="410"/>
      <c r="D679" s="380"/>
      <c r="E679" s="380"/>
    </row>
    <row r="680" spans="1:23" ht="12.75" customHeight="1" outlineLevel="1">
      <c r="A680" s="411" t="s">
        <v>154</v>
      </c>
      <c r="B680" s="393" t="s">
        <v>153</v>
      </c>
      <c r="C680" s="410"/>
      <c r="D680" s="380"/>
      <c r="E680" s="380"/>
    </row>
    <row r="681" spans="1:23" ht="12.75" customHeight="1" outlineLevel="1">
      <c r="A681" s="409" t="s">
        <v>152</v>
      </c>
      <c r="B681" s="408">
        <v>0.1</v>
      </c>
      <c r="C681" s="407"/>
      <c r="D681" s="380"/>
      <c r="E681" s="380"/>
    </row>
    <row r="682" spans="1:23" ht="12.75" customHeight="1" outlineLevel="1">
      <c r="A682" s="380"/>
      <c r="B682" s="392"/>
      <c r="C682" s="380"/>
      <c r="D682" s="380"/>
      <c r="E682" s="380"/>
    </row>
    <row r="683" spans="1:23" ht="12.75" customHeight="1" outlineLevel="1">
      <c r="A683" s="380" t="s">
        <v>137</v>
      </c>
      <c r="B683" s="406" t="s">
        <v>151</v>
      </c>
      <c r="C683" s="405">
        <v>2012</v>
      </c>
      <c r="D683" s="405">
        <v>2013</v>
      </c>
      <c r="E683" s="405">
        <v>2014</v>
      </c>
      <c r="F683" s="405">
        <v>2015</v>
      </c>
      <c r="G683" s="405">
        <v>2016</v>
      </c>
      <c r="H683" s="404">
        <v>2017</v>
      </c>
      <c r="I683" s="405">
        <v>2018</v>
      </c>
      <c r="J683" s="405">
        <v>2019</v>
      </c>
      <c r="K683" s="405">
        <v>2020</v>
      </c>
      <c r="L683" s="405">
        <v>2021</v>
      </c>
      <c r="M683" s="404">
        <v>2022</v>
      </c>
    </row>
    <row r="684" spans="1:23" ht="12.75" customHeight="1" outlineLevel="1">
      <c r="A684" s="402" t="s">
        <v>150</v>
      </c>
      <c r="B684" s="401">
        <v>0</v>
      </c>
      <c r="C684" s="400">
        <v>0</v>
      </c>
      <c r="D684" s="615">
        <v>5.1973505426566931</v>
      </c>
      <c r="E684" s="616">
        <v>4.6869353141741774</v>
      </c>
      <c r="F684" s="616">
        <v>13.879786788633695</v>
      </c>
      <c r="G684" s="616">
        <v>2.8828330894269572</v>
      </c>
      <c r="H684" s="617">
        <v>13.3</v>
      </c>
      <c r="I684" s="399"/>
      <c r="J684" s="398"/>
      <c r="K684" s="398"/>
      <c r="L684" s="398"/>
      <c r="M684" s="397"/>
    </row>
    <row r="685" spans="1:23" ht="12.75" customHeight="1" outlineLevel="1">
      <c r="A685" s="380"/>
      <c r="B685" s="392"/>
      <c r="C685" s="380"/>
    </row>
    <row r="686" spans="1:23" ht="12.75" customHeight="1" outlineLevel="1">
      <c r="B686" s="364">
        <v>1996</v>
      </c>
      <c r="C686" s="362">
        <v>1997</v>
      </c>
      <c r="D686" s="364">
        <v>1998</v>
      </c>
      <c r="E686" s="363">
        <v>1999</v>
      </c>
      <c r="F686" s="363">
        <v>2000</v>
      </c>
      <c r="G686" s="363">
        <v>2001</v>
      </c>
      <c r="H686" s="362">
        <v>2002</v>
      </c>
      <c r="I686" s="364">
        <v>2003</v>
      </c>
      <c r="J686" s="363">
        <v>2004</v>
      </c>
      <c r="K686" s="363">
        <v>2005</v>
      </c>
      <c r="L686" s="363">
        <v>2006</v>
      </c>
      <c r="M686" s="362">
        <v>2007</v>
      </c>
      <c r="N686" s="364">
        <v>2008</v>
      </c>
      <c r="O686" s="363">
        <v>2009</v>
      </c>
      <c r="P686" s="363">
        <v>2010</v>
      </c>
      <c r="Q686" s="363">
        <v>2011</v>
      </c>
      <c r="R686" s="362">
        <v>2012</v>
      </c>
      <c r="S686" s="364">
        <v>2013</v>
      </c>
      <c r="T686" s="363">
        <v>2014</v>
      </c>
      <c r="U686" s="363">
        <v>2015</v>
      </c>
      <c r="V686" s="363">
        <v>2016</v>
      </c>
      <c r="W686" s="362">
        <v>2017</v>
      </c>
    </row>
    <row r="687" spans="1:23" ht="12.75" customHeight="1" outlineLevel="1">
      <c r="A687" s="394" t="s">
        <v>2</v>
      </c>
      <c r="B687" s="393">
        <v>0</v>
      </c>
      <c r="C687" s="391">
        <v>0</v>
      </c>
      <c r="D687" s="393">
        <v>0</v>
      </c>
      <c r="E687" s="392">
        <v>0</v>
      </c>
      <c r="F687" s="392">
        <v>0</v>
      </c>
      <c r="G687" s="392">
        <v>0</v>
      </c>
      <c r="H687" s="391">
        <v>0</v>
      </c>
      <c r="I687" s="393">
        <v>0</v>
      </c>
      <c r="J687" s="392">
        <v>0</v>
      </c>
      <c r="K687" s="392">
        <v>0</v>
      </c>
      <c r="L687" s="392">
        <v>0</v>
      </c>
      <c r="M687" s="391">
        <v>0</v>
      </c>
      <c r="N687" s="390">
        <v>0</v>
      </c>
      <c r="O687" s="392">
        <v>0</v>
      </c>
      <c r="P687" s="392">
        <v>0</v>
      </c>
      <c r="Q687" s="392">
        <v>0</v>
      </c>
      <c r="R687" s="391">
        <v>0</v>
      </c>
      <c r="S687" s="390">
        <v>0</v>
      </c>
      <c r="T687" s="392">
        <v>4.937483015523858</v>
      </c>
      <c r="U687" s="392">
        <v>8.8703365097236571</v>
      </c>
      <c r="V687" s="392">
        <v>21.067705373242578</v>
      </c>
      <c r="W687" s="391">
        <v>21.429989543651729</v>
      </c>
    </row>
    <row r="688" spans="1:23" ht="12.75" customHeight="1" outlineLevel="1">
      <c r="A688" s="389" t="s">
        <v>149</v>
      </c>
      <c r="B688" s="393">
        <v>0</v>
      </c>
      <c r="C688" s="391">
        <v>0</v>
      </c>
      <c r="D688" s="393">
        <v>0</v>
      </c>
      <c r="E688" s="392">
        <v>0</v>
      </c>
      <c r="F688" s="392">
        <v>0</v>
      </c>
      <c r="G688" s="392">
        <v>0</v>
      </c>
      <c r="H688" s="391">
        <v>0</v>
      </c>
      <c r="I688" s="393">
        <v>0</v>
      </c>
      <c r="J688" s="392">
        <v>0</v>
      </c>
      <c r="K688" s="392">
        <v>0</v>
      </c>
      <c r="L688" s="392">
        <v>0</v>
      </c>
      <c r="M688" s="391">
        <v>0</v>
      </c>
      <c r="N688" s="393">
        <v>0</v>
      </c>
      <c r="O688" s="392">
        <v>0</v>
      </c>
      <c r="P688" s="392">
        <v>0</v>
      </c>
      <c r="Q688" s="392">
        <v>0</v>
      </c>
      <c r="R688" s="391">
        <v>0</v>
      </c>
      <c r="S688" s="393">
        <v>5.1973505426566931</v>
      </c>
      <c r="T688" s="392">
        <v>4.6869353141741774</v>
      </c>
      <c r="U688" s="392">
        <v>13.879786788633695</v>
      </c>
      <c r="V688" s="392">
        <v>2.8828330894269572</v>
      </c>
      <c r="W688" s="391">
        <v>13.3</v>
      </c>
    </row>
    <row r="689" spans="1:23" ht="12.75" customHeight="1" outlineLevel="1">
      <c r="A689" s="389" t="s">
        <v>148</v>
      </c>
      <c r="B689" s="347">
        <v>0</v>
      </c>
      <c r="C689" s="347">
        <v>0</v>
      </c>
      <c r="D689" s="369">
        <v>0</v>
      </c>
      <c r="E689" s="347">
        <v>0</v>
      </c>
      <c r="F689" s="347">
        <v>0</v>
      </c>
      <c r="G689" s="347">
        <v>0</v>
      </c>
      <c r="H689" s="368">
        <v>0</v>
      </c>
      <c r="I689" s="369">
        <v>0</v>
      </c>
      <c r="J689" s="347">
        <v>0</v>
      </c>
      <c r="K689" s="347">
        <v>0</v>
      </c>
      <c r="L689" s="347">
        <v>0</v>
      </c>
      <c r="M689" s="368">
        <v>0</v>
      </c>
      <c r="N689" s="369">
        <v>0</v>
      </c>
      <c r="O689" s="347">
        <v>0</v>
      </c>
      <c r="P689" s="347">
        <v>0</v>
      </c>
      <c r="Q689" s="347">
        <v>0</v>
      </c>
      <c r="R689" s="368">
        <v>0</v>
      </c>
      <c r="S689" s="437">
        <v>0.25986752713283467</v>
      </c>
      <c r="T689" s="436">
        <v>0.75408181997437829</v>
      </c>
      <c r="U689" s="436">
        <v>1.682417925114772</v>
      </c>
      <c r="V689" s="436">
        <v>2.5205489190178048</v>
      </c>
      <c r="W689" s="436">
        <v>3.3296905734891524</v>
      </c>
    </row>
    <row r="690" spans="1:23" ht="12.75" customHeight="1" outlineLevel="1">
      <c r="A690" s="388" t="s">
        <v>113</v>
      </c>
      <c r="B690" s="387">
        <v>0</v>
      </c>
      <c r="C690" s="385">
        <v>0</v>
      </c>
      <c r="D690" s="387">
        <v>0</v>
      </c>
      <c r="E690" s="386">
        <v>0</v>
      </c>
      <c r="F690" s="386">
        <v>0</v>
      </c>
      <c r="G690" s="386">
        <v>0</v>
      </c>
      <c r="H690" s="385">
        <v>0</v>
      </c>
      <c r="I690" s="387">
        <v>0</v>
      </c>
      <c r="J690" s="386">
        <v>0</v>
      </c>
      <c r="K690" s="386">
        <v>0</v>
      </c>
      <c r="L690" s="386">
        <v>0</v>
      </c>
      <c r="M690" s="385">
        <v>0</v>
      </c>
      <c r="N690" s="387">
        <v>0</v>
      </c>
      <c r="O690" s="386">
        <v>0</v>
      </c>
      <c r="P690" s="386">
        <v>0</v>
      </c>
      <c r="Q690" s="386">
        <v>0</v>
      </c>
      <c r="R690" s="385">
        <v>0</v>
      </c>
      <c r="S690" s="387">
        <v>4.937483015523858</v>
      </c>
      <c r="T690" s="386">
        <v>8.8703365097236571</v>
      </c>
      <c r="U690" s="386">
        <v>21.067705373242578</v>
      </c>
      <c r="V690" s="386">
        <v>21.429989543651729</v>
      </c>
      <c r="W690" s="385">
        <v>31.400298970162574</v>
      </c>
    </row>
    <row r="691" spans="1:23" ht="12.75" customHeight="1" outlineLevel="1">
      <c r="A691" s="380"/>
      <c r="B691" s="392"/>
      <c r="C691" s="392"/>
      <c r="D691" s="392"/>
      <c r="E691" s="392"/>
      <c r="F691" s="392"/>
      <c r="G691" s="392"/>
      <c r="H691" s="392"/>
      <c r="I691" s="392"/>
      <c r="J691" s="392"/>
      <c r="K691" s="392"/>
      <c r="L691" s="392"/>
      <c r="M691" s="392"/>
      <c r="N691" s="392"/>
      <c r="O691" s="392"/>
      <c r="P691" s="392"/>
      <c r="Q691" s="392"/>
      <c r="R691" s="392"/>
      <c r="S691" s="392"/>
      <c r="T691" s="392"/>
      <c r="U691" s="392"/>
      <c r="V691" s="392"/>
      <c r="W691" s="392"/>
    </row>
    <row r="692" spans="1:23" ht="12.75" customHeight="1" outlineLevel="1">
      <c r="A692" s="350" t="s">
        <v>159</v>
      </c>
    </row>
    <row r="693" spans="1:23" ht="12.75" customHeight="1" outlineLevel="1">
      <c r="A693" s="414" t="s">
        <v>131</v>
      </c>
      <c r="B693" s="413">
        <v>0</v>
      </c>
      <c r="C693" s="412"/>
      <c r="D693" s="380"/>
      <c r="E693" s="380"/>
    </row>
    <row r="694" spans="1:23" ht="12.75" customHeight="1" outlineLevel="1">
      <c r="A694" s="411" t="s">
        <v>155</v>
      </c>
      <c r="B694" s="393">
        <v>0</v>
      </c>
      <c r="C694" s="410"/>
      <c r="D694" s="380"/>
      <c r="E694" s="380"/>
    </row>
    <row r="695" spans="1:23" ht="12.75" customHeight="1" outlineLevel="1">
      <c r="A695" s="411" t="s">
        <v>154</v>
      </c>
      <c r="B695" s="393" t="s">
        <v>158</v>
      </c>
      <c r="C695" s="410"/>
      <c r="D695" s="380"/>
      <c r="E695" s="380"/>
    </row>
    <row r="696" spans="1:23" ht="12.75" customHeight="1" outlineLevel="1">
      <c r="A696" s="409" t="s">
        <v>152</v>
      </c>
      <c r="B696" s="408">
        <v>1</v>
      </c>
      <c r="C696" s="407"/>
      <c r="D696" s="380"/>
      <c r="E696" s="380"/>
    </row>
    <row r="697" spans="1:23" ht="12.75" customHeight="1" outlineLevel="1">
      <c r="A697" s="380"/>
      <c r="B697" s="392"/>
      <c r="C697" s="380"/>
      <c r="D697" s="380"/>
      <c r="E697" s="380"/>
    </row>
    <row r="698" spans="1:23" ht="12.75" customHeight="1" outlineLevel="1">
      <c r="A698" s="380" t="s">
        <v>137</v>
      </c>
      <c r="B698" s="406" t="s">
        <v>151</v>
      </c>
      <c r="C698" s="405">
        <v>2012</v>
      </c>
      <c r="D698" s="405">
        <v>2013</v>
      </c>
      <c r="E698" s="405">
        <v>2014</v>
      </c>
      <c r="F698" s="405">
        <v>2015</v>
      </c>
      <c r="G698" s="405">
        <v>2016</v>
      </c>
      <c r="H698" s="404">
        <v>2017</v>
      </c>
      <c r="I698" s="405">
        <v>2018</v>
      </c>
      <c r="J698" s="405">
        <v>2019</v>
      </c>
      <c r="K698" s="405">
        <v>2020</v>
      </c>
      <c r="L698" s="405">
        <v>2021</v>
      </c>
      <c r="M698" s="404">
        <v>2022</v>
      </c>
    </row>
    <row r="699" spans="1:23" ht="12.75" customHeight="1" outlineLevel="1">
      <c r="A699" s="402" t="s">
        <v>150</v>
      </c>
      <c r="B699" s="401">
        <v>0</v>
      </c>
      <c r="C699" s="400">
        <v>0</v>
      </c>
      <c r="D699" s="399">
        <v>0</v>
      </c>
      <c r="E699" s="398">
        <v>0</v>
      </c>
      <c r="F699" s="398">
        <v>0</v>
      </c>
      <c r="G699" s="398">
        <v>0</v>
      </c>
      <c r="H699" s="397">
        <v>0</v>
      </c>
      <c r="I699" s="399"/>
      <c r="J699" s="398"/>
      <c r="K699" s="398"/>
      <c r="L699" s="398"/>
      <c r="M699" s="397"/>
    </row>
    <row r="700" spans="1:23" ht="12.75" customHeight="1" outlineLevel="1">
      <c r="A700" s="380"/>
      <c r="B700" s="392"/>
      <c r="C700" s="380"/>
    </row>
    <row r="701" spans="1:23" ht="12.75" customHeight="1" outlineLevel="1">
      <c r="B701" s="364">
        <v>1996</v>
      </c>
      <c r="C701" s="362">
        <v>1997</v>
      </c>
      <c r="D701" s="364">
        <v>1998</v>
      </c>
      <c r="E701" s="363">
        <v>1999</v>
      </c>
      <c r="F701" s="363">
        <v>2000</v>
      </c>
      <c r="G701" s="363">
        <v>2001</v>
      </c>
      <c r="H701" s="362">
        <v>2002</v>
      </c>
      <c r="I701" s="364">
        <v>2003</v>
      </c>
      <c r="J701" s="363">
        <v>2004</v>
      </c>
      <c r="K701" s="363">
        <v>2005</v>
      </c>
      <c r="L701" s="363">
        <v>2006</v>
      </c>
      <c r="M701" s="362">
        <v>2007</v>
      </c>
      <c r="N701" s="364">
        <v>2008</v>
      </c>
      <c r="O701" s="363">
        <v>2009</v>
      </c>
      <c r="P701" s="363">
        <v>2010</v>
      </c>
      <c r="Q701" s="363">
        <v>2011</v>
      </c>
      <c r="R701" s="362">
        <v>2012</v>
      </c>
      <c r="S701" s="364">
        <v>2013</v>
      </c>
      <c r="T701" s="363">
        <v>2014</v>
      </c>
      <c r="U701" s="363">
        <v>2015</v>
      </c>
      <c r="V701" s="363">
        <v>2016</v>
      </c>
      <c r="W701" s="362">
        <v>2017</v>
      </c>
    </row>
    <row r="702" spans="1:23" ht="12.75" customHeight="1" outlineLevel="1">
      <c r="A702" s="394" t="s">
        <v>2</v>
      </c>
      <c r="B702" s="393">
        <v>0</v>
      </c>
      <c r="C702" s="391">
        <v>0</v>
      </c>
      <c r="D702" s="393">
        <v>0</v>
      </c>
      <c r="E702" s="392">
        <v>0</v>
      </c>
      <c r="F702" s="392">
        <v>0</v>
      </c>
      <c r="G702" s="392">
        <v>0</v>
      </c>
      <c r="H702" s="391">
        <v>0</v>
      </c>
      <c r="I702" s="393">
        <v>0</v>
      </c>
      <c r="J702" s="392">
        <v>0</v>
      </c>
      <c r="K702" s="392">
        <v>0</v>
      </c>
      <c r="L702" s="392">
        <v>0</v>
      </c>
      <c r="M702" s="391">
        <v>0</v>
      </c>
      <c r="N702" s="390">
        <v>0</v>
      </c>
      <c r="O702" s="392">
        <v>0</v>
      </c>
      <c r="P702" s="392">
        <v>0</v>
      </c>
      <c r="Q702" s="392">
        <v>0</v>
      </c>
      <c r="R702" s="391">
        <v>0</v>
      </c>
      <c r="S702" s="390">
        <v>0</v>
      </c>
      <c r="T702" s="392">
        <v>0</v>
      </c>
      <c r="U702" s="392">
        <v>0</v>
      </c>
      <c r="V702" s="392">
        <v>0</v>
      </c>
      <c r="W702" s="391">
        <v>0</v>
      </c>
    </row>
    <row r="703" spans="1:23" ht="12.75" customHeight="1" outlineLevel="1">
      <c r="A703" s="389" t="s">
        <v>149</v>
      </c>
      <c r="B703" s="393">
        <v>0</v>
      </c>
      <c r="C703" s="391">
        <v>0</v>
      </c>
      <c r="D703" s="393">
        <v>0</v>
      </c>
      <c r="E703" s="392">
        <v>0</v>
      </c>
      <c r="F703" s="392">
        <v>0</v>
      </c>
      <c r="G703" s="392">
        <v>0</v>
      </c>
      <c r="H703" s="391">
        <v>0</v>
      </c>
      <c r="I703" s="393">
        <v>0</v>
      </c>
      <c r="J703" s="392">
        <v>0</v>
      </c>
      <c r="K703" s="392">
        <v>0</v>
      </c>
      <c r="L703" s="392">
        <v>0</v>
      </c>
      <c r="M703" s="391">
        <v>0</v>
      </c>
      <c r="N703" s="393">
        <v>0</v>
      </c>
      <c r="O703" s="392">
        <v>0</v>
      </c>
      <c r="P703" s="392">
        <v>0</v>
      </c>
      <c r="Q703" s="392">
        <v>0</v>
      </c>
      <c r="R703" s="391">
        <v>0</v>
      </c>
      <c r="S703" s="393">
        <v>0</v>
      </c>
      <c r="T703" s="392">
        <v>0</v>
      </c>
      <c r="U703" s="392">
        <v>0</v>
      </c>
      <c r="V703" s="392">
        <v>0</v>
      </c>
      <c r="W703" s="391">
        <v>0</v>
      </c>
    </row>
    <row r="704" spans="1:23" ht="12.75" customHeight="1" outlineLevel="1">
      <c r="A704" s="389" t="s">
        <v>148</v>
      </c>
      <c r="B704" s="347">
        <v>0</v>
      </c>
      <c r="C704" s="347">
        <v>0</v>
      </c>
      <c r="D704" s="369">
        <v>0</v>
      </c>
      <c r="E704" s="347">
        <v>0</v>
      </c>
      <c r="F704" s="347">
        <v>0</v>
      </c>
      <c r="G704" s="347">
        <v>0</v>
      </c>
      <c r="H704" s="368">
        <v>0</v>
      </c>
      <c r="I704" s="369">
        <v>0</v>
      </c>
      <c r="J704" s="347">
        <v>0</v>
      </c>
      <c r="K704" s="347">
        <v>0</v>
      </c>
      <c r="L704" s="347">
        <v>0</v>
      </c>
      <c r="M704" s="368">
        <v>0</v>
      </c>
      <c r="N704" s="369">
        <v>0</v>
      </c>
      <c r="O704" s="347">
        <v>0</v>
      </c>
      <c r="P704" s="347">
        <v>0</v>
      </c>
      <c r="Q704" s="347">
        <v>0</v>
      </c>
      <c r="R704" s="368">
        <v>0</v>
      </c>
      <c r="S704" s="369">
        <v>0</v>
      </c>
      <c r="T704" s="347">
        <v>0</v>
      </c>
      <c r="U704" s="347">
        <v>0</v>
      </c>
      <c r="V704" s="347">
        <v>0</v>
      </c>
      <c r="W704" s="368">
        <v>0</v>
      </c>
    </row>
    <row r="705" spans="1:28" ht="12.75" customHeight="1" outlineLevel="1">
      <c r="A705" s="388" t="s">
        <v>113</v>
      </c>
      <c r="B705" s="387">
        <v>0</v>
      </c>
      <c r="C705" s="385">
        <v>0</v>
      </c>
      <c r="D705" s="387">
        <v>0</v>
      </c>
      <c r="E705" s="386">
        <v>0</v>
      </c>
      <c r="F705" s="386">
        <v>0</v>
      </c>
      <c r="G705" s="386">
        <v>0</v>
      </c>
      <c r="H705" s="385">
        <v>0</v>
      </c>
      <c r="I705" s="387">
        <v>0</v>
      </c>
      <c r="J705" s="386">
        <v>0</v>
      </c>
      <c r="K705" s="386">
        <v>0</v>
      </c>
      <c r="L705" s="386">
        <v>0</v>
      </c>
      <c r="M705" s="385">
        <v>0</v>
      </c>
      <c r="N705" s="387">
        <v>0</v>
      </c>
      <c r="O705" s="386">
        <v>0</v>
      </c>
      <c r="P705" s="386">
        <v>0</v>
      </c>
      <c r="Q705" s="386">
        <v>0</v>
      </c>
      <c r="R705" s="385">
        <v>0</v>
      </c>
      <c r="S705" s="387">
        <v>0</v>
      </c>
      <c r="T705" s="386">
        <v>0</v>
      </c>
      <c r="U705" s="386">
        <v>0</v>
      </c>
      <c r="V705" s="386">
        <v>0</v>
      </c>
      <c r="W705" s="385">
        <v>0</v>
      </c>
    </row>
    <row r="706" spans="1:28" ht="12.75" customHeight="1" outlineLevel="1"/>
    <row r="707" spans="1:28" ht="12.75" customHeight="1" outlineLevel="1"/>
    <row r="708" spans="1:28" ht="12.75" customHeight="1" outlineLevel="1">
      <c r="A708" s="350" t="s">
        <v>156</v>
      </c>
    </row>
    <row r="709" spans="1:28" ht="12.75" customHeight="1" outlineLevel="1">
      <c r="A709" s="350"/>
    </row>
    <row r="710" spans="1:28" ht="12.75" customHeight="1" outlineLevel="1">
      <c r="B710" s="364">
        <v>1996</v>
      </c>
      <c r="C710" s="362">
        <v>1997</v>
      </c>
      <c r="D710" s="364">
        <v>1998</v>
      </c>
      <c r="E710" s="363">
        <v>1999</v>
      </c>
      <c r="F710" s="363">
        <v>2000</v>
      </c>
      <c r="G710" s="363">
        <v>2001</v>
      </c>
      <c r="H710" s="362">
        <v>2002</v>
      </c>
      <c r="I710" s="364">
        <v>2003</v>
      </c>
      <c r="J710" s="363">
        <v>2004</v>
      </c>
      <c r="K710" s="363">
        <v>2005</v>
      </c>
      <c r="L710" s="363">
        <v>2006</v>
      </c>
      <c r="M710" s="362">
        <v>2007</v>
      </c>
      <c r="N710" s="364">
        <v>2008</v>
      </c>
      <c r="O710" s="363">
        <v>2009</v>
      </c>
      <c r="P710" s="363">
        <v>2010</v>
      </c>
      <c r="Q710" s="363">
        <v>2011</v>
      </c>
      <c r="R710" s="362">
        <v>2012</v>
      </c>
      <c r="S710" s="435">
        <v>2013</v>
      </c>
      <c r="T710" s="434">
        <v>2014</v>
      </c>
      <c r="U710" s="434">
        <v>2015</v>
      </c>
      <c r="V710" s="434">
        <v>2016</v>
      </c>
      <c r="W710" s="433">
        <v>2017</v>
      </c>
    </row>
    <row r="711" spans="1:28" ht="12.75" customHeight="1" outlineLevel="1">
      <c r="A711" s="394" t="s">
        <v>2</v>
      </c>
      <c r="B711" s="427">
        <v>0</v>
      </c>
      <c r="C711" s="428">
        <v>0</v>
      </c>
      <c r="D711" s="427">
        <v>0</v>
      </c>
      <c r="E711" s="426">
        <v>0</v>
      </c>
      <c r="F711" s="426">
        <v>0</v>
      </c>
      <c r="G711" s="426">
        <v>0</v>
      </c>
      <c r="H711" s="428">
        <v>0</v>
      </c>
      <c r="I711" s="427">
        <v>0</v>
      </c>
      <c r="J711" s="426">
        <v>0</v>
      </c>
      <c r="K711" s="426">
        <v>0</v>
      </c>
      <c r="L711" s="426">
        <v>0</v>
      </c>
      <c r="M711" s="428">
        <v>0</v>
      </c>
      <c r="N711" s="390">
        <v>0</v>
      </c>
      <c r="O711" s="426">
        <v>0</v>
      </c>
      <c r="P711" s="426">
        <v>0</v>
      </c>
      <c r="Q711" s="426">
        <v>0</v>
      </c>
      <c r="R711" s="426">
        <v>0</v>
      </c>
      <c r="S711" s="432">
        <v>0</v>
      </c>
      <c r="T711" s="431">
        <v>100.50547542908176</v>
      </c>
      <c r="U711" s="431">
        <v>205.39394322986647</v>
      </c>
      <c r="V711" s="431">
        <v>317.35837968056427</v>
      </c>
      <c r="W711" s="430">
        <v>387.86568607309056</v>
      </c>
    </row>
    <row r="712" spans="1:28" ht="12.75" customHeight="1" outlineLevel="1">
      <c r="A712" s="389" t="s">
        <v>137</v>
      </c>
      <c r="B712" s="427">
        <v>0</v>
      </c>
      <c r="C712" s="428">
        <v>0</v>
      </c>
      <c r="D712" s="427">
        <v>0</v>
      </c>
      <c r="E712" s="426">
        <v>0</v>
      </c>
      <c r="F712" s="426">
        <v>0</v>
      </c>
      <c r="G712" s="426">
        <v>0</v>
      </c>
      <c r="H712" s="428">
        <v>0</v>
      </c>
      <c r="I712" s="427">
        <v>0</v>
      </c>
      <c r="J712" s="426">
        <v>0</v>
      </c>
      <c r="K712" s="426">
        <v>0</v>
      </c>
      <c r="L712" s="426">
        <v>0</v>
      </c>
      <c r="M712" s="428">
        <v>0</v>
      </c>
      <c r="N712" s="427">
        <v>0</v>
      </c>
      <c r="O712" s="426">
        <v>0</v>
      </c>
      <c r="P712" s="426">
        <v>0</v>
      </c>
      <c r="Q712" s="426">
        <v>0</v>
      </c>
      <c r="R712" s="426">
        <v>0</v>
      </c>
      <c r="S712" s="425">
        <v>103.29831661999999</v>
      </c>
      <c r="T712" s="424">
        <v>113.51682296565326</v>
      </c>
      <c r="U712" s="424">
        <v>127.24363225800474</v>
      </c>
      <c r="V712" s="424">
        <v>91.857436090463182</v>
      </c>
      <c r="W712" s="423">
        <v>112.13999999999999</v>
      </c>
    </row>
    <row r="713" spans="1:28" ht="12.75" customHeight="1" outlineLevel="1">
      <c r="A713" s="389" t="s">
        <v>136</v>
      </c>
      <c r="B713" s="427">
        <v>0</v>
      </c>
      <c r="C713" s="428">
        <v>0</v>
      </c>
      <c r="D713" s="427">
        <v>0</v>
      </c>
      <c r="E713" s="426">
        <v>0</v>
      </c>
      <c r="F713" s="426">
        <v>0</v>
      </c>
      <c r="G713" s="426">
        <v>0</v>
      </c>
      <c r="H713" s="428">
        <v>0</v>
      </c>
      <c r="I713" s="427">
        <v>0</v>
      </c>
      <c r="J713" s="426">
        <v>0</v>
      </c>
      <c r="K713" s="426">
        <v>0</v>
      </c>
      <c r="L713" s="426">
        <v>0</v>
      </c>
      <c r="M713" s="428">
        <v>0</v>
      </c>
      <c r="N713" s="427">
        <v>0</v>
      </c>
      <c r="O713" s="426">
        <v>0</v>
      </c>
      <c r="P713" s="426">
        <v>0</v>
      </c>
      <c r="Q713" s="426">
        <v>0</v>
      </c>
      <c r="R713" s="426">
        <v>0</v>
      </c>
      <c r="S713" s="425">
        <v>2.7928411909182471</v>
      </c>
      <c r="T713" s="424">
        <v>8.6283551648685499</v>
      </c>
      <c r="U713" s="424">
        <v>15.279195807306859</v>
      </c>
      <c r="V713" s="424">
        <v>21.350129697936929</v>
      </c>
      <c r="W713" s="423">
        <v>27.076312395827408</v>
      </c>
    </row>
    <row r="714" spans="1:28" ht="12.75" customHeight="1" outlineLevel="1">
      <c r="A714" s="389" t="s">
        <v>113</v>
      </c>
      <c r="B714" s="421">
        <v>0</v>
      </c>
      <c r="C714" s="422">
        <v>0</v>
      </c>
      <c r="D714" s="421">
        <v>0</v>
      </c>
      <c r="E714" s="420">
        <v>0</v>
      </c>
      <c r="F714" s="420">
        <v>0</v>
      </c>
      <c r="G714" s="420">
        <v>0</v>
      </c>
      <c r="H714" s="422">
        <v>0</v>
      </c>
      <c r="I714" s="421">
        <v>0</v>
      </c>
      <c r="J714" s="420">
        <v>0</v>
      </c>
      <c r="K714" s="420">
        <v>0</v>
      </c>
      <c r="L714" s="420">
        <v>0</v>
      </c>
      <c r="M714" s="384">
        <v>0</v>
      </c>
      <c r="N714" s="421">
        <v>0</v>
      </c>
      <c r="O714" s="420">
        <v>0</v>
      </c>
      <c r="P714" s="420">
        <v>0</v>
      </c>
      <c r="Q714" s="420">
        <v>0</v>
      </c>
      <c r="R714" s="420">
        <v>0</v>
      </c>
      <c r="S714" s="419">
        <v>100.50547542908176</v>
      </c>
      <c r="T714" s="418">
        <v>205.39394322986647</v>
      </c>
      <c r="U714" s="418">
        <v>317.35837968056427</v>
      </c>
      <c r="V714" s="418">
        <v>387.86568607309056</v>
      </c>
      <c r="W714" s="417">
        <v>472.92937367726319</v>
      </c>
    </row>
    <row r="715" spans="1:28" ht="12.75" customHeight="1" outlineLevel="1">
      <c r="A715" s="380"/>
      <c r="B715" s="380"/>
      <c r="C715" s="380"/>
      <c r="D715" s="380"/>
      <c r="E715" s="380"/>
      <c r="F715" s="380"/>
      <c r="G715" s="380"/>
      <c r="H715" s="380"/>
      <c r="I715" s="380"/>
      <c r="J715" s="380"/>
      <c r="K715" s="380"/>
      <c r="L715" s="380"/>
      <c r="M715" s="416"/>
      <c r="N715" s="380"/>
      <c r="O715" s="380"/>
      <c r="P715" s="380"/>
      <c r="Q715" s="380"/>
      <c r="R715" s="380"/>
      <c r="S715" s="380"/>
      <c r="T715" s="380"/>
      <c r="U715" s="380"/>
      <c r="V715" s="380"/>
      <c r="W715" s="380"/>
    </row>
    <row r="716" spans="1:28" ht="12.75" customHeight="1" outlineLevel="1">
      <c r="A716" s="383"/>
      <c r="B716" s="382"/>
      <c r="C716" s="382"/>
      <c r="D716" s="382"/>
      <c r="E716" s="382"/>
      <c r="F716" s="382"/>
      <c r="G716" s="382"/>
      <c r="H716" s="382"/>
      <c r="I716" s="382"/>
      <c r="J716" s="382"/>
      <c r="K716" s="382"/>
      <c r="L716" s="382"/>
      <c r="M716" s="381"/>
      <c r="N716" s="380"/>
      <c r="O716" s="380"/>
      <c r="P716" s="380"/>
      <c r="Q716" s="380"/>
      <c r="R716" s="380"/>
      <c r="S716" s="380"/>
      <c r="T716" s="380"/>
      <c r="U716" s="380"/>
      <c r="V716" s="380"/>
      <c r="W716" s="380"/>
    </row>
    <row r="717" spans="1:28" ht="12.75" customHeight="1" outlineLevel="1">
      <c r="A717" s="380"/>
      <c r="B717" s="380"/>
      <c r="C717" s="380"/>
      <c r="D717" s="380"/>
      <c r="E717" s="380"/>
      <c r="F717" s="380"/>
      <c r="G717" s="380"/>
      <c r="H717" s="380"/>
      <c r="I717" s="380"/>
      <c r="J717" s="380"/>
      <c r="K717" s="380"/>
      <c r="L717" s="380"/>
      <c r="M717" s="416"/>
      <c r="N717" s="380"/>
      <c r="O717" s="380"/>
      <c r="P717" s="380"/>
      <c r="Q717" s="380"/>
      <c r="R717" s="380"/>
      <c r="S717" s="380"/>
      <c r="T717" s="380"/>
      <c r="U717" s="380"/>
      <c r="V717" s="380"/>
      <c r="W717" s="380"/>
    </row>
    <row r="718" spans="1:28" ht="12.75" customHeight="1" outlineLevel="1">
      <c r="A718" s="383"/>
      <c r="B718" s="382"/>
      <c r="C718" s="382"/>
      <c r="D718" s="382"/>
      <c r="E718" s="382"/>
      <c r="F718" s="382"/>
      <c r="G718" s="382"/>
      <c r="H718" s="382"/>
      <c r="I718" s="382"/>
      <c r="J718" s="382"/>
      <c r="K718" s="382"/>
      <c r="L718" s="382"/>
      <c r="M718" s="381"/>
      <c r="N718" s="380"/>
      <c r="O718" s="380"/>
      <c r="P718" s="380"/>
      <c r="Q718" s="380"/>
      <c r="R718" s="380"/>
      <c r="S718" s="380"/>
      <c r="T718" s="380"/>
      <c r="U718" s="380"/>
      <c r="V718" s="380"/>
      <c r="W718" s="380"/>
    </row>
    <row r="719" spans="1:28" s="351" customFormat="1">
      <c r="A719" s="415" t="s">
        <v>138</v>
      </c>
      <c r="X719" s="344"/>
      <c r="Y719" s="344"/>
      <c r="Z719" s="344"/>
      <c r="AA719" s="344"/>
      <c r="AB719" s="344"/>
    </row>
    <row r="720" spans="1:28" s="351" customFormat="1">
      <c r="A720" s="356" t="s">
        <v>127</v>
      </c>
      <c r="X720" s="344"/>
      <c r="Y720" s="344"/>
      <c r="Z720" s="344"/>
      <c r="AA720" s="344"/>
      <c r="AB720" s="344"/>
    </row>
    <row r="721" spans="1:23" ht="12.75" customHeight="1" outlineLevel="1">
      <c r="A721" s="414" t="s">
        <v>131</v>
      </c>
      <c r="B721" s="413">
        <v>0</v>
      </c>
      <c r="C721" s="412"/>
      <c r="D721" s="380"/>
      <c r="E721" s="380"/>
    </row>
    <row r="722" spans="1:23" ht="12.75" customHeight="1" outlineLevel="1">
      <c r="A722" s="411" t="s">
        <v>155</v>
      </c>
      <c r="B722" s="393">
        <v>5</v>
      </c>
      <c r="C722" s="410"/>
      <c r="D722" s="380"/>
      <c r="E722" s="380"/>
    </row>
    <row r="723" spans="1:23" ht="12.75" customHeight="1" outlineLevel="1">
      <c r="A723" s="411" t="s">
        <v>154</v>
      </c>
      <c r="B723" s="393" t="s">
        <v>153</v>
      </c>
      <c r="C723" s="410"/>
      <c r="D723" s="380"/>
      <c r="E723" s="380"/>
    </row>
    <row r="724" spans="1:23" ht="12.75" customHeight="1" outlineLevel="1">
      <c r="A724" s="409" t="s">
        <v>152</v>
      </c>
      <c r="B724" s="408">
        <v>0.2</v>
      </c>
      <c r="C724" s="407"/>
      <c r="D724" s="380"/>
      <c r="E724" s="380"/>
    </row>
    <row r="725" spans="1:23" ht="12.75" customHeight="1" outlineLevel="1">
      <c r="A725" s="380"/>
      <c r="B725" s="392"/>
      <c r="C725" s="380"/>
      <c r="D725" s="380"/>
      <c r="E725" s="380"/>
    </row>
    <row r="726" spans="1:23" ht="12.75" customHeight="1" outlineLevel="1">
      <c r="A726" s="380" t="s">
        <v>137</v>
      </c>
      <c r="B726" s="406" t="s">
        <v>151</v>
      </c>
      <c r="C726" s="405">
        <v>2012</v>
      </c>
      <c r="D726" s="405">
        <v>2013</v>
      </c>
      <c r="E726" s="405">
        <v>2014</v>
      </c>
      <c r="F726" s="405">
        <v>2015</v>
      </c>
      <c r="G726" s="405">
        <v>2016</v>
      </c>
      <c r="H726" s="404">
        <v>2017</v>
      </c>
      <c r="I726" s="403"/>
      <c r="J726" s="403"/>
      <c r="K726" s="403"/>
      <c r="L726" s="403"/>
    </row>
    <row r="727" spans="1:23" ht="12.75" customHeight="1" outlineLevel="1">
      <c r="A727" s="402" t="s">
        <v>150</v>
      </c>
      <c r="B727" s="401">
        <v>0</v>
      </c>
      <c r="C727" s="400">
        <v>0</v>
      </c>
      <c r="D727" s="615">
        <v>0</v>
      </c>
      <c r="E727" s="616">
        <v>0</v>
      </c>
      <c r="F727" s="616">
        <v>0</v>
      </c>
      <c r="G727" s="616">
        <v>0</v>
      </c>
      <c r="H727" s="617">
        <v>0</v>
      </c>
      <c r="I727" s="396"/>
      <c r="J727" s="396"/>
      <c r="K727" s="396"/>
      <c r="L727" s="395"/>
    </row>
    <row r="728" spans="1:23" ht="12.75" customHeight="1" outlineLevel="1">
      <c r="A728" s="380"/>
      <c r="B728" s="392"/>
      <c r="C728" s="380"/>
    </row>
    <row r="729" spans="1:23" ht="12.75" customHeight="1" outlineLevel="1">
      <c r="B729" s="364">
        <v>1996</v>
      </c>
      <c r="C729" s="362">
        <v>1997</v>
      </c>
      <c r="D729" s="364">
        <v>1998</v>
      </c>
      <c r="E729" s="363">
        <v>1999</v>
      </c>
      <c r="F729" s="363">
        <v>2000</v>
      </c>
      <c r="G729" s="363">
        <v>2001</v>
      </c>
      <c r="H729" s="362">
        <v>2002</v>
      </c>
      <c r="I729" s="364">
        <v>2003</v>
      </c>
      <c r="J729" s="363">
        <v>2004</v>
      </c>
      <c r="K729" s="363">
        <v>2005</v>
      </c>
      <c r="L729" s="363">
        <v>2006</v>
      </c>
      <c r="M729" s="362">
        <v>2007</v>
      </c>
      <c r="N729" s="364">
        <v>2008</v>
      </c>
      <c r="O729" s="363">
        <v>2009</v>
      </c>
      <c r="P729" s="363">
        <v>2010</v>
      </c>
      <c r="Q729" s="363">
        <v>2011</v>
      </c>
      <c r="R729" s="362">
        <v>2012</v>
      </c>
      <c r="S729" s="364">
        <v>2013</v>
      </c>
      <c r="T729" s="363">
        <v>2014</v>
      </c>
      <c r="U729" s="363">
        <v>2015</v>
      </c>
      <c r="V729" s="363">
        <v>2016</v>
      </c>
      <c r="W729" s="362">
        <v>2017</v>
      </c>
    </row>
    <row r="730" spans="1:23" ht="12.75" customHeight="1" outlineLevel="1">
      <c r="A730" s="394" t="s">
        <v>2</v>
      </c>
      <c r="B730" s="393">
        <v>0</v>
      </c>
      <c r="C730" s="391">
        <v>0</v>
      </c>
      <c r="D730" s="393">
        <v>0</v>
      </c>
      <c r="E730" s="392">
        <v>0</v>
      </c>
      <c r="F730" s="392">
        <v>0</v>
      </c>
      <c r="G730" s="392">
        <v>0</v>
      </c>
      <c r="H730" s="391">
        <v>0</v>
      </c>
      <c r="I730" s="393">
        <v>0</v>
      </c>
      <c r="J730" s="392">
        <v>0</v>
      </c>
      <c r="K730" s="392">
        <v>0</v>
      </c>
      <c r="L730" s="392">
        <v>0</v>
      </c>
      <c r="M730" s="391">
        <v>0</v>
      </c>
      <c r="N730" s="390">
        <v>0</v>
      </c>
      <c r="O730" s="392">
        <v>0</v>
      </c>
      <c r="P730" s="392">
        <v>0</v>
      </c>
      <c r="Q730" s="392">
        <v>0</v>
      </c>
      <c r="R730" s="391">
        <v>0</v>
      </c>
      <c r="S730" s="390">
        <v>0</v>
      </c>
      <c r="T730" s="392">
        <v>0</v>
      </c>
      <c r="U730" s="392">
        <v>0</v>
      </c>
      <c r="V730" s="392">
        <v>0</v>
      </c>
      <c r="W730" s="391">
        <v>0</v>
      </c>
    </row>
    <row r="731" spans="1:23" ht="12.75" customHeight="1" outlineLevel="1">
      <c r="A731" s="389" t="s">
        <v>149</v>
      </c>
      <c r="B731" s="393">
        <v>0</v>
      </c>
      <c r="C731" s="391">
        <v>0</v>
      </c>
      <c r="D731" s="393">
        <v>0</v>
      </c>
      <c r="E731" s="392">
        <v>0</v>
      </c>
      <c r="F731" s="392">
        <v>0</v>
      </c>
      <c r="G731" s="392">
        <v>0</v>
      </c>
      <c r="H731" s="391">
        <v>0</v>
      </c>
      <c r="I731" s="393">
        <v>0</v>
      </c>
      <c r="J731" s="392">
        <v>0</v>
      </c>
      <c r="K731" s="392">
        <v>0</v>
      </c>
      <c r="L731" s="392">
        <v>0</v>
      </c>
      <c r="M731" s="391">
        <v>0</v>
      </c>
      <c r="N731" s="393">
        <v>0</v>
      </c>
      <c r="O731" s="392">
        <v>0</v>
      </c>
      <c r="P731" s="392">
        <v>0</v>
      </c>
      <c r="Q731" s="392">
        <v>0</v>
      </c>
      <c r="R731" s="391">
        <v>0</v>
      </c>
      <c r="S731" s="393">
        <v>0</v>
      </c>
      <c r="T731" s="392">
        <v>0</v>
      </c>
      <c r="U731" s="392">
        <v>0</v>
      </c>
      <c r="V731" s="392">
        <v>0</v>
      </c>
      <c r="W731" s="391">
        <v>0</v>
      </c>
    </row>
    <row r="732" spans="1:23" ht="12.75" customHeight="1" outlineLevel="1">
      <c r="A732" s="389" t="s">
        <v>148</v>
      </c>
      <c r="B732" s="347">
        <v>0</v>
      </c>
      <c r="C732" s="347">
        <v>0</v>
      </c>
      <c r="D732" s="369">
        <v>0</v>
      </c>
      <c r="E732" s="347">
        <v>0</v>
      </c>
      <c r="F732" s="347">
        <v>0</v>
      </c>
      <c r="G732" s="347">
        <v>0</v>
      </c>
      <c r="H732" s="368">
        <v>0</v>
      </c>
      <c r="I732" s="369">
        <v>0</v>
      </c>
      <c r="J732" s="347">
        <v>0</v>
      </c>
      <c r="K732" s="347">
        <v>0</v>
      </c>
      <c r="L732" s="347">
        <v>0</v>
      </c>
      <c r="M732" s="368">
        <v>0</v>
      </c>
      <c r="N732" s="369">
        <v>0</v>
      </c>
      <c r="O732" s="347">
        <v>0</v>
      </c>
      <c r="P732" s="347">
        <v>0</v>
      </c>
      <c r="Q732" s="347">
        <v>0</v>
      </c>
      <c r="R732" s="368">
        <v>0</v>
      </c>
      <c r="S732" s="369">
        <v>0</v>
      </c>
      <c r="T732" s="347">
        <v>0</v>
      </c>
      <c r="U732" s="347">
        <v>0</v>
      </c>
      <c r="V732" s="347">
        <v>0</v>
      </c>
      <c r="W732" s="368">
        <v>0</v>
      </c>
    </row>
    <row r="733" spans="1:23" ht="12.75" customHeight="1" outlineLevel="1">
      <c r="A733" s="388" t="s">
        <v>113</v>
      </c>
      <c r="B733" s="387">
        <v>0</v>
      </c>
      <c r="C733" s="385">
        <v>0</v>
      </c>
      <c r="D733" s="387">
        <v>0</v>
      </c>
      <c r="E733" s="386">
        <v>0</v>
      </c>
      <c r="F733" s="386">
        <v>0</v>
      </c>
      <c r="G733" s="386">
        <v>0</v>
      </c>
      <c r="H733" s="385">
        <v>0</v>
      </c>
      <c r="I733" s="387">
        <v>0</v>
      </c>
      <c r="J733" s="386">
        <v>0</v>
      </c>
      <c r="K733" s="386">
        <v>0</v>
      </c>
      <c r="L733" s="386">
        <v>0</v>
      </c>
      <c r="M733" s="385">
        <v>0</v>
      </c>
      <c r="N733" s="387">
        <v>0</v>
      </c>
      <c r="O733" s="386">
        <v>0</v>
      </c>
      <c r="P733" s="386">
        <v>0</v>
      </c>
      <c r="Q733" s="386">
        <v>0</v>
      </c>
      <c r="R733" s="385">
        <v>0</v>
      </c>
      <c r="S733" s="387">
        <v>0</v>
      </c>
      <c r="T733" s="386">
        <v>0</v>
      </c>
      <c r="U733" s="386">
        <v>0</v>
      </c>
      <c r="V733" s="386">
        <v>0</v>
      </c>
      <c r="W733" s="385">
        <v>0</v>
      </c>
    </row>
    <row r="734" spans="1:23" ht="12.75" customHeight="1" outlineLevel="1">
      <c r="A734" s="383"/>
      <c r="B734" s="382"/>
      <c r="C734" s="382"/>
      <c r="D734" s="382"/>
      <c r="E734" s="382"/>
      <c r="F734" s="382"/>
      <c r="G734" s="382"/>
      <c r="H734" s="382"/>
      <c r="I734" s="382"/>
      <c r="J734" s="382"/>
      <c r="K734" s="382"/>
      <c r="L734" s="382"/>
      <c r="M734" s="381"/>
      <c r="N734" s="380"/>
      <c r="O734" s="380"/>
      <c r="P734" s="380"/>
      <c r="Q734" s="380"/>
      <c r="R734" s="380"/>
      <c r="S734" s="380"/>
      <c r="T734" s="380"/>
      <c r="U734" s="380"/>
      <c r="V734" s="380"/>
      <c r="W734" s="380"/>
    </row>
    <row r="735" spans="1:23">
      <c r="A735" s="383"/>
      <c r="B735" s="382"/>
      <c r="C735" s="382"/>
      <c r="D735" s="382"/>
      <c r="E735" s="382"/>
      <c r="F735" s="382"/>
      <c r="G735" s="382"/>
      <c r="H735" s="382"/>
      <c r="I735" s="382"/>
      <c r="J735" s="382"/>
      <c r="K735" s="382"/>
      <c r="L735" s="382"/>
      <c r="M735" s="381"/>
      <c r="N735" s="380"/>
      <c r="O735" s="380"/>
      <c r="P735" s="380"/>
      <c r="Q735" s="380"/>
      <c r="R735" s="380"/>
      <c r="S735" s="380"/>
      <c r="T735" s="380"/>
      <c r="U735" s="380"/>
      <c r="V735" s="380"/>
      <c r="W735" s="380"/>
    </row>
    <row r="736" spans="1:23">
      <c r="A736" s="356" t="s">
        <v>147</v>
      </c>
    </row>
    <row r="737" spans="1:23">
      <c r="A737" s="356" t="s">
        <v>136</v>
      </c>
      <c r="B737" s="364">
        <v>1996</v>
      </c>
      <c r="C737" s="363">
        <v>1997</v>
      </c>
      <c r="D737" s="364">
        <v>1998</v>
      </c>
      <c r="E737" s="363">
        <v>1999</v>
      </c>
      <c r="F737" s="363">
        <v>2000</v>
      </c>
      <c r="G737" s="363">
        <v>2001</v>
      </c>
      <c r="H737" s="362">
        <v>2002</v>
      </c>
      <c r="I737" s="363">
        <v>2003</v>
      </c>
      <c r="J737" s="363">
        <v>2004</v>
      </c>
      <c r="K737" s="363">
        <v>2005</v>
      </c>
      <c r="L737" s="363">
        <v>2006</v>
      </c>
      <c r="M737" s="362">
        <v>2007</v>
      </c>
      <c r="N737" s="363">
        <v>2008</v>
      </c>
      <c r="O737" s="363">
        <v>2009</v>
      </c>
      <c r="P737" s="363">
        <v>2010</v>
      </c>
      <c r="Q737" s="363">
        <v>2011</v>
      </c>
      <c r="R737" s="362">
        <v>2012</v>
      </c>
      <c r="S737" s="364">
        <v>2013</v>
      </c>
      <c r="T737" s="363">
        <v>2014</v>
      </c>
      <c r="U737" s="363">
        <v>2015</v>
      </c>
      <c r="V737" s="363">
        <v>2016</v>
      </c>
      <c r="W737" s="362">
        <v>2017</v>
      </c>
    </row>
    <row r="738" spans="1:23">
      <c r="A738" s="350" t="s">
        <v>146</v>
      </c>
      <c r="B738" s="379">
        <v>68.3543375</v>
      </c>
      <c r="C738" s="378">
        <v>105.000675</v>
      </c>
      <c r="D738" s="376">
        <v>65.929889000000017</v>
      </c>
      <c r="E738" s="376">
        <v>52.689764000000018</v>
      </c>
      <c r="F738" s="376">
        <v>42.119576660000014</v>
      </c>
      <c r="G738" s="376">
        <v>33.67876565000001</v>
      </c>
      <c r="H738" s="375">
        <v>26.936854045400001</v>
      </c>
      <c r="I738" s="376">
        <v>21.550840804100002</v>
      </c>
      <c r="J738" s="376">
        <v>17.247291440725999</v>
      </c>
      <c r="K738" s="376">
        <v>13.808134810793</v>
      </c>
      <c r="L738" s="376">
        <v>11.05938750938294</v>
      </c>
      <c r="M738" s="375">
        <v>8.8621942700303311</v>
      </c>
      <c r="N738" s="376">
        <v>7.1057028997910487</v>
      </c>
      <c r="O738" s="376">
        <v>5.7013940584695879</v>
      </c>
      <c r="P738" s="376">
        <v>4.5785659638213954</v>
      </c>
      <c r="Q738" s="376">
        <v>3.6807367729891234</v>
      </c>
      <c r="R738" s="378">
        <v>2.9627767197437036</v>
      </c>
      <c r="S738" s="376">
        <v>2.3886209867416466</v>
      </c>
      <c r="T738" s="376">
        <v>1.9294450170559956</v>
      </c>
      <c r="U738" s="640">
        <v>1.5622082730086715</v>
      </c>
      <c r="V738" s="376">
        <v>1.2684916999616496</v>
      </c>
      <c r="W738" s="378">
        <v>1.0335694170576184</v>
      </c>
    </row>
    <row r="739" spans="1:23">
      <c r="A739" s="350" t="s">
        <v>144</v>
      </c>
      <c r="B739" s="377">
        <v>1.9698</v>
      </c>
      <c r="C739" s="375">
        <v>6.9217962499999999</v>
      </c>
      <c r="D739" s="376">
        <v>15.717774500000003</v>
      </c>
      <c r="E739" s="376">
        <v>17.749787850000001</v>
      </c>
      <c r="F739" s="376">
        <v>10.999571305</v>
      </c>
      <c r="G739" s="376">
        <v>8.7412920115000006</v>
      </c>
      <c r="H739" s="375">
        <v>6.95256433645</v>
      </c>
      <c r="I739" s="376">
        <v>5.5341092282349997</v>
      </c>
      <c r="J739" s="376">
        <v>4.4081140639405003</v>
      </c>
      <c r="K739" s="376">
        <v>3.5134561780991507</v>
      </c>
      <c r="L739" s="376">
        <v>2.8020266413420454</v>
      </c>
      <c r="M739" s="375">
        <v>2.2358907522775437</v>
      </c>
      <c r="N739" s="376">
        <v>1.7850874592647703</v>
      </c>
      <c r="O739" s="376">
        <v>1.4259186176217311</v>
      </c>
      <c r="P739" s="376">
        <v>1.1396151992443251</v>
      </c>
      <c r="Q739" s="376">
        <v>0.9112946229983182</v>
      </c>
      <c r="R739" s="375">
        <v>0.72914367292065529</v>
      </c>
      <c r="S739" s="376">
        <v>0.58377677050192467</v>
      </c>
      <c r="T739" s="376">
        <v>0.46773094891732009</v>
      </c>
      <c r="U739" s="640">
        <v>0.37506768189490231</v>
      </c>
      <c r="V739" s="376">
        <v>0.30105844144865423</v>
      </c>
      <c r="W739" s="375">
        <v>0.24193601031183606</v>
      </c>
    </row>
    <row r="740" spans="1:23">
      <c r="A740" s="350" t="s">
        <v>143</v>
      </c>
      <c r="B740" s="377">
        <v>0</v>
      </c>
      <c r="C740" s="375">
        <v>0</v>
      </c>
      <c r="D740" s="376">
        <v>0</v>
      </c>
      <c r="E740" s="376">
        <v>0.86265750000000008</v>
      </c>
      <c r="F740" s="376">
        <v>3.2344564624999999</v>
      </c>
      <c r="G740" s="376">
        <v>6.6924778483124996</v>
      </c>
      <c r="H740" s="375">
        <v>6.8451620948487015</v>
      </c>
      <c r="I740" s="376">
        <v>5.2452002237452948</v>
      </c>
      <c r="J740" s="376">
        <v>3.9746309181190402</v>
      </c>
      <c r="K740" s="376">
        <v>3.1358245966307945</v>
      </c>
      <c r="L740" s="376">
        <v>2.5717825177114841</v>
      </c>
      <c r="M740" s="375">
        <v>2.183697392208177</v>
      </c>
      <c r="N740" s="376">
        <v>1.9092324366503677</v>
      </c>
      <c r="O740" s="376">
        <v>1.7089307027559046</v>
      </c>
      <c r="P740" s="376">
        <v>1.5577080899524418</v>
      </c>
      <c r="Q740" s="376">
        <v>1.4395255811380279</v>
      </c>
      <c r="R740" s="375">
        <v>1.3440501261596891</v>
      </c>
      <c r="S740" s="376">
        <v>1.2645598183712472</v>
      </c>
      <c r="T740" s="376">
        <v>1.1966279344225792</v>
      </c>
      <c r="U740" s="640">
        <v>1.1372947666554842</v>
      </c>
      <c r="V740" s="376">
        <v>1.0845451785399913</v>
      </c>
      <c r="W740" s="375">
        <v>1.0369779618093544</v>
      </c>
    </row>
    <row r="741" spans="1:23">
      <c r="A741" s="350" t="s">
        <v>142</v>
      </c>
      <c r="B741" s="377">
        <v>0</v>
      </c>
      <c r="C741" s="375">
        <v>0</v>
      </c>
      <c r="D741" s="376">
        <v>0</v>
      </c>
      <c r="E741" s="376">
        <v>0</v>
      </c>
      <c r="F741" s="376">
        <v>0</v>
      </c>
      <c r="G741" s="376">
        <v>0</v>
      </c>
      <c r="H741" s="375">
        <v>1.7384975799405744</v>
      </c>
      <c r="I741" s="376">
        <v>5.7209124254438892</v>
      </c>
      <c r="J741" s="376">
        <v>9.3758341896499751</v>
      </c>
      <c r="K741" s="376">
        <v>12.298640481857271</v>
      </c>
      <c r="L741" s="376">
        <v>12.119426450760223</v>
      </c>
      <c r="M741" s="375">
        <v>10.219379740812874</v>
      </c>
      <c r="N741" s="376">
        <v>8.3454141038457532</v>
      </c>
      <c r="O741" s="376">
        <v>7.0175685402601999</v>
      </c>
      <c r="P741" s="376">
        <v>6.0442559617807019</v>
      </c>
      <c r="Q741" s="376">
        <v>5.3045245936108953</v>
      </c>
      <c r="R741" s="375">
        <v>4.7216933576028435</v>
      </c>
      <c r="S741" s="376">
        <v>4.2468597817019695</v>
      </c>
      <c r="T741" s="376">
        <v>3.8485800436579418</v>
      </c>
      <c r="U741" s="640">
        <v>3.5064081575997847</v>
      </c>
      <c r="V741" s="376">
        <v>3.2068484725823825</v>
      </c>
      <c r="W741" s="375">
        <v>2.9408176575264107</v>
      </c>
    </row>
    <row r="742" spans="1:23">
      <c r="A742" s="350" t="s">
        <v>141</v>
      </c>
      <c r="B742" s="377">
        <v>0</v>
      </c>
      <c r="C742" s="375">
        <v>0</v>
      </c>
      <c r="D742" s="376">
        <v>0</v>
      </c>
      <c r="E742" s="376">
        <v>0</v>
      </c>
      <c r="F742" s="376">
        <v>0</v>
      </c>
      <c r="G742" s="376">
        <v>0</v>
      </c>
      <c r="H742" s="375">
        <v>0</v>
      </c>
      <c r="I742" s="376">
        <v>0</v>
      </c>
      <c r="J742" s="376">
        <v>0</v>
      </c>
      <c r="K742" s="376">
        <v>0</v>
      </c>
      <c r="L742" s="376">
        <v>3.0327453931018509</v>
      </c>
      <c r="M742" s="375">
        <v>7.6721283971412522</v>
      </c>
      <c r="N742" s="376">
        <v>9.9258370622361447</v>
      </c>
      <c r="O742" s="376">
        <v>7.9234317307192814</v>
      </c>
      <c r="P742" s="376">
        <v>6.4821248441999648</v>
      </c>
      <c r="Q742" s="376">
        <v>5.4140498807640629</v>
      </c>
      <c r="R742" s="375">
        <v>4.5988227168136886</v>
      </c>
      <c r="S742" s="376">
        <v>3.9586750840198648</v>
      </c>
      <c r="T742" s="376">
        <v>3.4428405239696165</v>
      </c>
      <c r="U742" s="640">
        <v>3.0177361035301082</v>
      </c>
      <c r="V742" s="376">
        <v>2.6607769945405995</v>
      </c>
      <c r="W742" s="375">
        <v>2.3564701435508022</v>
      </c>
    </row>
    <row r="743" spans="1:23">
      <c r="A743" s="350" t="s">
        <v>140</v>
      </c>
      <c r="B743" s="377">
        <v>0</v>
      </c>
      <c r="C743" s="375">
        <v>0</v>
      </c>
      <c r="D743" s="376">
        <v>0</v>
      </c>
      <c r="E743" s="376">
        <v>0</v>
      </c>
      <c r="F743" s="376">
        <v>0</v>
      </c>
      <c r="G743" s="376">
        <v>0</v>
      </c>
      <c r="H743" s="375">
        <v>0</v>
      </c>
      <c r="I743" s="376">
        <v>0</v>
      </c>
      <c r="J743" s="376">
        <v>0</v>
      </c>
      <c r="K743" s="376">
        <v>0</v>
      </c>
      <c r="L743" s="376">
        <v>0</v>
      </c>
      <c r="M743" s="375">
        <v>0</v>
      </c>
      <c r="N743" s="376">
        <v>3.5542999999999996</v>
      </c>
      <c r="O743" s="376">
        <v>9.6374228572916678</v>
      </c>
      <c r="P743" s="376">
        <v>14.829476208126737</v>
      </c>
      <c r="Q743" s="376">
        <v>20.802598385797729</v>
      </c>
      <c r="R743" s="375">
        <v>28.968716083746294</v>
      </c>
      <c r="S743" s="376">
        <v>31.077294948114453</v>
      </c>
      <c r="T743" s="376">
        <v>26.192341113191485</v>
      </c>
      <c r="U743" s="640">
        <v>22.352976243070298</v>
      </c>
      <c r="V743" s="376">
        <v>19.266987639790646</v>
      </c>
      <c r="W743" s="375">
        <v>16.73759035980585</v>
      </c>
    </row>
    <row r="744" spans="1:23">
      <c r="A744" s="350" t="s">
        <v>139</v>
      </c>
      <c r="B744" s="377"/>
      <c r="C744" s="375"/>
      <c r="D744" s="376"/>
      <c r="E744" s="376"/>
      <c r="F744" s="376"/>
      <c r="G744" s="376"/>
      <c r="H744" s="375"/>
      <c r="I744" s="376"/>
      <c r="J744" s="376"/>
      <c r="K744" s="376"/>
      <c r="L744" s="376"/>
      <c r="M744" s="375"/>
      <c r="N744" s="376"/>
      <c r="O744" s="376"/>
      <c r="P744" s="376"/>
      <c r="Q744" s="376"/>
      <c r="R744" s="375"/>
      <c r="S744" s="376">
        <v>2.7928411909182471</v>
      </c>
      <c r="T744" s="376">
        <v>8.6283551648685499</v>
      </c>
      <c r="U744" s="640">
        <v>15.279195807306859</v>
      </c>
      <c r="V744" s="376">
        <v>21.350129697936929</v>
      </c>
      <c r="W744" s="375">
        <v>27.076312395827408</v>
      </c>
    </row>
    <row r="745" spans="1:23">
      <c r="A745" s="350" t="s">
        <v>138</v>
      </c>
      <c r="B745" s="377"/>
      <c r="C745" s="375"/>
      <c r="D745" s="376"/>
      <c r="E745" s="376"/>
      <c r="F745" s="376"/>
      <c r="G745" s="376"/>
      <c r="H745" s="375"/>
      <c r="I745" s="376"/>
      <c r="J745" s="376"/>
      <c r="K745" s="376"/>
      <c r="L745" s="376"/>
      <c r="M745" s="375"/>
      <c r="N745" s="376"/>
      <c r="O745" s="376"/>
      <c r="P745" s="376"/>
      <c r="Q745" s="376"/>
      <c r="R745" s="375"/>
      <c r="S745" s="376">
        <v>0</v>
      </c>
      <c r="T745" s="376">
        <v>0</v>
      </c>
      <c r="U745" s="640">
        <v>0</v>
      </c>
      <c r="V745" s="376">
        <v>0</v>
      </c>
      <c r="W745" s="375">
        <v>0</v>
      </c>
    </row>
    <row r="746" spans="1:23">
      <c r="B746" s="374">
        <v>70.324137500000006</v>
      </c>
      <c r="C746" s="372">
        <v>111.92247125</v>
      </c>
      <c r="D746" s="373">
        <v>81.647663500000021</v>
      </c>
      <c r="E746" s="373">
        <v>71.302209350000012</v>
      </c>
      <c r="F746" s="373">
        <v>56.353604427500009</v>
      </c>
      <c r="G746" s="373">
        <v>49.11253550981251</v>
      </c>
      <c r="H746" s="372">
        <v>42.473078056639281</v>
      </c>
      <c r="I746" s="373">
        <v>38.051062681524186</v>
      </c>
      <c r="J746" s="373">
        <v>35.005870612435515</v>
      </c>
      <c r="K746" s="373">
        <v>32.756056067380214</v>
      </c>
      <c r="L746" s="373">
        <v>31.585368512298544</v>
      </c>
      <c r="M746" s="372">
        <v>31.173290552470178</v>
      </c>
      <c r="N746" s="373">
        <v>32.625573961788085</v>
      </c>
      <c r="O746" s="373">
        <v>33.414666507118369</v>
      </c>
      <c r="P746" s="373">
        <v>34.631746267125564</v>
      </c>
      <c r="Q746" s="373">
        <v>37.552729837298159</v>
      </c>
      <c r="R746" s="372">
        <v>43.325202676986876</v>
      </c>
      <c r="S746" s="373">
        <v>46.312628580369349</v>
      </c>
      <c r="T746" s="373">
        <v>45.705920746083493</v>
      </c>
      <c r="U746" s="641">
        <v>47.230887033066111</v>
      </c>
      <c r="V746" s="373">
        <v>49.138838124800856</v>
      </c>
      <c r="W746" s="372">
        <v>51.423673945889277</v>
      </c>
    </row>
    <row r="749" spans="1:23">
      <c r="A749" s="356" t="s">
        <v>145</v>
      </c>
      <c r="B749" s="364">
        <v>1996</v>
      </c>
      <c r="C749" s="362">
        <v>1997</v>
      </c>
      <c r="D749" s="363">
        <v>1998</v>
      </c>
      <c r="E749" s="363">
        <v>1999</v>
      </c>
      <c r="F749" s="363">
        <v>2000</v>
      </c>
      <c r="G749" s="363">
        <v>2001</v>
      </c>
      <c r="H749" s="362">
        <v>2002</v>
      </c>
      <c r="I749" s="363">
        <v>2003</v>
      </c>
      <c r="J749" s="363">
        <v>2004</v>
      </c>
      <c r="K749" s="363">
        <v>2005</v>
      </c>
      <c r="L749" s="363">
        <v>2006</v>
      </c>
      <c r="M749" s="362">
        <v>2007</v>
      </c>
      <c r="N749" s="363">
        <v>2008</v>
      </c>
      <c r="O749" s="363">
        <v>2009</v>
      </c>
      <c r="P749" s="363">
        <v>2010</v>
      </c>
      <c r="Q749" s="363">
        <v>2011</v>
      </c>
      <c r="R749" s="362">
        <v>2012</v>
      </c>
      <c r="S749" s="364">
        <v>2013</v>
      </c>
      <c r="T749" s="363">
        <v>2014</v>
      </c>
      <c r="U749" s="363">
        <v>2015</v>
      </c>
      <c r="V749" s="363">
        <v>2016</v>
      </c>
      <c r="W749" s="362">
        <v>2017</v>
      </c>
    </row>
    <row r="750" spans="1:23">
      <c r="A750" s="350" t="s">
        <v>144</v>
      </c>
      <c r="B750" s="371">
        <v>12.0975</v>
      </c>
      <c r="C750" s="368">
        <v>28.6495</v>
      </c>
      <c r="D750" s="347">
        <v>34.46</v>
      </c>
      <c r="E750" s="347">
        <v>21.369</v>
      </c>
      <c r="F750" s="347">
        <v>0</v>
      </c>
      <c r="G750" s="347">
        <v>0</v>
      </c>
      <c r="H750" s="368">
        <v>0</v>
      </c>
      <c r="I750" s="347">
        <v>0</v>
      </c>
      <c r="J750" s="347">
        <v>0</v>
      </c>
      <c r="K750" s="347">
        <v>0</v>
      </c>
      <c r="L750" s="347">
        <v>0</v>
      </c>
      <c r="M750" s="368">
        <v>0</v>
      </c>
      <c r="N750" s="347">
        <v>0</v>
      </c>
      <c r="O750" s="347">
        <v>0</v>
      </c>
      <c r="P750" s="347">
        <v>0</v>
      </c>
      <c r="Q750" s="347">
        <v>0</v>
      </c>
      <c r="R750" s="370">
        <v>0</v>
      </c>
      <c r="S750" s="347">
        <v>0</v>
      </c>
      <c r="T750" s="347">
        <v>0</v>
      </c>
      <c r="U750" s="347">
        <v>0</v>
      </c>
      <c r="V750" s="347">
        <v>0</v>
      </c>
      <c r="W750" s="370">
        <v>0</v>
      </c>
    </row>
    <row r="751" spans="1:23">
      <c r="A751" s="350" t="s">
        <v>143</v>
      </c>
      <c r="B751" s="369">
        <v>0</v>
      </c>
      <c r="C751" s="368">
        <v>0</v>
      </c>
      <c r="D751" s="347">
        <v>0</v>
      </c>
      <c r="E751" s="347">
        <v>7.7000000000000011</v>
      </c>
      <c r="F751" s="347">
        <v>28.651</v>
      </c>
      <c r="G751" s="347">
        <v>28.57</v>
      </c>
      <c r="H751" s="368">
        <v>14.492382424238698</v>
      </c>
      <c r="I751" s="347">
        <v>0</v>
      </c>
      <c r="J751" s="347">
        <v>0</v>
      </c>
      <c r="K751" s="347">
        <v>0</v>
      </c>
      <c r="L751" s="347">
        <v>0</v>
      </c>
      <c r="M751" s="368">
        <v>0</v>
      </c>
      <c r="N751" s="347">
        <v>0</v>
      </c>
      <c r="O751" s="347">
        <v>0</v>
      </c>
      <c r="P751" s="347">
        <v>0</v>
      </c>
      <c r="Q751" s="347">
        <v>0</v>
      </c>
      <c r="R751" s="368">
        <v>0</v>
      </c>
      <c r="S751" s="347">
        <v>0</v>
      </c>
      <c r="T751" s="347">
        <v>0</v>
      </c>
      <c r="U751" s="347">
        <v>0</v>
      </c>
      <c r="V751" s="347">
        <v>0</v>
      </c>
      <c r="W751" s="368">
        <v>0</v>
      </c>
    </row>
    <row r="752" spans="1:23">
      <c r="A752" s="350" t="s">
        <v>142</v>
      </c>
      <c r="B752" s="369">
        <v>0</v>
      </c>
      <c r="C752" s="368">
        <v>0</v>
      </c>
      <c r="D752" s="347">
        <v>0</v>
      </c>
      <c r="E752" s="347">
        <v>0</v>
      </c>
      <c r="F752" s="347">
        <v>0</v>
      </c>
      <c r="G752" s="347">
        <v>0</v>
      </c>
      <c r="H752" s="368">
        <v>14.256093580365238</v>
      </c>
      <c r="I752" s="347">
        <v>29.423016380618421</v>
      </c>
      <c r="J752" s="347">
        <v>34.238312409060207</v>
      </c>
      <c r="K752" s="347">
        <v>42.345458377510305</v>
      </c>
      <c r="L752" s="347">
        <v>15.560831308459836</v>
      </c>
      <c r="M752" s="368">
        <v>0</v>
      </c>
      <c r="N752" s="347">
        <v>0</v>
      </c>
      <c r="O752" s="347">
        <v>0</v>
      </c>
      <c r="P752" s="347">
        <v>0</v>
      </c>
      <c r="Q752" s="347">
        <v>0</v>
      </c>
      <c r="R752" s="368">
        <v>0</v>
      </c>
      <c r="S752" s="347">
        <v>0</v>
      </c>
      <c r="T752" s="347">
        <v>0</v>
      </c>
      <c r="U752" s="347">
        <v>0</v>
      </c>
      <c r="V752" s="347">
        <v>0</v>
      </c>
      <c r="W752" s="368">
        <v>0</v>
      </c>
    </row>
    <row r="753" spans="1:23">
      <c r="A753" s="350" t="s">
        <v>141</v>
      </c>
      <c r="B753" s="369">
        <v>0</v>
      </c>
      <c r="C753" s="368">
        <v>0</v>
      </c>
      <c r="D753" s="347">
        <v>0</v>
      </c>
      <c r="E753" s="347">
        <v>0</v>
      </c>
      <c r="F753" s="347">
        <v>0</v>
      </c>
      <c r="G753" s="347">
        <v>0</v>
      </c>
      <c r="H753" s="368">
        <v>0</v>
      </c>
      <c r="I753" s="347">
        <v>0</v>
      </c>
      <c r="J753" s="347">
        <v>0</v>
      </c>
      <c r="K753" s="347">
        <v>0</v>
      </c>
      <c r="L753" s="347">
        <v>28.811851719570164</v>
      </c>
      <c r="M753" s="368">
        <v>51.846123000000006</v>
      </c>
      <c r="N753" s="347">
        <v>0</v>
      </c>
      <c r="O753" s="347">
        <v>0</v>
      </c>
      <c r="P753" s="347">
        <v>0</v>
      </c>
      <c r="Q753" s="347">
        <v>0</v>
      </c>
      <c r="R753" s="368">
        <v>0</v>
      </c>
      <c r="S753" s="347">
        <v>0</v>
      </c>
      <c r="T753" s="347">
        <v>0</v>
      </c>
      <c r="U753" s="347">
        <v>0</v>
      </c>
      <c r="V753" s="347">
        <v>0</v>
      </c>
      <c r="W753" s="368">
        <v>0</v>
      </c>
    </row>
    <row r="754" spans="1:23">
      <c r="A754" s="350" t="s">
        <v>140</v>
      </c>
      <c r="B754" s="369">
        <v>0</v>
      </c>
      <c r="C754" s="368">
        <v>0</v>
      </c>
      <c r="D754" s="347">
        <v>0</v>
      </c>
      <c r="E754" s="347">
        <v>0</v>
      </c>
      <c r="F754" s="347">
        <v>0</v>
      </c>
      <c r="G754" s="347">
        <v>0</v>
      </c>
      <c r="H754" s="368">
        <v>0</v>
      </c>
      <c r="I754" s="347">
        <v>0</v>
      </c>
      <c r="J754" s="347">
        <v>0</v>
      </c>
      <c r="K754" s="347">
        <v>0</v>
      </c>
      <c r="L754" s="347">
        <v>0</v>
      </c>
      <c r="M754" s="368">
        <v>0</v>
      </c>
      <c r="N754" s="347">
        <v>50.802000000000007</v>
      </c>
      <c r="O754" s="347">
        <v>43.590004080000007</v>
      </c>
      <c r="P754" s="347">
        <v>55.073944299999994</v>
      </c>
      <c r="Q754" s="347">
        <v>74.548000000000002</v>
      </c>
      <c r="R754" s="368">
        <v>102.01500000000001</v>
      </c>
      <c r="S754" s="347">
        <v>0</v>
      </c>
      <c r="T754" s="347">
        <v>0</v>
      </c>
      <c r="U754" s="347">
        <v>0</v>
      </c>
      <c r="V754" s="347">
        <v>0</v>
      </c>
      <c r="W754" s="368">
        <v>0</v>
      </c>
    </row>
    <row r="755" spans="1:23">
      <c r="A755" s="350" t="s">
        <v>139</v>
      </c>
      <c r="B755" s="369"/>
      <c r="C755" s="368"/>
      <c r="D755" s="347"/>
      <c r="E755" s="347"/>
      <c r="F755" s="347"/>
      <c r="G755" s="347"/>
      <c r="H755" s="368"/>
      <c r="I755" s="347"/>
      <c r="J755" s="347"/>
      <c r="K755" s="347"/>
      <c r="L755" s="347"/>
      <c r="M755" s="368"/>
      <c r="N755" s="347"/>
      <c r="O755" s="347"/>
      <c r="P755" s="347"/>
      <c r="Q755" s="347"/>
      <c r="R755" s="368"/>
      <c r="S755" s="347">
        <v>103.29831661999999</v>
      </c>
      <c r="T755" s="347">
        <v>113.51682296565326</v>
      </c>
      <c r="U755" s="347">
        <v>127.24363225800474</v>
      </c>
      <c r="V755" s="347">
        <v>91.857436090463182</v>
      </c>
      <c r="W755" s="368">
        <v>112.13999999999999</v>
      </c>
    </row>
    <row r="756" spans="1:23">
      <c r="A756" s="350" t="s">
        <v>138</v>
      </c>
      <c r="B756" s="369"/>
      <c r="C756" s="368"/>
      <c r="D756" s="347"/>
      <c r="E756" s="347"/>
      <c r="F756" s="347"/>
      <c r="G756" s="347"/>
      <c r="H756" s="368"/>
      <c r="I756" s="347"/>
      <c r="J756" s="347"/>
      <c r="K756" s="347"/>
      <c r="L756" s="347"/>
      <c r="M756" s="368"/>
      <c r="N756" s="347"/>
      <c r="O756" s="347"/>
      <c r="P756" s="347"/>
      <c r="Q756" s="347"/>
      <c r="R756" s="368"/>
      <c r="S756" s="347">
        <v>0</v>
      </c>
      <c r="T756" s="347"/>
      <c r="U756" s="347"/>
      <c r="V756" s="347"/>
      <c r="W756" s="368"/>
    </row>
    <row r="757" spans="1:23">
      <c r="B757" s="367">
        <v>12.0975</v>
      </c>
      <c r="C757" s="365">
        <v>28.6495</v>
      </c>
      <c r="D757" s="366">
        <v>34.46</v>
      </c>
      <c r="E757" s="366">
        <v>29.069000000000003</v>
      </c>
      <c r="F757" s="366">
        <v>28.651</v>
      </c>
      <c r="G757" s="366">
        <v>28.57</v>
      </c>
      <c r="H757" s="365">
        <v>28.748476004603937</v>
      </c>
      <c r="I757" s="366">
        <v>29.423016380618421</v>
      </c>
      <c r="J757" s="366">
        <v>34.238312409060207</v>
      </c>
      <c r="K757" s="366">
        <v>42.345458377510305</v>
      </c>
      <c r="L757" s="366">
        <v>44.372683028029996</v>
      </c>
      <c r="M757" s="365">
        <v>51.846123000000006</v>
      </c>
      <c r="N757" s="366">
        <v>50.802000000000007</v>
      </c>
      <c r="O757" s="366">
        <v>43.590004080000007</v>
      </c>
      <c r="P757" s="366">
        <v>55.073944299999994</v>
      </c>
      <c r="Q757" s="366">
        <v>74.548000000000002</v>
      </c>
      <c r="R757" s="365">
        <v>102.01500000000001</v>
      </c>
      <c r="S757" s="366">
        <v>103.29831661999999</v>
      </c>
      <c r="T757" s="366">
        <v>113.51682296565326</v>
      </c>
      <c r="U757" s="366">
        <v>127.24363225800474</v>
      </c>
      <c r="V757" s="366">
        <v>91.857436090463182</v>
      </c>
      <c r="W757" s="365">
        <v>112.13999999999999</v>
      </c>
    </row>
    <row r="763" spans="1:23">
      <c r="A763" s="356" t="s">
        <v>2</v>
      </c>
      <c r="B763" s="364">
        <v>1996</v>
      </c>
      <c r="C763" s="363">
        <v>1997</v>
      </c>
      <c r="D763" s="364">
        <v>1998</v>
      </c>
      <c r="E763" s="363">
        <v>1999</v>
      </c>
      <c r="F763" s="363">
        <v>2000</v>
      </c>
      <c r="G763" s="363">
        <v>2001</v>
      </c>
      <c r="H763" s="362">
        <v>2002</v>
      </c>
      <c r="I763" s="363">
        <v>2003</v>
      </c>
      <c r="J763" s="363">
        <v>2004</v>
      </c>
      <c r="K763" s="363">
        <v>2005</v>
      </c>
      <c r="L763" s="363">
        <v>2006</v>
      </c>
      <c r="M763" s="362">
        <v>2007</v>
      </c>
      <c r="N763" s="363">
        <v>2008</v>
      </c>
      <c r="O763" s="363">
        <v>2009</v>
      </c>
      <c r="P763" s="363">
        <v>2010</v>
      </c>
      <c r="Q763" s="363">
        <v>2011</v>
      </c>
      <c r="R763" s="362">
        <v>2012</v>
      </c>
      <c r="S763" s="364">
        <v>2013</v>
      </c>
      <c r="T763" s="363">
        <v>2014</v>
      </c>
      <c r="U763" s="363">
        <v>2015</v>
      </c>
      <c r="V763" s="363">
        <v>2016</v>
      </c>
      <c r="W763" s="362">
        <v>2017</v>
      </c>
    </row>
    <row r="764" spans="1:23">
      <c r="A764" s="344" t="s">
        <v>121</v>
      </c>
      <c r="B764" s="358">
        <v>452.11799999999999</v>
      </c>
      <c r="C764" s="358">
        <v>417.03390000000002</v>
      </c>
      <c r="D764" s="358">
        <v>356.76161999999999</v>
      </c>
      <c r="E764" s="358">
        <v>308.76789600000006</v>
      </c>
      <c r="F764" s="358">
        <v>265.69022180000002</v>
      </c>
      <c r="G764" s="358">
        <v>231.60208729000001</v>
      </c>
      <c r="H764" s="358">
        <v>207.17566838650004</v>
      </c>
      <c r="I764" s="358">
        <v>189.81579014583366</v>
      </c>
      <c r="J764" s="358">
        <v>180.09970324371801</v>
      </c>
      <c r="K764" s="358">
        <v>178.73502519521196</v>
      </c>
      <c r="L764" s="358">
        <v>187.85074225422693</v>
      </c>
      <c r="M764" s="358">
        <v>198.9904669539128</v>
      </c>
      <c r="N764" s="358">
        <v>216.21301378517202</v>
      </c>
      <c r="O764" s="358">
        <v>230.20070034066708</v>
      </c>
      <c r="P764" s="358">
        <v>236.67045202108835</v>
      </c>
      <c r="Q764" s="358">
        <v>255.50133841619927</v>
      </c>
      <c r="R764" s="358">
        <v>289.04429072313258</v>
      </c>
      <c r="S764" s="358">
        <v>332.8606895008391</v>
      </c>
      <c r="T764" s="358">
        <v>389.9859926890424</v>
      </c>
      <c r="U764" s="358">
        <v>453.58248911934788</v>
      </c>
      <c r="V764" s="358">
        <v>520.40394774825234</v>
      </c>
      <c r="W764" s="358">
        <v>559.12145296768949</v>
      </c>
    </row>
    <row r="765" spans="1:23">
      <c r="A765" s="344" t="s">
        <v>134</v>
      </c>
      <c r="B765" s="358">
        <v>44.963000000000001</v>
      </c>
      <c r="C765" s="358">
        <v>22.4815</v>
      </c>
      <c r="D765" s="358">
        <v>0</v>
      </c>
      <c r="E765" s="358">
        <v>0</v>
      </c>
      <c r="F765" s="358">
        <v>1.4161875000000002</v>
      </c>
      <c r="G765" s="358">
        <v>5.6455546875000007</v>
      </c>
      <c r="H765" s="358">
        <v>9.0079716796875005</v>
      </c>
      <c r="I765" s="358">
        <v>9.9081134310185135</v>
      </c>
      <c r="J765" s="358">
        <v>11.788875247531347</v>
      </c>
      <c r="K765" s="358">
        <v>12.93135653102728</v>
      </c>
      <c r="L765" s="358">
        <v>13.706490668105856</v>
      </c>
      <c r="M765" s="358">
        <v>14.501162654803036</v>
      </c>
      <c r="N765" s="358">
        <v>15.459326596751897</v>
      </c>
      <c r="O765" s="358">
        <v>13.813141622969937</v>
      </c>
      <c r="P765" s="358">
        <v>12.60782330123121</v>
      </c>
      <c r="Q765" s="358">
        <v>12.728820045769506</v>
      </c>
      <c r="R765" s="358">
        <v>12.86057502860594</v>
      </c>
      <c r="S765" s="358">
        <v>12.792609392878711</v>
      </c>
      <c r="T765" s="358">
        <v>13.154730615130067</v>
      </c>
      <c r="U765" s="358">
        <v>16.55475685171173</v>
      </c>
      <c r="V765" s="358">
        <v>20.779663797650908</v>
      </c>
      <c r="W765" s="358">
        <v>26.098252227564785</v>
      </c>
    </row>
    <row r="766" spans="1:23">
      <c r="A766" s="344" t="s">
        <v>133</v>
      </c>
      <c r="B766" s="358">
        <v>0</v>
      </c>
      <c r="C766" s="358">
        <v>0</v>
      </c>
      <c r="D766" s="358">
        <v>0</v>
      </c>
      <c r="E766" s="358">
        <v>0</v>
      </c>
      <c r="F766" s="358">
        <v>0</v>
      </c>
      <c r="G766" s="358">
        <v>0</v>
      </c>
      <c r="H766" s="358">
        <v>0</v>
      </c>
      <c r="I766" s="358">
        <v>0</v>
      </c>
      <c r="J766" s="358">
        <v>0</v>
      </c>
      <c r="K766" s="358">
        <v>0</v>
      </c>
      <c r="L766" s="358">
        <v>0</v>
      </c>
      <c r="M766" s="358">
        <v>0</v>
      </c>
      <c r="N766" s="358">
        <v>0</v>
      </c>
      <c r="O766" s="358">
        <v>2.8391999999999999</v>
      </c>
      <c r="P766" s="358">
        <v>4.7624048733333328</v>
      </c>
      <c r="Q766" s="358">
        <v>6.0342454262222214</v>
      </c>
      <c r="R766" s="358">
        <v>7.5051460360592586</v>
      </c>
      <c r="S766" s="358">
        <v>9.171926564584691</v>
      </c>
      <c r="T766" s="358">
        <v>11.020982259871424</v>
      </c>
      <c r="U766" s="358">
        <v>13.154287086552724</v>
      </c>
      <c r="V766" s="358">
        <v>14.158159275452984</v>
      </c>
      <c r="W766" s="358">
        <v>15.897406008741452</v>
      </c>
    </row>
    <row r="767" spans="1:23">
      <c r="A767" s="344" t="s">
        <v>132</v>
      </c>
      <c r="B767" s="358">
        <v>3.7789999999999999</v>
      </c>
      <c r="C767" s="358">
        <v>3.7317624999999999</v>
      </c>
      <c r="D767" s="358">
        <v>3.7345562499999998</v>
      </c>
      <c r="E767" s="358">
        <v>3.7946312499999997</v>
      </c>
      <c r="F767" s="358">
        <v>3.6937187499999995</v>
      </c>
      <c r="G767" s="358">
        <v>3.5928062499999993</v>
      </c>
      <c r="H767" s="358">
        <v>3.4918937499999996</v>
      </c>
      <c r="I767" s="358">
        <v>3.3909812499999994</v>
      </c>
      <c r="J767" s="358">
        <v>3.2900687499999992</v>
      </c>
      <c r="K767" s="358">
        <v>3.189156249999999</v>
      </c>
      <c r="L767" s="358">
        <v>3.0882437499999988</v>
      </c>
      <c r="M767" s="358">
        <v>2.9873312499999987</v>
      </c>
      <c r="N767" s="358">
        <v>2.8864187499999989</v>
      </c>
      <c r="O767" s="358">
        <v>2.9958437499999988</v>
      </c>
      <c r="P767" s="358">
        <v>2.8896062499999986</v>
      </c>
      <c r="Q767" s="358">
        <v>2.7833687499999984</v>
      </c>
      <c r="R767" s="358">
        <v>2.6771312499999982</v>
      </c>
      <c r="S767" s="642">
        <v>2.5708937499999984</v>
      </c>
      <c r="T767" s="642">
        <v>2.4646562499999982</v>
      </c>
      <c r="U767" s="642">
        <v>2.358418749999998</v>
      </c>
      <c r="V767" s="642">
        <v>2.2521812499999978</v>
      </c>
      <c r="W767" s="642">
        <v>2.145943749999998</v>
      </c>
    </row>
    <row r="768" spans="1:23">
      <c r="A768" s="360" t="s">
        <v>123</v>
      </c>
      <c r="B768" s="359"/>
      <c r="C768" s="359"/>
      <c r="D768" s="359"/>
      <c r="E768" s="359"/>
      <c r="F768" s="359"/>
      <c r="G768" s="359"/>
      <c r="H768" s="359"/>
      <c r="I768" s="359"/>
      <c r="J768" s="359"/>
      <c r="K768" s="359"/>
      <c r="L768" s="359"/>
      <c r="M768" s="359"/>
      <c r="N768" s="359"/>
      <c r="O768" s="359"/>
      <c r="P768" s="359"/>
      <c r="Q768" s="359"/>
      <c r="R768" s="359"/>
      <c r="S768" s="359">
        <v>0</v>
      </c>
      <c r="T768" s="359">
        <v>-0.7496925607499999</v>
      </c>
      <c r="U768" s="359">
        <v>-0.73071300224999991</v>
      </c>
      <c r="V768" s="359">
        <v>-0.71173344374999992</v>
      </c>
      <c r="W768" s="359">
        <v>-0.69275388524999992</v>
      </c>
    </row>
    <row r="769" spans="1:30">
      <c r="A769" s="360" t="s">
        <v>128</v>
      </c>
      <c r="B769" s="359"/>
      <c r="C769" s="359"/>
      <c r="D769" s="359"/>
      <c r="E769" s="359"/>
      <c r="F769" s="359"/>
      <c r="G769" s="359"/>
      <c r="H769" s="359"/>
      <c r="I769" s="359"/>
      <c r="J769" s="359"/>
      <c r="K769" s="359"/>
      <c r="L769" s="359"/>
      <c r="M769" s="359"/>
      <c r="N769" s="359"/>
      <c r="O769" s="359"/>
      <c r="P769" s="359"/>
      <c r="Q769" s="359"/>
      <c r="R769" s="359"/>
      <c r="S769" s="359">
        <v>0</v>
      </c>
      <c r="T769" s="359">
        <v>0</v>
      </c>
      <c r="U769" s="359">
        <v>0</v>
      </c>
      <c r="V769" s="359">
        <v>0</v>
      </c>
      <c r="W769" s="359">
        <v>0</v>
      </c>
    </row>
    <row r="770" spans="1:30">
      <c r="A770" s="344" t="s">
        <v>126</v>
      </c>
      <c r="B770" s="358">
        <v>4.0919999999999996</v>
      </c>
      <c r="C770" s="358">
        <v>3.4781999999999997</v>
      </c>
      <c r="D770" s="358">
        <v>2.9562149999999994</v>
      </c>
      <c r="E770" s="358">
        <v>3.7022005</v>
      </c>
      <c r="F770" s="358">
        <v>3.2313903499999999</v>
      </c>
      <c r="G770" s="358">
        <v>5.4884657449999992</v>
      </c>
      <c r="H770" s="358">
        <v>6.1108446465000004</v>
      </c>
      <c r="I770" s="358">
        <v>8.9468915837999994</v>
      </c>
      <c r="J770" s="358">
        <v>8.2550828684970199</v>
      </c>
      <c r="K770" s="358">
        <v>7.8106339301318624</v>
      </c>
      <c r="L770" s="358">
        <v>7.6100975441684078</v>
      </c>
      <c r="M770" s="358">
        <v>8.5639278735168176</v>
      </c>
      <c r="N770" s="358">
        <v>11.156962047838537</v>
      </c>
      <c r="O770" s="358">
        <v>14.043261504337391</v>
      </c>
      <c r="P770" s="358">
        <v>17.13719834520316</v>
      </c>
      <c r="Q770" s="358">
        <v>17.461910185539452</v>
      </c>
      <c r="R770" s="358">
        <v>19.417809948634517</v>
      </c>
      <c r="S770" s="358">
        <v>32.798631101142924</v>
      </c>
      <c r="T770" s="358">
        <v>31.303769095782165</v>
      </c>
      <c r="U770" s="358">
        <v>30.072101763283449</v>
      </c>
      <c r="V770" s="358">
        <v>38.121867165978124</v>
      </c>
      <c r="W770" s="358">
        <v>35.152382690501</v>
      </c>
    </row>
    <row r="771" spans="1:30">
      <c r="A771" s="344" t="s">
        <v>127</v>
      </c>
      <c r="B771" s="358"/>
      <c r="C771" s="358"/>
      <c r="D771" s="358"/>
      <c r="E771" s="358"/>
      <c r="F771" s="358"/>
      <c r="G771" s="358"/>
      <c r="H771" s="358"/>
      <c r="I771" s="358"/>
      <c r="J771" s="358"/>
      <c r="K771" s="358"/>
      <c r="L771" s="358"/>
      <c r="M771" s="358"/>
      <c r="N771" s="358"/>
      <c r="O771" s="358"/>
      <c r="P771" s="358"/>
      <c r="Q771" s="358"/>
      <c r="R771" s="358"/>
      <c r="S771" s="358">
        <v>0</v>
      </c>
      <c r="T771" s="358">
        <v>0</v>
      </c>
      <c r="U771" s="358">
        <v>0</v>
      </c>
      <c r="V771" s="358">
        <v>0</v>
      </c>
      <c r="W771" s="358">
        <v>0</v>
      </c>
    </row>
    <row r="772" spans="1:30">
      <c r="A772" s="351" t="s">
        <v>22</v>
      </c>
      <c r="B772" s="358">
        <v>504.952</v>
      </c>
      <c r="C772" s="358">
        <v>446.72536250000002</v>
      </c>
      <c r="D772" s="358">
        <v>363.45239125000001</v>
      </c>
      <c r="E772" s="358">
        <v>316.26472775000008</v>
      </c>
      <c r="F772" s="358">
        <v>274.03151840000004</v>
      </c>
      <c r="G772" s="358">
        <v>246.3289139725</v>
      </c>
      <c r="H772" s="358">
        <v>225.78637846268754</v>
      </c>
      <c r="I772" s="358">
        <v>212.06177641065219</v>
      </c>
      <c r="J772" s="358">
        <v>203.43373010974636</v>
      </c>
      <c r="K772" s="358">
        <v>202.66617190637112</v>
      </c>
      <c r="L772" s="358">
        <v>212.2555742165012</v>
      </c>
      <c r="M772" s="358">
        <v>225.04288873223265</v>
      </c>
      <c r="N772" s="358">
        <v>245.71572117976245</v>
      </c>
      <c r="O772" s="358">
        <v>263.89214721797441</v>
      </c>
      <c r="P772" s="358">
        <v>274.06748479085604</v>
      </c>
      <c r="Q772" s="358">
        <v>294.50968282373049</v>
      </c>
      <c r="R772" s="358">
        <v>331.50495298643227</v>
      </c>
      <c r="S772" s="625">
        <v>390.1947503094454</v>
      </c>
      <c r="T772" s="625">
        <v>447.18043834907604</v>
      </c>
      <c r="U772" s="625">
        <v>514.99134056864568</v>
      </c>
      <c r="V772" s="625">
        <v>595.0040857935843</v>
      </c>
      <c r="W772" s="625">
        <v>637.72268375924671</v>
      </c>
      <c r="Z772" s="347"/>
      <c r="AA772" s="347"/>
      <c r="AB772" s="347"/>
      <c r="AC772" s="347"/>
      <c r="AD772" s="347"/>
    </row>
    <row r="773" spans="1:30">
      <c r="B773" s="361"/>
      <c r="C773" s="361"/>
      <c r="D773" s="361"/>
      <c r="E773" s="361"/>
      <c r="F773" s="361"/>
      <c r="G773" s="361"/>
      <c r="H773" s="361"/>
      <c r="I773" s="361"/>
      <c r="J773" s="361"/>
      <c r="K773" s="361"/>
      <c r="L773" s="361"/>
      <c r="M773" s="361"/>
      <c r="N773" s="361"/>
      <c r="O773" s="361"/>
      <c r="P773" s="361"/>
      <c r="Q773" s="361"/>
      <c r="R773" s="361"/>
      <c r="S773" s="361"/>
      <c r="T773" s="361"/>
      <c r="U773" s="361"/>
      <c r="V773" s="361"/>
      <c r="W773" s="361"/>
    </row>
    <row r="774" spans="1:30">
      <c r="A774" s="356" t="s">
        <v>137</v>
      </c>
      <c r="B774" s="358"/>
      <c r="C774" s="358"/>
      <c r="D774" s="358"/>
      <c r="E774" s="358"/>
      <c r="F774" s="358"/>
      <c r="G774" s="358"/>
      <c r="H774" s="358"/>
      <c r="I774" s="358"/>
      <c r="J774" s="358"/>
      <c r="K774" s="358"/>
      <c r="L774" s="358"/>
      <c r="M774" s="358"/>
      <c r="N774" s="358"/>
      <c r="O774" s="358"/>
      <c r="P774" s="358"/>
      <c r="Q774" s="358"/>
      <c r="R774" s="358"/>
      <c r="S774" s="358"/>
      <c r="T774" s="358"/>
      <c r="U774" s="358"/>
      <c r="V774" s="358"/>
      <c r="W774" s="358"/>
    </row>
    <row r="775" spans="1:30">
      <c r="A775" s="344" t="s">
        <v>121</v>
      </c>
      <c r="B775" s="358">
        <v>11.253</v>
      </c>
      <c r="C775" s="358">
        <v>25.704999999999998</v>
      </c>
      <c r="D775" s="358">
        <v>28.255000000000003</v>
      </c>
      <c r="E775" s="358">
        <v>23.33</v>
      </c>
      <c r="F775" s="358">
        <v>19.312000000000001</v>
      </c>
      <c r="G775" s="358">
        <v>19.902000000000001</v>
      </c>
      <c r="H775" s="358">
        <v>19.173343843110001</v>
      </c>
      <c r="I775" s="358">
        <v>21.655354335370067</v>
      </c>
      <c r="J775" s="358">
        <v>26.409115695627428</v>
      </c>
      <c r="K775" s="358">
        <v>34.28662667293947</v>
      </c>
      <c r="L775" s="358">
        <v>34.701071522200003</v>
      </c>
      <c r="M775" s="358">
        <v>39.545000000000002</v>
      </c>
      <c r="N775" s="358">
        <v>37.058</v>
      </c>
      <c r="O775" s="358">
        <v>29.937000000000001</v>
      </c>
      <c r="P775" s="358">
        <v>43.12</v>
      </c>
      <c r="Q775" s="358">
        <v>60.213000000000001</v>
      </c>
      <c r="R775" s="358">
        <v>74.288000000000011</v>
      </c>
      <c r="S775" s="358">
        <v>90.344980505123758</v>
      </c>
      <c r="T775" s="358">
        <v>98.320428527114714</v>
      </c>
      <c r="U775" s="358">
        <v>103.7539594805359</v>
      </c>
      <c r="V775" s="358">
        <v>77.663486793848918</v>
      </c>
      <c r="W775" s="358">
        <v>83.55</v>
      </c>
    </row>
    <row r="776" spans="1:30">
      <c r="A776" s="344" t="s">
        <v>134</v>
      </c>
      <c r="B776" s="358">
        <v>0.84450000000000003</v>
      </c>
      <c r="C776" s="358">
        <v>2.2324999999999999</v>
      </c>
      <c r="D776" s="358">
        <v>4.125</v>
      </c>
      <c r="E776" s="358">
        <v>4.9909999999999997</v>
      </c>
      <c r="F776" s="358">
        <v>5.859</v>
      </c>
      <c r="G776" s="358">
        <v>6.7439999999999998</v>
      </c>
      <c r="H776" s="358">
        <v>5.2653921614939394</v>
      </c>
      <c r="I776" s="358">
        <v>6.8877592038704938</v>
      </c>
      <c r="J776" s="358">
        <v>6.8471501554709997</v>
      </c>
      <c r="K776" s="358">
        <v>6.9223296445708398</v>
      </c>
      <c r="L776" s="358">
        <v>7.3041304458299994</v>
      </c>
      <c r="M776" s="358">
        <v>7.8721230000000002</v>
      </c>
      <c r="N776" s="358">
        <v>5.1090000000000009</v>
      </c>
      <c r="O776" s="358">
        <v>4.8918274300000002</v>
      </c>
      <c r="P776" s="358">
        <v>5.9679144400000004</v>
      </c>
      <c r="Q776" s="358">
        <v>6.0369999999999999</v>
      </c>
      <c r="R776" s="358">
        <v>5.8520000000000003</v>
      </c>
      <c r="S776" s="358">
        <v>5.3372583564629723</v>
      </c>
      <c r="T776" s="358">
        <v>6.9870116760018712</v>
      </c>
      <c r="U776" s="358">
        <v>7.1590782823846224</v>
      </c>
      <c r="V776" s="358">
        <v>8.0572517454619259</v>
      </c>
      <c r="W776" s="358">
        <v>10.272913892078071</v>
      </c>
    </row>
    <row r="777" spans="1:30">
      <c r="A777" s="344" t="s">
        <v>133</v>
      </c>
      <c r="B777" s="358">
        <v>0</v>
      </c>
      <c r="C777" s="358">
        <v>0</v>
      </c>
      <c r="D777" s="358">
        <v>0</v>
      </c>
      <c r="E777" s="358">
        <v>0</v>
      </c>
      <c r="F777" s="358">
        <v>0</v>
      </c>
      <c r="G777" s="358">
        <v>0</v>
      </c>
      <c r="H777" s="358">
        <v>0</v>
      </c>
      <c r="I777" s="358">
        <v>0</v>
      </c>
      <c r="J777" s="358">
        <v>0</v>
      </c>
      <c r="K777" s="358">
        <v>0</v>
      </c>
      <c r="L777" s="358">
        <v>0</v>
      </c>
      <c r="M777" s="358">
        <v>0</v>
      </c>
      <c r="N777" s="358">
        <v>3.0419999999999998</v>
      </c>
      <c r="O777" s="358">
        <v>2.46617665</v>
      </c>
      <c r="P777" s="358">
        <v>2.0430298599999999</v>
      </c>
      <c r="Q777" s="358">
        <v>2.4380000000000002</v>
      </c>
      <c r="R777" s="358">
        <v>2.8580000000000001</v>
      </c>
      <c r="S777" s="358">
        <v>3.1779095557565773</v>
      </c>
      <c r="T777" s="358">
        <v>3.5224474483624997</v>
      </c>
      <c r="U777" s="358">
        <v>2.4508077064505125</v>
      </c>
      <c r="V777" s="358">
        <v>3.2538644617253887</v>
      </c>
      <c r="W777" s="358">
        <v>5.0170861079219282</v>
      </c>
    </row>
    <row r="778" spans="1:30">
      <c r="A778" s="344" t="s">
        <v>132</v>
      </c>
      <c r="B778" s="358">
        <v>0</v>
      </c>
      <c r="C778" s="358">
        <v>9.8500000000000004E-2</v>
      </c>
      <c r="D778" s="358">
        <v>0.159</v>
      </c>
      <c r="E778" s="358">
        <v>0</v>
      </c>
      <c r="F778" s="358">
        <v>0</v>
      </c>
      <c r="G778" s="358">
        <v>0</v>
      </c>
      <c r="H778" s="358">
        <v>0</v>
      </c>
      <c r="I778" s="358">
        <v>0</v>
      </c>
      <c r="J778" s="358">
        <v>0</v>
      </c>
      <c r="K778" s="358">
        <v>0</v>
      </c>
      <c r="L778" s="358">
        <v>0</v>
      </c>
      <c r="M778" s="358">
        <v>0</v>
      </c>
      <c r="N778" s="358">
        <v>0.21299999999999999</v>
      </c>
      <c r="O778" s="358">
        <v>0</v>
      </c>
      <c r="P778" s="358">
        <v>0</v>
      </c>
      <c r="Q778" s="358">
        <v>0</v>
      </c>
      <c r="R778" s="358">
        <v>0</v>
      </c>
      <c r="S778" s="359">
        <v>0</v>
      </c>
      <c r="T778" s="359">
        <v>0</v>
      </c>
      <c r="U778" s="359">
        <v>0</v>
      </c>
      <c r="V778" s="359">
        <v>0</v>
      </c>
      <c r="W778" s="359">
        <v>0</v>
      </c>
    </row>
    <row r="779" spans="1:30">
      <c r="A779" s="360" t="s">
        <v>123</v>
      </c>
      <c r="B779" s="359"/>
      <c r="C779" s="359"/>
      <c r="D779" s="359"/>
      <c r="E779" s="359"/>
      <c r="F779" s="359"/>
      <c r="G779" s="359"/>
      <c r="H779" s="359"/>
      <c r="I779" s="359"/>
      <c r="J779" s="359"/>
      <c r="K779" s="359"/>
      <c r="L779" s="359"/>
      <c r="M779" s="359"/>
      <c r="N779" s="359"/>
      <c r="O779" s="359"/>
      <c r="P779" s="359"/>
      <c r="Q779" s="359"/>
      <c r="R779" s="359"/>
      <c r="S779" s="359">
        <v>-0.75918233999999996</v>
      </c>
      <c r="T779" s="359">
        <v>0</v>
      </c>
      <c r="U779" s="359">
        <v>0</v>
      </c>
      <c r="V779" s="359">
        <v>0</v>
      </c>
      <c r="W779" s="359">
        <v>0</v>
      </c>
    </row>
    <row r="780" spans="1:30">
      <c r="A780" s="360" t="s">
        <v>128</v>
      </c>
      <c r="B780" s="359"/>
      <c r="C780" s="359"/>
      <c r="D780" s="359"/>
      <c r="E780" s="359"/>
      <c r="F780" s="359"/>
      <c r="G780" s="359"/>
      <c r="H780" s="359"/>
      <c r="I780" s="359"/>
      <c r="J780" s="359"/>
      <c r="K780" s="359"/>
      <c r="L780" s="359"/>
      <c r="M780" s="359"/>
      <c r="N780" s="359"/>
      <c r="O780" s="359"/>
      <c r="P780" s="359"/>
      <c r="Q780" s="359"/>
      <c r="R780" s="359"/>
      <c r="S780" s="359">
        <v>0</v>
      </c>
      <c r="T780" s="359">
        <v>0</v>
      </c>
      <c r="U780" s="359">
        <v>0</v>
      </c>
      <c r="V780" s="359">
        <v>0</v>
      </c>
      <c r="W780" s="359">
        <v>0</v>
      </c>
    </row>
    <row r="781" spans="1:30">
      <c r="A781" s="344" t="s">
        <v>126</v>
      </c>
      <c r="B781" s="358">
        <v>0</v>
      </c>
      <c r="C781" s="358">
        <v>0.61349999999999993</v>
      </c>
      <c r="D781" s="358">
        <v>1.9209999999999998</v>
      </c>
      <c r="E781" s="358">
        <v>0.748</v>
      </c>
      <c r="F781" s="358">
        <v>3.48</v>
      </c>
      <c r="G781" s="358">
        <v>1.9239999999999999</v>
      </c>
      <c r="H781" s="358">
        <v>4.3097399999999997</v>
      </c>
      <c r="I781" s="358">
        <v>0.87990284137786023</v>
      </c>
      <c r="J781" s="358">
        <v>0.98204655796177776</v>
      </c>
      <c r="K781" s="358">
        <v>1.1365020599999998</v>
      </c>
      <c r="L781" s="358">
        <v>2.3674810599999963</v>
      </c>
      <c r="M781" s="358">
        <v>4.4290000000000003</v>
      </c>
      <c r="N781" s="358">
        <v>5.38</v>
      </c>
      <c r="O781" s="358">
        <v>6.2949999999999999</v>
      </c>
      <c r="P781" s="358">
        <v>3.9429999999999996</v>
      </c>
      <c r="Q781" s="358">
        <v>5.86</v>
      </c>
      <c r="R781" s="358">
        <v>19.016999999999999</v>
      </c>
      <c r="S781" s="358">
        <v>5.1973505426566931</v>
      </c>
      <c r="T781" s="358">
        <v>4.6869353141741774</v>
      </c>
      <c r="U781" s="358">
        <v>13.879786788633695</v>
      </c>
      <c r="V781" s="358">
        <v>2.8828330894269572</v>
      </c>
      <c r="W781" s="358">
        <v>13.3</v>
      </c>
    </row>
    <row r="782" spans="1:30">
      <c r="A782" s="344" t="s">
        <v>127</v>
      </c>
      <c r="B782" s="358"/>
      <c r="C782" s="358"/>
      <c r="D782" s="358"/>
      <c r="E782" s="358"/>
      <c r="F782" s="358"/>
      <c r="G782" s="358"/>
      <c r="H782" s="358"/>
      <c r="I782" s="358"/>
      <c r="J782" s="358"/>
      <c r="K782" s="358"/>
      <c r="L782" s="358"/>
      <c r="M782" s="358"/>
      <c r="N782" s="358"/>
      <c r="O782" s="358"/>
      <c r="P782" s="358"/>
      <c r="Q782" s="358"/>
      <c r="R782" s="358"/>
      <c r="S782" s="358">
        <v>0</v>
      </c>
      <c r="T782" s="358">
        <v>0</v>
      </c>
      <c r="U782" s="358">
        <v>0</v>
      </c>
      <c r="V782" s="358">
        <v>0</v>
      </c>
      <c r="W782" s="358">
        <v>0</v>
      </c>
    </row>
    <row r="783" spans="1:30">
      <c r="A783" s="351" t="s">
        <v>22</v>
      </c>
      <c r="B783" s="358">
        <v>12.0975</v>
      </c>
      <c r="C783" s="358">
        <v>28.6495</v>
      </c>
      <c r="D783" s="358">
        <v>34.46</v>
      </c>
      <c r="E783" s="358">
        <v>29.068999999999999</v>
      </c>
      <c r="F783" s="358">
        <v>28.651</v>
      </c>
      <c r="G783" s="358">
        <v>28.57</v>
      </c>
      <c r="H783" s="358">
        <v>28.748476004603937</v>
      </c>
      <c r="I783" s="358">
        <v>29.423016380618421</v>
      </c>
      <c r="J783" s="358">
        <v>34.238312409060207</v>
      </c>
      <c r="K783" s="358">
        <v>42.345458377510305</v>
      </c>
      <c r="L783" s="358">
        <v>44.372683028029996</v>
      </c>
      <c r="M783" s="358">
        <v>51.846123000000006</v>
      </c>
      <c r="N783" s="358">
        <v>50.802000000000007</v>
      </c>
      <c r="O783" s="358">
        <v>43.590004080000007</v>
      </c>
      <c r="P783" s="358">
        <v>55.073944299999994</v>
      </c>
      <c r="Q783" s="358">
        <v>74.548000000000002</v>
      </c>
      <c r="R783" s="358">
        <v>102.01500000000001</v>
      </c>
      <c r="S783" s="625">
        <v>103.29831661999999</v>
      </c>
      <c r="T783" s="625">
        <v>113.51682296565326</v>
      </c>
      <c r="U783" s="625">
        <v>127.24363225800474</v>
      </c>
      <c r="V783" s="625">
        <v>91.857436090463182</v>
      </c>
      <c r="W783" s="625">
        <v>112.13999999999999</v>
      </c>
      <c r="Z783" s="347"/>
      <c r="AA783" s="347"/>
      <c r="AB783" s="347"/>
      <c r="AC783" s="347"/>
      <c r="AD783" s="347"/>
    </row>
    <row r="784" spans="1:30">
      <c r="B784" s="358"/>
      <c r="C784" s="358"/>
      <c r="D784" s="358"/>
      <c r="E784" s="358"/>
      <c r="F784" s="358"/>
      <c r="G784" s="358"/>
      <c r="H784" s="358"/>
      <c r="I784" s="358"/>
      <c r="J784" s="358"/>
      <c r="K784" s="358"/>
      <c r="L784" s="358"/>
      <c r="M784" s="358"/>
      <c r="N784" s="358"/>
      <c r="O784" s="358"/>
      <c r="P784" s="358"/>
      <c r="Q784" s="358"/>
      <c r="R784" s="358"/>
      <c r="S784" s="358"/>
      <c r="T784" s="358"/>
      <c r="U784" s="358"/>
      <c r="V784" s="358"/>
      <c r="W784" s="358"/>
    </row>
    <row r="785" spans="1:30">
      <c r="A785" s="356" t="s">
        <v>136</v>
      </c>
      <c r="B785" s="358"/>
      <c r="C785" s="358"/>
      <c r="D785" s="358"/>
      <c r="E785" s="358"/>
      <c r="F785" s="358"/>
      <c r="G785" s="358"/>
      <c r="H785" s="358"/>
      <c r="I785" s="358"/>
      <c r="J785" s="358"/>
      <c r="K785" s="358"/>
      <c r="L785" s="358"/>
      <c r="M785" s="358"/>
      <c r="N785" s="358"/>
      <c r="O785" s="358"/>
      <c r="P785" s="358"/>
      <c r="Q785" s="358"/>
      <c r="R785" s="358"/>
      <c r="S785" s="358"/>
      <c r="T785" s="358"/>
      <c r="U785" s="358"/>
      <c r="V785" s="358"/>
      <c r="W785" s="358"/>
    </row>
    <row r="786" spans="1:30">
      <c r="A786" s="344" t="s">
        <v>121</v>
      </c>
      <c r="B786" s="358">
        <v>46.337100000000007</v>
      </c>
      <c r="C786" s="358">
        <v>85.977280000000007</v>
      </c>
      <c r="D786" s="358">
        <v>76.24872400000001</v>
      </c>
      <c r="E786" s="358">
        <v>66.407674200000017</v>
      </c>
      <c r="F786" s="358">
        <v>53.400134510000008</v>
      </c>
      <c r="G786" s="358">
        <v>44.328418903500001</v>
      </c>
      <c r="H786" s="358">
        <v>36.533222083776351</v>
      </c>
      <c r="I786" s="358">
        <v>31.371441237485687</v>
      </c>
      <c r="J786" s="358">
        <v>27.773793744133513</v>
      </c>
      <c r="K786" s="358">
        <v>25.170909613924497</v>
      </c>
      <c r="L786" s="358">
        <v>23.561346822514135</v>
      </c>
      <c r="M786" s="358">
        <v>22.322453168740761</v>
      </c>
      <c r="N786" s="358">
        <v>23.070313444504976</v>
      </c>
      <c r="O786" s="358">
        <v>23.467248319578747</v>
      </c>
      <c r="P786" s="358">
        <v>24.289113604889046</v>
      </c>
      <c r="Q786" s="358">
        <v>26.670047693066692</v>
      </c>
      <c r="R786" s="358">
        <v>30.471601222293486</v>
      </c>
      <c r="S786" s="358">
        <v>33.219677316920446</v>
      </c>
      <c r="T786" s="358">
        <v>34.723932096809186</v>
      </c>
      <c r="U786" s="358">
        <v>36.932500851631396</v>
      </c>
      <c r="V786" s="358">
        <v>38.945981574411803</v>
      </c>
      <c r="W786" s="358">
        <v>40.734967745566692</v>
      </c>
    </row>
    <row r="787" spans="1:30">
      <c r="A787" s="344" t="s">
        <v>134</v>
      </c>
      <c r="B787" s="358">
        <v>23.326000000000001</v>
      </c>
      <c r="C787" s="358">
        <v>24.713999999999999</v>
      </c>
      <c r="D787" s="358">
        <v>4.125</v>
      </c>
      <c r="E787" s="358">
        <v>3.5748124999999997</v>
      </c>
      <c r="F787" s="358">
        <v>1.6296328125000001</v>
      </c>
      <c r="G787" s="358">
        <v>3.3815830078125</v>
      </c>
      <c r="H787" s="358">
        <v>4.3652504101629264</v>
      </c>
      <c r="I787" s="358">
        <v>5.0069973873576599</v>
      </c>
      <c r="J787" s="358">
        <v>5.704668871975068</v>
      </c>
      <c r="K787" s="358">
        <v>6.1471955074922624</v>
      </c>
      <c r="L787" s="358">
        <v>6.5094584591328202</v>
      </c>
      <c r="M787" s="358">
        <v>6.9139590580511383</v>
      </c>
      <c r="N787" s="358">
        <v>6.7551849737819607</v>
      </c>
      <c r="O787" s="358">
        <v>6.0971457517387257</v>
      </c>
      <c r="P787" s="358">
        <v>5.8469176954617037</v>
      </c>
      <c r="Q787" s="358">
        <v>5.9052450171635646</v>
      </c>
      <c r="R787" s="358">
        <v>5.9199656357272286</v>
      </c>
      <c r="S787" s="358">
        <v>4.9751371342116162</v>
      </c>
      <c r="T787" s="358">
        <v>3.5869854394202081</v>
      </c>
      <c r="U787" s="358">
        <v>2.9341713364454445</v>
      </c>
      <c r="V787" s="358">
        <v>2.7386633155480498</v>
      </c>
      <c r="W787" s="358">
        <v>2.9104694481583753</v>
      </c>
    </row>
    <row r="788" spans="1:30">
      <c r="A788" s="344" t="s">
        <v>133</v>
      </c>
      <c r="B788" s="358">
        <v>0</v>
      </c>
      <c r="C788" s="358">
        <v>0</v>
      </c>
      <c r="D788" s="358">
        <v>0</v>
      </c>
      <c r="E788" s="358">
        <v>0</v>
      </c>
      <c r="F788" s="358">
        <v>0</v>
      </c>
      <c r="G788" s="358">
        <v>0</v>
      </c>
      <c r="H788" s="358">
        <v>0</v>
      </c>
      <c r="I788" s="358">
        <v>0</v>
      </c>
      <c r="J788" s="358">
        <v>0</v>
      </c>
      <c r="K788" s="358">
        <v>0</v>
      </c>
      <c r="L788" s="358">
        <v>0</v>
      </c>
      <c r="M788" s="358">
        <v>0</v>
      </c>
      <c r="N788" s="358">
        <v>0.20279999999999998</v>
      </c>
      <c r="O788" s="358">
        <v>0.54297177666666663</v>
      </c>
      <c r="P788" s="358">
        <v>0.77118930711111111</v>
      </c>
      <c r="Q788" s="358">
        <v>0.96709939016296287</v>
      </c>
      <c r="R788" s="358">
        <v>1.1912194714745679</v>
      </c>
      <c r="S788" s="358">
        <v>1.3288538604698445</v>
      </c>
      <c r="T788" s="358">
        <v>1.3891426216811973</v>
      </c>
      <c r="U788" s="358">
        <v>1.4469355175502518</v>
      </c>
      <c r="V788" s="358">
        <v>1.5146177284369202</v>
      </c>
      <c r="W788" s="358">
        <v>1.684172356446306</v>
      </c>
    </row>
    <row r="789" spans="1:30">
      <c r="A789" s="344" t="s">
        <v>132</v>
      </c>
      <c r="B789" s="358">
        <v>4.7237500000000002E-2</v>
      </c>
      <c r="C789" s="358">
        <v>9.5706250000000007E-2</v>
      </c>
      <c r="D789" s="358">
        <v>9.8924999999999999E-2</v>
      </c>
      <c r="E789" s="358">
        <v>0.1009125</v>
      </c>
      <c r="F789" s="358">
        <v>0.1009125</v>
      </c>
      <c r="G789" s="358">
        <v>0.1009125</v>
      </c>
      <c r="H789" s="358">
        <v>0.1009125</v>
      </c>
      <c r="I789" s="358">
        <v>0.1009125</v>
      </c>
      <c r="J789" s="358">
        <v>0.1009125</v>
      </c>
      <c r="K789" s="358">
        <v>0.1009125</v>
      </c>
      <c r="L789" s="358">
        <v>0.1009125</v>
      </c>
      <c r="M789" s="358">
        <v>0.1009125</v>
      </c>
      <c r="N789" s="358">
        <v>0.103575</v>
      </c>
      <c r="O789" s="358">
        <v>0.1062375</v>
      </c>
      <c r="P789" s="358">
        <v>0.1062375</v>
      </c>
      <c r="Q789" s="358">
        <v>0.1062375</v>
      </c>
      <c r="R789" s="358">
        <v>0.1062375</v>
      </c>
      <c r="S789" s="644">
        <v>0.1062375</v>
      </c>
      <c r="T789" s="644">
        <v>0.1062375</v>
      </c>
      <c r="U789" s="644">
        <v>0.1062375</v>
      </c>
      <c r="V789" s="644">
        <v>0.1062375</v>
      </c>
      <c r="W789" s="644">
        <v>0.1062375</v>
      </c>
    </row>
    <row r="790" spans="1:30">
      <c r="A790" s="360" t="s">
        <v>123</v>
      </c>
      <c r="B790" s="359"/>
      <c r="C790" s="359"/>
      <c r="D790" s="359"/>
      <c r="E790" s="359"/>
      <c r="F790" s="359"/>
      <c r="G790" s="359"/>
      <c r="H790" s="359"/>
      <c r="I790" s="359"/>
      <c r="J790" s="359"/>
      <c r="K790" s="359"/>
      <c r="L790" s="359"/>
      <c r="M790" s="359"/>
      <c r="N790" s="359"/>
      <c r="O790" s="359"/>
      <c r="P790" s="359"/>
      <c r="Q790" s="359"/>
      <c r="R790" s="359"/>
      <c r="S790" s="633">
        <v>-9.4897792500000001E-3</v>
      </c>
      <c r="T790" s="633">
        <v>-1.89795585E-2</v>
      </c>
      <c r="U790" s="633">
        <v>-1.89795585E-2</v>
      </c>
      <c r="V790" s="633">
        <v>-1.89795585E-2</v>
      </c>
      <c r="W790" s="633">
        <v>-1.89795585E-2</v>
      </c>
    </row>
    <row r="791" spans="1:30">
      <c r="A791" s="360" t="s">
        <v>135</v>
      </c>
      <c r="B791" s="359"/>
      <c r="C791" s="359"/>
      <c r="D791" s="359"/>
      <c r="E791" s="359"/>
      <c r="F791" s="359"/>
      <c r="G791" s="359"/>
      <c r="H791" s="359"/>
      <c r="I791" s="359"/>
      <c r="J791" s="359"/>
      <c r="K791" s="359"/>
      <c r="L791" s="359"/>
      <c r="M791" s="359"/>
      <c r="N791" s="359"/>
      <c r="O791" s="359"/>
      <c r="P791" s="359"/>
      <c r="Q791" s="359"/>
      <c r="R791" s="359"/>
      <c r="S791" s="633">
        <v>0</v>
      </c>
      <c r="T791" s="633">
        <v>0</v>
      </c>
      <c r="U791" s="633">
        <v>0</v>
      </c>
      <c r="V791" s="633">
        <v>0</v>
      </c>
      <c r="W791" s="633">
        <v>0</v>
      </c>
    </row>
    <row r="792" spans="1:30">
      <c r="A792" s="344" t="s">
        <v>126</v>
      </c>
      <c r="B792" s="358">
        <v>0.61380000000000001</v>
      </c>
      <c r="C792" s="358">
        <v>1.1354850000000001</v>
      </c>
      <c r="D792" s="358">
        <v>1.1750145000000001</v>
      </c>
      <c r="E792" s="358">
        <v>1.2188101500000001</v>
      </c>
      <c r="F792" s="358">
        <v>1.2229246050000002</v>
      </c>
      <c r="G792" s="358">
        <v>1.3016210985000001</v>
      </c>
      <c r="H792" s="358">
        <v>1.4736930627000002</v>
      </c>
      <c r="I792" s="358">
        <v>1.5717115566808397</v>
      </c>
      <c r="J792" s="358">
        <v>1.4264954963269365</v>
      </c>
      <c r="K792" s="358">
        <v>1.3370384459634543</v>
      </c>
      <c r="L792" s="358">
        <v>1.4136507306515871</v>
      </c>
      <c r="M792" s="358">
        <v>1.8359658256782798</v>
      </c>
      <c r="N792" s="358">
        <v>2.4937005435011463</v>
      </c>
      <c r="O792" s="358">
        <v>3.2010631591342333</v>
      </c>
      <c r="P792" s="358">
        <v>3.618288159663706</v>
      </c>
      <c r="Q792" s="358">
        <v>3.9041002369049367</v>
      </c>
      <c r="R792" s="358">
        <v>5.6361788474915953</v>
      </c>
      <c r="S792" s="358">
        <v>6.6922125480174497</v>
      </c>
      <c r="T792" s="358">
        <v>5.9186026466728938</v>
      </c>
      <c r="U792" s="358">
        <v>5.830021385939018</v>
      </c>
      <c r="V792" s="358">
        <v>5.8523175649040802</v>
      </c>
      <c r="W792" s="358">
        <v>6.0068064542179034</v>
      </c>
    </row>
    <row r="793" spans="1:30">
      <c r="A793" s="344" t="s">
        <v>127</v>
      </c>
      <c r="B793" s="358"/>
      <c r="C793" s="358"/>
      <c r="D793" s="358"/>
      <c r="E793" s="358"/>
      <c r="F793" s="358"/>
      <c r="G793" s="358"/>
      <c r="H793" s="358"/>
      <c r="I793" s="358"/>
      <c r="J793" s="358"/>
      <c r="K793" s="358"/>
      <c r="L793" s="358"/>
      <c r="M793" s="358"/>
      <c r="N793" s="358"/>
      <c r="O793" s="358"/>
      <c r="P793" s="358"/>
      <c r="Q793" s="358"/>
      <c r="R793" s="358"/>
      <c r="S793" s="358">
        <v>0</v>
      </c>
      <c r="T793" s="358">
        <v>0</v>
      </c>
      <c r="U793" s="358">
        <v>0</v>
      </c>
      <c r="V793" s="358">
        <v>0</v>
      </c>
      <c r="W793" s="358">
        <v>0</v>
      </c>
    </row>
    <row r="794" spans="1:30">
      <c r="A794" s="351" t="s">
        <v>22</v>
      </c>
      <c r="B794" s="358">
        <v>70.324137500000006</v>
      </c>
      <c r="C794" s="358">
        <v>111.92247125</v>
      </c>
      <c r="D794" s="358">
        <v>81.647663500000021</v>
      </c>
      <c r="E794" s="358">
        <v>71.302209350000012</v>
      </c>
      <c r="F794" s="358">
        <v>56.353604427500009</v>
      </c>
      <c r="G794" s="358">
        <v>49.11253550981251</v>
      </c>
      <c r="H794" s="358">
        <v>42.473078056639281</v>
      </c>
      <c r="I794" s="358">
        <v>38.051062681524186</v>
      </c>
      <c r="J794" s="358">
        <v>35.005870612435515</v>
      </c>
      <c r="K794" s="358">
        <v>32.756056067380214</v>
      </c>
      <c r="L794" s="358">
        <v>31.585368512298544</v>
      </c>
      <c r="M794" s="358">
        <v>31.173290552470178</v>
      </c>
      <c r="N794" s="358">
        <v>32.625573961788085</v>
      </c>
      <c r="O794" s="358">
        <v>33.414666507118369</v>
      </c>
      <c r="P794" s="358">
        <v>34.631746267125564</v>
      </c>
      <c r="Q794" s="358">
        <v>37.552729837298159</v>
      </c>
      <c r="R794" s="358">
        <v>43.325202676986876</v>
      </c>
      <c r="S794" s="625">
        <v>46.312628580369349</v>
      </c>
      <c r="T794" s="625">
        <v>45.705920746083493</v>
      </c>
      <c r="U794" s="625">
        <v>47.230887033066111</v>
      </c>
      <c r="V794" s="625">
        <v>49.138838124800856</v>
      </c>
      <c r="W794" s="625">
        <v>51.423673945889277</v>
      </c>
      <c r="Z794" s="347"/>
      <c r="AA794" s="347"/>
      <c r="AB794" s="347"/>
      <c r="AC794" s="347"/>
      <c r="AD794" s="347"/>
    </row>
    <row r="795" spans="1:30">
      <c r="B795" s="358"/>
      <c r="C795" s="358"/>
      <c r="D795" s="358"/>
      <c r="E795" s="358"/>
      <c r="F795" s="358"/>
      <c r="G795" s="358"/>
      <c r="H795" s="358"/>
      <c r="I795" s="358"/>
      <c r="J795" s="358"/>
      <c r="K795" s="358"/>
      <c r="L795" s="358"/>
      <c r="M795" s="358"/>
      <c r="N795" s="358"/>
      <c r="O795" s="358"/>
      <c r="P795" s="358"/>
      <c r="Q795" s="358"/>
      <c r="R795" s="358"/>
      <c r="S795" s="358"/>
      <c r="T795" s="358"/>
      <c r="U795" s="358"/>
      <c r="V795" s="358"/>
      <c r="W795" s="358"/>
    </row>
    <row r="796" spans="1:30">
      <c r="A796" s="356" t="s">
        <v>113</v>
      </c>
      <c r="B796" s="358"/>
      <c r="C796" s="358"/>
      <c r="D796" s="358"/>
      <c r="E796" s="358"/>
      <c r="F796" s="358"/>
      <c r="G796" s="358"/>
      <c r="H796" s="358"/>
      <c r="I796" s="358"/>
      <c r="J796" s="358"/>
      <c r="K796" s="358"/>
      <c r="L796" s="358"/>
      <c r="M796" s="358"/>
      <c r="N796" s="358"/>
      <c r="O796" s="358"/>
      <c r="P796" s="358"/>
      <c r="Q796" s="358"/>
      <c r="R796" s="358"/>
      <c r="S796" s="358"/>
      <c r="T796" s="358"/>
      <c r="U796" s="358"/>
      <c r="V796" s="358"/>
      <c r="W796" s="358"/>
    </row>
    <row r="797" spans="1:30">
      <c r="A797" s="344" t="s">
        <v>121</v>
      </c>
      <c r="B797" s="358">
        <v>417.03389999999996</v>
      </c>
      <c r="C797" s="358">
        <v>356.76161999999999</v>
      </c>
      <c r="D797" s="358">
        <v>308.76789599999995</v>
      </c>
      <c r="E797" s="358">
        <v>265.69022180000002</v>
      </c>
      <c r="F797" s="358">
        <v>231.60208729000001</v>
      </c>
      <c r="G797" s="358">
        <v>207.17566838650004</v>
      </c>
      <c r="H797" s="358">
        <v>189.81579014583366</v>
      </c>
      <c r="I797" s="358">
        <v>180.09970324371804</v>
      </c>
      <c r="J797" s="358">
        <v>178.73502519521193</v>
      </c>
      <c r="K797" s="358">
        <v>187.85074225422693</v>
      </c>
      <c r="L797" s="358">
        <v>198.9904669539128</v>
      </c>
      <c r="M797" s="358">
        <v>216.21301378517205</v>
      </c>
      <c r="N797" s="358">
        <v>230.20070034066703</v>
      </c>
      <c r="O797" s="358">
        <v>236.67045202108835</v>
      </c>
      <c r="P797" s="358">
        <v>255.5013384161993</v>
      </c>
      <c r="Q797" s="358">
        <v>289.04429072313258</v>
      </c>
      <c r="R797" s="358">
        <v>332.8606895008391</v>
      </c>
      <c r="S797" s="358">
        <v>389.9859926890424</v>
      </c>
      <c r="T797" s="358">
        <v>453.58248911934794</v>
      </c>
      <c r="U797" s="358">
        <v>520.40394774825234</v>
      </c>
      <c r="V797" s="358">
        <v>559.12145296768949</v>
      </c>
      <c r="W797" s="630">
        <v>601.93648522212277</v>
      </c>
    </row>
    <row r="798" spans="1:30">
      <c r="A798" s="344" t="s">
        <v>134</v>
      </c>
      <c r="B798" s="358">
        <v>22.481500000000004</v>
      </c>
      <c r="C798" s="358">
        <v>0</v>
      </c>
      <c r="D798" s="358">
        <v>0</v>
      </c>
      <c r="E798" s="358">
        <v>1.4161874999999999</v>
      </c>
      <c r="F798" s="358">
        <v>5.6455546875000007</v>
      </c>
      <c r="G798" s="358">
        <v>9.0079716796875005</v>
      </c>
      <c r="H798" s="358">
        <v>9.9081134310185135</v>
      </c>
      <c r="I798" s="358">
        <v>11.788875247531347</v>
      </c>
      <c r="J798" s="358">
        <v>12.931356531027278</v>
      </c>
      <c r="K798" s="358">
        <v>13.706490668105857</v>
      </c>
      <c r="L798" s="358">
        <v>14.501162654803036</v>
      </c>
      <c r="M798" s="358">
        <v>15.459326596751897</v>
      </c>
      <c r="N798" s="358">
        <v>13.813141622969937</v>
      </c>
      <c r="O798" s="358">
        <v>12.60782330123121</v>
      </c>
      <c r="P798" s="358">
        <v>12.728820045769508</v>
      </c>
      <c r="Q798" s="358">
        <v>12.86057502860594</v>
      </c>
      <c r="R798" s="358">
        <v>12.792609392878711</v>
      </c>
      <c r="S798" s="358">
        <v>13.154730615130068</v>
      </c>
      <c r="T798" s="358">
        <v>16.55475685171173</v>
      </c>
      <c r="U798" s="358">
        <v>20.779663797650908</v>
      </c>
      <c r="V798" s="358">
        <v>26.098252227564785</v>
      </c>
      <c r="W798" s="630">
        <v>33.460696671484484</v>
      </c>
    </row>
    <row r="799" spans="1:30">
      <c r="A799" s="344" t="s">
        <v>133</v>
      </c>
      <c r="B799" s="358">
        <v>0</v>
      </c>
      <c r="C799" s="358">
        <v>0</v>
      </c>
      <c r="D799" s="358">
        <v>0</v>
      </c>
      <c r="E799" s="358">
        <v>0</v>
      </c>
      <c r="F799" s="358">
        <v>0</v>
      </c>
      <c r="G799" s="358">
        <v>0</v>
      </c>
      <c r="H799" s="358">
        <v>0</v>
      </c>
      <c r="I799" s="358">
        <v>0</v>
      </c>
      <c r="J799" s="358">
        <v>0</v>
      </c>
      <c r="K799" s="358">
        <v>0</v>
      </c>
      <c r="L799" s="358">
        <v>0</v>
      </c>
      <c r="M799" s="358">
        <v>0</v>
      </c>
      <c r="N799" s="358">
        <v>2.8391999999999999</v>
      </c>
      <c r="O799" s="358">
        <v>4.7624048733333328</v>
      </c>
      <c r="P799" s="358">
        <v>6.0342454262222214</v>
      </c>
      <c r="Q799" s="358">
        <v>7.5051460360592586</v>
      </c>
      <c r="R799" s="358">
        <v>9.171926564584691</v>
      </c>
      <c r="S799" s="358">
        <v>11.020982259871424</v>
      </c>
      <c r="T799" s="358">
        <v>13.154287086552726</v>
      </c>
      <c r="U799" s="358">
        <v>14.158159275452984</v>
      </c>
      <c r="V799" s="358">
        <v>15.897406008741452</v>
      </c>
      <c r="W799" s="630">
        <v>19.230319760217075</v>
      </c>
    </row>
    <row r="800" spans="1:30">
      <c r="A800" s="344" t="s">
        <v>132</v>
      </c>
      <c r="B800" s="358">
        <v>3.7317624999999999</v>
      </c>
      <c r="C800" s="358">
        <v>3.7345562499999998</v>
      </c>
      <c r="D800" s="358">
        <v>3.7946312499999997</v>
      </c>
      <c r="E800" s="358">
        <v>3.6937187499999995</v>
      </c>
      <c r="F800" s="358">
        <v>3.5928062499999993</v>
      </c>
      <c r="G800" s="358">
        <v>3.4918937499999991</v>
      </c>
      <c r="H800" s="358">
        <v>3.3909812499999994</v>
      </c>
      <c r="I800" s="358">
        <v>3.2900687499999992</v>
      </c>
      <c r="J800" s="358">
        <v>3.189156249999999</v>
      </c>
      <c r="K800" s="358">
        <v>3.0882437499999988</v>
      </c>
      <c r="L800" s="358">
        <v>2.9873312499999987</v>
      </c>
      <c r="M800" s="358">
        <v>2.8864187499999985</v>
      </c>
      <c r="N800" s="358">
        <v>2.9958437499999988</v>
      </c>
      <c r="O800" s="358">
        <v>2.8896062499999986</v>
      </c>
      <c r="P800" s="358">
        <v>2.7833687499999984</v>
      </c>
      <c r="Q800" s="358">
        <v>2.6771312499999982</v>
      </c>
      <c r="R800" s="358">
        <v>2.570893749999998</v>
      </c>
      <c r="S800" s="358">
        <v>2.4646562499999982</v>
      </c>
      <c r="T800" s="358">
        <v>2.358418749999998</v>
      </c>
      <c r="U800" s="358">
        <v>2.2521812499999978</v>
      </c>
      <c r="V800" s="358">
        <v>2.1459437499999976</v>
      </c>
      <c r="W800" s="630">
        <v>2.0397062499999978</v>
      </c>
    </row>
    <row r="801" spans="1:36">
      <c r="A801" s="360" t="s">
        <v>123</v>
      </c>
      <c r="B801" s="358"/>
      <c r="C801" s="358"/>
      <c r="D801" s="358"/>
      <c r="E801" s="358"/>
      <c r="F801" s="358"/>
      <c r="G801" s="358"/>
      <c r="H801" s="358"/>
      <c r="I801" s="358"/>
      <c r="J801" s="358"/>
      <c r="K801" s="358"/>
      <c r="L801" s="358"/>
      <c r="M801" s="358"/>
      <c r="N801" s="358"/>
      <c r="O801" s="358"/>
      <c r="P801" s="358"/>
      <c r="Q801" s="358"/>
      <c r="R801" s="358"/>
      <c r="S801" s="359">
        <v>-0.7496925607499999</v>
      </c>
      <c r="T801" s="359">
        <v>-0.73071300224999991</v>
      </c>
      <c r="U801" s="359">
        <v>-0.71173344374999992</v>
      </c>
      <c r="V801" s="359">
        <v>-0.69275388524999992</v>
      </c>
      <c r="W801" s="626">
        <v>-0.67377432674999993</v>
      </c>
    </row>
    <row r="802" spans="1:36">
      <c r="A802" s="360" t="s">
        <v>128</v>
      </c>
      <c r="B802" s="358"/>
      <c r="C802" s="358"/>
      <c r="D802" s="358"/>
      <c r="E802" s="358"/>
      <c r="F802" s="358"/>
      <c r="G802" s="358"/>
      <c r="H802" s="358"/>
      <c r="I802" s="358"/>
      <c r="J802" s="358"/>
      <c r="K802" s="358"/>
      <c r="L802" s="358"/>
      <c r="M802" s="358"/>
      <c r="N802" s="358"/>
      <c r="O802" s="358"/>
      <c r="P802" s="358"/>
      <c r="Q802" s="358"/>
      <c r="R802" s="358"/>
      <c r="S802" s="359">
        <v>0</v>
      </c>
      <c r="T802" s="359">
        <v>0</v>
      </c>
      <c r="U802" s="359">
        <v>0</v>
      </c>
      <c r="V802" s="359">
        <v>0</v>
      </c>
      <c r="W802" s="626">
        <v>0</v>
      </c>
    </row>
    <row r="803" spans="1:36">
      <c r="A803" s="344" t="s">
        <v>126</v>
      </c>
      <c r="B803" s="358">
        <v>3.4781999999999997</v>
      </c>
      <c r="C803" s="358">
        <v>2.9562149999999994</v>
      </c>
      <c r="D803" s="358">
        <v>3.7022004999999996</v>
      </c>
      <c r="E803" s="358">
        <v>3.2313903499999999</v>
      </c>
      <c r="F803" s="358">
        <v>5.4884657450000001</v>
      </c>
      <c r="G803" s="358">
        <v>6.1108446464999986</v>
      </c>
      <c r="H803" s="358">
        <v>8.9468915837999994</v>
      </c>
      <c r="I803" s="358">
        <v>8.2550828684970199</v>
      </c>
      <c r="J803" s="358">
        <v>7.8106339301318624</v>
      </c>
      <c r="K803" s="358">
        <v>7.6100975441684078</v>
      </c>
      <c r="L803" s="358">
        <v>8.5639278735168158</v>
      </c>
      <c r="M803" s="358">
        <v>11.156962047838539</v>
      </c>
      <c r="N803" s="358">
        <v>14.043261504337389</v>
      </c>
      <c r="O803" s="358">
        <v>17.137198345203156</v>
      </c>
      <c r="P803" s="358">
        <v>17.461910185539452</v>
      </c>
      <c r="Q803" s="358">
        <v>19.417809948634513</v>
      </c>
      <c r="R803" s="358">
        <v>32.798631101142924</v>
      </c>
      <c r="S803" s="358">
        <v>31.303769095782165</v>
      </c>
      <c r="T803" s="358">
        <v>30.072101763283449</v>
      </c>
      <c r="U803" s="358">
        <v>38.121867165978124</v>
      </c>
      <c r="V803" s="358">
        <v>35.152382690501</v>
      </c>
      <c r="W803" s="630">
        <v>42.445576236283095</v>
      </c>
    </row>
    <row r="804" spans="1:36">
      <c r="A804" s="344" t="s">
        <v>127</v>
      </c>
      <c r="B804" s="358">
        <v>0</v>
      </c>
      <c r="C804" s="358">
        <v>0</v>
      </c>
      <c r="D804" s="358">
        <v>0</v>
      </c>
      <c r="E804" s="358">
        <v>0</v>
      </c>
      <c r="F804" s="358">
        <v>0</v>
      </c>
      <c r="G804" s="358">
        <v>0</v>
      </c>
      <c r="H804" s="358">
        <v>0</v>
      </c>
      <c r="I804" s="358">
        <v>0</v>
      </c>
      <c r="J804" s="358">
        <v>0</v>
      </c>
      <c r="K804" s="358">
        <v>0</v>
      </c>
      <c r="L804" s="358">
        <v>0</v>
      </c>
      <c r="M804" s="358">
        <v>0</v>
      </c>
      <c r="N804" s="358">
        <v>0</v>
      </c>
      <c r="O804" s="358">
        <v>0</v>
      </c>
      <c r="P804" s="358">
        <v>0</v>
      </c>
      <c r="Q804" s="358">
        <v>0</v>
      </c>
      <c r="R804" s="358">
        <v>0</v>
      </c>
      <c r="S804" s="358">
        <v>0</v>
      </c>
      <c r="T804" s="358">
        <v>0</v>
      </c>
      <c r="U804" s="358">
        <v>0</v>
      </c>
      <c r="V804" s="358">
        <v>0</v>
      </c>
      <c r="W804" s="630">
        <v>0</v>
      </c>
    </row>
    <row r="805" spans="1:36">
      <c r="A805" s="351" t="s">
        <v>22</v>
      </c>
      <c r="B805" s="358">
        <v>446.72536249999996</v>
      </c>
      <c r="C805" s="358">
        <v>363.45239125000001</v>
      </c>
      <c r="D805" s="358">
        <v>316.26472774999996</v>
      </c>
      <c r="E805" s="358">
        <v>274.0315184000001</v>
      </c>
      <c r="F805" s="358">
        <v>246.32891397250003</v>
      </c>
      <c r="G805" s="358">
        <v>225.78637846268748</v>
      </c>
      <c r="H805" s="358">
        <v>212.06177641065219</v>
      </c>
      <c r="I805" s="358">
        <v>203.43373010974642</v>
      </c>
      <c r="J805" s="358">
        <v>202.66617190637106</v>
      </c>
      <c r="K805" s="358">
        <v>212.2555742165012</v>
      </c>
      <c r="L805" s="358">
        <v>225.04288873223265</v>
      </c>
      <c r="M805" s="358">
        <v>245.71572117976251</v>
      </c>
      <c r="N805" s="358">
        <v>263.89214721797441</v>
      </c>
      <c r="O805" s="358">
        <v>274.06748479085604</v>
      </c>
      <c r="P805" s="358">
        <v>294.50968282373049</v>
      </c>
      <c r="Q805" s="358">
        <v>331.50495298643233</v>
      </c>
      <c r="R805" s="358">
        <v>390.1947503094454</v>
      </c>
      <c r="S805" s="625">
        <v>447.18043834907604</v>
      </c>
      <c r="T805" s="625">
        <v>514.9913405686458</v>
      </c>
      <c r="U805" s="625">
        <v>595.0040857935843</v>
      </c>
      <c r="V805" s="625">
        <v>637.72268375924671</v>
      </c>
      <c r="W805" s="625">
        <v>698.43900981335742</v>
      </c>
      <c r="Z805" s="347"/>
      <c r="AA805" s="347"/>
      <c r="AB805" s="347"/>
      <c r="AC805" s="347"/>
      <c r="AD805" s="347"/>
    </row>
    <row r="806" spans="1:36">
      <c r="B806" s="357"/>
      <c r="C806" s="357"/>
      <c r="D806" s="357"/>
      <c r="E806" s="357"/>
      <c r="F806" s="357"/>
      <c r="G806" s="357"/>
      <c r="H806" s="357"/>
      <c r="I806" s="357"/>
      <c r="J806" s="357"/>
      <c r="K806" s="357"/>
      <c r="L806" s="357"/>
      <c r="M806" s="357"/>
      <c r="N806" s="357"/>
      <c r="O806" s="357"/>
      <c r="P806" s="357"/>
      <c r="Q806" s="357"/>
      <c r="R806" s="357"/>
      <c r="S806" s="357"/>
      <c r="T806" s="357"/>
      <c r="U806" s="357"/>
      <c r="V806" s="357"/>
      <c r="W806" s="357"/>
    </row>
    <row r="807" spans="1:36">
      <c r="B807" s="347"/>
    </row>
    <row r="808" spans="1:36">
      <c r="A808" s="356"/>
      <c r="B808" s="350"/>
      <c r="C808" s="350"/>
      <c r="D808" s="350"/>
      <c r="E808" s="350"/>
      <c r="F808" s="350"/>
      <c r="G808" s="350"/>
      <c r="H808" s="350"/>
      <c r="I808" s="350"/>
      <c r="J808" s="350"/>
      <c r="K808" s="350"/>
      <c r="L808" s="350"/>
      <c r="M808" s="350"/>
      <c r="N808" s="350"/>
      <c r="O808" s="350"/>
      <c r="P808" s="350"/>
      <c r="Q808" s="350"/>
      <c r="R808" s="350"/>
      <c r="S808" s="350"/>
      <c r="T808" s="350"/>
      <c r="U808" s="350"/>
      <c r="V808" s="350"/>
      <c r="W808" s="350"/>
      <c r="X808" s="350"/>
      <c r="Y808" s="350"/>
    </row>
    <row r="809" spans="1:36">
      <c r="A809" s="351"/>
      <c r="B809" s="348"/>
      <c r="C809" s="348"/>
      <c r="D809" s="348"/>
      <c r="E809" s="348"/>
      <c r="F809" s="348"/>
      <c r="G809" s="348"/>
      <c r="H809" s="348"/>
      <c r="I809" s="348"/>
      <c r="J809" s="348"/>
      <c r="K809" s="348"/>
      <c r="L809" s="348"/>
      <c r="M809" s="348"/>
      <c r="N809" s="348"/>
      <c r="O809" s="348"/>
      <c r="P809" s="348"/>
      <c r="Q809" s="348"/>
      <c r="R809" s="348"/>
      <c r="S809" s="348"/>
      <c r="T809" s="348"/>
      <c r="U809" s="348"/>
      <c r="V809" s="348"/>
      <c r="W809" s="348"/>
      <c r="X809" s="348"/>
      <c r="Y809" s="348"/>
    </row>
    <row r="810" spans="1:36">
      <c r="A810" s="351"/>
      <c r="B810" s="348"/>
      <c r="C810" s="348"/>
      <c r="D810" s="348"/>
      <c r="E810" s="348"/>
      <c r="F810" s="348"/>
      <c r="G810" s="348"/>
      <c r="H810" s="348"/>
      <c r="I810" s="348"/>
      <c r="J810" s="348"/>
      <c r="K810" s="348"/>
      <c r="L810" s="348"/>
      <c r="M810" s="348"/>
      <c r="N810" s="348"/>
      <c r="O810" s="348"/>
      <c r="P810" s="348"/>
      <c r="Q810" s="348"/>
      <c r="R810" s="348"/>
      <c r="S810" s="348"/>
      <c r="T810" s="348"/>
      <c r="U810" s="348"/>
      <c r="V810" s="348"/>
      <c r="W810" s="348"/>
      <c r="X810" s="348"/>
      <c r="Y810" s="348"/>
    </row>
    <row r="811" spans="1:36">
      <c r="A811" s="351"/>
      <c r="B811" s="348"/>
      <c r="C811" s="348"/>
      <c r="D811" s="348"/>
      <c r="E811" s="348"/>
      <c r="F811" s="348"/>
      <c r="G811" s="348"/>
      <c r="H811" s="348"/>
      <c r="I811" s="348"/>
      <c r="J811" s="348"/>
      <c r="K811" s="348"/>
      <c r="L811" s="348"/>
      <c r="M811" s="348"/>
      <c r="N811" s="348"/>
      <c r="O811" s="348"/>
      <c r="P811" s="348"/>
      <c r="Q811" s="348"/>
      <c r="R811" s="348"/>
      <c r="S811" s="348"/>
      <c r="T811" s="348"/>
      <c r="U811" s="348"/>
      <c r="V811" s="348"/>
      <c r="W811" s="348"/>
      <c r="X811" s="348"/>
      <c r="Y811" s="348"/>
    </row>
    <row r="812" spans="1:36">
      <c r="A812" s="351"/>
      <c r="B812" s="348"/>
      <c r="C812" s="348"/>
      <c r="D812" s="348"/>
      <c r="E812" s="348"/>
      <c r="F812" s="348"/>
      <c r="G812" s="348"/>
      <c r="H812" s="348"/>
      <c r="I812" s="348"/>
      <c r="J812" s="348"/>
      <c r="K812" s="348"/>
      <c r="L812" s="348"/>
      <c r="M812" s="348"/>
      <c r="N812" s="348"/>
      <c r="O812" s="348"/>
      <c r="P812" s="348"/>
      <c r="Q812" s="348"/>
      <c r="R812" s="348"/>
      <c r="S812" s="348"/>
      <c r="T812" s="348"/>
      <c r="U812" s="348"/>
      <c r="V812" s="348"/>
      <c r="W812" s="348"/>
      <c r="X812" s="348"/>
      <c r="Y812" s="348"/>
    </row>
    <row r="813" spans="1:36">
      <c r="A813" s="351"/>
      <c r="B813" s="348"/>
      <c r="C813" s="348"/>
      <c r="D813" s="348"/>
      <c r="E813" s="348"/>
      <c r="F813" s="348"/>
      <c r="G813" s="348"/>
      <c r="H813" s="348"/>
      <c r="I813" s="348"/>
      <c r="J813" s="348"/>
      <c r="K813" s="348"/>
      <c r="L813" s="348"/>
      <c r="M813" s="348"/>
      <c r="N813" s="348"/>
      <c r="O813" s="348"/>
      <c r="P813" s="348"/>
      <c r="Q813" s="348"/>
      <c r="R813" s="348"/>
      <c r="S813" s="348"/>
      <c r="T813" s="348"/>
      <c r="U813" s="348"/>
      <c r="V813" s="348"/>
      <c r="W813" s="348"/>
      <c r="X813" s="348"/>
      <c r="Y813" s="348"/>
    </row>
    <row r="814" spans="1:36">
      <c r="A814" s="351"/>
      <c r="B814" s="348"/>
      <c r="C814" s="348"/>
      <c r="D814" s="348"/>
      <c r="E814" s="348"/>
      <c r="F814" s="348"/>
      <c r="G814" s="348"/>
      <c r="H814" s="348"/>
      <c r="I814" s="348"/>
      <c r="J814" s="348"/>
      <c r="K814" s="348"/>
      <c r="L814" s="348"/>
      <c r="M814" s="348"/>
      <c r="N814" s="348"/>
      <c r="O814" s="348"/>
      <c r="P814" s="348"/>
      <c r="Q814" s="348"/>
      <c r="R814" s="348"/>
      <c r="S814" s="348"/>
      <c r="T814" s="348"/>
      <c r="U814" s="348"/>
      <c r="V814" s="348"/>
      <c r="W814" s="348"/>
    </row>
    <row r="815" spans="1:36">
      <c r="A815" s="351"/>
      <c r="B815" s="348"/>
      <c r="C815" s="348"/>
      <c r="D815" s="348"/>
      <c r="E815" s="348"/>
      <c r="F815" s="348"/>
      <c r="G815" s="348"/>
      <c r="H815" s="348"/>
      <c r="I815" s="348"/>
      <c r="J815" s="348"/>
      <c r="K815" s="348"/>
      <c r="L815" s="348"/>
      <c r="M815" s="348"/>
      <c r="N815" s="348"/>
      <c r="O815" s="348"/>
      <c r="P815" s="348"/>
      <c r="Q815" s="348"/>
      <c r="R815" s="348"/>
      <c r="S815" s="348"/>
      <c r="T815" s="348"/>
      <c r="U815" s="348"/>
      <c r="V815" s="348"/>
      <c r="W815" s="348"/>
    </row>
    <row r="816" spans="1:36">
      <c r="A816" s="351"/>
      <c r="B816" s="348"/>
      <c r="C816" s="348"/>
      <c r="D816" s="348"/>
      <c r="E816" s="348"/>
      <c r="F816" s="348"/>
      <c r="G816" s="348"/>
      <c r="H816" s="348"/>
      <c r="I816" s="348"/>
      <c r="J816" s="348"/>
      <c r="K816" s="348"/>
      <c r="L816" s="348"/>
      <c r="M816" s="348"/>
      <c r="N816" s="348"/>
      <c r="O816" s="348"/>
      <c r="P816" s="348"/>
      <c r="Q816" s="348"/>
      <c r="R816" s="348"/>
      <c r="S816" s="348"/>
      <c r="T816" s="348"/>
      <c r="U816" s="348"/>
      <c r="V816" s="348"/>
      <c r="W816" s="348"/>
      <c r="AC816" s="348"/>
      <c r="AD816" s="348"/>
      <c r="AE816" s="355"/>
      <c r="AF816" s="348"/>
      <c r="AG816" s="348"/>
      <c r="AH816" s="348"/>
      <c r="AI816" s="348"/>
      <c r="AJ816" s="348"/>
    </row>
    <row r="817" spans="1:36">
      <c r="A817" s="351"/>
      <c r="B817" s="348"/>
      <c r="C817" s="348"/>
      <c r="D817" s="348"/>
      <c r="E817" s="348"/>
      <c r="F817" s="348"/>
      <c r="G817" s="348"/>
      <c r="H817" s="348"/>
      <c r="I817" s="348"/>
      <c r="J817" s="348"/>
      <c r="K817" s="348"/>
      <c r="L817" s="348"/>
      <c r="M817" s="348"/>
      <c r="N817" s="348"/>
      <c r="O817" s="348"/>
      <c r="P817" s="348"/>
      <c r="Q817" s="348"/>
      <c r="R817" s="348"/>
      <c r="S817" s="348"/>
      <c r="T817" s="348"/>
      <c r="U817" s="348"/>
      <c r="V817" s="348"/>
      <c r="W817" s="348"/>
      <c r="AC817" s="348"/>
      <c r="AD817" s="355"/>
      <c r="AE817" s="348"/>
      <c r="AF817" s="348"/>
      <c r="AG817" s="348"/>
      <c r="AH817" s="348"/>
      <c r="AI817" s="348"/>
      <c r="AJ817" s="348"/>
    </row>
    <row r="818" spans="1:36">
      <c r="AD818" s="351"/>
    </row>
    <row r="819" spans="1:36">
      <c r="AD819" s="351"/>
    </row>
    <row r="821" spans="1:36">
      <c r="Q821" s="667"/>
      <c r="R821" s="667"/>
      <c r="S821" s="667"/>
      <c r="W821" s="346"/>
    </row>
    <row r="822" spans="1:36">
      <c r="Q822" s="351"/>
      <c r="R822" s="347"/>
      <c r="W822" s="346"/>
    </row>
    <row r="823" spans="1:36">
      <c r="M823" s="351"/>
      <c r="O823" s="349"/>
      <c r="P823" s="354"/>
      <c r="Q823" s="351"/>
      <c r="R823" s="352"/>
      <c r="S823" s="346"/>
      <c r="W823" s="346"/>
    </row>
    <row r="824" spans="1:36">
      <c r="M824" s="351"/>
      <c r="O824" s="349"/>
      <c r="P824" s="354"/>
      <c r="Q824" s="351"/>
      <c r="R824" s="352"/>
      <c r="S824" s="346"/>
      <c r="W824" s="346"/>
    </row>
    <row r="825" spans="1:36">
      <c r="M825" s="351"/>
      <c r="O825" s="349"/>
      <c r="P825" s="354"/>
      <c r="Q825" s="351"/>
      <c r="R825" s="352"/>
      <c r="S825" s="346"/>
      <c r="W825" s="346"/>
    </row>
    <row r="826" spans="1:36">
      <c r="M826" s="351"/>
      <c r="O826" s="349"/>
      <c r="P826" s="354"/>
      <c r="S826" s="346"/>
      <c r="W826" s="346"/>
    </row>
    <row r="827" spans="1:36">
      <c r="M827" s="351"/>
      <c r="O827" s="349"/>
      <c r="P827" s="354"/>
      <c r="Q827" s="351"/>
      <c r="R827" s="347"/>
      <c r="S827" s="353"/>
      <c r="W827" s="346"/>
    </row>
    <row r="828" spans="1:36">
      <c r="M828" s="351"/>
      <c r="O828" s="349"/>
      <c r="P828" s="354"/>
      <c r="Q828" s="351"/>
      <c r="R828" s="347"/>
      <c r="S828" s="353"/>
      <c r="W828" s="346"/>
    </row>
    <row r="829" spans="1:36">
      <c r="M829" s="351"/>
      <c r="O829" s="349"/>
      <c r="P829" s="354"/>
      <c r="Q829" s="351"/>
      <c r="R829" s="347"/>
      <c r="S829" s="353"/>
      <c r="W829" s="346"/>
    </row>
    <row r="830" spans="1:36">
      <c r="M830" s="351"/>
      <c r="O830" s="349"/>
      <c r="P830" s="354"/>
      <c r="W830" s="345"/>
    </row>
    <row r="831" spans="1:36">
      <c r="M831" s="351"/>
      <c r="O831" s="349"/>
      <c r="P831" s="354"/>
      <c r="W831" s="346"/>
    </row>
    <row r="832" spans="1:36">
      <c r="M832" s="351"/>
      <c r="O832" s="349"/>
      <c r="P832" s="354"/>
      <c r="Q832" s="351"/>
      <c r="R832" s="351"/>
      <c r="W832" s="346"/>
    </row>
    <row r="833" spans="13:23">
      <c r="M833" s="351"/>
      <c r="O833" s="349"/>
      <c r="P833" s="354"/>
      <c r="Q833" s="349"/>
      <c r="R833" s="348"/>
      <c r="W833" s="346"/>
    </row>
    <row r="834" spans="13:23">
      <c r="M834" s="351"/>
      <c r="O834" s="349"/>
      <c r="P834" s="354"/>
      <c r="Q834" s="349"/>
      <c r="R834" s="348"/>
      <c r="W834" s="346"/>
    </row>
    <row r="835" spans="13:23">
      <c r="M835" s="351"/>
      <c r="O835" s="349"/>
      <c r="P835" s="354"/>
      <c r="Q835" s="349"/>
      <c r="R835" s="348"/>
      <c r="W835" s="346"/>
    </row>
    <row r="836" spans="13:23">
      <c r="M836" s="351"/>
      <c r="O836" s="349"/>
      <c r="P836" s="354"/>
      <c r="Q836" s="349"/>
      <c r="R836" s="348"/>
      <c r="W836" s="346"/>
    </row>
    <row r="837" spans="13:23">
      <c r="M837" s="351"/>
      <c r="O837" s="349"/>
      <c r="P837" s="354"/>
      <c r="Q837" s="349"/>
      <c r="R837" s="348"/>
      <c r="W837" s="346"/>
    </row>
    <row r="838" spans="13:23">
      <c r="M838" s="351"/>
      <c r="O838" s="349"/>
      <c r="P838" s="354"/>
      <c r="Q838" s="349"/>
      <c r="R838" s="348"/>
      <c r="W838" s="346"/>
    </row>
    <row r="839" spans="13:23">
      <c r="M839" s="351"/>
      <c r="O839" s="349"/>
      <c r="P839" s="354"/>
      <c r="W839" s="346"/>
    </row>
    <row r="840" spans="13:23">
      <c r="M840" s="351"/>
      <c r="O840" s="349"/>
      <c r="P840" s="354"/>
      <c r="W840" s="346"/>
    </row>
    <row r="841" spans="13:23">
      <c r="M841" s="351"/>
      <c r="O841" s="349"/>
      <c r="P841" s="354"/>
      <c r="W841" s="346"/>
    </row>
    <row r="842" spans="13:23">
      <c r="M842" s="351"/>
      <c r="O842" s="349"/>
      <c r="P842" s="354"/>
      <c r="W842" s="346"/>
    </row>
    <row r="843" spans="13:23">
      <c r="M843" s="351"/>
      <c r="O843" s="349"/>
      <c r="P843" s="354"/>
      <c r="W843" s="346"/>
    </row>
    <row r="844" spans="13:23">
      <c r="M844" s="351"/>
      <c r="O844" s="349"/>
      <c r="P844" s="354"/>
      <c r="W844" s="345"/>
    </row>
    <row r="845" spans="13:23">
      <c r="M845" s="351"/>
      <c r="O845" s="349"/>
      <c r="P845" s="354"/>
    </row>
    <row r="846" spans="13:23">
      <c r="M846" s="351"/>
      <c r="O846" s="349"/>
      <c r="P846" s="354"/>
    </row>
    <row r="847" spans="13:23">
      <c r="M847" s="351"/>
      <c r="O847" s="349"/>
      <c r="P847" s="354"/>
      <c r="W847" s="346"/>
    </row>
    <row r="848" spans="13:23">
      <c r="M848" s="351"/>
      <c r="O848" s="349"/>
      <c r="P848" s="354"/>
    </row>
    <row r="849" spans="13:16">
      <c r="M849" s="351"/>
      <c r="O849" s="349"/>
      <c r="P849" s="354"/>
    </row>
    <row r="850" spans="13:16">
      <c r="M850" s="351"/>
      <c r="O850" s="349"/>
      <c r="P850" s="354"/>
    </row>
    <row r="851" spans="13:16">
      <c r="M851" s="351"/>
      <c r="O851" s="349"/>
      <c r="P851" s="354"/>
    </row>
    <row r="852" spans="13:16">
      <c r="M852" s="351"/>
      <c r="O852" s="349"/>
      <c r="P852" s="354"/>
    </row>
    <row r="853" spans="13:16">
      <c r="M853" s="351"/>
      <c r="O853" s="349"/>
      <c r="P853" s="354"/>
    </row>
    <row r="854" spans="13:16">
      <c r="M854" s="351"/>
      <c r="O854" s="349"/>
      <c r="P854" s="354"/>
    </row>
    <row r="855" spans="13:16">
      <c r="M855" s="351"/>
      <c r="O855" s="349"/>
      <c r="P855" s="354"/>
    </row>
    <row r="856" spans="13:16">
      <c r="M856" s="351"/>
      <c r="O856" s="349"/>
      <c r="P856" s="354"/>
    </row>
    <row r="857" spans="13:16">
      <c r="M857" s="351"/>
      <c r="O857" s="349"/>
      <c r="P857" s="354"/>
    </row>
    <row r="858" spans="13:16">
      <c r="M858" s="351"/>
      <c r="O858" s="349"/>
      <c r="P858" s="354"/>
    </row>
    <row r="859" spans="13:16">
      <c r="M859" s="351"/>
      <c r="O859" s="349"/>
      <c r="P859" s="354"/>
    </row>
    <row r="860" spans="13:16">
      <c r="M860" s="351"/>
      <c r="O860" s="349"/>
      <c r="P860" s="354"/>
    </row>
    <row r="861" spans="13:16">
      <c r="M861" s="351"/>
      <c r="O861" s="349"/>
      <c r="P861" s="354"/>
    </row>
    <row r="862" spans="13:16">
      <c r="M862" s="351"/>
      <c r="O862" s="349"/>
      <c r="P862" s="354"/>
    </row>
    <row r="863" spans="13:16">
      <c r="M863" s="351"/>
      <c r="O863" s="349"/>
      <c r="P863" s="354"/>
    </row>
    <row r="864" spans="13:16">
      <c r="M864" s="351"/>
      <c r="O864" s="349"/>
      <c r="P864" s="354"/>
    </row>
    <row r="865" spans="13:16">
      <c r="M865" s="351"/>
      <c r="O865" s="349"/>
      <c r="P865" s="354"/>
    </row>
    <row r="866" spans="13:16">
      <c r="M866" s="351"/>
      <c r="O866" s="349"/>
      <c r="P866" s="354"/>
    </row>
    <row r="867" spans="13:16">
      <c r="M867" s="351"/>
      <c r="O867" s="349"/>
      <c r="P867" s="354"/>
    </row>
    <row r="868" spans="13:16">
      <c r="M868" s="351"/>
      <c r="O868" s="349"/>
      <c r="P868" s="354"/>
    </row>
    <row r="869" spans="13:16">
      <c r="M869" s="351"/>
      <c r="O869" s="349"/>
      <c r="P869" s="354"/>
    </row>
    <row r="870" spans="13:16">
      <c r="M870" s="351"/>
      <c r="O870" s="349"/>
      <c r="P870" s="354"/>
    </row>
    <row r="871" spans="13:16">
      <c r="M871" s="351"/>
      <c r="O871" s="349"/>
      <c r="P871" s="354"/>
    </row>
    <row r="872" spans="13:16">
      <c r="M872" s="351"/>
      <c r="O872" s="349"/>
      <c r="P872" s="354"/>
    </row>
    <row r="873" spans="13:16">
      <c r="M873" s="351"/>
      <c r="O873" s="349"/>
      <c r="P873" s="354"/>
    </row>
    <row r="874" spans="13:16">
      <c r="M874" s="351"/>
      <c r="O874" s="349"/>
      <c r="P874" s="354"/>
    </row>
    <row r="875" spans="13:16">
      <c r="M875" s="351"/>
      <c r="O875" s="349"/>
      <c r="P875" s="354"/>
    </row>
    <row r="876" spans="13:16">
      <c r="M876" s="351"/>
      <c r="O876" s="349"/>
      <c r="P876" s="354"/>
    </row>
    <row r="877" spans="13:16">
      <c r="M877" s="351"/>
      <c r="O877" s="349"/>
      <c r="P877" s="354"/>
    </row>
    <row r="878" spans="13:16">
      <c r="M878" s="351"/>
      <c r="O878" s="349"/>
      <c r="P878" s="354"/>
    </row>
    <row r="879" spans="13:16">
      <c r="M879" s="351"/>
      <c r="O879" s="349"/>
      <c r="P879" s="354"/>
    </row>
    <row r="880" spans="13:16">
      <c r="M880" s="351"/>
      <c r="O880" s="349"/>
      <c r="P880" s="354"/>
    </row>
    <row r="881" spans="13:16">
      <c r="M881" s="351"/>
      <c r="O881" s="349"/>
      <c r="P881" s="354"/>
    </row>
    <row r="882" spans="13:16">
      <c r="M882" s="351"/>
      <c r="O882" s="349"/>
      <c r="P882" s="354"/>
    </row>
    <row r="883" spans="13:16">
      <c r="M883" s="351"/>
      <c r="O883" s="349"/>
      <c r="P883" s="354"/>
    </row>
    <row r="884" spans="13:16">
      <c r="M884" s="351"/>
      <c r="O884" s="349"/>
      <c r="P884" s="354"/>
    </row>
    <row r="885" spans="13:16">
      <c r="M885" s="351"/>
      <c r="O885" s="349"/>
      <c r="P885" s="354"/>
    </row>
    <row r="886" spans="13:16">
      <c r="M886" s="351"/>
      <c r="O886" s="349"/>
      <c r="P886" s="354"/>
    </row>
    <row r="887" spans="13:16">
      <c r="M887" s="351"/>
      <c r="O887" s="349"/>
      <c r="P887" s="354"/>
    </row>
    <row r="888" spans="13:16">
      <c r="M888" s="351"/>
      <c r="O888" s="349"/>
      <c r="P888" s="354"/>
    </row>
    <row r="889" spans="13:16">
      <c r="M889" s="351"/>
      <c r="O889" s="349"/>
      <c r="P889" s="354"/>
    </row>
    <row r="890" spans="13:16">
      <c r="M890" s="351"/>
      <c r="O890" s="349"/>
      <c r="P890" s="354"/>
    </row>
    <row r="891" spans="13:16">
      <c r="M891" s="351"/>
      <c r="O891" s="349"/>
      <c r="P891" s="354"/>
    </row>
    <row r="892" spans="13:16">
      <c r="M892" s="351"/>
      <c r="O892" s="349"/>
      <c r="P892" s="354"/>
    </row>
    <row r="893" spans="13:16">
      <c r="M893" s="351"/>
      <c r="O893" s="349"/>
      <c r="P893" s="354"/>
    </row>
    <row r="894" spans="13:16">
      <c r="M894" s="351"/>
      <c r="O894" s="349"/>
      <c r="P894" s="354"/>
    </row>
    <row r="895" spans="13:16">
      <c r="M895" s="351"/>
      <c r="O895" s="349"/>
      <c r="P895" s="354"/>
    </row>
    <row r="896" spans="13:16">
      <c r="M896" s="351"/>
      <c r="O896" s="349"/>
      <c r="P896" s="354"/>
    </row>
    <row r="897" spans="13:16">
      <c r="M897" s="351"/>
      <c r="O897" s="349"/>
      <c r="P897" s="354"/>
    </row>
    <row r="898" spans="13:16">
      <c r="M898" s="351"/>
      <c r="O898" s="349"/>
      <c r="P898" s="354"/>
    </row>
    <row r="899" spans="13:16">
      <c r="M899" s="351"/>
      <c r="O899" s="349"/>
      <c r="P899" s="354"/>
    </row>
    <row r="900" spans="13:16">
      <c r="M900" s="351"/>
      <c r="O900" s="349"/>
      <c r="P900" s="354"/>
    </row>
    <row r="901" spans="13:16">
      <c r="M901" s="351"/>
      <c r="O901" s="349"/>
      <c r="P901" s="354"/>
    </row>
    <row r="902" spans="13:16">
      <c r="M902" s="351"/>
      <c r="O902" s="349"/>
      <c r="P902" s="354"/>
    </row>
    <row r="903" spans="13:16">
      <c r="M903" s="351"/>
      <c r="O903" s="349"/>
      <c r="P903" s="354"/>
    </row>
    <row r="904" spans="13:16">
      <c r="M904" s="351"/>
      <c r="O904" s="349"/>
      <c r="P904" s="354"/>
    </row>
    <row r="905" spans="13:16">
      <c r="M905" s="351"/>
      <c r="O905" s="349"/>
      <c r="P905" s="354"/>
    </row>
    <row r="906" spans="13:16">
      <c r="M906" s="351"/>
      <c r="O906" s="349"/>
      <c r="P906" s="354"/>
    </row>
    <row r="907" spans="13:16">
      <c r="M907" s="351"/>
      <c r="O907" s="349"/>
      <c r="P907" s="354"/>
    </row>
    <row r="908" spans="13:16">
      <c r="M908" s="351"/>
      <c r="O908" s="349"/>
      <c r="P908" s="354"/>
    </row>
    <row r="909" spans="13:16">
      <c r="M909" s="351"/>
      <c r="O909" s="349"/>
      <c r="P909" s="354"/>
    </row>
    <row r="910" spans="13:16">
      <c r="M910" s="351"/>
      <c r="O910" s="349"/>
      <c r="P910" s="354"/>
    </row>
    <row r="911" spans="13:16">
      <c r="M911" s="351"/>
      <c r="O911" s="349"/>
      <c r="P911" s="354"/>
    </row>
    <row r="912" spans="13:16">
      <c r="M912" s="351"/>
      <c r="O912" s="349"/>
      <c r="P912" s="354"/>
    </row>
    <row r="913" spans="13:16">
      <c r="M913" s="351"/>
      <c r="O913" s="349"/>
      <c r="P913" s="354"/>
    </row>
    <row r="914" spans="13:16">
      <c r="M914" s="351"/>
      <c r="O914" s="349"/>
      <c r="P914" s="354"/>
    </row>
    <row r="915" spans="13:16">
      <c r="M915" s="351"/>
      <c r="O915" s="349"/>
      <c r="P915" s="354"/>
    </row>
    <row r="916" spans="13:16">
      <c r="M916" s="351"/>
      <c r="O916" s="349"/>
      <c r="P916" s="354"/>
    </row>
    <row r="917" spans="13:16">
      <c r="M917" s="351"/>
      <c r="O917" s="349"/>
      <c r="P917" s="354"/>
    </row>
    <row r="918" spans="13:16">
      <c r="M918" s="351"/>
      <c r="O918" s="349"/>
      <c r="P918" s="354"/>
    </row>
    <row r="919" spans="13:16">
      <c r="M919" s="351"/>
      <c r="O919" s="349"/>
      <c r="P919" s="354"/>
    </row>
    <row r="920" spans="13:16">
      <c r="M920" s="351"/>
      <c r="O920" s="349"/>
      <c r="P920" s="354"/>
    </row>
    <row r="921" spans="13:16">
      <c r="M921" s="351"/>
      <c r="O921" s="349"/>
      <c r="P921" s="354"/>
    </row>
    <row r="922" spans="13:16">
      <c r="M922" s="351"/>
      <c r="O922" s="349"/>
      <c r="P922" s="354"/>
    </row>
    <row r="923" spans="13:16">
      <c r="M923" s="351"/>
      <c r="O923" s="349"/>
      <c r="P923" s="354"/>
    </row>
    <row r="924" spans="13:16">
      <c r="M924" s="351"/>
      <c r="O924" s="349"/>
      <c r="P924" s="354"/>
    </row>
    <row r="925" spans="13:16">
      <c r="M925" s="351"/>
      <c r="O925" s="349"/>
      <c r="P925" s="354"/>
    </row>
    <row r="926" spans="13:16">
      <c r="M926" s="351"/>
      <c r="O926" s="349"/>
      <c r="P926" s="354"/>
    </row>
    <row r="927" spans="13:16">
      <c r="M927" s="351"/>
      <c r="O927" s="349"/>
      <c r="P927" s="354"/>
    </row>
    <row r="928" spans="13:16">
      <c r="M928" s="351"/>
      <c r="O928" s="349"/>
      <c r="P928" s="354"/>
    </row>
    <row r="929" spans="13:16">
      <c r="M929" s="351"/>
      <c r="O929" s="349"/>
      <c r="P929" s="354"/>
    </row>
    <row r="930" spans="13:16">
      <c r="M930" s="351"/>
      <c r="O930" s="349"/>
      <c r="P930" s="354"/>
    </row>
    <row r="931" spans="13:16">
      <c r="M931" s="351"/>
      <c r="O931" s="349"/>
      <c r="P931" s="354"/>
    </row>
    <row r="932" spans="13:16">
      <c r="M932" s="351"/>
      <c r="O932" s="349"/>
      <c r="P932" s="354"/>
    </row>
    <row r="933" spans="13:16">
      <c r="M933" s="351"/>
      <c r="O933" s="349"/>
      <c r="P933" s="354"/>
    </row>
    <row r="934" spans="13:16">
      <c r="M934" s="351"/>
      <c r="O934" s="349"/>
      <c r="P934" s="354"/>
    </row>
    <row r="935" spans="13:16">
      <c r="M935" s="351"/>
      <c r="O935" s="349"/>
      <c r="P935" s="354"/>
    </row>
    <row r="936" spans="13:16">
      <c r="M936" s="351"/>
      <c r="O936" s="349"/>
      <c r="P936" s="354"/>
    </row>
  </sheetData>
  <mergeCells count="8">
    <mergeCell ref="Q821:S821"/>
    <mergeCell ref="D590:E590"/>
    <mergeCell ref="D5:E5"/>
    <mergeCell ref="D72:E72"/>
    <mergeCell ref="D173:E173"/>
    <mergeCell ref="D274:E274"/>
    <mergeCell ref="D375:E375"/>
    <mergeCell ref="D475:E475"/>
  </mergeCells>
  <pageMargins left="0.75" right="0.75" top="1" bottom="1" header="0.5" footer="0.5"/>
  <pageSetup paperSize="9"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62"/>
  <sheetViews>
    <sheetView showGridLines="0" workbookViewId="0">
      <selection activeCell="D37" sqref="D37"/>
    </sheetView>
  </sheetViews>
  <sheetFormatPr defaultRowHeight="12.75" outlineLevelRow="1"/>
  <cols>
    <col min="1" max="2" width="5.140625" style="508" customWidth="1"/>
    <col min="3" max="3" width="50.85546875" style="508" customWidth="1"/>
    <col min="4" max="4" width="10.42578125" style="508" customWidth="1"/>
    <col min="5" max="5" width="11.42578125" style="508" customWidth="1"/>
    <col min="6" max="11" width="10.42578125" style="508" customWidth="1"/>
    <col min="12" max="12" width="9.85546875" style="508" customWidth="1"/>
    <col min="13" max="16384" width="9.140625" style="508"/>
  </cols>
  <sheetData>
    <row r="1" spans="1:21" ht="21">
      <c r="A1" s="506" t="s">
        <v>195</v>
      </c>
      <c r="B1" s="507"/>
      <c r="C1" s="507"/>
      <c r="D1" s="507"/>
      <c r="E1" s="507"/>
      <c r="F1" s="507"/>
      <c r="G1" s="507"/>
      <c r="H1" s="507"/>
      <c r="I1" s="507"/>
      <c r="J1" s="507"/>
      <c r="K1" s="507"/>
      <c r="L1" s="507"/>
    </row>
    <row r="2" spans="1:21">
      <c r="A2" s="507"/>
      <c r="B2" s="507"/>
      <c r="C2" s="507"/>
      <c r="D2" s="507"/>
      <c r="E2" s="507"/>
      <c r="F2" s="507"/>
      <c r="G2" s="507"/>
      <c r="H2" s="507"/>
      <c r="I2" s="507"/>
      <c r="J2" s="507"/>
      <c r="K2" s="507"/>
      <c r="L2" s="507"/>
    </row>
    <row r="4" spans="1:21" s="511" customFormat="1" ht="18.75">
      <c r="A4" s="509" t="s">
        <v>196</v>
      </c>
      <c r="B4" s="510"/>
      <c r="C4" s="510"/>
      <c r="D4" s="510"/>
      <c r="E4" s="510"/>
      <c r="F4" s="510"/>
      <c r="G4" s="510"/>
      <c r="H4" s="510"/>
      <c r="I4" s="510"/>
      <c r="J4" s="510"/>
      <c r="K4" s="510"/>
      <c r="L4" s="510"/>
      <c r="M4" s="510"/>
      <c r="N4" s="510"/>
      <c r="O4" s="510"/>
      <c r="P4" s="510"/>
      <c r="Q4" s="510"/>
      <c r="R4" s="510"/>
      <c r="S4" s="510"/>
      <c r="T4" s="510"/>
      <c r="U4" s="510"/>
    </row>
    <row r="6" spans="1:21" ht="36">
      <c r="C6" s="512" t="s">
        <v>85</v>
      </c>
      <c r="D6" s="513"/>
      <c r="E6" s="513"/>
      <c r="F6" s="514" t="s">
        <v>197</v>
      </c>
      <c r="G6" s="514" t="s">
        <v>198</v>
      </c>
      <c r="H6" s="515" t="s">
        <v>199</v>
      </c>
    </row>
    <row r="7" spans="1:21">
      <c r="C7" s="574" t="s">
        <v>121</v>
      </c>
      <c r="D7" s="575"/>
      <c r="E7" s="575"/>
      <c r="F7" s="568">
        <v>601.93648522212277</v>
      </c>
      <c r="G7" s="569">
        <v>35.776286402849145</v>
      </c>
      <c r="H7" s="570">
        <v>50</v>
      </c>
    </row>
    <row r="8" spans="1:21">
      <c r="C8" s="574" t="s">
        <v>122</v>
      </c>
      <c r="D8" s="575"/>
      <c r="E8" s="575"/>
      <c r="F8" s="568">
        <v>52.691016431701556</v>
      </c>
      <c r="G8" s="569">
        <v>8.8380573552699104</v>
      </c>
      <c r="H8" s="570">
        <v>15</v>
      </c>
    </row>
    <row r="9" spans="1:21">
      <c r="C9" s="574" t="s">
        <v>123</v>
      </c>
      <c r="D9" s="575"/>
      <c r="E9" s="575"/>
      <c r="F9" s="568">
        <v>1.365931923249998</v>
      </c>
      <c r="G9" s="569">
        <v>8.4924157130792235</v>
      </c>
      <c r="H9" s="570">
        <v>35</v>
      </c>
    </row>
    <row r="10" spans="1:21">
      <c r="C10" s="574" t="s">
        <v>124</v>
      </c>
      <c r="D10" s="575"/>
      <c r="E10" s="575"/>
      <c r="F10" s="568">
        <v>1.2158191487337755</v>
      </c>
      <c r="G10" s="569">
        <v>7.6312798748802848</v>
      </c>
      <c r="H10" s="570">
        <v>10</v>
      </c>
    </row>
    <row r="11" spans="1:21">
      <c r="C11" s="574" t="s">
        <v>125</v>
      </c>
      <c r="D11" s="575"/>
      <c r="E11" s="575"/>
      <c r="F11" s="568">
        <v>7.4766843561737852</v>
      </c>
      <c r="G11" s="569">
        <v>4</v>
      </c>
      <c r="H11" s="570">
        <v>4</v>
      </c>
    </row>
    <row r="12" spans="1:21">
      <c r="C12" s="574" t="s">
        <v>126</v>
      </c>
      <c r="D12" s="575"/>
      <c r="E12" s="575"/>
      <c r="F12" s="568">
        <v>33.753072731375532</v>
      </c>
      <c r="G12" s="569">
        <v>9.215054702537623</v>
      </c>
      <c r="H12" s="570">
        <v>15</v>
      </c>
    </row>
    <row r="13" spans="1:21">
      <c r="C13" s="574" t="s">
        <v>127</v>
      </c>
      <c r="D13" s="575"/>
      <c r="E13" s="575"/>
      <c r="F13" s="568">
        <v>0</v>
      </c>
      <c r="G13" s="569" t="s">
        <v>214</v>
      </c>
      <c r="H13" s="570">
        <v>5</v>
      </c>
    </row>
    <row r="14" spans="1:21">
      <c r="C14" s="576" t="s">
        <v>128</v>
      </c>
      <c r="D14" s="577"/>
      <c r="E14" s="577"/>
      <c r="F14" s="571">
        <v>0</v>
      </c>
      <c r="G14" s="572" t="s">
        <v>214</v>
      </c>
      <c r="H14" s="573" t="s">
        <v>214</v>
      </c>
    </row>
    <row r="15" spans="1:21">
      <c r="C15" s="516" t="s">
        <v>200</v>
      </c>
      <c r="D15" s="517"/>
      <c r="E15" s="517"/>
      <c r="F15" s="518"/>
      <c r="G15" s="519"/>
      <c r="H15" s="519"/>
    </row>
    <row r="17" spans="1:21" s="511" customFormat="1" ht="18.75" outlineLevel="1">
      <c r="A17" s="509" t="s">
        <v>215</v>
      </c>
      <c r="B17" s="510"/>
      <c r="C17" s="510"/>
      <c r="D17" s="510"/>
      <c r="E17" s="510"/>
      <c r="F17" s="510"/>
      <c r="G17" s="510"/>
      <c r="H17" s="510"/>
      <c r="I17" s="510"/>
      <c r="J17" s="510"/>
      <c r="K17" s="510"/>
      <c r="L17" s="510"/>
      <c r="M17" s="510"/>
      <c r="N17" s="510"/>
      <c r="O17" s="510"/>
      <c r="P17" s="510"/>
      <c r="Q17" s="510"/>
      <c r="R17" s="510"/>
      <c r="S17" s="510"/>
      <c r="T17" s="510"/>
      <c r="U17" s="510"/>
    </row>
    <row r="18" spans="1:21" outlineLevel="1"/>
    <row r="19" spans="1:21" outlineLevel="1">
      <c r="C19" s="520" t="s">
        <v>201</v>
      </c>
      <c r="D19" s="521" t="s">
        <v>202</v>
      </c>
      <c r="E19" s="522" t="s">
        <v>203</v>
      </c>
    </row>
    <row r="20" spans="1:21" outlineLevel="1">
      <c r="C20" s="523" t="s">
        <v>121</v>
      </c>
      <c r="D20" s="552"/>
      <c r="E20" s="631">
        <v>601.93648522212277</v>
      </c>
    </row>
    <row r="21" spans="1:21" outlineLevel="1">
      <c r="C21" s="524" t="s">
        <v>122</v>
      </c>
      <c r="D21" s="551"/>
      <c r="E21" s="631">
        <v>52.691016431701556</v>
      </c>
    </row>
    <row r="22" spans="1:21" outlineLevel="1">
      <c r="C22" s="524" t="s">
        <v>123</v>
      </c>
      <c r="D22" s="551"/>
      <c r="E22" s="632">
        <v>1.365931923249998</v>
      </c>
    </row>
    <row r="23" spans="1:21" outlineLevel="1">
      <c r="C23" s="524" t="s">
        <v>124</v>
      </c>
      <c r="D23" s="551">
        <v>2.864418996141406E-2</v>
      </c>
      <c r="E23" s="631">
        <v>1.2158191487337755</v>
      </c>
    </row>
    <row r="24" spans="1:21" outlineLevel="1">
      <c r="C24" s="524" t="s">
        <v>125</v>
      </c>
      <c r="D24" s="551">
        <v>0.17614755221022554</v>
      </c>
      <c r="E24" s="631">
        <v>7.4766843561737852</v>
      </c>
    </row>
    <row r="25" spans="1:21" outlineLevel="1">
      <c r="C25" s="524" t="s">
        <v>126</v>
      </c>
      <c r="D25" s="551">
        <v>0.79520825782836035</v>
      </c>
      <c r="E25" s="631">
        <v>33.753072731375532</v>
      </c>
    </row>
    <row r="26" spans="1:21" outlineLevel="1">
      <c r="C26" s="524" t="s">
        <v>127</v>
      </c>
      <c r="D26" s="551"/>
      <c r="E26" s="632">
        <v>0</v>
      </c>
    </row>
    <row r="27" spans="1:21" outlineLevel="1">
      <c r="C27" s="550" t="s">
        <v>128</v>
      </c>
      <c r="D27" s="551"/>
      <c r="E27" s="632">
        <v>0</v>
      </c>
    </row>
    <row r="28" spans="1:21" outlineLevel="1">
      <c r="C28" s="525" t="s">
        <v>204</v>
      </c>
      <c r="D28" s="513"/>
      <c r="E28" s="643">
        <v>698.4390098133573</v>
      </c>
    </row>
    <row r="29" spans="1:21" outlineLevel="1">
      <c r="C29" s="526" t="s">
        <v>200</v>
      </c>
      <c r="E29" s="527"/>
    </row>
    <row r="30" spans="1:21" outlineLevel="1">
      <c r="C30" s="526"/>
      <c r="E30" s="527"/>
    </row>
    <row r="31" spans="1:21" s="511" customFormat="1" ht="18.75" outlineLevel="1">
      <c r="A31" s="509" t="s">
        <v>205</v>
      </c>
      <c r="B31" s="510"/>
      <c r="C31" s="510"/>
      <c r="D31" s="510"/>
      <c r="E31" s="510"/>
      <c r="F31" s="510"/>
      <c r="G31" s="510"/>
      <c r="H31" s="510"/>
      <c r="I31" s="510"/>
      <c r="J31" s="510"/>
      <c r="K31" s="510"/>
      <c r="L31" s="510"/>
      <c r="M31" s="510"/>
      <c r="N31" s="510"/>
      <c r="O31" s="510"/>
      <c r="P31" s="510"/>
      <c r="Q31" s="510"/>
      <c r="R31" s="510"/>
      <c r="S31" s="510"/>
      <c r="T31" s="510"/>
      <c r="U31" s="510"/>
    </row>
    <row r="32" spans="1:21" outlineLevel="1"/>
    <row r="33" spans="3:5" outlineLevel="1">
      <c r="C33" s="528" t="s">
        <v>216</v>
      </c>
      <c r="D33" s="544" t="s">
        <v>206</v>
      </c>
      <c r="E33" s="529" t="s">
        <v>207</v>
      </c>
    </row>
    <row r="34" spans="3:5" s="530" customFormat="1" ht="25.5" outlineLevel="1">
      <c r="C34" s="553" t="s">
        <v>217</v>
      </c>
      <c r="D34" s="554">
        <v>168</v>
      </c>
      <c r="E34" s="555">
        <v>50</v>
      </c>
    </row>
    <row r="35" spans="3:5" s="530" customFormat="1" outlineLevel="1">
      <c r="C35" s="556" t="s">
        <v>218</v>
      </c>
      <c r="D35" s="557">
        <v>168</v>
      </c>
      <c r="E35" s="558">
        <v>15</v>
      </c>
    </row>
    <row r="36" spans="3:5" s="530" customFormat="1" outlineLevel="1">
      <c r="C36" s="556" t="s">
        <v>219</v>
      </c>
      <c r="D36" s="618">
        <v>168</v>
      </c>
      <c r="E36" s="619">
        <v>35</v>
      </c>
    </row>
    <row r="37" spans="3:5" s="530" customFormat="1" outlineLevel="1">
      <c r="C37" s="556" t="s">
        <v>220</v>
      </c>
      <c r="D37" s="557">
        <v>168</v>
      </c>
      <c r="E37" s="558">
        <v>10</v>
      </c>
    </row>
    <row r="38" spans="3:5" s="530" customFormat="1" outlineLevel="1">
      <c r="C38" s="559" t="s">
        <v>221</v>
      </c>
      <c r="D38" s="560">
        <v>247</v>
      </c>
      <c r="E38" s="561">
        <v>4</v>
      </c>
    </row>
    <row r="39" spans="3:5" s="530" customFormat="1" ht="38.25" outlineLevel="1">
      <c r="C39" s="562" t="s">
        <v>222</v>
      </c>
      <c r="D39" s="563">
        <v>168</v>
      </c>
      <c r="E39" s="564">
        <v>40</v>
      </c>
    </row>
    <row r="40" spans="3:5" outlineLevel="1"/>
    <row r="42" spans="3:5" s="535" customFormat="1" ht="38.25">
      <c r="C42" s="533" t="s">
        <v>213</v>
      </c>
      <c r="D42" s="534" t="s">
        <v>208</v>
      </c>
    </row>
    <row r="43" spans="3:5">
      <c r="C43" s="531" t="s">
        <v>121</v>
      </c>
      <c r="D43" s="536">
        <v>50</v>
      </c>
    </row>
    <row r="44" spans="3:5">
      <c r="C44" s="532" t="s">
        <v>122</v>
      </c>
      <c r="D44" s="536">
        <v>15</v>
      </c>
    </row>
    <row r="45" spans="3:5">
      <c r="C45" s="532" t="s">
        <v>123</v>
      </c>
      <c r="D45" s="628">
        <v>35</v>
      </c>
    </row>
    <row r="46" spans="3:5">
      <c r="C46" s="532" t="s">
        <v>124</v>
      </c>
      <c r="D46" s="536">
        <v>10</v>
      </c>
    </row>
    <row r="47" spans="3:5">
      <c r="C47" s="532" t="s">
        <v>125</v>
      </c>
      <c r="D47" s="536">
        <v>4</v>
      </c>
    </row>
    <row r="48" spans="3:5">
      <c r="C48" s="532" t="s">
        <v>126</v>
      </c>
      <c r="D48" s="629">
        <v>15</v>
      </c>
    </row>
    <row r="49" spans="1:21">
      <c r="C49" s="532" t="s">
        <v>127</v>
      </c>
      <c r="D49" s="629">
        <v>5</v>
      </c>
    </row>
    <row r="50" spans="1:21">
      <c r="C50" s="545" t="s">
        <v>128</v>
      </c>
      <c r="D50" s="537" t="s">
        <v>214</v>
      </c>
    </row>
    <row r="52" spans="1:21" s="511" customFormat="1" ht="18.75">
      <c r="A52" s="509" t="s">
        <v>246</v>
      </c>
      <c r="B52" s="510"/>
      <c r="C52" s="510"/>
      <c r="D52" s="510"/>
      <c r="E52" s="510"/>
      <c r="F52" s="510"/>
      <c r="G52" s="510"/>
      <c r="H52" s="510"/>
      <c r="I52" s="510"/>
      <c r="J52" s="510"/>
      <c r="K52" s="510"/>
      <c r="L52" s="510"/>
      <c r="M52" s="510"/>
      <c r="N52" s="510"/>
      <c r="O52" s="510"/>
      <c r="P52" s="510"/>
      <c r="Q52" s="510"/>
      <c r="R52" s="510"/>
      <c r="S52" s="510"/>
      <c r="T52" s="510"/>
      <c r="U52" s="510"/>
    </row>
    <row r="54" spans="1:21" s="538" customFormat="1" ht="51">
      <c r="C54" s="539" t="s">
        <v>201</v>
      </c>
      <c r="D54" s="546" t="s">
        <v>209</v>
      </c>
      <c r="E54" s="546" t="s">
        <v>210</v>
      </c>
      <c r="F54" s="547" t="s">
        <v>211</v>
      </c>
      <c r="G54" s="540" t="s">
        <v>212</v>
      </c>
    </row>
    <row r="55" spans="1:21">
      <c r="C55" s="541" t="s">
        <v>121</v>
      </c>
      <c r="D55" s="565">
        <v>60</v>
      </c>
      <c r="E55" s="622">
        <v>42.931543683418973</v>
      </c>
      <c r="F55" s="624">
        <v>50</v>
      </c>
      <c r="G55" s="620">
        <v>35.776286402849145</v>
      </c>
    </row>
    <row r="56" spans="1:21">
      <c r="C56" s="542" t="s">
        <v>122</v>
      </c>
      <c r="D56" s="566">
        <v>15</v>
      </c>
      <c r="E56" s="623">
        <v>8.8380573552699104</v>
      </c>
      <c r="F56" s="624">
        <v>15</v>
      </c>
      <c r="G56" s="621">
        <v>8.8380573552699104</v>
      </c>
    </row>
    <row r="57" spans="1:21">
      <c r="C57" s="542" t="s">
        <v>123</v>
      </c>
      <c r="D57" s="566">
        <v>50</v>
      </c>
      <c r="E57" s="623">
        <v>12.132022447256032</v>
      </c>
      <c r="F57" s="624">
        <v>35</v>
      </c>
      <c r="G57" s="621">
        <v>8.4924157130792235</v>
      </c>
    </row>
    <row r="58" spans="1:21">
      <c r="C58" s="524" t="s">
        <v>124</v>
      </c>
      <c r="D58" s="566">
        <v>15</v>
      </c>
      <c r="E58" s="623">
        <v>11.446919812320427</v>
      </c>
      <c r="F58" s="624">
        <v>10</v>
      </c>
      <c r="G58" s="621">
        <v>7.6312798748802848</v>
      </c>
    </row>
    <row r="59" spans="1:21">
      <c r="C59" s="542" t="s">
        <v>125</v>
      </c>
      <c r="D59" s="566">
        <v>5</v>
      </c>
      <c r="E59" s="623">
        <v>5</v>
      </c>
      <c r="F59" s="624">
        <v>4</v>
      </c>
      <c r="G59" s="621">
        <v>4</v>
      </c>
    </row>
    <row r="60" spans="1:21">
      <c r="C60" s="542" t="s">
        <v>126</v>
      </c>
      <c r="D60" s="566">
        <v>15</v>
      </c>
      <c r="E60" s="623">
        <v>9.215054702537623</v>
      </c>
      <c r="F60" s="624">
        <v>15</v>
      </c>
      <c r="G60" s="621">
        <v>9.215054702537623</v>
      </c>
    </row>
    <row r="61" spans="1:21">
      <c r="C61" s="542" t="s">
        <v>127</v>
      </c>
      <c r="D61" s="566" t="s">
        <v>214</v>
      </c>
      <c r="E61" s="566">
        <v>0</v>
      </c>
      <c r="F61" s="624">
        <v>5</v>
      </c>
      <c r="G61" s="543" t="s">
        <v>214</v>
      </c>
    </row>
    <row r="62" spans="1:21">
      <c r="C62" s="548" t="s">
        <v>128</v>
      </c>
      <c r="D62" s="567" t="s">
        <v>214</v>
      </c>
      <c r="E62" s="567">
        <v>0</v>
      </c>
      <c r="F62" s="624" t="s">
        <v>214</v>
      </c>
      <c r="G62" s="549" t="s">
        <v>214</v>
      </c>
    </row>
  </sheetData>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565"/>
  <sheetViews>
    <sheetView workbookViewId="0">
      <selection activeCell="D37" sqref="D37"/>
    </sheetView>
  </sheetViews>
  <sheetFormatPr defaultRowHeight="12.75" outlineLevelRow="1"/>
  <cols>
    <col min="1" max="1" width="4.140625" style="259" customWidth="1"/>
    <col min="2" max="2" width="25.42578125" style="259" customWidth="1"/>
    <col min="3" max="3" width="12" style="259" customWidth="1"/>
    <col min="4" max="4" width="5.42578125" style="259" customWidth="1"/>
    <col min="5" max="5" width="18.140625" style="293" customWidth="1"/>
    <col min="6" max="6" width="21" style="293" customWidth="1"/>
    <col min="7" max="7" width="4.140625" style="294" customWidth="1"/>
    <col min="8" max="8" width="6.85546875" style="295" customWidth="1"/>
    <col min="9" max="9" width="6.85546875" style="288" customWidth="1"/>
    <col min="10" max="10" width="16.140625" style="295" customWidth="1"/>
    <col min="11" max="11" width="24.5703125" style="288" customWidth="1"/>
    <col min="12" max="12" width="9.140625" style="282" customWidth="1"/>
    <col min="13" max="19" width="9.140625" style="259"/>
    <col min="20" max="26" width="0" style="259" hidden="1" customWidth="1"/>
    <col min="27" max="16384" width="9.140625" style="259"/>
  </cols>
  <sheetData>
    <row r="1" spans="1:38">
      <c r="A1" s="258"/>
      <c r="B1" s="258"/>
      <c r="C1" s="258"/>
      <c r="D1" s="258"/>
      <c r="E1" s="307"/>
      <c r="F1" s="307"/>
      <c r="G1" s="258"/>
      <c r="H1" s="258"/>
      <c r="I1" s="258"/>
      <c r="J1" s="307"/>
      <c r="K1" s="307"/>
      <c r="L1" s="258"/>
      <c r="M1" s="258"/>
      <c r="N1" s="258"/>
      <c r="O1" s="258"/>
      <c r="P1" s="258"/>
      <c r="Q1" s="258"/>
      <c r="R1" s="258"/>
      <c r="S1" s="258"/>
      <c r="T1" s="258"/>
      <c r="U1" s="258"/>
      <c r="V1" s="258"/>
      <c r="W1" s="258"/>
      <c r="X1" s="258"/>
      <c r="Y1" s="258"/>
      <c r="Z1" s="258"/>
    </row>
    <row r="2" spans="1:38" ht="15.75">
      <c r="A2" s="258"/>
      <c r="B2" s="260" t="s">
        <v>258</v>
      </c>
      <c r="C2" s="258"/>
      <c r="D2" s="258"/>
      <c r="E2" s="258"/>
      <c r="F2" s="258"/>
      <c r="G2" s="258"/>
      <c r="H2" s="258"/>
      <c r="I2" s="258"/>
      <c r="J2" s="307"/>
      <c r="K2" s="307"/>
      <c r="L2" s="258"/>
      <c r="M2" s="258"/>
      <c r="N2" s="258"/>
      <c r="O2" s="258"/>
      <c r="P2" s="258"/>
      <c r="Q2" s="258"/>
      <c r="R2" s="258"/>
      <c r="S2" s="258"/>
      <c r="T2" s="258"/>
      <c r="U2" s="258"/>
      <c r="V2" s="258"/>
      <c r="W2" s="258"/>
      <c r="X2" s="258"/>
      <c r="Y2" s="258"/>
      <c r="Z2" s="258"/>
    </row>
    <row r="3" spans="1:38">
      <c r="A3" s="258"/>
      <c r="B3" s="258"/>
      <c r="C3" s="258"/>
      <c r="D3" s="258"/>
      <c r="E3" s="258"/>
      <c r="F3" s="258"/>
      <c r="G3" s="258"/>
      <c r="H3" s="258"/>
      <c r="I3" s="258"/>
      <c r="J3" s="258"/>
      <c r="K3" s="258"/>
      <c r="L3" s="258"/>
      <c r="M3" s="258"/>
      <c r="N3" s="258"/>
      <c r="O3" s="258"/>
      <c r="P3" s="258"/>
      <c r="Q3" s="258"/>
      <c r="R3" s="258"/>
      <c r="S3" s="258"/>
      <c r="T3" s="258"/>
      <c r="U3" s="258"/>
      <c r="V3" s="258"/>
      <c r="W3" s="258"/>
      <c r="X3" s="258"/>
      <c r="Y3" s="258"/>
      <c r="Z3" s="258"/>
    </row>
    <row r="4" spans="1:38" ht="16.5" customHeight="1">
      <c r="A4" s="261"/>
      <c r="B4" s="262"/>
      <c r="C4" s="261"/>
      <c r="D4" s="261"/>
      <c r="E4" s="261"/>
      <c r="F4" s="261"/>
      <c r="G4" s="263"/>
      <c r="H4" s="263"/>
      <c r="I4" s="263"/>
      <c r="J4" s="263"/>
      <c r="K4" s="263"/>
      <c r="L4" s="263"/>
      <c r="M4" s="263"/>
      <c r="N4" s="263"/>
      <c r="O4" s="263"/>
      <c r="P4" s="263"/>
      <c r="Q4" s="263"/>
      <c r="R4" s="263"/>
      <c r="S4" s="258"/>
      <c r="T4" s="258"/>
      <c r="U4" s="258"/>
      <c r="V4" s="258"/>
      <c r="W4" s="258"/>
      <c r="X4" s="258"/>
      <c r="Y4" s="258"/>
      <c r="Z4" s="258"/>
      <c r="AB4" s="337"/>
      <c r="AH4" s="337"/>
    </row>
    <row r="5" spans="1:38">
      <c r="A5" s="264"/>
      <c r="B5" s="265" t="s">
        <v>110</v>
      </c>
      <c r="C5" s="264"/>
      <c r="D5" s="264"/>
      <c r="E5" s="266" t="s">
        <v>259</v>
      </c>
      <c r="F5" s="266" t="s">
        <v>111</v>
      </c>
      <c r="G5" s="267"/>
      <c r="H5" s="266"/>
      <c r="I5" s="266"/>
      <c r="J5" s="266" t="s">
        <v>112</v>
      </c>
      <c r="K5" s="266" t="s">
        <v>111</v>
      </c>
      <c r="L5" s="264"/>
      <c r="M5" s="264"/>
      <c r="N5" s="264"/>
      <c r="O5" s="264"/>
      <c r="P5" s="264"/>
      <c r="Q5" s="264"/>
      <c r="R5" s="264"/>
      <c r="S5" s="258"/>
      <c r="T5" s="258"/>
      <c r="U5" s="258"/>
      <c r="V5" s="258"/>
      <c r="W5" s="258"/>
      <c r="X5" s="258"/>
      <c r="Y5" s="258"/>
      <c r="Z5" s="258"/>
    </row>
    <row r="6" spans="1:38" s="273" customFormat="1" ht="12.75" customHeight="1">
      <c r="A6" s="268"/>
      <c r="B6" s="268"/>
      <c r="C6" s="268"/>
      <c r="D6" s="269"/>
      <c r="E6" s="270" t="s">
        <v>113</v>
      </c>
      <c r="F6" s="270" t="s">
        <v>114</v>
      </c>
      <c r="G6" s="268"/>
      <c r="H6" s="271"/>
      <c r="I6" s="271"/>
      <c r="J6" s="272" t="s">
        <v>115</v>
      </c>
      <c r="K6" s="270" t="s">
        <v>116</v>
      </c>
      <c r="L6" s="268"/>
      <c r="M6" s="308"/>
      <c r="N6" s="308"/>
      <c r="O6" s="268"/>
      <c r="P6" s="268"/>
      <c r="Q6" s="268"/>
      <c r="R6" s="268"/>
      <c r="S6" s="258"/>
      <c r="T6" s="258"/>
      <c r="U6" s="258"/>
      <c r="V6" s="258"/>
      <c r="W6" s="258"/>
      <c r="X6" s="258"/>
      <c r="Y6" s="258"/>
      <c r="Z6" s="258"/>
      <c r="AA6" s="338"/>
      <c r="AB6" s="336"/>
      <c r="AC6" s="336"/>
      <c r="AD6" s="336"/>
      <c r="AE6" s="336"/>
      <c r="AF6" s="336"/>
      <c r="AH6" s="336"/>
      <c r="AI6" s="336"/>
      <c r="AJ6" s="336"/>
      <c r="AK6" s="336"/>
      <c r="AL6" s="336"/>
    </row>
    <row r="7" spans="1:38" s="273" customFormat="1" hidden="1" outlineLevel="1">
      <c r="A7" s="268"/>
      <c r="B7" s="274" t="s">
        <v>121</v>
      </c>
      <c r="C7" s="268"/>
      <c r="D7" s="268"/>
      <c r="E7" s="270"/>
      <c r="F7" s="270"/>
      <c r="G7" s="268"/>
      <c r="H7" s="271"/>
      <c r="I7" s="271"/>
      <c r="J7" s="271"/>
      <c r="L7" s="268"/>
      <c r="M7" s="308"/>
      <c r="N7" s="308"/>
      <c r="O7" s="268"/>
      <c r="P7" s="268"/>
      <c r="Q7" s="268"/>
      <c r="R7" s="268"/>
      <c r="S7" s="258"/>
      <c r="T7" s="258"/>
      <c r="U7" s="258"/>
      <c r="V7" s="258"/>
      <c r="W7" s="258"/>
      <c r="X7" s="258"/>
      <c r="Y7" s="258"/>
      <c r="Z7" s="258"/>
      <c r="AA7" s="339"/>
      <c r="AB7" s="335"/>
      <c r="AC7" s="335"/>
      <c r="AD7" s="335"/>
      <c r="AE7" s="335"/>
      <c r="AF7" s="335"/>
      <c r="AH7" s="342"/>
      <c r="AI7" s="342"/>
      <c r="AJ7" s="342"/>
      <c r="AK7" s="342"/>
      <c r="AL7" s="342"/>
    </row>
    <row r="8" spans="1:38" ht="12.75" hidden="1" customHeight="1" outlineLevel="1">
      <c r="A8" s="271"/>
      <c r="B8" s="271"/>
      <c r="C8" s="669" t="s">
        <v>28</v>
      </c>
      <c r="D8" s="670"/>
      <c r="E8" s="275">
        <v>864.55085927439779</v>
      </c>
      <c r="F8" s="275">
        <v>35.999434066606099</v>
      </c>
      <c r="G8" s="276"/>
      <c r="H8" s="277" t="s">
        <v>67</v>
      </c>
      <c r="I8" s="278"/>
      <c r="J8" s="309">
        <v>0</v>
      </c>
      <c r="K8" s="321">
        <v>0</v>
      </c>
      <c r="L8" s="271"/>
      <c r="M8" s="308"/>
      <c r="N8" s="308"/>
      <c r="O8" s="268"/>
      <c r="P8" s="268"/>
      <c r="Q8" s="268"/>
      <c r="R8" s="268"/>
      <c r="S8" s="258"/>
      <c r="T8" s="258"/>
      <c r="U8" s="258"/>
      <c r="V8" s="258"/>
      <c r="W8" s="258"/>
      <c r="X8" s="258"/>
      <c r="Y8" s="258"/>
      <c r="Z8" s="258"/>
      <c r="AA8" s="340"/>
      <c r="AB8" s="334"/>
      <c r="AC8" s="335"/>
      <c r="AD8" s="335"/>
      <c r="AE8" s="335"/>
      <c r="AF8" s="335"/>
    </row>
    <row r="9" spans="1:38" ht="12.75" hidden="1" customHeight="1" outlineLevel="1">
      <c r="A9" s="271"/>
      <c r="B9" s="271"/>
      <c r="C9" s="676" t="s">
        <v>84</v>
      </c>
      <c r="D9" s="320">
        <v>0</v>
      </c>
      <c r="E9" s="275"/>
      <c r="F9" s="275"/>
      <c r="G9" s="276"/>
      <c r="H9" s="676" t="s">
        <v>84</v>
      </c>
      <c r="I9" s="320">
        <v>0</v>
      </c>
      <c r="J9" s="321">
        <v>56.52825</v>
      </c>
      <c r="K9" s="321">
        <v>15</v>
      </c>
      <c r="L9" s="279"/>
      <c r="M9" s="308"/>
      <c r="N9" s="308"/>
      <c r="O9" s="268"/>
      <c r="P9" s="268"/>
      <c r="Q9" s="268"/>
      <c r="R9" s="268"/>
      <c r="S9" s="258"/>
      <c r="T9" s="258"/>
      <c r="U9" s="258"/>
      <c r="V9" s="258"/>
      <c r="W9" s="258"/>
      <c r="X9" s="258"/>
      <c r="Y9" s="258"/>
      <c r="Z9" s="258"/>
      <c r="AA9" s="341"/>
      <c r="AB9" s="334"/>
      <c r="AC9" s="335"/>
      <c r="AD9" s="335"/>
      <c r="AE9" s="335"/>
      <c r="AF9" s="335"/>
    </row>
    <row r="10" spans="1:38" ht="12.75" hidden="1" customHeight="1" outlineLevel="1">
      <c r="A10" s="271"/>
      <c r="B10" s="271"/>
      <c r="C10" s="677"/>
      <c r="D10" s="280">
        <v>1</v>
      </c>
      <c r="E10" s="275">
        <v>81.877178314606567</v>
      </c>
      <c r="F10" s="275">
        <v>56</v>
      </c>
      <c r="G10" s="276"/>
      <c r="H10" s="679"/>
      <c r="I10" s="280">
        <v>1</v>
      </c>
      <c r="J10" s="309">
        <v>72.275984404099006</v>
      </c>
      <c r="K10" s="309">
        <v>16</v>
      </c>
      <c r="L10" s="279"/>
      <c r="M10" s="308"/>
      <c r="N10" s="308"/>
      <c r="O10" s="268"/>
      <c r="P10" s="268"/>
      <c r="Q10" s="268"/>
      <c r="R10" s="268"/>
      <c r="S10" s="258"/>
      <c r="T10" s="258"/>
      <c r="U10" s="258"/>
      <c r="V10" s="258"/>
      <c r="W10" s="258"/>
      <c r="X10" s="258"/>
      <c r="Y10" s="258"/>
      <c r="Z10" s="258"/>
      <c r="AA10" s="341"/>
      <c r="AB10" s="334"/>
      <c r="AC10" s="335"/>
      <c r="AD10" s="335"/>
      <c r="AE10" s="335"/>
      <c r="AF10" s="335"/>
    </row>
    <row r="11" spans="1:38" hidden="1" outlineLevel="1">
      <c r="A11" s="271"/>
      <c r="B11" s="271"/>
      <c r="C11" s="677"/>
      <c r="D11" s="280">
        <v>2</v>
      </c>
      <c r="E11" s="275">
        <v>89.355573537205387</v>
      </c>
      <c r="F11" s="275">
        <v>57</v>
      </c>
      <c r="G11" s="276"/>
      <c r="H11" s="679"/>
      <c r="I11" s="280">
        <v>2</v>
      </c>
      <c r="J11" s="309">
        <v>83.572364248047506</v>
      </c>
      <c r="K11" s="309">
        <v>17</v>
      </c>
      <c r="L11" s="279"/>
      <c r="M11" s="308"/>
      <c r="N11" s="308"/>
      <c r="O11" s="268"/>
      <c r="P11" s="268"/>
      <c r="Q11" s="268"/>
      <c r="R11" s="268"/>
      <c r="S11" s="258"/>
      <c r="T11" s="258"/>
      <c r="U11" s="258"/>
      <c r="V11" s="258"/>
      <c r="W11" s="258"/>
      <c r="X11" s="258"/>
      <c r="Y11" s="258"/>
      <c r="Z11" s="258"/>
      <c r="AA11" s="341"/>
      <c r="AB11" s="334"/>
      <c r="AC11" s="335"/>
      <c r="AD11" s="335"/>
      <c r="AE11" s="335"/>
      <c r="AF11" s="335"/>
    </row>
    <row r="12" spans="1:38" hidden="1" outlineLevel="1">
      <c r="A12" s="271"/>
      <c r="B12" s="271"/>
      <c r="C12" s="677"/>
      <c r="D12" s="280">
        <v>3</v>
      </c>
      <c r="E12" s="275">
        <v>94.615678992178658</v>
      </c>
      <c r="F12" s="275">
        <v>58</v>
      </c>
      <c r="G12" s="276"/>
      <c r="H12" s="679"/>
      <c r="I12" s="280">
        <v>3</v>
      </c>
      <c r="J12" s="309">
        <v>93.378563532482303</v>
      </c>
      <c r="K12" s="309">
        <v>18</v>
      </c>
      <c r="L12" s="279"/>
      <c r="M12" s="308"/>
      <c r="N12" s="308"/>
      <c r="O12" s="268"/>
      <c r="P12" s="268"/>
      <c r="Q12" s="268"/>
      <c r="R12" s="268"/>
      <c r="S12" s="258"/>
      <c r="T12" s="258"/>
      <c r="U12" s="258"/>
      <c r="V12" s="258"/>
      <c r="W12" s="258"/>
      <c r="X12" s="258"/>
      <c r="Y12" s="258"/>
      <c r="Z12" s="258"/>
      <c r="AA12" s="341"/>
      <c r="AB12" s="334"/>
      <c r="AC12" s="335"/>
      <c r="AD12" s="335"/>
      <c r="AE12" s="335"/>
      <c r="AF12" s="335"/>
    </row>
    <row r="13" spans="1:38" hidden="1" outlineLevel="1">
      <c r="A13" s="271"/>
      <c r="B13" s="271"/>
      <c r="C13" s="677"/>
      <c r="D13" s="280">
        <v>4</v>
      </c>
      <c r="E13" s="275">
        <v>67.998714489365554</v>
      </c>
      <c r="F13" s="275">
        <v>59</v>
      </c>
      <c r="G13" s="276"/>
      <c r="H13" s="679"/>
      <c r="I13" s="280">
        <v>4</v>
      </c>
      <c r="J13" s="309">
        <v>73.780312454156473</v>
      </c>
      <c r="K13" s="309">
        <v>19</v>
      </c>
      <c r="L13" s="279"/>
      <c r="M13" s="308"/>
      <c r="N13" s="308"/>
      <c r="O13" s="268"/>
      <c r="P13" s="268"/>
      <c r="Q13" s="268"/>
      <c r="R13" s="268"/>
      <c r="S13" s="258"/>
      <c r="T13" s="258"/>
      <c r="U13" s="258"/>
      <c r="V13" s="258"/>
      <c r="W13" s="258"/>
      <c r="X13" s="258"/>
      <c r="Y13" s="258"/>
      <c r="Z13" s="258"/>
      <c r="AA13" s="341"/>
      <c r="AB13" s="334"/>
      <c r="AC13" s="335"/>
      <c r="AD13" s="335"/>
      <c r="AE13" s="335"/>
      <c r="AF13" s="335"/>
    </row>
    <row r="14" spans="1:38" hidden="1" outlineLevel="1">
      <c r="A14" s="271"/>
      <c r="B14" s="271"/>
      <c r="C14" s="677"/>
      <c r="D14" s="280">
        <v>5</v>
      </c>
      <c r="E14" s="275">
        <v>67.241664642574776</v>
      </c>
      <c r="F14" s="275">
        <v>60</v>
      </c>
      <c r="G14" s="276"/>
      <c r="H14" s="679"/>
      <c r="I14" s="280">
        <v>5</v>
      </c>
      <c r="J14" s="309">
        <v>83.55</v>
      </c>
      <c r="K14" s="309">
        <v>20</v>
      </c>
      <c r="L14" s="279"/>
      <c r="M14" s="308"/>
      <c r="N14" s="308"/>
      <c r="O14" s="268"/>
      <c r="P14" s="268"/>
      <c r="Q14" s="268"/>
      <c r="R14" s="268"/>
      <c r="S14" s="258"/>
      <c r="T14" s="258"/>
      <c r="U14" s="258"/>
      <c r="V14" s="258"/>
      <c r="W14" s="258"/>
      <c r="X14" s="258"/>
      <c r="Y14" s="258"/>
      <c r="Z14" s="258"/>
      <c r="AA14" s="341"/>
      <c r="AB14" s="334"/>
      <c r="AC14" s="335"/>
      <c r="AD14" s="335"/>
      <c r="AE14" s="335"/>
      <c r="AF14" s="335"/>
    </row>
    <row r="15" spans="1:38" hidden="1" outlineLevel="1">
      <c r="A15" s="271"/>
      <c r="B15" s="271"/>
      <c r="C15" s="677"/>
      <c r="D15" s="280">
        <v>6</v>
      </c>
      <c r="E15" s="275">
        <v>0</v>
      </c>
      <c r="F15" s="275">
        <v>0</v>
      </c>
      <c r="G15" s="276"/>
      <c r="H15" s="679"/>
      <c r="I15" s="280">
        <v>6</v>
      </c>
      <c r="J15" s="309">
        <v>0</v>
      </c>
      <c r="K15" s="309">
        <v>0</v>
      </c>
      <c r="L15" s="279"/>
      <c r="M15" s="308"/>
      <c r="N15" s="308"/>
      <c r="O15" s="268"/>
      <c r="P15" s="268"/>
      <c r="Q15" s="268"/>
      <c r="R15" s="268"/>
      <c r="S15" s="258"/>
      <c r="T15" s="258"/>
      <c r="U15" s="258"/>
      <c r="V15" s="258"/>
      <c r="W15" s="258"/>
      <c r="X15" s="258"/>
      <c r="Y15" s="258"/>
      <c r="Z15" s="258"/>
    </row>
    <row r="16" spans="1:38" hidden="1" outlineLevel="1">
      <c r="A16" s="271"/>
      <c r="B16" s="271"/>
      <c r="C16" s="677"/>
      <c r="D16" s="280">
        <v>7</v>
      </c>
      <c r="E16" s="275">
        <v>0</v>
      </c>
      <c r="F16" s="275">
        <v>0</v>
      </c>
      <c r="G16" s="276"/>
      <c r="H16" s="679"/>
      <c r="I16" s="280">
        <v>7</v>
      </c>
      <c r="J16" s="309">
        <v>0</v>
      </c>
      <c r="K16" s="309">
        <v>0</v>
      </c>
      <c r="L16" s="279"/>
      <c r="M16" s="308"/>
      <c r="N16" s="308"/>
      <c r="O16" s="268"/>
      <c r="P16" s="268"/>
      <c r="Q16" s="268"/>
      <c r="R16" s="268"/>
      <c r="S16" s="258"/>
      <c r="T16" s="258"/>
      <c r="U16" s="258"/>
      <c r="V16" s="258"/>
      <c r="W16" s="258"/>
      <c r="X16" s="258"/>
      <c r="Y16" s="258"/>
      <c r="Z16" s="258"/>
    </row>
    <row r="17" spans="1:38" hidden="1" outlineLevel="1">
      <c r="A17" s="271"/>
      <c r="B17" s="271"/>
      <c r="C17" s="677"/>
      <c r="D17" s="280">
        <v>8</v>
      </c>
      <c r="E17" s="275">
        <v>0</v>
      </c>
      <c r="F17" s="275">
        <v>0</v>
      </c>
      <c r="G17" s="276"/>
      <c r="H17" s="679"/>
      <c r="I17" s="280">
        <v>8</v>
      </c>
      <c r="J17" s="309">
        <v>0</v>
      </c>
      <c r="K17" s="309">
        <v>0</v>
      </c>
      <c r="L17" s="279"/>
      <c r="M17" s="308"/>
      <c r="N17" s="308"/>
      <c r="O17" s="268"/>
      <c r="P17" s="268"/>
      <c r="Q17" s="268"/>
      <c r="R17" s="268"/>
      <c r="S17" s="258"/>
      <c r="T17" s="258"/>
      <c r="U17" s="258"/>
      <c r="V17" s="258"/>
      <c r="W17" s="258"/>
      <c r="X17" s="258"/>
      <c r="Y17" s="258"/>
      <c r="Z17" s="258"/>
    </row>
    <row r="18" spans="1:38" hidden="1" outlineLevel="1">
      <c r="A18" s="271"/>
      <c r="B18" s="271"/>
      <c r="C18" s="677"/>
      <c r="D18" s="280">
        <v>9</v>
      </c>
      <c r="E18" s="275">
        <v>0</v>
      </c>
      <c r="F18" s="275">
        <v>0</v>
      </c>
      <c r="G18" s="276"/>
      <c r="H18" s="679"/>
      <c r="I18" s="280">
        <v>9</v>
      </c>
      <c r="J18" s="309">
        <v>0</v>
      </c>
      <c r="K18" s="309">
        <v>0</v>
      </c>
      <c r="L18" s="279"/>
      <c r="M18" s="308"/>
      <c r="N18" s="308"/>
      <c r="O18" s="268"/>
      <c r="P18" s="268"/>
      <c r="Q18" s="268"/>
      <c r="R18" s="268"/>
      <c r="S18" s="258"/>
      <c r="T18" s="258"/>
      <c r="U18" s="258"/>
      <c r="V18" s="327"/>
      <c r="W18" s="258"/>
      <c r="X18" s="258"/>
      <c r="Y18" s="258"/>
      <c r="Z18" s="258"/>
    </row>
    <row r="19" spans="1:38" hidden="1" outlineLevel="1">
      <c r="A19" s="271"/>
      <c r="B19" s="271"/>
      <c r="C19" s="678"/>
      <c r="D19" s="281">
        <v>10</v>
      </c>
      <c r="E19" s="275">
        <v>0</v>
      </c>
      <c r="F19" s="275">
        <v>0</v>
      </c>
      <c r="G19" s="276"/>
      <c r="H19" s="680"/>
      <c r="I19" s="281">
        <v>10</v>
      </c>
      <c r="J19" s="309">
        <v>0</v>
      </c>
      <c r="K19" s="309">
        <v>0</v>
      </c>
      <c r="M19" s="308"/>
      <c r="N19" s="308"/>
      <c r="O19" s="268"/>
      <c r="P19" s="268"/>
      <c r="Q19" s="268"/>
      <c r="R19" s="268"/>
      <c r="S19" s="258"/>
      <c r="T19" s="258"/>
      <c r="U19" s="258"/>
      <c r="V19" s="328"/>
      <c r="W19" s="284"/>
      <c r="X19" s="284"/>
      <c r="Y19" s="284"/>
      <c r="Z19" s="284"/>
    </row>
    <row r="20" spans="1:38" collapsed="1">
      <c r="A20" s="271"/>
      <c r="B20" s="271"/>
      <c r="C20" s="279" t="s">
        <v>121</v>
      </c>
      <c r="D20" s="271"/>
      <c r="E20" s="275">
        <v>1265.6396692503286</v>
      </c>
      <c r="F20" s="275">
        <v>42.931543683418973</v>
      </c>
      <c r="G20" s="276"/>
      <c r="H20" s="283"/>
      <c r="I20" s="275"/>
      <c r="J20" s="309">
        <v>463.08547463878534</v>
      </c>
      <c r="K20" s="309">
        <v>17.661339473615708</v>
      </c>
      <c r="L20" s="279"/>
      <c r="M20" s="308"/>
      <c r="N20" s="308"/>
      <c r="O20" s="268"/>
      <c r="P20" s="268"/>
      <c r="Q20" s="268"/>
      <c r="R20" s="268"/>
      <c r="S20" s="258"/>
      <c r="T20" s="326"/>
      <c r="U20" s="258"/>
      <c r="V20" s="112"/>
      <c r="W20" s="112"/>
      <c r="X20" s="112"/>
      <c r="Y20" s="112"/>
      <c r="Z20" s="112"/>
    </row>
    <row r="21" spans="1:38" hidden="1" outlineLevel="1">
      <c r="A21" s="271"/>
      <c r="B21" s="284"/>
      <c r="C21" s="279"/>
      <c r="D21" s="271"/>
      <c r="E21" s="275"/>
      <c r="F21" s="275"/>
      <c r="G21" s="276"/>
      <c r="H21" s="275"/>
      <c r="I21" s="275"/>
      <c r="J21" s="275"/>
      <c r="K21" s="275"/>
      <c r="L21" s="279"/>
      <c r="M21" s="308"/>
      <c r="N21" s="308"/>
      <c r="O21" s="268"/>
      <c r="P21" s="268"/>
      <c r="Q21" s="268"/>
      <c r="R21" s="268"/>
      <c r="S21" s="258"/>
      <c r="T21" s="258"/>
      <c r="U21" s="307"/>
      <c r="V21" s="329"/>
      <c r="W21" s="329"/>
      <c r="X21" s="329"/>
      <c r="Y21" s="329"/>
      <c r="Z21" s="329"/>
      <c r="AA21" s="338"/>
    </row>
    <row r="22" spans="1:38" hidden="1" outlineLevel="1">
      <c r="A22" s="271"/>
      <c r="B22" s="274" t="s">
        <v>122</v>
      </c>
      <c r="C22" s="285"/>
      <c r="D22" s="286"/>
      <c r="E22" s="287"/>
      <c r="F22" s="275"/>
      <c r="G22" s="276"/>
      <c r="H22" s="275"/>
      <c r="I22" s="275"/>
      <c r="J22" s="275"/>
      <c r="K22" s="275"/>
      <c r="L22" s="279"/>
      <c r="M22" s="308"/>
      <c r="N22" s="308"/>
      <c r="O22" s="268"/>
      <c r="P22" s="268"/>
      <c r="Q22" s="268"/>
      <c r="R22" s="268"/>
      <c r="S22" s="258"/>
      <c r="T22" s="258"/>
      <c r="U22" s="307"/>
      <c r="V22" s="329"/>
      <c r="W22" s="329"/>
      <c r="X22" s="329"/>
      <c r="Y22" s="329"/>
      <c r="Z22" s="329"/>
      <c r="AA22" s="339"/>
      <c r="AB22" s="335"/>
      <c r="AC22" s="335"/>
      <c r="AD22" s="335"/>
      <c r="AE22" s="335"/>
      <c r="AF22" s="335"/>
      <c r="AH22" s="342"/>
      <c r="AI22" s="342"/>
      <c r="AJ22" s="342"/>
      <c r="AK22" s="342"/>
      <c r="AL22" s="342"/>
    </row>
    <row r="23" spans="1:38" ht="12.75" hidden="1" customHeight="1" outlineLevel="1">
      <c r="A23" s="271"/>
      <c r="B23" s="271"/>
      <c r="C23" s="669" t="s">
        <v>28</v>
      </c>
      <c r="D23" s="670"/>
      <c r="E23" s="275">
        <v>36.056486382110499</v>
      </c>
      <c r="F23" s="275">
        <v>3.0232974801028369</v>
      </c>
      <c r="G23" s="276"/>
      <c r="H23" s="277" t="s">
        <v>67</v>
      </c>
      <c r="I23" s="278"/>
      <c r="J23" s="275">
        <v>0</v>
      </c>
      <c r="K23" s="321">
        <v>0</v>
      </c>
      <c r="L23" s="279"/>
      <c r="M23" s="308"/>
      <c r="N23" s="308"/>
      <c r="O23" s="268"/>
      <c r="P23" s="268"/>
      <c r="Q23" s="268"/>
      <c r="R23" s="268"/>
      <c r="S23" s="258"/>
      <c r="T23" s="258"/>
      <c r="U23" s="307"/>
      <c r="V23" s="329"/>
      <c r="W23" s="329"/>
      <c r="X23" s="329"/>
      <c r="Y23" s="329"/>
      <c r="Z23" s="329"/>
      <c r="AA23" s="340"/>
      <c r="AB23" s="334"/>
      <c r="AC23" s="335"/>
      <c r="AD23" s="335"/>
      <c r="AE23" s="335"/>
      <c r="AF23" s="335"/>
    </row>
    <row r="24" spans="1:38" ht="12.75" hidden="1" customHeight="1" outlineLevel="1">
      <c r="A24" s="271"/>
      <c r="B24" s="271"/>
      <c r="C24" s="671" t="s">
        <v>84</v>
      </c>
      <c r="D24" s="320">
        <v>0</v>
      </c>
      <c r="E24" s="275"/>
      <c r="F24" s="275"/>
      <c r="G24" s="276"/>
      <c r="H24" s="671" t="s">
        <v>84</v>
      </c>
      <c r="I24" s="320">
        <v>0</v>
      </c>
      <c r="J24" s="321">
        <v>0</v>
      </c>
      <c r="K24" s="321">
        <v>0</v>
      </c>
      <c r="L24" s="279"/>
      <c r="M24" s="308"/>
      <c r="N24" s="308"/>
      <c r="O24" s="268"/>
      <c r="P24" s="268"/>
      <c r="Q24" s="268"/>
      <c r="R24" s="268"/>
      <c r="S24" s="258"/>
      <c r="T24" s="258"/>
      <c r="U24" s="307"/>
      <c r="V24" s="329"/>
      <c r="W24" s="329"/>
      <c r="X24" s="329"/>
      <c r="Y24" s="329"/>
      <c r="Z24" s="329"/>
      <c r="AA24" s="341"/>
      <c r="AB24" s="334"/>
      <c r="AC24" s="335"/>
      <c r="AD24" s="335"/>
      <c r="AE24" s="335"/>
      <c r="AF24" s="335"/>
    </row>
    <row r="25" spans="1:38" ht="12.75" hidden="1" customHeight="1" outlineLevel="1">
      <c r="A25" s="271"/>
      <c r="B25" s="271"/>
      <c r="C25" s="672"/>
      <c r="D25" s="280">
        <v>1</v>
      </c>
      <c r="E25" s="275">
        <v>6.4255639787485226</v>
      </c>
      <c r="F25" s="275">
        <v>11</v>
      </c>
      <c r="G25" s="276"/>
      <c r="H25" s="672"/>
      <c r="I25" s="280">
        <v>1</v>
      </c>
      <c r="J25" s="275">
        <v>0</v>
      </c>
      <c r="K25" s="275">
        <v>0</v>
      </c>
      <c r="L25" s="279"/>
      <c r="M25" s="308"/>
      <c r="N25" s="308"/>
      <c r="O25" s="268"/>
      <c r="P25" s="268"/>
      <c r="Q25" s="268"/>
      <c r="R25" s="268"/>
      <c r="S25" s="258"/>
      <c r="T25" s="258"/>
      <c r="U25" s="307"/>
      <c r="V25" s="329"/>
      <c r="W25" s="329"/>
      <c r="X25" s="329"/>
      <c r="Y25" s="329"/>
      <c r="Z25" s="329"/>
      <c r="AA25" s="341"/>
      <c r="AB25" s="334"/>
      <c r="AC25" s="335"/>
      <c r="AD25" s="335"/>
      <c r="AE25" s="335"/>
      <c r="AF25" s="335"/>
    </row>
    <row r="26" spans="1:38" hidden="1" outlineLevel="1">
      <c r="A26" s="271"/>
      <c r="B26" s="271"/>
      <c r="C26" s="672"/>
      <c r="D26" s="280">
        <v>2</v>
      </c>
      <c r="E26" s="275">
        <v>7.8994766207343741</v>
      </c>
      <c r="F26" s="275">
        <v>12</v>
      </c>
      <c r="G26" s="276"/>
      <c r="H26" s="672"/>
      <c r="I26" s="280">
        <v>2</v>
      </c>
      <c r="J26" s="275">
        <v>2.6273647810910923</v>
      </c>
      <c r="K26" s="275">
        <v>1</v>
      </c>
      <c r="L26" s="279"/>
      <c r="M26" s="308"/>
      <c r="N26" s="308"/>
      <c r="O26" s="268"/>
      <c r="P26" s="268"/>
      <c r="Q26" s="268"/>
      <c r="R26" s="268"/>
      <c r="S26" s="258"/>
      <c r="T26" s="258"/>
      <c r="U26" s="307"/>
      <c r="V26" s="329"/>
      <c r="W26" s="329"/>
      <c r="X26" s="329"/>
      <c r="Y26" s="329"/>
      <c r="Z26" s="329"/>
      <c r="AA26" s="341"/>
      <c r="AB26" s="334"/>
      <c r="AC26" s="335"/>
      <c r="AD26" s="335"/>
      <c r="AE26" s="335"/>
      <c r="AF26" s="335"/>
    </row>
    <row r="27" spans="1:38" hidden="1" outlineLevel="1">
      <c r="A27" s="271"/>
      <c r="B27" s="271"/>
      <c r="C27" s="672"/>
      <c r="D27" s="280">
        <v>3</v>
      </c>
      <c r="E27" s="275">
        <v>7.7936938351486136</v>
      </c>
      <c r="F27" s="275">
        <v>13</v>
      </c>
      <c r="G27" s="276"/>
      <c r="H27" s="672"/>
      <c r="I27" s="280">
        <v>3</v>
      </c>
      <c r="J27" s="275">
        <v>4.8049429944175674</v>
      </c>
      <c r="K27" s="275">
        <v>2</v>
      </c>
      <c r="L27" s="279"/>
      <c r="M27" s="308"/>
      <c r="N27" s="308"/>
      <c r="O27" s="268"/>
      <c r="P27" s="268"/>
      <c r="Q27" s="268"/>
      <c r="R27" s="268"/>
      <c r="S27" s="258"/>
      <c r="T27" s="258"/>
      <c r="U27" s="258"/>
      <c r="V27" s="258"/>
      <c r="W27" s="258"/>
      <c r="X27" s="258"/>
      <c r="Y27" s="258"/>
      <c r="Z27" s="258"/>
      <c r="AA27" s="341"/>
      <c r="AB27" s="334"/>
      <c r="AC27" s="335"/>
      <c r="AD27" s="335"/>
      <c r="AE27" s="335"/>
      <c r="AF27" s="335"/>
    </row>
    <row r="28" spans="1:38" hidden="1" outlineLevel="1">
      <c r="A28" s="271"/>
      <c r="B28" s="271"/>
      <c r="C28" s="672"/>
      <c r="D28" s="280">
        <v>4</v>
      </c>
      <c r="E28" s="275">
        <v>9.6495778260003249</v>
      </c>
      <c r="F28" s="275">
        <v>14</v>
      </c>
      <c r="G28" s="276"/>
      <c r="H28" s="672"/>
      <c r="I28" s="280">
        <v>4</v>
      </c>
      <c r="J28" s="275">
        <v>8.4833371553904868</v>
      </c>
      <c r="K28" s="275">
        <v>3</v>
      </c>
      <c r="L28" s="279"/>
      <c r="M28" s="308"/>
      <c r="N28" s="308"/>
      <c r="O28" s="268"/>
      <c r="P28" s="268"/>
      <c r="Q28" s="268"/>
      <c r="R28" s="268"/>
      <c r="S28" s="258"/>
      <c r="T28" s="258"/>
      <c r="U28" s="258"/>
      <c r="V28" s="258"/>
      <c r="W28" s="258"/>
      <c r="X28" s="258"/>
      <c r="Y28" s="258"/>
      <c r="Z28" s="258"/>
      <c r="AA28" s="341"/>
      <c r="AB28" s="334"/>
      <c r="AC28" s="335"/>
      <c r="AD28" s="335"/>
      <c r="AE28" s="335"/>
      <c r="AF28" s="335"/>
    </row>
    <row r="29" spans="1:38" hidden="1" outlineLevel="1">
      <c r="A29" s="271"/>
      <c r="B29" s="271"/>
      <c r="C29" s="672"/>
      <c r="D29" s="280">
        <v>5</v>
      </c>
      <c r="E29" s="275">
        <v>14.369322884485934</v>
      </c>
      <c r="F29" s="275">
        <v>15</v>
      </c>
      <c r="G29" s="276"/>
      <c r="H29" s="672"/>
      <c r="I29" s="280">
        <v>5</v>
      </c>
      <c r="J29" s="275">
        <v>15.29</v>
      </c>
      <c r="K29" s="275">
        <v>4</v>
      </c>
      <c r="L29" s="279"/>
      <c r="M29" s="308"/>
      <c r="N29" s="308"/>
      <c r="O29" s="268"/>
      <c r="P29" s="268"/>
      <c r="Q29" s="268"/>
      <c r="R29" s="268"/>
      <c r="S29" s="258"/>
      <c r="T29" s="258"/>
      <c r="U29" s="258"/>
      <c r="V29" s="258"/>
      <c r="W29" s="258"/>
      <c r="X29" s="258"/>
      <c r="Y29" s="258"/>
      <c r="Z29" s="258"/>
      <c r="AA29" s="341"/>
      <c r="AB29" s="334"/>
      <c r="AC29" s="335"/>
      <c r="AD29" s="335"/>
      <c r="AE29" s="335"/>
      <c r="AF29" s="335"/>
    </row>
    <row r="30" spans="1:38" hidden="1" outlineLevel="1">
      <c r="A30" s="271"/>
      <c r="B30" s="271"/>
      <c r="C30" s="672"/>
      <c r="D30" s="280">
        <v>6</v>
      </c>
      <c r="E30" s="275">
        <v>0</v>
      </c>
      <c r="F30" s="275">
        <v>0</v>
      </c>
      <c r="G30" s="276"/>
      <c r="H30" s="672"/>
      <c r="I30" s="280">
        <v>6</v>
      </c>
      <c r="J30" s="275">
        <v>0</v>
      </c>
      <c r="K30" s="275">
        <v>0</v>
      </c>
      <c r="L30" s="279"/>
      <c r="M30" s="308"/>
      <c r="N30" s="308"/>
      <c r="O30" s="268"/>
      <c r="P30" s="268"/>
      <c r="Q30" s="268"/>
      <c r="R30" s="268"/>
      <c r="S30" s="258"/>
      <c r="T30" s="258"/>
      <c r="U30" s="258"/>
      <c r="V30" s="258"/>
      <c r="W30" s="258"/>
      <c r="X30" s="258"/>
      <c r="Y30" s="258"/>
      <c r="Z30" s="258"/>
    </row>
    <row r="31" spans="1:38" hidden="1" outlineLevel="1">
      <c r="A31" s="271"/>
      <c r="B31" s="271"/>
      <c r="C31" s="672"/>
      <c r="D31" s="280">
        <v>7</v>
      </c>
      <c r="E31" s="275">
        <v>0</v>
      </c>
      <c r="F31" s="275">
        <v>0</v>
      </c>
      <c r="G31" s="276"/>
      <c r="H31" s="672"/>
      <c r="I31" s="280">
        <v>7</v>
      </c>
      <c r="J31" s="275">
        <v>0</v>
      </c>
      <c r="K31" s="275">
        <v>0</v>
      </c>
      <c r="M31" s="308"/>
      <c r="N31" s="308"/>
      <c r="O31" s="268"/>
      <c r="P31" s="268"/>
      <c r="Q31" s="268"/>
      <c r="R31" s="268"/>
      <c r="S31" s="258"/>
      <c r="T31" s="258"/>
      <c r="U31" s="258"/>
      <c r="V31" s="258"/>
      <c r="W31" s="258"/>
      <c r="X31" s="258"/>
      <c r="Y31" s="258"/>
      <c r="Z31" s="258"/>
    </row>
    <row r="32" spans="1:38" hidden="1" outlineLevel="1">
      <c r="A32" s="271"/>
      <c r="B32" s="271"/>
      <c r="C32" s="672"/>
      <c r="D32" s="280">
        <v>8</v>
      </c>
      <c r="E32" s="275">
        <v>0</v>
      </c>
      <c r="F32" s="275">
        <v>0</v>
      </c>
      <c r="G32" s="276"/>
      <c r="H32" s="672"/>
      <c r="I32" s="280">
        <v>8</v>
      </c>
      <c r="J32" s="275">
        <v>0</v>
      </c>
      <c r="K32" s="275">
        <v>0</v>
      </c>
      <c r="L32" s="279"/>
      <c r="M32" s="308"/>
      <c r="N32" s="308"/>
      <c r="O32" s="268"/>
      <c r="P32" s="268"/>
      <c r="Q32" s="268"/>
      <c r="R32" s="268"/>
      <c r="S32" s="258"/>
      <c r="T32" s="258"/>
      <c r="U32" s="258"/>
      <c r="V32" s="258"/>
      <c r="W32" s="258"/>
      <c r="X32" s="258"/>
      <c r="Y32" s="258"/>
      <c r="Z32" s="258"/>
    </row>
    <row r="33" spans="1:38" hidden="1" outlineLevel="1">
      <c r="A33" s="271"/>
      <c r="B33" s="271"/>
      <c r="C33" s="672"/>
      <c r="D33" s="280">
        <v>9</v>
      </c>
      <c r="E33" s="275">
        <v>0</v>
      </c>
      <c r="F33" s="275">
        <v>0</v>
      </c>
      <c r="G33" s="276"/>
      <c r="H33" s="672"/>
      <c r="I33" s="280">
        <v>9</v>
      </c>
      <c r="J33" s="275">
        <v>0</v>
      </c>
      <c r="K33" s="275">
        <v>0</v>
      </c>
      <c r="L33" s="279"/>
      <c r="M33" s="308"/>
      <c r="N33" s="308"/>
      <c r="O33" s="268"/>
      <c r="P33" s="268"/>
      <c r="Q33" s="268"/>
      <c r="R33" s="268"/>
      <c r="S33" s="258"/>
      <c r="T33" s="258"/>
      <c r="U33" s="258"/>
      <c r="V33" s="258"/>
      <c r="W33" s="258"/>
      <c r="X33" s="258"/>
      <c r="Y33" s="258"/>
      <c r="Z33" s="258"/>
    </row>
    <row r="34" spans="1:38" hidden="1" outlineLevel="1">
      <c r="A34" s="271"/>
      <c r="B34" s="271"/>
      <c r="C34" s="673"/>
      <c r="D34" s="281">
        <v>10</v>
      </c>
      <c r="E34" s="275">
        <v>0</v>
      </c>
      <c r="F34" s="275">
        <v>0</v>
      </c>
      <c r="G34" s="276"/>
      <c r="H34" s="673"/>
      <c r="I34" s="281">
        <v>10</v>
      </c>
      <c r="J34" s="275">
        <v>0</v>
      </c>
      <c r="K34" s="275">
        <v>0</v>
      </c>
      <c r="L34" s="279"/>
      <c r="M34" s="308"/>
      <c r="N34" s="308"/>
      <c r="O34" s="268"/>
      <c r="P34" s="268"/>
      <c r="Q34" s="268"/>
      <c r="R34" s="268"/>
      <c r="S34" s="258"/>
      <c r="T34" s="258"/>
      <c r="U34" s="258"/>
      <c r="V34" s="258"/>
      <c r="W34" s="258"/>
      <c r="X34" s="258"/>
      <c r="Y34" s="258"/>
      <c r="Z34" s="258"/>
    </row>
    <row r="35" spans="1:38" collapsed="1">
      <c r="A35" s="271"/>
      <c r="B35" s="271"/>
      <c r="C35" s="279" t="s">
        <v>122</v>
      </c>
      <c r="D35" s="271"/>
      <c r="E35" s="275">
        <v>82.194121527228276</v>
      </c>
      <c r="F35" s="275">
        <v>8.8380573552699104</v>
      </c>
      <c r="G35" s="276"/>
      <c r="H35" s="283"/>
      <c r="J35" s="309">
        <v>31.205644930899147</v>
      </c>
      <c r="K35" s="309">
        <v>3.1676083751828279</v>
      </c>
      <c r="L35" s="279"/>
      <c r="M35" s="308"/>
      <c r="N35" s="308"/>
      <c r="O35" s="268"/>
      <c r="P35" s="268"/>
      <c r="Q35" s="268"/>
      <c r="R35" s="268"/>
      <c r="S35" s="258"/>
      <c r="T35" s="258"/>
      <c r="U35" s="258"/>
      <c r="V35" s="258"/>
      <c r="W35" s="258"/>
      <c r="X35" s="258"/>
      <c r="Y35" s="258"/>
      <c r="Z35" s="258"/>
    </row>
    <row r="36" spans="1:38" hidden="1" outlineLevel="1">
      <c r="A36" s="271"/>
      <c r="B36" s="271"/>
      <c r="C36" s="279"/>
      <c r="D36" s="271"/>
      <c r="E36" s="275"/>
      <c r="F36" s="275"/>
      <c r="G36" s="276"/>
      <c r="H36" s="275"/>
      <c r="I36" s="275"/>
      <c r="J36" s="289"/>
      <c r="K36" s="275"/>
      <c r="L36" s="279"/>
      <c r="M36" s="308"/>
      <c r="N36" s="308"/>
      <c r="O36" s="268"/>
      <c r="P36" s="268"/>
      <c r="Q36" s="268"/>
      <c r="R36" s="268"/>
      <c r="S36" s="258"/>
      <c r="T36" s="258"/>
      <c r="U36" s="258"/>
      <c r="V36" s="258"/>
      <c r="W36" s="258"/>
      <c r="X36" s="258"/>
      <c r="Y36" s="258"/>
      <c r="Z36" s="258"/>
      <c r="AA36" s="338"/>
    </row>
    <row r="37" spans="1:38" hidden="1" outlineLevel="1">
      <c r="A37" s="271"/>
      <c r="B37" s="274" t="s">
        <v>123</v>
      </c>
      <c r="C37" s="290"/>
      <c r="D37" s="268"/>
      <c r="E37" s="287"/>
      <c r="F37" s="275"/>
      <c r="G37" s="276"/>
      <c r="H37" s="275"/>
      <c r="I37" s="275"/>
      <c r="J37" s="289"/>
      <c r="K37" s="275"/>
      <c r="L37" s="279"/>
      <c r="M37" s="308"/>
      <c r="N37" s="308"/>
      <c r="O37" s="268"/>
      <c r="P37" s="268"/>
      <c r="Q37" s="268"/>
      <c r="R37" s="268"/>
      <c r="S37" s="258"/>
      <c r="T37" s="258"/>
      <c r="U37" s="258"/>
      <c r="V37" s="258"/>
      <c r="W37" s="258"/>
      <c r="X37" s="258"/>
      <c r="Y37" s="258"/>
      <c r="Z37" s="258"/>
      <c r="AA37" s="339"/>
      <c r="AB37" s="335"/>
      <c r="AC37" s="335"/>
      <c r="AD37" s="335"/>
      <c r="AE37" s="335"/>
      <c r="AF37" s="335"/>
      <c r="AH37" s="342"/>
      <c r="AI37" s="342"/>
      <c r="AJ37" s="342"/>
      <c r="AK37" s="342"/>
      <c r="AL37" s="342"/>
    </row>
    <row r="38" spans="1:38" ht="12.75" hidden="1" customHeight="1" outlineLevel="1">
      <c r="A38" s="271"/>
      <c r="B38" s="271"/>
      <c r="C38" s="669" t="s">
        <v>28</v>
      </c>
      <c r="D38" s="670"/>
      <c r="E38" s="275">
        <v>6.736923449796226</v>
      </c>
      <c r="F38" s="275">
        <v>16</v>
      </c>
      <c r="G38" s="276"/>
      <c r="H38" s="277" t="s">
        <v>67</v>
      </c>
      <c r="I38" s="278"/>
      <c r="J38" s="275">
        <v>0</v>
      </c>
      <c r="K38" s="321">
        <v>0</v>
      </c>
      <c r="L38" s="279"/>
      <c r="M38" s="308"/>
      <c r="N38" s="308"/>
      <c r="O38" s="268"/>
      <c r="P38" s="268"/>
      <c r="Q38" s="268"/>
      <c r="R38" s="268"/>
      <c r="S38" s="258"/>
      <c r="T38" s="258"/>
      <c r="U38" s="258"/>
      <c r="V38" s="258"/>
      <c r="W38" s="258"/>
      <c r="X38" s="258"/>
      <c r="Y38" s="258"/>
      <c r="Z38" s="258"/>
      <c r="AA38" s="340"/>
      <c r="AB38" s="334"/>
      <c r="AC38" s="335"/>
      <c r="AD38" s="335"/>
      <c r="AE38" s="335"/>
      <c r="AF38" s="335"/>
    </row>
    <row r="39" spans="1:38" ht="12.75" hidden="1" customHeight="1" outlineLevel="1">
      <c r="A39" s="271"/>
      <c r="B39" s="271"/>
      <c r="C39" s="671" t="s">
        <v>84</v>
      </c>
      <c r="D39" s="320">
        <v>0</v>
      </c>
      <c r="E39" s="275"/>
      <c r="F39" s="275"/>
      <c r="G39" s="276"/>
      <c r="H39" s="671" t="s">
        <v>84</v>
      </c>
      <c r="I39" s="320">
        <v>0</v>
      </c>
      <c r="J39" s="321">
        <v>0</v>
      </c>
      <c r="K39" s="321">
        <v>0</v>
      </c>
      <c r="L39" s="279"/>
      <c r="M39" s="308"/>
      <c r="N39" s="308"/>
      <c r="O39" s="268"/>
      <c r="P39" s="268"/>
      <c r="Q39" s="268"/>
      <c r="R39" s="268"/>
      <c r="S39" s="258"/>
      <c r="T39" s="258"/>
      <c r="U39" s="258"/>
      <c r="V39" s="258"/>
      <c r="W39" s="258"/>
      <c r="X39" s="258"/>
      <c r="Y39" s="258"/>
      <c r="Z39" s="258"/>
      <c r="AA39" s="341"/>
      <c r="AB39" s="334"/>
      <c r="AC39" s="335"/>
      <c r="AD39" s="335"/>
      <c r="AE39" s="335"/>
      <c r="AF39" s="335"/>
    </row>
    <row r="40" spans="1:38" ht="12.75" hidden="1" customHeight="1" outlineLevel="1">
      <c r="A40" s="271"/>
      <c r="B40" s="271"/>
      <c r="C40" s="672"/>
      <c r="D40" s="280">
        <v>1</v>
      </c>
      <c r="E40" s="275">
        <v>-0.76940728562207938</v>
      </c>
      <c r="F40" s="275">
        <v>46</v>
      </c>
      <c r="G40" s="276"/>
      <c r="H40" s="672"/>
      <c r="I40" s="280">
        <v>1</v>
      </c>
      <c r="J40" s="275">
        <v>-0.68326410599999998</v>
      </c>
      <c r="K40" s="275">
        <v>36</v>
      </c>
      <c r="L40" s="279"/>
      <c r="M40" s="308"/>
      <c r="N40" s="308"/>
      <c r="O40" s="268"/>
      <c r="P40" s="268"/>
      <c r="Q40" s="268"/>
      <c r="R40" s="268"/>
      <c r="S40" s="258"/>
      <c r="T40" s="258"/>
      <c r="U40" s="258"/>
      <c r="V40" s="258"/>
      <c r="W40" s="258"/>
      <c r="X40" s="258"/>
      <c r="Y40" s="258"/>
      <c r="Z40" s="258"/>
      <c r="AA40" s="341"/>
      <c r="AB40" s="334"/>
      <c r="AC40" s="335"/>
      <c r="AD40" s="335"/>
      <c r="AE40" s="335"/>
      <c r="AF40" s="335"/>
    </row>
    <row r="41" spans="1:38" hidden="1" outlineLevel="1">
      <c r="A41" s="271"/>
      <c r="B41" s="271"/>
      <c r="C41" s="672"/>
      <c r="D41" s="280">
        <v>2</v>
      </c>
      <c r="E41" s="275">
        <v>0</v>
      </c>
      <c r="F41" s="275">
        <v>0</v>
      </c>
      <c r="G41" s="276"/>
      <c r="H41" s="672"/>
      <c r="I41" s="280">
        <v>2</v>
      </c>
      <c r="J41" s="275">
        <v>0</v>
      </c>
      <c r="K41" s="275">
        <v>0</v>
      </c>
      <c r="L41" s="279"/>
      <c r="M41" s="308"/>
      <c r="N41" s="308"/>
      <c r="O41" s="268"/>
      <c r="P41" s="268"/>
      <c r="Q41" s="268"/>
      <c r="R41" s="268"/>
      <c r="S41" s="258"/>
      <c r="T41" s="258"/>
      <c r="U41" s="258"/>
      <c r="V41" s="258"/>
      <c r="W41" s="258"/>
      <c r="X41" s="258"/>
      <c r="Y41" s="258"/>
      <c r="Z41" s="258"/>
      <c r="AA41" s="341"/>
      <c r="AB41" s="334"/>
      <c r="AC41" s="335"/>
      <c r="AD41" s="335"/>
      <c r="AE41" s="335"/>
      <c r="AF41" s="335"/>
    </row>
    <row r="42" spans="1:38" hidden="1" outlineLevel="1">
      <c r="A42" s="271"/>
      <c r="B42" s="271"/>
      <c r="C42" s="672"/>
      <c r="D42" s="280">
        <v>3</v>
      </c>
      <c r="E42" s="275">
        <v>0</v>
      </c>
      <c r="F42" s="275">
        <v>0</v>
      </c>
      <c r="G42" s="276"/>
      <c r="H42" s="672"/>
      <c r="I42" s="280">
        <v>3</v>
      </c>
      <c r="J42" s="275">
        <v>0</v>
      </c>
      <c r="K42" s="275">
        <v>0</v>
      </c>
      <c r="L42" s="279"/>
      <c r="M42" s="308"/>
      <c r="N42" s="308"/>
      <c r="O42" s="268"/>
      <c r="P42" s="268"/>
      <c r="Q42" s="268"/>
      <c r="R42" s="268"/>
      <c r="S42" s="258"/>
      <c r="T42" s="258"/>
      <c r="U42" s="258"/>
      <c r="V42" s="258"/>
      <c r="W42" s="258"/>
      <c r="X42" s="258"/>
      <c r="Y42" s="258"/>
      <c r="Z42" s="258"/>
      <c r="AA42" s="341"/>
      <c r="AB42" s="334"/>
      <c r="AC42" s="335"/>
      <c r="AD42" s="335"/>
      <c r="AE42" s="335"/>
      <c r="AF42" s="335"/>
    </row>
    <row r="43" spans="1:38" hidden="1" outlineLevel="1">
      <c r="A43" s="271"/>
      <c r="B43" s="271"/>
      <c r="C43" s="672"/>
      <c r="D43" s="280">
        <v>4</v>
      </c>
      <c r="E43" s="275">
        <v>0</v>
      </c>
      <c r="F43" s="275">
        <v>0</v>
      </c>
      <c r="G43" s="276"/>
      <c r="H43" s="672"/>
      <c r="I43" s="280">
        <v>4</v>
      </c>
      <c r="J43" s="275">
        <v>0</v>
      </c>
      <c r="K43" s="275">
        <v>0</v>
      </c>
      <c r="L43" s="279"/>
      <c r="M43" s="308"/>
      <c r="N43" s="308"/>
      <c r="O43" s="268"/>
      <c r="P43" s="268"/>
      <c r="Q43" s="268"/>
      <c r="R43" s="268"/>
      <c r="S43" s="258"/>
      <c r="T43" s="258"/>
      <c r="U43" s="258"/>
      <c r="V43" s="258"/>
      <c r="W43" s="258"/>
      <c r="X43" s="258"/>
      <c r="Y43" s="258"/>
      <c r="Z43" s="258"/>
      <c r="AA43" s="341"/>
      <c r="AB43" s="334"/>
      <c r="AC43" s="335"/>
      <c r="AD43" s="335"/>
      <c r="AE43" s="335"/>
      <c r="AF43" s="335"/>
    </row>
    <row r="44" spans="1:38" hidden="1" outlineLevel="1">
      <c r="A44" s="271"/>
      <c r="B44" s="271"/>
      <c r="C44" s="672"/>
      <c r="D44" s="280">
        <v>5</v>
      </c>
      <c r="E44" s="275">
        <v>0</v>
      </c>
      <c r="F44" s="275">
        <v>0</v>
      </c>
      <c r="G44" s="276"/>
      <c r="H44" s="672"/>
      <c r="I44" s="280">
        <v>5</v>
      </c>
      <c r="J44" s="275">
        <v>0</v>
      </c>
      <c r="K44" s="275">
        <v>0</v>
      </c>
      <c r="L44" s="279"/>
      <c r="M44" s="308"/>
      <c r="N44" s="308"/>
      <c r="O44" s="268"/>
      <c r="P44" s="268"/>
      <c r="Q44" s="268"/>
      <c r="R44" s="268"/>
      <c r="S44" s="258"/>
      <c r="T44" s="258"/>
      <c r="U44" s="258"/>
      <c r="V44" s="258"/>
      <c r="W44" s="258"/>
      <c r="X44" s="258"/>
      <c r="Y44" s="258"/>
      <c r="Z44" s="258"/>
      <c r="AA44" s="341"/>
      <c r="AB44" s="334"/>
      <c r="AC44" s="335"/>
      <c r="AD44" s="335"/>
      <c r="AE44" s="335"/>
      <c r="AF44" s="335"/>
    </row>
    <row r="45" spans="1:38" hidden="1" outlineLevel="1">
      <c r="A45" s="271"/>
      <c r="B45" s="271"/>
      <c r="C45" s="672"/>
      <c r="D45" s="280">
        <v>6</v>
      </c>
      <c r="E45" s="275">
        <v>0</v>
      </c>
      <c r="F45" s="275">
        <v>0</v>
      </c>
      <c r="G45" s="276"/>
      <c r="H45" s="672"/>
      <c r="I45" s="280">
        <v>6</v>
      </c>
      <c r="J45" s="275">
        <v>0</v>
      </c>
      <c r="K45" s="275">
        <v>0</v>
      </c>
      <c r="L45" s="279"/>
      <c r="M45" s="308"/>
      <c r="N45" s="308"/>
      <c r="O45" s="268"/>
      <c r="P45" s="268"/>
      <c r="Q45" s="268"/>
      <c r="R45" s="268"/>
      <c r="S45" s="258"/>
      <c r="T45" s="258"/>
      <c r="U45" s="258"/>
      <c r="V45" s="258"/>
      <c r="W45" s="258"/>
      <c r="X45" s="258"/>
      <c r="Y45" s="258"/>
      <c r="Z45" s="258"/>
    </row>
    <row r="46" spans="1:38" hidden="1" outlineLevel="1">
      <c r="A46" s="271"/>
      <c r="B46" s="271"/>
      <c r="C46" s="672"/>
      <c r="D46" s="280">
        <v>7</v>
      </c>
      <c r="E46" s="275">
        <v>0</v>
      </c>
      <c r="F46" s="275">
        <v>0</v>
      </c>
      <c r="G46" s="276"/>
      <c r="H46" s="672"/>
      <c r="I46" s="280">
        <v>7</v>
      </c>
      <c r="J46" s="275">
        <v>0</v>
      </c>
      <c r="K46" s="275">
        <v>0</v>
      </c>
      <c r="L46" s="279"/>
      <c r="M46" s="308"/>
      <c r="N46" s="308"/>
      <c r="O46" s="268"/>
      <c r="P46" s="268"/>
      <c r="Q46" s="268"/>
      <c r="R46" s="268"/>
      <c r="S46" s="258"/>
      <c r="T46" s="258"/>
      <c r="U46" s="258"/>
      <c r="V46" s="258"/>
      <c r="W46" s="258"/>
      <c r="X46" s="258"/>
      <c r="Y46" s="258"/>
      <c r="Z46" s="258"/>
    </row>
    <row r="47" spans="1:38" hidden="1" outlineLevel="1">
      <c r="A47" s="271"/>
      <c r="B47" s="271"/>
      <c r="C47" s="672"/>
      <c r="D47" s="280">
        <v>8</v>
      </c>
      <c r="E47" s="275">
        <v>0</v>
      </c>
      <c r="F47" s="275">
        <v>0</v>
      </c>
      <c r="G47" s="276"/>
      <c r="H47" s="672"/>
      <c r="I47" s="280">
        <v>8</v>
      </c>
      <c r="J47" s="275">
        <v>0</v>
      </c>
      <c r="K47" s="275">
        <v>0</v>
      </c>
      <c r="L47" s="279"/>
      <c r="M47" s="308"/>
      <c r="N47" s="308"/>
      <c r="O47" s="268"/>
      <c r="P47" s="268"/>
      <c r="Q47" s="268"/>
      <c r="R47" s="268"/>
      <c r="S47" s="258"/>
      <c r="T47" s="258"/>
      <c r="U47" s="258"/>
      <c r="V47" s="258"/>
      <c r="W47" s="258"/>
      <c r="X47" s="258"/>
      <c r="Y47" s="258"/>
      <c r="Z47" s="258"/>
    </row>
    <row r="48" spans="1:38" hidden="1" outlineLevel="1">
      <c r="A48" s="271"/>
      <c r="B48" s="271"/>
      <c r="C48" s="672"/>
      <c r="D48" s="280">
        <v>9</v>
      </c>
      <c r="E48" s="275">
        <v>0</v>
      </c>
      <c r="F48" s="275">
        <v>0</v>
      </c>
      <c r="G48" s="276"/>
      <c r="H48" s="672"/>
      <c r="I48" s="280">
        <v>9</v>
      </c>
      <c r="J48" s="275">
        <v>0</v>
      </c>
      <c r="K48" s="275">
        <v>0</v>
      </c>
      <c r="L48" s="279"/>
      <c r="M48" s="308"/>
      <c r="N48" s="308"/>
      <c r="O48" s="268"/>
      <c r="P48" s="268"/>
      <c r="Q48" s="268"/>
      <c r="R48" s="268"/>
      <c r="S48" s="258"/>
      <c r="T48" s="258"/>
      <c r="U48" s="258"/>
      <c r="V48" s="258"/>
      <c r="W48" s="258"/>
      <c r="X48" s="258"/>
      <c r="Y48" s="258"/>
      <c r="Z48" s="258"/>
    </row>
    <row r="49" spans="1:38" hidden="1" outlineLevel="1">
      <c r="A49" s="271"/>
      <c r="B49" s="271"/>
      <c r="C49" s="673"/>
      <c r="D49" s="281">
        <v>10</v>
      </c>
      <c r="E49" s="275">
        <v>0</v>
      </c>
      <c r="F49" s="275">
        <v>0</v>
      </c>
      <c r="G49" s="276"/>
      <c r="H49" s="673"/>
      <c r="I49" s="281">
        <v>10</v>
      </c>
      <c r="J49" s="275">
        <v>0</v>
      </c>
      <c r="K49" s="275">
        <v>0</v>
      </c>
      <c r="L49" s="279"/>
      <c r="M49" s="308"/>
      <c r="N49" s="308"/>
      <c r="O49" s="268"/>
      <c r="P49" s="268"/>
      <c r="Q49" s="268"/>
      <c r="R49" s="268"/>
      <c r="S49" s="258"/>
      <c r="T49" s="258"/>
      <c r="U49" s="258"/>
      <c r="V49" s="258"/>
      <c r="W49" s="258"/>
      <c r="X49" s="258"/>
      <c r="Y49" s="258"/>
      <c r="Z49" s="258"/>
    </row>
    <row r="50" spans="1:38" collapsed="1">
      <c r="A50" s="271"/>
      <c r="B50" s="271"/>
      <c r="C50" s="279" t="s">
        <v>123</v>
      </c>
      <c r="D50" s="271"/>
      <c r="E50" s="275">
        <v>5.967516164174147</v>
      </c>
      <c r="F50" s="275">
        <v>12.132022447256032</v>
      </c>
      <c r="G50" s="276"/>
      <c r="H50" s="283"/>
      <c r="I50" s="275"/>
      <c r="J50" s="309">
        <v>-0.68326410599999998</v>
      </c>
      <c r="K50" s="309">
        <v>36</v>
      </c>
      <c r="L50" s="279"/>
      <c r="M50" s="308"/>
      <c r="N50" s="308"/>
      <c r="O50" s="268"/>
      <c r="P50" s="268"/>
      <c r="Q50" s="268"/>
      <c r="R50" s="268"/>
      <c r="S50" s="258"/>
      <c r="T50" s="258"/>
      <c r="U50" s="258"/>
      <c r="V50" s="258"/>
      <c r="W50" s="258"/>
      <c r="X50" s="258"/>
      <c r="Y50" s="258"/>
      <c r="Z50" s="258"/>
    </row>
    <row r="51" spans="1:38" hidden="1" outlineLevel="1">
      <c r="A51" s="271"/>
      <c r="B51" s="271"/>
      <c r="C51" s="279"/>
      <c r="D51" s="271"/>
      <c r="E51" s="275"/>
      <c r="F51" s="275"/>
      <c r="G51" s="276"/>
      <c r="H51" s="275"/>
      <c r="I51" s="275"/>
      <c r="J51" s="289"/>
      <c r="K51" s="275"/>
      <c r="L51" s="279"/>
      <c r="M51" s="308"/>
      <c r="N51" s="308"/>
      <c r="O51" s="268"/>
      <c r="P51" s="268"/>
      <c r="Q51" s="268"/>
      <c r="R51" s="268"/>
      <c r="S51" s="258"/>
      <c r="T51" s="258"/>
      <c r="U51" s="258"/>
      <c r="V51" s="258"/>
      <c r="W51" s="258"/>
      <c r="X51" s="258"/>
      <c r="Y51" s="258"/>
      <c r="Z51" s="258"/>
      <c r="AA51" s="338"/>
    </row>
    <row r="52" spans="1:38" hidden="1" outlineLevel="1">
      <c r="A52" s="271"/>
      <c r="B52" s="274" t="s">
        <v>124</v>
      </c>
      <c r="C52" s="271"/>
      <c r="D52" s="271"/>
      <c r="E52" s="275"/>
      <c r="F52" s="275"/>
      <c r="G52" s="276"/>
      <c r="H52" s="275"/>
      <c r="I52" s="275"/>
      <c r="J52" s="289"/>
      <c r="K52" s="275"/>
      <c r="L52" s="279"/>
      <c r="M52" s="308"/>
      <c r="N52" s="308"/>
      <c r="O52" s="268"/>
      <c r="P52" s="268"/>
      <c r="Q52" s="268"/>
      <c r="R52" s="268"/>
      <c r="S52" s="258"/>
      <c r="T52" s="258"/>
      <c r="U52" s="258"/>
      <c r="V52" s="258"/>
      <c r="W52" s="258"/>
      <c r="X52" s="258"/>
      <c r="Y52" s="258"/>
      <c r="Z52" s="258"/>
      <c r="AA52" s="339"/>
      <c r="AB52" s="335"/>
      <c r="AC52" s="335"/>
      <c r="AD52" s="335"/>
      <c r="AE52" s="335"/>
      <c r="AF52" s="335"/>
      <c r="AH52" s="342"/>
      <c r="AI52" s="342"/>
      <c r="AJ52" s="342"/>
      <c r="AK52" s="342"/>
      <c r="AL52" s="342"/>
    </row>
    <row r="53" spans="1:38" ht="12.75" hidden="1" customHeight="1" outlineLevel="1">
      <c r="A53" s="271"/>
      <c r="B53" s="271"/>
      <c r="C53" s="674" t="s">
        <v>28</v>
      </c>
      <c r="D53" s="675"/>
      <c r="E53" s="275">
        <v>0.34607877071564863</v>
      </c>
      <c r="F53" s="275">
        <v>2.9192508960023327</v>
      </c>
      <c r="G53" s="276"/>
      <c r="H53" s="277" t="s">
        <v>67</v>
      </c>
      <c r="I53" s="278"/>
      <c r="J53" s="275">
        <v>0</v>
      </c>
      <c r="K53" s="321">
        <v>0</v>
      </c>
      <c r="L53" s="279"/>
      <c r="M53" s="308"/>
      <c r="N53" s="308"/>
      <c r="O53" s="268"/>
      <c r="P53" s="268"/>
      <c r="Q53" s="268"/>
      <c r="R53" s="268"/>
      <c r="S53" s="258"/>
      <c r="T53" s="258"/>
      <c r="U53" s="258"/>
      <c r="V53" s="258"/>
      <c r="W53" s="258"/>
      <c r="X53" s="258"/>
      <c r="Y53" s="258"/>
      <c r="Z53" s="258"/>
      <c r="AA53" s="340"/>
      <c r="AB53" s="334"/>
      <c r="AC53" s="335"/>
      <c r="AD53" s="335"/>
      <c r="AE53" s="335"/>
      <c r="AF53" s="335"/>
    </row>
    <row r="54" spans="1:38" ht="12.75" hidden="1" customHeight="1" outlineLevel="1">
      <c r="A54" s="271"/>
      <c r="B54" s="271"/>
      <c r="C54" s="671" t="s">
        <v>84</v>
      </c>
      <c r="D54" s="320">
        <v>0</v>
      </c>
      <c r="E54" s="275"/>
      <c r="F54" s="275"/>
      <c r="G54" s="276"/>
      <c r="H54" s="671" t="s">
        <v>84</v>
      </c>
      <c r="I54" s="320">
        <v>0</v>
      </c>
      <c r="J54" s="321">
        <v>0</v>
      </c>
      <c r="K54" s="321">
        <v>0</v>
      </c>
      <c r="L54" s="279"/>
      <c r="M54" s="308"/>
      <c r="N54" s="308"/>
      <c r="O54" s="268"/>
      <c r="P54" s="268"/>
      <c r="Q54" s="268"/>
      <c r="R54" s="268"/>
      <c r="S54" s="258"/>
      <c r="T54" s="258"/>
      <c r="U54" s="258"/>
      <c r="V54" s="258"/>
      <c r="W54" s="258"/>
      <c r="X54" s="258"/>
      <c r="Y54" s="258"/>
      <c r="Z54" s="258"/>
      <c r="AA54" s="341"/>
      <c r="AB54" s="334"/>
      <c r="AC54" s="335"/>
      <c r="AD54" s="335"/>
      <c r="AE54" s="335"/>
      <c r="AF54" s="335"/>
    </row>
    <row r="55" spans="1:38" ht="12.75" hidden="1" customHeight="1" outlineLevel="1">
      <c r="A55" s="271"/>
      <c r="B55" s="271"/>
      <c r="C55" s="672"/>
      <c r="D55" s="280">
        <v>1</v>
      </c>
      <c r="E55" s="275">
        <v>9.2612707742973102E-2</v>
      </c>
      <c r="F55" s="275">
        <v>11</v>
      </c>
      <c r="G55" s="276"/>
      <c r="H55" s="672"/>
      <c r="I55" s="280">
        <v>1</v>
      </c>
      <c r="J55" s="275">
        <v>0</v>
      </c>
      <c r="K55" s="275">
        <v>0</v>
      </c>
      <c r="L55" s="279"/>
      <c r="M55" s="308"/>
      <c r="N55" s="308"/>
      <c r="O55" s="268"/>
      <c r="P55" s="268"/>
      <c r="Q55" s="268"/>
      <c r="R55" s="268"/>
      <c r="S55" s="258"/>
      <c r="T55" s="258"/>
      <c r="U55" s="258"/>
      <c r="V55" s="258"/>
      <c r="W55" s="258"/>
      <c r="X55" s="258"/>
      <c r="Y55" s="258"/>
      <c r="Z55" s="258"/>
      <c r="AA55" s="341"/>
      <c r="AB55" s="334"/>
      <c r="AC55" s="335"/>
      <c r="AD55" s="335"/>
      <c r="AE55" s="335"/>
      <c r="AF55" s="335"/>
    </row>
    <row r="56" spans="1:38" hidden="1" outlineLevel="1">
      <c r="A56" s="271"/>
      <c r="B56" s="271"/>
      <c r="C56" s="672"/>
      <c r="D56" s="280">
        <v>2</v>
      </c>
      <c r="E56" s="275">
        <v>0.34257484940210792</v>
      </c>
      <c r="F56" s="275">
        <v>12</v>
      </c>
      <c r="G56" s="276"/>
      <c r="H56" s="672"/>
      <c r="I56" s="280">
        <v>2</v>
      </c>
      <c r="J56" s="275">
        <v>0</v>
      </c>
      <c r="K56" s="275">
        <v>0</v>
      </c>
      <c r="L56" s="279"/>
      <c r="M56" s="308"/>
      <c r="N56" s="308"/>
      <c r="O56" s="268"/>
      <c r="P56" s="268"/>
      <c r="Q56" s="268"/>
      <c r="R56" s="268"/>
      <c r="S56" s="258"/>
      <c r="T56" s="258"/>
      <c r="U56" s="258"/>
      <c r="V56" s="258"/>
      <c r="W56" s="258"/>
      <c r="X56" s="258"/>
      <c r="Y56" s="258"/>
      <c r="Z56" s="258"/>
      <c r="AA56" s="341"/>
      <c r="AB56" s="334"/>
      <c r="AC56" s="335"/>
      <c r="AD56" s="335"/>
      <c r="AE56" s="335"/>
      <c r="AF56" s="335"/>
    </row>
    <row r="57" spans="1:38" hidden="1" outlineLevel="1">
      <c r="A57" s="271"/>
      <c r="B57" s="271"/>
      <c r="C57" s="672"/>
      <c r="D57" s="280">
        <v>3</v>
      </c>
      <c r="E57" s="275">
        <v>0.3636197562429081</v>
      </c>
      <c r="F57" s="296">
        <v>13</v>
      </c>
      <c r="G57" s="276"/>
      <c r="H57" s="672"/>
      <c r="I57" s="280">
        <v>3</v>
      </c>
      <c r="J57" s="275">
        <v>0</v>
      </c>
      <c r="K57" s="275">
        <v>0</v>
      </c>
      <c r="L57" s="279"/>
      <c r="M57" s="308"/>
      <c r="N57" s="308"/>
      <c r="O57" s="268"/>
      <c r="P57" s="268"/>
      <c r="Q57" s="268"/>
      <c r="R57" s="268"/>
      <c r="S57" s="258"/>
      <c r="T57" s="258"/>
      <c r="U57" s="258"/>
      <c r="V57" s="258"/>
      <c r="W57" s="258"/>
      <c r="X57" s="258"/>
      <c r="Y57" s="258"/>
      <c r="Z57" s="258"/>
      <c r="AA57" s="341"/>
      <c r="AB57" s="334"/>
      <c r="AC57" s="335"/>
      <c r="AD57" s="335"/>
      <c r="AE57" s="335"/>
      <c r="AF57" s="335"/>
    </row>
    <row r="58" spans="1:38" hidden="1" outlineLevel="1">
      <c r="A58" s="271"/>
      <c r="B58" s="271"/>
      <c r="C58" s="672"/>
      <c r="D58" s="280">
        <v>4</v>
      </c>
      <c r="E58" s="275">
        <v>0.20973699582554253</v>
      </c>
      <c r="F58" s="275">
        <v>14</v>
      </c>
      <c r="G58" s="276"/>
      <c r="H58" s="672"/>
      <c r="I58" s="280">
        <v>4</v>
      </c>
      <c r="J58" s="275">
        <v>0</v>
      </c>
      <c r="K58" s="275">
        <v>0</v>
      </c>
      <c r="L58" s="279"/>
      <c r="M58" s="308"/>
      <c r="N58" s="308"/>
      <c r="O58" s="268"/>
      <c r="P58" s="268"/>
      <c r="Q58" s="268"/>
      <c r="R58" s="268"/>
      <c r="S58" s="258"/>
      <c r="T58" s="258"/>
      <c r="U58" s="258"/>
      <c r="V58" s="258"/>
      <c r="W58" s="258"/>
      <c r="X58" s="258"/>
      <c r="Y58" s="258"/>
      <c r="Z58" s="258"/>
      <c r="AA58" s="341"/>
      <c r="AB58" s="334"/>
      <c r="AC58" s="335"/>
      <c r="AD58" s="335"/>
      <c r="AE58" s="335"/>
      <c r="AF58" s="335"/>
    </row>
    <row r="59" spans="1:38" hidden="1" outlineLevel="1">
      <c r="A59" s="271"/>
      <c r="B59" s="271"/>
      <c r="C59" s="672"/>
      <c r="D59" s="280">
        <v>5</v>
      </c>
      <c r="E59" s="275">
        <v>0.47929069137265051</v>
      </c>
      <c r="F59" s="275">
        <v>15</v>
      </c>
      <c r="G59" s="276"/>
      <c r="H59" s="672"/>
      <c r="I59" s="280">
        <v>5</v>
      </c>
      <c r="J59" s="275">
        <v>0.51</v>
      </c>
      <c r="K59" s="275">
        <v>0</v>
      </c>
      <c r="L59" s="279"/>
      <c r="M59" s="308"/>
      <c r="N59" s="308"/>
      <c r="O59" s="268"/>
      <c r="P59" s="268"/>
      <c r="Q59" s="268"/>
      <c r="R59" s="268"/>
      <c r="S59" s="258"/>
      <c r="T59" s="258"/>
      <c r="U59" s="258"/>
      <c r="V59" s="258"/>
      <c r="W59" s="258"/>
      <c r="X59" s="258"/>
      <c r="Y59" s="258"/>
      <c r="Z59" s="258"/>
      <c r="AA59" s="341"/>
      <c r="AB59" s="334"/>
      <c r="AC59" s="335"/>
      <c r="AD59" s="335"/>
      <c r="AE59" s="335"/>
      <c r="AF59" s="335"/>
    </row>
    <row r="60" spans="1:38" hidden="1" outlineLevel="1">
      <c r="A60" s="271"/>
      <c r="B60" s="271"/>
      <c r="C60" s="672"/>
      <c r="D60" s="280">
        <v>6</v>
      </c>
      <c r="E60" s="275">
        <v>0</v>
      </c>
      <c r="F60" s="275">
        <v>0</v>
      </c>
      <c r="G60" s="276"/>
      <c r="H60" s="672"/>
      <c r="I60" s="280">
        <v>6</v>
      </c>
      <c r="J60" s="275">
        <v>0</v>
      </c>
      <c r="K60" s="275">
        <v>0</v>
      </c>
      <c r="L60" s="279"/>
      <c r="M60" s="308"/>
      <c r="N60" s="308"/>
      <c r="O60" s="268"/>
      <c r="P60" s="268"/>
      <c r="Q60" s="268"/>
      <c r="R60" s="268"/>
      <c r="S60" s="258"/>
      <c r="T60" s="258"/>
      <c r="U60" s="258"/>
      <c r="V60" s="258"/>
      <c r="W60" s="258"/>
      <c r="X60" s="258"/>
      <c r="Y60" s="258"/>
      <c r="Z60" s="258"/>
    </row>
    <row r="61" spans="1:38" hidden="1" outlineLevel="1">
      <c r="A61" s="271"/>
      <c r="B61" s="271"/>
      <c r="C61" s="672"/>
      <c r="D61" s="280">
        <v>7</v>
      </c>
      <c r="E61" s="275">
        <v>0</v>
      </c>
      <c r="F61" s="275">
        <v>0</v>
      </c>
      <c r="G61" s="276"/>
      <c r="H61" s="672"/>
      <c r="I61" s="280">
        <v>7</v>
      </c>
      <c r="J61" s="275">
        <v>0</v>
      </c>
      <c r="K61" s="275">
        <v>0</v>
      </c>
      <c r="L61" s="279"/>
      <c r="M61" s="308"/>
      <c r="N61" s="308"/>
      <c r="O61" s="268"/>
      <c r="P61" s="268"/>
      <c r="Q61" s="268"/>
      <c r="R61" s="268"/>
      <c r="S61" s="258"/>
      <c r="T61" s="258"/>
      <c r="U61" s="258"/>
      <c r="V61" s="258"/>
      <c r="W61" s="258"/>
      <c r="X61" s="258"/>
      <c r="Y61" s="258"/>
      <c r="Z61" s="258"/>
    </row>
    <row r="62" spans="1:38" hidden="1" outlineLevel="1">
      <c r="A62" s="271"/>
      <c r="B62" s="271"/>
      <c r="C62" s="672"/>
      <c r="D62" s="280">
        <v>8</v>
      </c>
      <c r="E62" s="275">
        <v>0</v>
      </c>
      <c r="F62" s="275">
        <v>0</v>
      </c>
      <c r="G62" s="276"/>
      <c r="H62" s="672"/>
      <c r="I62" s="280">
        <v>8</v>
      </c>
      <c r="J62" s="275">
        <v>0</v>
      </c>
      <c r="K62" s="275">
        <v>0</v>
      </c>
      <c r="L62" s="279"/>
      <c r="M62" s="308"/>
      <c r="N62" s="308"/>
      <c r="O62" s="268"/>
      <c r="P62" s="268"/>
      <c r="Q62" s="268"/>
      <c r="R62" s="268"/>
      <c r="S62" s="258"/>
      <c r="T62" s="258"/>
      <c r="U62" s="258"/>
      <c r="V62" s="258"/>
      <c r="W62" s="258"/>
      <c r="X62" s="258"/>
      <c r="Y62" s="258"/>
      <c r="Z62" s="258"/>
    </row>
    <row r="63" spans="1:38" hidden="1" outlineLevel="1">
      <c r="A63" s="271"/>
      <c r="B63" s="271"/>
      <c r="C63" s="672"/>
      <c r="D63" s="280">
        <v>9</v>
      </c>
      <c r="E63" s="275">
        <v>0</v>
      </c>
      <c r="F63" s="275">
        <v>0</v>
      </c>
      <c r="G63" s="276"/>
      <c r="H63" s="672"/>
      <c r="I63" s="280">
        <v>9</v>
      </c>
      <c r="J63" s="275">
        <v>0</v>
      </c>
      <c r="K63" s="275">
        <v>0</v>
      </c>
      <c r="L63" s="279"/>
      <c r="M63" s="308"/>
      <c r="N63" s="308"/>
      <c r="O63" s="268"/>
      <c r="P63" s="268"/>
      <c r="Q63" s="268"/>
      <c r="R63" s="268"/>
      <c r="S63" s="258"/>
      <c r="T63" s="258"/>
      <c r="U63" s="258"/>
      <c r="V63" s="258"/>
      <c r="W63" s="258"/>
      <c r="X63" s="258"/>
      <c r="Y63" s="258"/>
      <c r="Z63" s="258"/>
    </row>
    <row r="64" spans="1:38" hidden="1" outlineLevel="1">
      <c r="A64" s="271"/>
      <c r="B64" s="271"/>
      <c r="C64" s="673"/>
      <c r="D64" s="281">
        <v>10</v>
      </c>
      <c r="E64" s="275">
        <v>0</v>
      </c>
      <c r="F64" s="275">
        <v>0</v>
      </c>
      <c r="G64" s="276"/>
      <c r="H64" s="673"/>
      <c r="I64" s="281">
        <v>10</v>
      </c>
      <c r="J64" s="275">
        <v>0</v>
      </c>
      <c r="K64" s="275">
        <v>0</v>
      </c>
      <c r="M64" s="308"/>
      <c r="N64" s="308"/>
      <c r="O64" s="268"/>
      <c r="P64" s="268"/>
      <c r="Q64" s="268"/>
      <c r="R64" s="268"/>
      <c r="S64" s="258"/>
      <c r="T64" s="258"/>
      <c r="U64" s="258"/>
      <c r="V64" s="258"/>
      <c r="W64" s="258"/>
      <c r="X64" s="258"/>
      <c r="Y64" s="258"/>
      <c r="Z64" s="258"/>
    </row>
    <row r="65" spans="1:38" collapsed="1">
      <c r="A65" s="271"/>
      <c r="B65" s="271"/>
      <c r="C65" s="291" t="s">
        <v>124</v>
      </c>
      <c r="D65" s="271"/>
      <c r="E65" s="275">
        <v>1.833913771301831</v>
      </c>
      <c r="F65" s="275">
        <v>11.446919812320427</v>
      </c>
      <c r="G65" s="276"/>
      <c r="H65" s="283"/>
      <c r="I65" s="275"/>
      <c r="J65" s="309">
        <v>0.51</v>
      </c>
      <c r="K65" s="309">
        <v>0</v>
      </c>
      <c r="L65" s="279"/>
      <c r="M65" s="308"/>
      <c r="N65" s="308"/>
      <c r="O65" s="268"/>
      <c r="P65" s="268"/>
      <c r="Q65" s="268"/>
      <c r="R65" s="268"/>
      <c r="S65" s="258"/>
      <c r="T65" s="258"/>
      <c r="U65" s="258"/>
      <c r="V65" s="258"/>
      <c r="W65" s="258"/>
      <c r="X65" s="258"/>
      <c r="Y65" s="258"/>
      <c r="Z65" s="258"/>
    </row>
    <row r="66" spans="1:38" hidden="1" outlineLevel="1">
      <c r="A66" s="271"/>
      <c r="B66" s="271"/>
      <c r="C66" s="291"/>
      <c r="D66" s="271"/>
      <c r="E66" s="275"/>
      <c r="F66" s="275"/>
      <c r="G66" s="276"/>
      <c r="H66" s="275"/>
      <c r="I66" s="275"/>
      <c r="J66" s="289"/>
      <c r="K66" s="275"/>
      <c r="L66" s="279"/>
      <c r="M66" s="308"/>
      <c r="N66" s="308"/>
      <c r="O66" s="268"/>
      <c r="P66" s="268"/>
      <c r="Q66" s="268"/>
      <c r="R66" s="268"/>
      <c r="S66" s="258"/>
      <c r="T66" s="258"/>
      <c r="U66" s="258"/>
      <c r="V66" s="258"/>
      <c r="W66" s="258"/>
      <c r="X66" s="258"/>
      <c r="Y66" s="258"/>
      <c r="Z66" s="258"/>
      <c r="AA66" s="338"/>
    </row>
    <row r="67" spans="1:38" hidden="1" outlineLevel="1">
      <c r="A67" s="271"/>
      <c r="B67" s="274" t="s">
        <v>125</v>
      </c>
      <c r="C67" s="271"/>
      <c r="D67" s="271"/>
      <c r="E67" s="275"/>
      <c r="F67" s="275"/>
      <c r="G67" s="276"/>
      <c r="H67" s="275"/>
      <c r="I67" s="275"/>
      <c r="J67" s="289"/>
      <c r="K67" s="275"/>
      <c r="L67" s="279"/>
      <c r="M67" s="308"/>
      <c r="N67" s="308"/>
      <c r="O67" s="268"/>
      <c r="P67" s="268"/>
      <c r="Q67" s="268"/>
      <c r="R67" s="268"/>
      <c r="S67" s="258"/>
      <c r="T67" s="258"/>
      <c r="U67" s="258"/>
      <c r="V67" s="258"/>
      <c r="W67" s="258"/>
      <c r="X67" s="258"/>
      <c r="Y67" s="258"/>
      <c r="Z67" s="258"/>
      <c r="AA67" s="339"/>
      <c r="AB67" s="335"/>
      <c r="AC67" s="335"/>
      <c r="AD67" s="335"/>
      <c r="AE67" s="335"/>
      <c r="AF67" s="335"/>
      <c r="AH67" s="342"/>
      <c r="AI67" s="342"/>
      <c r="AJ67" s="342"/>
      <c r="AK67" s="342"/>
      <c r="AL67" s="342"/>
    </row>
    <row r="68" spans="1:38" ht="12.75" hidden="1" customHeight="1" outlineLevel="1">
      <c r="A68" s="271"/>
      <c r="B68" s="271"/>
      <c r="C68" s="674" t="s">
        <v>28</v>
      </c>
      <c r="D68" s="675"/>
      <c r="E68" s="275">
        <v>0</v>
      </c>
      <c r="F68" s="275">
        <v>0</v>
      </c>
      <c r="G68" s="276"/>
      <c r="H68" s="277" t="s">
        <v>67</v>
      </c>
      <c r="I68" s="278"/>
      <c r="J68" s="275">
        <v>0</v>
      </c>
      <c r="K68" s="321">
        <v>0</v>
      </c>
      <c r="L68" s="279"/>
      <c r="M68" s="308"/>
      <c r="N68" s="308"/>
      <c r="O68" s="268"/>
      <c r="P68" s="268"/>
      <c r="Q68" s="268"/>
      <c r="R68" s="268"/>
      <c r="S68" s="258"/>
      <c r="T68" s="258"/>
      <c r="U68" s="258"/>
      <c r="V68" s="258"/>
      <c r="W68" s="258"/>
      <c r="X68" s="258"/>
      <c r="Y68" s="258"/>
      <c r="Z68" s="258"/>
      <c r="AA68" s="340"/>
      <c r="AB68" s="334"/>
      <c r="AC68" s="335"/>
      <c r="AD68" s="335"/>
      <c r="AE68" s="335"/>
      <c r="AF68" s="335"/>
    </row>
    <row r="69" spans="1:38" ht="12.75" hidden="1" customHeight="1" outlineLevel="1">
      <c r="A69" s="271"/>
      <c r="B69" s="271"/>
      <c r="C69" s="671" t="s">
        <v>84</v>
      </c>
      <c r="D69" s="320">
        <v>0</v>
      </c>
      <c r="E69" s="275"/>
      <c r="F69" s="275"/>
      <c r="G69" s="276"/>
      <c r="H69" s="671" t="s">
        <v>84</v>
      </c>
      <c r="I69" s="320">
        <v>0</v>
      </c>
      <c r="J69" s="321">
        <v>0</v>
      </c>
      <c r="K69" s="321">
        <v>0</v>
      </c>
      <c r="L69" s="279"/>
      <c r="M69" s="308"/>
      <c r="N69" s="308"/>
      <c r="O69" s="268"/>
      <c r="P69" s="268"/>
      <c r="Q69" s="268"/>
      <c r="R69" s="268"/>
      <c r="S69" s="258"/>
      <c r="T69" s="258"/>
      <c r="U69" s="258"/>
      <c r="V69" s="258"/>
      <c r="W69" s="258"/>
      <c r="X69" s="258"/>
      <c r="Y69" s="258"/>
      <c r="Z69" s="258"/>
      <c r="AA69" s="341"/>
      <c r="AB69" s="334"/>
      <c r="AC69" s="335"/>
      <c r="AD69" s="335"/>
      <c r="AE69" s="335"/>
      <c r="AF69" s="335"/>
    </row>
    <row r="70" spans="1:38" ht="12.75" hidden="1" customHeight="1" outlineLevel="1">
      <c r="A70" s="271"/>
      <c r="B70" s="271"/>
      <c r="C70" s="672"/>
      <c r="D70" s="280">
        <v>1</v>
      </c>
      <c r="E70" s="275">
        <v>-2.7999869019059069</v>
      </c>
      <c r="F70" s="275">
        <v>1</v>
      </c>
      <c r="G70" s="276"/>
      <c r="H70" s="672"/>
      <c r="I70" s="280">
        <v>1</v>
      </c>
      <c r="J70" s="275">
        <v>0</v>
      </c>
      <c r="K70" s="275">
        <v>0</v>
      </c>
      <c r="L70" s="279"/>
      <c r="M70" s="308"/>
      <c r="N70" s="308"/>
      <c r="O70" s="268"/>
      <c r="P70" s="268"/>
      <c r="Q70" s="268"/>
      <c r="R70" s="268"/>
      <c r="S70" s="258"/>
      <c r="T70" s="258"/>
      <c r="U70" s="258"/>
      <c r="V70" s="258"/>
      <c r="W70" s="258"/>
      <c r="X70" s="258"/>
      <c r="Y70" s="258"/>
      <c r="Z70" s="258"/>
      <c r="AA70" s="341"/>
      <c r="AB70" s="334"/>
      <c r="AC70" s="335"/>
      <c r="AD70" s="335"/>
      <c r="AE70" s="335"/>
      <c r="AF70" s="335"/>
    </row>
    <row r="71" spans="1:38" hidden="1" outlineLevel="1">
      <c r="A71" s="271"/>
      <c r="B71" s="271"/>
      <c r="C71" s="672"/>
      <c r="D71" s="280">
        <v>2</v>
      </c>
      <c r="E71" s="275">
        <v>-5.0435311557828548</v>
      </c>
      <c r="F71" s="275">
        <v>2</v>
      </c>
      <c r="G71" s="276"/>
      <c r="H71" s="672"/>
      <c r="I71" s="280">
        <v>2</v>
      </c>
      <c r="J71" s="275">
        <v>0</v>
      </c>
      <c r="K71" s="275">
        <v>0</v>
      </c>
      <c r="L71" s="279"/>
      <c r="M71" s="308"/>
      <c r="N71" s="308"/>
      <c r="O71" s="268"/>
      <c r="P71" s="268"/>
      <c r="Q71" s="268"/>
      <c r="R71" s="268"/>
      <c r="S71" s="258"/>
      <c r="T71" s="258"/>
      <c r="U71" s="258"/>
      <c r="V71" s="258"/>
      <c r="W71" s="258"/>
      <c r="X71" s="258"/>
      <c r="Y71" s="258"/>
      <c r="Z71" s="258"/>
      <c r="AA71" s="341"/>
      <c r="AB71" s="334"/>
      <c r="AC71" s="335"/>
      <c r="AD71" s="335"/>
      <c r="AE71" s="335"/>
      <c r="AF71" s="335"/>
    </row>
    <row r="72" spans="1:38" hidden="1" outlineLevel="1">
      <c r="A72" s="271"/>
      <c r="B72" s="271"/>
      <c r="C72" s="672"/>
      <c r="D72" s="280">
        <v>3</v>
      </c>
      <c r="E72" s="275">
        <v>9.4486319323236501</v>
      </c>
      <c r="F72" s="275">
        <v>3</v>
      </c>
      <c r="G72" s="276"/>
      <c r="H72" s="672"/>
      <c r="I72" s="280">
        <v>3</v>
      </c>
      <c r="J72" s="275">
        <v>0</v>
      </c>
      <c r="K72" s="275">
        <v>0</v>
      </c>
      <c r="L72" s="279"/>
      <c r="M72" s="308"/>
      <c r="N72" s="308"/>
      <c r="O72" s="268"/>
      <c r="P72" s="268"/>
      <c r="Q72" s="268"/>
      <c r="R72" s="268"/>
      <c r="S72" s="258"/>
      <c r="T72" s="258"/>
      <c r="U72" s="258"/>
      <c r="V72" s="258"/>
      <c r="W72" s="258"/>
      <c r="X72" s="258"/>
      <c r="Y72" s="258"/>
      <c r="Z72" s="258"/>
      <c r="AA72" s="341"/>
      <c r="AB72" s="334"/>
      <c r="AC72" s="335"/>
      <c r="AD72" s="335"/>
      <c r="AE72" s="335"/>
      <c r="AF72" s="335"/>
    </row>
    <row r="73" spans="1:38" hidden="1" outlineLevel="1">
      <c r="A73" s="271"/>
      <c r="B73" s="271"/>
      <c r="C73" s="672"/>
      <c r="D73" s="280">
        <v>4</v>
      </c>
      <c r="E73" s="275">
        <v>0.45611670603366211</v>
      </c>
      <c r="F73" s="275">
        <v>4</v>
      </c>
      <c r="G73" s="276"/>
      <c r="H73" s="672"/>
      <c r="I73" s="280">
        <v>4</v>
      </c>
      <c r="J73" s="275">
        <v>0</v>
      </c>
      <c r="K73" s="275">
        <v>0</v>
      </c>
      <c r="L73" s="279"/>
      <c r="M73" s="308"/>
      <c r="N73" s="308"/>
      <c r="O73" s="268"/>
      <c r="P73" s="268"/>
      <c r="Q73" s="268"/>
      <c r="R73" s="268"/>
      <c r="S73" s="258"/>
      <c r="T73" s="258"/>
      <c r="U73" s="258"/>
      <c r="V73" s="258"/>
      <c r="W73" s="258"/>
      <c r="X73" s="258"/>
      <c r="Y73" s="258"/>
      <c r="Z73" s="258"/>
      <c r="AA73" s="341"/>
      <c r="AB73" s="334"/>
      <c r="AC73" s="335"/>
      <c r="AD73" s="335"/>
      <c r="AE73" s="335"/>
      <c r="AF73" s="335"/>
    </row>
    <row r="74" spans="1:38" hidden="1" outlineLevel="1">
      <c r="A74" s="271"/>
      <c r="B74" s="271"/>
      <c r="C74" s="672"/>
      <c r="D74" s="280">
        <v>5</v>
      </c>
      <c r="E74" s="275">
        <v>8.1103503265607344</v>
      </c>
      <c r="F74" s="275">
        <v>5</v>
      </c>
      <c r="G74" s="276"/>
      <c r="H74" s="672"/>
      <c r="I74" s="280">
        <v>5</v>
      </c>
      <c r="J74" s="275">
        <v>8.6300000000000008</v>
      </c>
      <c r="K74" s="275">
        <v>0</v>
      </c>
      <c r="L74" s="279"/>
      <c r="M74" s="308"/>
      <c r="N74" s="308"/>
      <c r="O74" s="268"/>
      <c r="P74" s="268"/>
      <c r="Q74" s="268"/>
      <c r="R74" s="268"/>
      <c r="S74" s="258"/>
      <c r="T74" s="329"/>
      <c r="U74" s="258"/>
      <c r="V74" s="258"/>
      <c r="W74" s="258"/>
      <c r="X74" s="258"/>
      <c r="Y74" s="258"/>
      <c r="Z74" s="258"/>
      <c r="AA74" s="341"/>
      <c r="AB74" s="334"/>
      <c r="AC74" s="335"/>
      <c r="AD74" s="335"/>
      <c r="AE74" s="335"/>
      <c r="AF74" s="335"/>
    </row>
    <row r="75" spans="1:38" hidden="1" outlineLevel="1">
      <c r="A75" s="271"/>
      <c r="B75" s="271"/>
      <c r="C75" s="672"/>
      <c r="D75" s="280">
        <v>6</v>
      </c>
      <c r="E75" s="275">
        <v>0</v>
      </c>
      <c r="F75" s="275">
        <v>0</v>
      </c>
      <c r="G75" s="276"/>
      <c r="H75" s="672"/>
      <c r="I75" s="280">
        <v>6</v>
      </c>
      <c r="J75" s="275">
        <v>0</v>
      </c>
      <c r="K75" s="275">
        <v>0</v>
      </c>
      <c r="L75" s="279"/>
      <c r="M75" s="308"/>
      <c r="N75" s="308"/>
      <c r="O75" s="268"/>
      <c r="P75" s="268"/>
      <c r="Q75" s="268"/>
      <c r="R75" s="268"/>
      <c r="S75" s="258"/>
      <c r="T75" s="258"/>
      <c r="U75" s="258"/>
      <c r="V75" s="258"/>
      <c r="W75" s="258"/>
      <c r="X75" s="258"/>
      <c r="Y75" s="258"/>
      <c r="Z75" s="258"/>
    </row>
    <row r="76" spans="1:38" hidden="1" outlineLevel="1">
      <c r="A76" s="271"/>
      <c r="B76" s="271"/>
      <c r="C76" s="672"/>
      <c r="D76" s="280">
        <v>7</v>
      </c>
      <c r="E76" s="275">
        <v>0</v>
      </c>
      <c r="F76" s="275">
        <v>0</v>
      </c>
      <c r="G76" s="276"/>
      <c r="H76" s="672"/>
      <c r="I76" s="280">
        <v>7</v>
      </c>
      <c r="J76" s="275">
        <v>0</v>
      </c>
      <c r="K76" s="275">
        <v>0</v>
      </c>
      <c r="L76" s="279"/>
      <c r="M76" s="308"/>
      <c r="N76" s="308"/>
      <c r="O76" s="268"/>
      <c r="P76" s="268"/>
      <c r="Q76" s="268"/>
      <c r="R76" s="268"/>
      <c r="S76" s="258"/>
      <c r="T76" s="258"/>
      <c r="U76" s="258"/>
      <c r="V76" s="258"/>
      <c r="W76" s="258"/>
      <c r="X76" s="258"/>
      <c r="Y76" s="258"/>
      <c r="Z76" s="258"/>
    </row>
    <row r="77" spans="1:38" hidden="1" outlineLevel="1">
      <c r="A77" s="271"/>
      <c r="B77" s="271"/>
      <c r="C77" s="672"/>
      <c r="D77" s="280">
        <v>8</v>
      </c>
      <c r="E77" s="275">
        <v>0</v>
      </c>
      <c r="F77" s="275">
        <v>0</v>
      </c>
      <c r="G77" s="276"/>
      <c r="H77" s="672"/>
      <c r="I77" s="280">
        <v>8</v>
      </c>
      <c r="J77" s="275">
        <v>0</v>
      </c>
      <c r="K77" s="275">
        <v>0</v>
      </c>
      <c r="L77" s="279"/>
      <c r="M77" s="308"/>
      <c r="N77" s="308"/>
      <c r="O77" s="268"/>
      <c r="P77" s="268"/>
      <c r="Q77" s="268"/>
      <c r="R77" s="268"/>
      <c r="S77" s="258"/>
      <c r="T77" s="258"/>
      <c r="U77" s="258"/>
      <c r="V77" s="258"/>
      <c r="W77" s="258"/>
      <c r="X77" s="258"/>
      <c r="Y77" s="258"/>
      <c r="Z77" s="258"/>
    </row>
    <row r="78" spans="1:38" hidden="1" outlineLevel="1">
      <c r="A78" s="271"/>
      <c r="B78" s="271"/>
      <c r="C78" s="672"/>
      <c r="D78" s="280">
        <v>9</v>
      </c>
      <c r="E78" s="275">
        <v>0</v>
      </c>
      <c r="F78" s="275">
        <v>0</v>
      </c>
      <c r="G78" s="276"/>
      <c r="H78" s="672"/>
      <c r="I78" s="280">
        <v>9</v>
      </c>
      <c r="J78" s="275">
        <v>0</v>
      </c>
      <c r="K78" s="275">
        <v>0</v>
      </c>
      <c r="L78" s="279"/>
      <c r="M78" s="308"/>
      <c r="N78" s="308"/>
      <c r="O78" s="268"/>
      <c r="P78" s="268"/>
      <c r="Q78" s="268"/>
      <c r="R78" s="268"/>
      <c r="S78" s="258"/>
      <c r="T78" s="258"/>
      <c r="U78" s="258"/>
      <c r="V78" s="258"/>
      <c r="W78" s="258"/>
      <c r="X78" s="258"/>
      <c r="Y78" s="258"/>
      <c r="Z78" s="258"/>
    </row>
    <row r="79" spans="1:38" hidden="1" outlineLevel="1">
      <c r="A79" s="271"/>
      <c r="B79" s="271"/>
      <c r="C79" s="673"/>
      <c r="D79" s="281">
        <v>10</v>
      </c>
      <c r="E79" s="275">
        <v>0</v>
      </c>
      <c r="F79" s="275">
        <v>0</v>
      </c>
      <c r="G79" s="276"/>
      <c r="H79" s="673"/>
      <c r="I79" s="281">
        <v>10</v>
      </c>
      <c r="J79" s="275">
        <v>0</v>
      </c>
      <c r="K79" s="275">
        <v>0</v>
      </c>
      <c r="M79" s="308"/>
      <c r="N79" s="308"/>
      <c r="O79" s="268"/>
      <c r="P79" s="268"/>
      <c r="Q79" s="268"/>
      <c r="R79" s="268"/>
      <c r="S79" s="258"/>
      <c r="T79" s="258"/>
      <c r="U79" s="258"/>
      <c r="V79" s="258"/>
      <c r="W79" s="258"/>
      <c r="X79" s="258"/>
      <c r="Y79" s="258"/>
      <c r="Z79" s="258"/>
    </row>
    <row r="80" spans="1:38" collapsed="1">
      <c r="A80" s="271"/>
      <c r="B80" s="271"/>
      <c r="C80" s="291" t="s">
        <v>125</v>
      </c>
      <c r="D80" s="271"/>
      <c r="E80" s="275">
        <v>10.171580907229284</v>
      </c>
      <c r="F80" s="321">
        <v>5</v>
      </c>
      <c r="G80" s="276"/>
      <c r="H80" s="283"/>
      <c r="I80" s="275"/>
      <c r="J80" s="309">
        <v>8.6300000000000008</v>
      </c>
      <c r="K80" s="309">
        <v>0</v>
      </c>
      <c r="L80" s="279"/>
      <c r="M80" s="308"/>
      <c r="N80" s="308"/>
      <c r="O80" s="268"/>
      <c r="P80" s="268"/>
      <c r="Q80" s="268"/>
      <c r="R80" s="268"/>
      <c r="S80" s="258"/>
      <c r="T80" s="258"/>
      <c r="U80" s="258"/>
      <c r="V80" s="258"/>
      <c r="W80" s="258"/>
      <c r="X80" s="258"/>
      <c r="Y80" s="258"/>
      <c r="Z80" s="258"/>
    </row>
    <row r="81" spans="1:38" hidden="1" outlineLevel="1">
      <c r="A81" s="271"/>
      <c r="B81" s="271"/>
      <c r="C81" s="291"/>
      <c r="D81" s="271"/>
      <c r="E81" s="275"/>
      <c r="F81" s="275"/>
      <c r="G81" s="276"/>
      <c r="H81" s="275"/>
      <c r="I81" s="275"/>
      <c r="J81" s="289"/>
      <c r="K81" s="275"/>
      <c r="L81" s="279"/>
      <c r="M81" s="308"/>
      <c r="N81" s="308"/>
      <c r="O81" s="268"/>
      <c r="P81" s="268"/>
      <c r="Q81" s="268"/>
      <c r="R81" s="268"/>
      <c r="S81" s="258"/>
      <c r="T81" s="258"/>
      <c r="U81" s="258"/>
      <c r="V81" s="258"/>
      <c r="W81" s="258"/>
      <c r="X81" s="258"/>
      <c r="Y81" s="258"/>
      <c r="Z81" s="258"/>
      <c r="AA81" s="338"/>
    </row>
    <row r="82" spans="1:38" hidden="1" outlineLevel="1">
      <c r="A82" s="271"/>
      <c r="B82" s="274" t="s">
        <v>126</v>
      </c>
      <c r="C82" s="271"/>
      <c r="D82" s="271"/>
      <c r="E82" s="275"/>
      <c r="F82" s="275"/>
      <c r="G82" s="276"/>
      <c r="H82" s="275"/>
      <c r="I82" s="275"/>
      <c r="J82" s="289"/>
      <c r="K82" s="275"/>
      <c r="L82" s="279"/>
      <c r="M82" s="308"/>
      <c r="N82" s="308"/>
      <c r="O82" s="268"/>
      <c r="P82" s="268"/>
      <c r="Q82" s="268"/>
      <c r="R82" s="268"/>
      <c r="S82" s="258"/>
      <c r="T82" s="258"/>
      <c r="U82" s="258"/>
      <c r="V82" s="258"/>
      <c r="W82" s="258"/>
      <c r="X82" s="258"/>
      <c r="Y82" s="258"/>
      <c r="Z82" s="258"/>
      <c r="AA82" s="339"/>
      <c r="AB82" s="335"/>
      <c r="AC82" s="335"/>
      <c r="AD82" s="335"/>
      <c r="AE82" s="335"/>
      <c r="AF82" s="335"/>
      <c r="AH82" s="342"/>
      <c r="AI82" s="342"/>
      <c r="AJ82" s="342"/>
      <c r="AK82" s="342"/>
      <c r="AL82" s="342"/>
    </row>
    <row r="83" spans="1:38" ht="12.75" hidden="1" customHeight="1" outlineLevel="1">
      <c r="A83" s="271"/>
      <c r="B83" s="271"/>
      <c r="C83" s="669" t="s">
        <v>28</v>
      </c>
      <c r="D83" s="670"/>
      <c r="E83" s="275">
        <v>14.385042337345791</v>
      </c>
      <c r="F83" s="275">
        <v>5.9506131067429955</v>
      </c>
      <c r="G83" s="276"/>
      <c r="H83" s="277" t="s">
        <v>67</v>
      </c>
      <c r="I83" s="278"/>
      <c r="J83" s="275">
        <v>0</v>
      </c>
      <c r="K83" s="321">
        <v>0</v>
      </c>
      <c r="L83" s="279"/>
      <c r="M83" s="308"/>
      <c r="N83" s="308"/>
      <c r="O83" s="268"/>
      <c r="P83" s="268"/>
      <c r="Q83" s="268"/>
      <c r="R83" s="268"/>
      <c r="S83" s="258"/>
      <c r="T83" s="258"/>
      <c r="U83" s="258"/>
      <c r="V83" s="258"/>
      <c r="W83" s="258"/>
      <c r="X83" s="258"/>
      <c r="Y83" s="258"/>
      <c r="Z83" s="258"/>
      <c r="AA83" s="340"/>
      <c r="AB83" s="334"/>
      <c r="AC83" s="335"/>
      <c r="AD83" s="335"/>
      <c r="AE83" s="335"/>
      <c r="AF83" s="335"/>
    </row>
    <row r="84" spans="1:38" ht="12.75" hidden="1" customHeight="1" outlineLevel="1">
      <c r="A84" s="271"/>
      <c r="B84" s="271"/>
      <c r="C84" s="671" t="s">
        <v>84</v>
      </c>
      <c r="D84" s="320">
        <v>0</v>
      </c>
      <c r="E84" s="275"/>
      <c r="F84" s="275"/>
      <c r="G84" s="276"/>
      <c r="H84" s="671" t="s">
        <v>84</v>
      </c>
      <c r="I84" s="320">
        <v>0</v>
      </c>
      <c r="J84" s="321">
        <v>8.8580000000000005</v>
      </c>
      <c r="K84" s="321">
        <v>5</v>
      </c>
      <c r="L84" s="279"/>
      <c r="M84" s="308"/>
      <c r="N84" s="308"/>
      <c r="O84" s="268"/>
      <c r="P84" s="268"/>
      <c r="Q84" s="268"/>
      <c r="R84" s="268"/>
      <c r="S84" s="258"/>
      <c r="T84" s="258"/>
      <c r="U84" s="258"/>
      <c r="V84" s="258"/>
      <c r="W84" s="258"/>
      <c r="X84" s="258"/>
      <c r="Y84" s="258"/>
      <c r="Z84" s="258"/>
      <c r="AA84" s="341"/>
      <c r="AB84" s="334"/>
      <c r="AC84" s="335"/>
      <c r="AD84" s="335"/>
      <c r="AE84" s="335"/>
      <c r="AF84" s="335"/>
    </row>
    <row r="85" spans="1:38" ht="12.75" hidden="1" customHeight="1" outlineLevel="1">
      <c r="A85" s="271"/>
      <c r="B85" s="271"/>
      <c r="C85" s="672"/>
      <c r="D85" s="280">
        <v>1</v>
      </c>
      <c r="E85" s="275">
        <v>2.901683693826639</v>
      </c>
      <c r="F85" s="275">
        <v>11</v>
      </c>
      <c r="G85" s="276"/>
      <c r="H85" s="672"/>
      <c r="I85" s="280">
        <v>1</v>
      </c>
      <c r="J85" s="275">
        <v>2.5042930690104295</v>
      </c>
      <c r="K85" s="275">
        <v>6</v>
      </c>
      <c r="L85" s="279"/>
      <c r="M85" s="308"/>
      <c r="N85" s="308"/>
      <c r="O85" s="268"/>
      <c r="P85" s="268"/>
      <c r="Q85" s="268"/>
      <c r="R85" s="268"/>
      <c r="S85" s="258"/>
      <c r="T85" s="258"/>
      <c r="U85" s="258"/>
      <c r="V85" s="258"/>
      <c r="W85" s="258"/>
      <c r="X85" s="258"/>
      <c r="Y85" s="258"/>
      <c r="Z85" s="258"/>
      <c r="AA85" s="341"/>
      <c r="AB85" s="334"/>
      <c r="AC85" s="335"/>
      <c r="AD85" s="335"/>
      <c r="AE85" s="335"/>
      <c r="AF85" s="335"/>
    </row>
    <row r="86" spans="1:38" hidden="1" outlineLevel="1">
      <c r="A86" s="271"/>
      <c r="B86" s="271"/>
      <c r="C86" s="672"/>
      <c r="D86" s="280">
        <v>2</v>
      </c>
      <c r="E86" s="275">
        <v>2.1353534407581689</v>
      </c>
      <c r="F86" s="275">
        <v>12</v>
      </c>
      <c r="G86" s="276"/>
      <c r="H86" s="672"/>
      <c r="I86" s="280">
        <v>2</v>
      </c>
      <c r="J86" s="275">
        <v>2.7192283929316523</v>
      </c>
      <c r="K86" s="275">
        <v>7</v>
      </c>
      <c r="L86" s="279"/>
      <c r="M86" s="308"/>
      <c r="N86" s="308"/>
      <c r="O86" s="268"/>
      <c r="P86" s="268"/>
      <c r="Q86" s="268"/>
      <c r="R86" s="268"/>
      <c r="S86" s="258"/>
      <c r="T86" s="258"/>
      <c r="U86" s="258"/>
      <c r="V86" s="258"/>
      <c r="W86" s="258"/>
      <c r="X86" s="258"/>
      <c r="Y86" s="258"/>
      <c r="Z86" s="258"/>
      <c r="AA86" s="341"/>
      <c r="AB86" s="334"/>
      <c r="AC86" s="335"/>
      <c r="AD86" s="335"/>
      <c r="AE86" s="335"/>
      <c r="AF86" s="335"/>
    </row>
    <row r="87" spans="1:38" hidden="1" outlineLevel="1">
      <c r="A87" s="271"/>
      <c r="B87" s="271"/>
      <c r="C87" s="672"/>
      <c r="D87" s="280">
        <v>3</v>
      </c>
      <c r="E87" s="275">
        <v>1.2771344897346504</v>
      </c>
      <c r="F87" s="275">
        <v>13</v>
      </c>
      <c r="G87" s="276"/>
      <c r="H87" s="672"/>
      <c r="I87" s="280">
        <v>3</v>
      </c>
      <c r="J87" s="275">
        <v>1.7475377902084464</v>
      </c>
      <c r="K87" s="275">
        <v>8</v>
      </c>
      <c r="L87" s="279"/>
      <c r="M87" s="308"/>
      <c r="N87" s="308"/>
      <c r="O87" s="268"/>
      <c r="P87" s="268"/>
      <c r="Q87" s="268"/>
      <c r="R87" s="268"/>
      <c r="S87" s="258"/>
      <c r="T87" s="258"/>
      <c r="U87" s="258"/>
      <c r="V87" s="258"/>
      <c r="W87" s="258"/>
      <c r="X87" s="258"/>
      <c r="Y87" s="258"/>
      <c r="Z87" s="258"/>
      <c r="AA87" s="341"/>
      <c r="AB87" s="334"/>
      <c r="AC87" s="335"/>
      <c r="AD87" s="335"/>
      <c r="AE87" s="335"/>
      <c r="AF87" s="335"/>
    </row>
    <row r="88" spans="1:38" hidden="1" outlineLevel="1">
      <c r="A88" s="271"/>
      <c r="B88" s="271"/>
      <c r="C88" s="672"/>
      <c r="D88" s="280">
        <v>4</v>
      </c>
      <c r="E88" s="275">
        <v>1.7519040509912376</v>
      </c>
      <c r="F88" s="275">
        <v>14</v>
      </c>
      <c r="G88" s="276"/>
      <c r="H88" s="672"/>
      <c r="I88" s="280">
        <v>4</v>
      </c>
      <c r="J88" s="275">
        <v>1.9087470446899191</v>
      </c>
      <c r="K88" s="275">
        <v>9</v>
      </c>
      <c r="L88" s="279"/>
      <c r="M88" s="308"/>
      <c r="N88" s="308"/>
      <c r="O88" s="268"/>
      <c r="P88" s="268"/>
      <c r="Q88" s="268"/>
      <c r="R88" s="268"/>
      <c r="S88" s="258"/>
      <c r="T88" s="258"/>
      <c r="U88" s="258"/>
      <c r="V88" s="258"/>
      <c r="W88" s="258"/>
      <c r="X88" s="258"/>
      <c r="Y88" s="258"/>
      <c r="Z88" s="258"/>
      <c r="AA88" s="341"/>
      <c r="AB88" s="334"/>
      <c r="AC88" s="335"/>
      <c r="AD88" s="335"/>
      <c r="AE88" s="335"/>
      <c r="AF88" s="335"/>
    </row>
    <row r="89" spans="1:38" hidden="1" outlineLevel="1">
      <c r="A89" s="271"/>
      <c r="B89" s="271"/>
      <c r="C89" s="672"/>
      <c r="D89" s="280">
        <v>5</v>
      </c>
      <c r="E89" s="275">
        <v>3.9095083845298553</v>
      </c>
      <c r="F89" s="275">
        <v>15</v>
      </c>
      <c r="G89" s="276"/>
      <c r="H89" s="672"/>
      <c r="I89" s="280">
        <v>5</v>
      </c>
      <c r="J89" s="275">
        <v>4.16</v>
      </c>
      <c r="K89" s="275">
        <v>10</v>
      </c>
      <c r="L89" s="279"/>
      <c r="M89" s="308"/>
      <c r="N89" s="308"/>
      <c r="O89" s="268"/>
      <c r="P89" s="268"/>
      <c r="Q89" s="268"/>
      <c r="R89" s="268"/>
      <c r="S89" s="258"/>
      <c r="T89" s="258"/>
      <c r="U89" s="258"/>
      <c r="V89" s="258"/>
      <c r="W89" s="258"/>
      <c r="X89" s="258"/>
      <c r="Y89" s="258"/>
      <c r="Z89" s="258"/>
      <c r="AA89" s="341"/>
      <c r="AB89" s="334"/>
      <c r="AC89" s="335"/>
      <c r="AD89" s="335"/>
      <c r="AE89" s="335"/>
      <c r="AF89" s="335"/>
    </row>
    <row r="90" spans="1:38" hidden="1" outlineLevel="1">
      <c r="A90" s="271"/>
      <c r="B90" s="271"/>
      <c r="C90" s="672"/>
      <c r="D90" s="280">
        <v>6</v>
      </c>
      <c r="E90" s="275">
        <v>0</v>
      </c>
      <c r="F90" s="275">
        <v>0</v>
      </c>
      <c r="G90" s="276"/>
      <c r="H90" s="672"/>
      <c r="I90" s="280">
        <v>6</v>
      </c>
      <c r="J90" s="275">
        <v>0</v>
      </c>
      <c r="K90" s="275">
        <v>0</v>
      </c>
      <c r="L90" s="279"/>
      <c r="M90" s="308"/>
      <c r="N90" s="308"/>
      <c r="O90" s="268"/>
      <c r="P90" s="268"/>
      <c r="Q90" s="268"/>
      <c r="R90" s="268"/>
      <c r="S90" s="258"/>
      <c r="T90" s="258"/>
      <c r="U90" s="258"/>
      <c r="V90" s="258"/>
      <c r="W90" s="258"/>
      <c r="X90" s="258"/>
      <c r="Y90" s="258"/>
      <c r="Z90" s="258"/>
    </row>
    <row r="91" spans="1:38" hidden="1" outlineLevel="1">
      <c r="A91" s="271"/>
      <c r="B91" s="271"/>
      <c r="C91" s="672"/>
      <c r="D91" s="280">
        <v>7</v>
      </c>
      <c r="E91" s="275">
        <v>0</v>
      </c>
      <c r="F91" s="275">
        <v>0</v>
      </c>
      <c r="G91" s="276"/>
      <c r="H91" s="672"/>
      <c r="I91" s="280">
        <v>7</v>
      </c>
      <c r="J91" s="275">
        <v>0</v>
      </c>
      <c r="K91" s="275">
        <v>0</v>
      </c>
      <c r="L91" s="279"/>
      <c r="M91" s="308"/>
      <c r="N91" s="308"/>
      <c r="O91" s="268"/>
      <c r="P91" s="268"/>
      <c r="Q91" s="268"/>
      <c r="R91" s="268"/>
      <c r="S91" s="258"/>
      <c r="T91" s="258"/>
      <c r="U91" s="258"/>
      <c r="V91" s="258"/>
      <c r="W91" s="258"/>
      <c r="X91" s="258"/>
      <c r="Y91" s="258"/>
      <c r="Z91" s="258"/>
    </row>
    <row r="92" spans="1:38" hidden="1" outlineLevel="1">
      <c r="A92" s="271"/>
      <c r="B92" s="271"/>
      <c r="C92" s="672"/>
      <c r="D92" s="280">
        <v>8</v>
      </c>
      <c r="E92" s="275">
        <v>0</v>
      </c>
      <c r="F92" s="275">
        <v>0</v>
      </c>
      <c r="G92" s="276"/>
      <c r="H92" s="672"/>
      <c r="I92" s="280">
        <v>8</v>
      </c>
      <c r="J92" s="275">
        <v>0</v>
      </c>
      <c r="K92" s="275">
        <v>0</v>
      </c>
      <c r="L92" s="279"/>
      <c r="M92" s="308"/>
      <c r="N92" s="308"/>
      <c r="O92" s="268"/>
      <c r="P92" s="268"/>
      <c r="Q92" s="268"/>
      <c r="R92" s="268"/>
      <c r="S92" s="258"/>
      <c r="T92" s="258"/>
      <c r="U92" s="258"/>
      <c r="V92" s="258"/>
      <c r="W92" s="258"/>
      <c r="X92" s="258"/>
      <c r="Y92" s="258"/>
      <c r="Z92" s="258"/>
    </row>
    <row r="93" spans="1:38" hidden="1" outlineLevel="1">
      <c r="A93" s="271"/>
      <c r="B93" s="271"/>
      <c r="C93" s="672"/>
      <c r="D93" s="280">
        <v>9</v>
      </c>
      <c r="E93" s="275">
        <v>0</v>
      </c>
      <c r="F93" s="275">
        <v>0</v>
      </c>
      <c r="G93" s="276"/>
      <c r="H93" s="672"/>
      <c r="I93" s="280">
        <v>9</v>
      </c>
      <c r="J93" s="275">
        <v>0</v>
      </c>
      <c r="K93" s="275">
        <v>0</v>
      </c>
      <c r="L93" s="279"/>
      <c r="M93" s="308"/>
      <c r="N93" s="308"/>
      <c r="O93" s="268"/>
      <c r="P93" s="268"/>
      <c r="Q93" s="268"/>
      <c r="R93" s="268"/>
      <c r="S93" s="258"/>
      <c r="T93" s="258"/>
      <c r="U93" s="258"/>
      <c r="V93" s="258"/>
      <c r="W93" s="258"/>
      <c r="X93" s="258"/>
      <c r="Y93" s="258"/>
      <c r="Z93" s="258"/>
    </row>
    <row r="94" spans="1:38" hidden="1" outlineLevel="1">
      <c r="A94" s="271"/>
      <c r="B94" s="271"/>
      <c r="C94" s="673"/>
      <c r="D94" s="281">
        <v>10</v>
      </c>
      <c r="E94" s="275">
        <v>0</v>
      </c>
      <c r="F94" s="275">
        <v>0</v>
      </c>
      <c r="G94" s="276"/>
      <c r="H94" s="673"/>
      <c r="I94" s="281">
        <v>10</v>
      </c>
      <c r="J94" s="275">
        <v>0</v>
      </c>
      <c r="K94" s="275">
        <v>0</v>
      </c>
      <c r="L94" s="279"/>
      <c r="M94" s="308"/>
      <c r="N94" s="308"/>
      <c r="O94" s="268"/>
      <c r="P94" s="268"/>
      <c r="Q94" s="268"/>
      <c r="R94" s="268"/>
      <c r="S94" s="258"/>
      <c r="T94" s="258"/>
      <c r="U94" s="258"/>
      <c r="V94" s="258"/>
      <c r="W94" s="258"/>
      <c r="X94" s="258"/>
      <c r="Y94" s="258"/>
      <c r="Z94" s="258"/>
    </row>
    <row r="95" spans="1:38" collapsed="1">
      <c r="A95" s="271"/>
      <c r="B95" s="271"/>
      <c r="C95" s="291" t="s">
        <v>126</v>
      </c>
      <c r="D95" s="271"/>
      <c r="E95" s="275">
        <v>26.360626397186341</v>
      </c>
      <c r="F95" s="275">
        <v>9.215054702537623</v>
      </c>
      <c r="G95" s="276"/>
      <c r="H95" s="283"/>
      <c r="I95" s="275"/>
      <c r="J95" s="309">
        <v>21.897806296840447</v>
      </c>
      <c r="K95" s="309">
        <v>6.9006630545573877</v>
      </c>
      <c r="L95" s="279"/>
      <c r="M95" s="308"/>
      <c r="N95" s="308"/>
      <c r="O95" s="268"/>
      <c r="P95" s="268"/>
      <c r="Q95" s="268"/>
      <c r="R95" s="268"/>
      <c r="S95" s="258"/>
      <c r="T95" s="258"/>
      <c r="U95" s="258"/>
      <c r="V95" s="258"/>
      <c r="W95" s="258"/>
      <c r="X95" s="258"/>
      <c r="Y95" s="258"/>
      <c r="Z95" s="258"/>
    </row>
    <row r="96" spans="1:38" hidden="1" outlineLevel="1">
      <c r="A96" s="271"/>
      <c r="B96" s="271"/>
      <c r="C96" s="291"/>
      <c r="D96" s="271"/>
      <c r="E96" s="275"/>
      <c r="F96" s="275"/>
      <c r="G96" s="276"/>
      <c r="H96" s="275"/>
      <c r="I96" s="275"/>
      <c r="J96" s="289"/>
      <c r="K96" s="275"/>
      <c r="L96" s="279"/>
      <c r="M96" s="308"/>
      <c r="N96" s="308"/>
      <c r="O96" s="268"/>
      <c r="P96" s="268"/>
      <c r="Q96" s="268"/>
      <c r="R96" s="268"/>
      <c r="S96" s="258"/>
      <c r="T96" s="258"/>
      <c r="U96" s="258"/>
      <c r="V96" s="258"/>
      <c r="W96" s="258"/>
      <c r="X96" s="258"/>
      <c r="Y96" s="258"/>
      <c r="Z96" s="258"/>
    </row>
    <row r="97" spans="1:26" hidden="1" outlineLevel="1">
      <c r="A97" s="271"/>
      <c r="B97" s="274" t="s">
        <v>127</v>
      </c>
      <c r="C97" s="271"/>
      <c r="D97" s="268"/>
      <c r="E97" s="275"/>
      <c r="F97" s="275"/>
      <c r="G97" s="276"/>
      <c r="H97" s="275"/>
      <c r="I97" s="275"/>
      <c r="J97" s="289"/>
      <c r="K97" s="275"/>
      <c r="L97" s="279"/>
      <c r="M97" s="308"/>
      <c r="N97" s="308"/>
      <c r="O97" s="268"/>
      <c r="P97" s="268"/>
      <c r="Q97" s="268"/>
      <c r="R97" s="268"/>
      <c r="S97" s="258"/>
      <c r="T97" s="258"/>
      <c r="U97" s="258"/>
      <c r="V97" s="258"/>
      <c r="W97" s="258"/>
      <c r="X97" s="258"/>
      <c r="Y97" s="258"/>
      <c r="Z97" s="258"/>
    </row>
    <row r="98" spans="1:26" ht="12.75" hidden="1" customHeight="1" outlineLevel="1">
      <c r="A98" s="271"/>
      <c r="B98" s="271"/>
      <c r="C98" s="669" t="s">
        <v>28</v>
      </c>
      <c r="D98" s="670"/>
      <c r="E98" s="275">
        <v>0</v>
      </c>
      <c r="F98" s="275">
        <v>0</v>
      </c>
      <c r="G98" s="276"/>
      <c r="H98" s="277" t="s">
        <v>67</v>
      </c>
      <c r="I98" s="278"/>
      <c r="J98" s="275">
        <v>0</v>
      </c>
      <c r="K98" s="321">
        <v>0</v>
      </c>
      <c r="L98" s="279"/>
      <c r="M98" s="308"/>
      <c r="N98" s="308"/>
      <c r="O98" s="268"/>
      <c r="P98" s="268"/>
      <c r="Q98" s="268"/>
      <c r="R98" s="268"/>
      <c r="S98" s="258"/>
      <c r="T98" s="258"/>
      <c r="U98" s="258"/>
      <c r="V98" s="258"/>
      <c r="W98" s="258"/>
      <c r="X98" s="258"/>
      <c r="Y98" s="258"/>
      <c r="Z98" s="258"/>
    </row>
    <row r="99" spans="1:26" ht="12.75" hidden="1" customHeight="1" outlineLevel="1">
      <c r="A99" s="271"/>
      <c r="B99" s="271"/>
      <c r="C99" s="671" t="s">
        <v>84</v>
      </c>
      <c r="D99" s="320">
        <v>0</v>
      </c>
      <c r="E99" s="275"/>
      <c r="F99" s="275"/>
      <c r="G99" s="276"/>
      <c r="H99" s="671" t="s">
        <v>84</v>
      </c>
      <c r="I99" s="320">
        <v>0</v>
      </c>
      <c r="J99" s="321">
        <v>0</v>
      </c>
      <c r="K99" s="321">
        <v>0</v>
      </c>
      <c r="L99" s="279"/>
      <c r="M99" s="308"/>
      <c r="N99" s="308"/>
      <c r="O99" s="268"/>
      <c r="P99" s="268"/>
      <c r="Q99" s="268"/>
      <c r="R99" s="268"/>
      <c r="S99" s="258"/>
      <c r="T99" s="258"/>
      <c r="U99" s="258"/>
      <c r="V99" s="258"/>
      <c r="W99" s="258"/>
      <c r="X99" s="258"/>
      <c r="Y99" s="258"/>
      <c r="Z99" s="258"/>
    </row>
    <row r="100" spans="1:26" ht="12.75" hidden="1" customHeight="1" outlineLevel="1">
      <c r="A100" s="271"/>
      <c r="B100" s="271"/>
      <c r="C100" s="672"/>
      <c r="D100" s="280">
        <v>1</v>
      </c>
      <c r="E100" s="275">
        <v>0</v>
      </c>
      <c r="F100" s="275">
        <v>0</v>
      </c>
      <c r="G100" s="276"/>
      <c r="H100" s="672"/>
      <c r="I100" s="280">
        <v>1</v>
      </c>
      <c r="J100" s="275">
        <v>0</v>
      </c>
      <c r="K100" s="275">
        <v>0</v>
      </c>
      <c r="L100" s="279"/>
      <c r="M100" s="308"/>
      <c r="N100" s="308"/>
      <c r="O100" s="268"/>
      <c r="P100" s="268"/>
      <c r="Q100" s="268"/>
      <c r="R100" s="268"/>
      <c r="S100" s="258"/>
      <c r="T100" s="258"/>
      <c r="U100" s="258"/>
      <c r="V100" s="258"/>
      <c r="W100" s="258"/>
      <c r="X100" s="258"/>
      <c r="Y100" s="258"/>
      <c r="Z100" s="258"/>
    </row>
    <row r="101" spans="1:26" hidden="1" outlineLevel="1">
      <c r="A101" s="271"/>
      <c r="B101" s="271"/>
      <c r="C101" s="672"/>
      <c r="D101" s="280">
        <v>2</v>
      </c>
      <c r="E101" s="275">
        <v>0</v>
      </c>
      <c r="F101" s="275">
        <v>0</v>
      </c>
      <c r="G101" s="276"/>
      <c r="H101" s="672"/>
      <c r="I101" s="280">
        <v>2</v>
      </c>
      <c r="J101" s="275">
        <v>0</v>
      </c>
      <c r="K101" s="275">
        <v>0</v>
      </c>
      <c r="L101" s="279"/>
      <c r="M101" s="308"/>
      <c r="N101" s="308"/>
      <c r="O101" s="268"/>
      <c r="P101" s="268"/>
      <c r="Q101" s="268"/>
      <c r="R101" s="268"/>
      <c r="S101" s="258"/>
      <c r="T101" s="258"/>
      <c r="U101" s="258"/>
      <c r="V101" s="258"/>
      <c r="W101" s="258"/>
      <c r="X101" s="258"/>
      <c r="Y101" s="258"/>
      <c r="Z101" s="258"/>
    </row>
    <row r="102" spans="1:26" hidden="1" outlineLevel="1">
      <c r="A102" s="271"/>
      <c r="B102" s="271"/>
      <c r="C102" s="672"/>
      <c r="D102" s="280">
        <v>3</v>
      </c>
      <c r="E102" s="275">
        <v>0</v>
      </c>
      <c r="F102" s="275">
        <v>0</v>
      </c>
      <c r="G102" s="276"/>
      <c r="H102" s="672"/>
      <c r="I102" s="280">
        <v>3</v>
      </c>
      <c r="J102" s="275">
        <v>0</v>
      </c>
      <c r="K102" s="275">
        <v>0</v>
      </c>
      <c r="L102" s="279"/>
      <c r="M102" s="308"/>
      <c r="N102" s="308"/>
      <c r="O102" s="268"/>
      <c r="P102" s="268"/>
      <c r="Q102" s="268"/>
      <c r="R102" s="268"/>
      <c r="S102" s="258"/>
      <c r="T102" s="258"/>
      <c r="U102" s="258"/>
      <c r="V102" s="258"/>
      <c r="W102" s="258"/>
      <c r="X102" s="258"/>
      <c r="Y102" s="258"/>
      <c r="Z102" s="258"/>
    </row>
    <row r="103" spans="1:26" hidden="1" outlineLevel="1">
      <c r="A103" s="271"/>
      <c r="B103" s="271"/>
      <c r="C103" s="672"/>
      <c r="D103" s="280">
        <v>4</v>
      </c>
      <c r="E103" s="275">
        <v>0</v>
      </c>
      <c r="F103" s="275">
        <v>0</v>
      </c>
      <c r="G103" s="276"/>
      <c r="H103" s="672"/>
      <c r="I103" s="280">
        <v>4</v>
      </c>
      <c r="J103" s="275">
        <v>0</v>
      </c>
      <c r="K103" s="275">
        <v>0</v>
      </c>
      <c r="L103" s="279"/>
      <c r="M103" s="308"/>
      <c r="N103" s="308"/>
      <c r="O103" s="268"/>
      <c r="P103" s="268"/>
      <c r="Q103" s="268"/>
      <c r="R103" s="268"/>
      <c r="S103" s="258"/>
      <c r="T103" s="258"/>
      <c r="U103" s="258"/>
      <c r="V103" s="258"/>
      <c r="W103" s="258"/>
      <c r="X103" s="258"/>
      <c r="Y103" s="258"/>
      <c r="Z103" s="258"/>
    </row>
    <row r="104" spans="1:26" hidden="1" outlineLevel="1">
      <c r="A104" s="271"/>
      <c r="B104" s="271"/>
      <c r="C104" s="672"/>
      <c r="D104" s="280">
        <v>5</v>
      </c>
      <c r="E104" s="275">
        <v>0</v>
      </c>
      <c r="F104" s="275">
        <v>0</v>
      </c>
      <c r="G104" s="276"/>
      <c r="H104" s="672"/>
      <c r="I104" s="280">
        <v>5</v>
      </c>
      <c r="J104" s="275">
        <v>0</v>
      </c>
      <c r="K104" s="275">
        <v>0</v>
      </c>
      <c r="L104" s="279"/>
      <c r="M104" s="308"/>
      <c r="N104" s="308"/>
      <c r="O104" s="268"/>
      <c r="P104" s="268"/>
      <c r="Q104" s="268"/>
      <c r="R104" s="268"/>
      <c r="S104" s="258"/>
      <c r="T104" s="258"/>
      <c r="U104" s="258"/>
      <c r="V104" s="258"/>
      <c r="W104" s="258"/>
      <c r="X104" s="258"/>
      <c r="Y104" s="258"/>
      <c r="Z104" s="258"/>
    </row>
    <row r="105" spans="1:26" hidden="1" outlineLevel="1">
      <c r="A105" s="271"/>
      <c r="B105" s="271"/>
      <c r="C105" s="672"/>
      <c r="D105" s="280">
        <v>6</v>
      </c>
      <c r="E105" s="275">
        <v>0</v>
      </c>
      <c r="F105" s="275">
        <v>0</v>
      </c>
      <c r="G105" s="276"/>
      <c r="H105" s="672"/>
      <c r="I105" s="280">
        <v>6</v>
      </c>
      <c r="J105" s="275">
        <v>0</v>
      </c>
      <c r="K105" s="275">
        <v>0</v>
      </c>
      <c r="L105" s="279"/>
      <c r="M105" s="308"/>
      <c r="N105" s="308"/>
      <c r="O105" s="268"/>
      <c r="P105" s="268"/>
      <c r="Q105" s="268"/>
      <c r="R105" s="268"/>
      <c r="S105" s="258"/>
      <c r="T105" s="258"/>
      <c r="U105" s="258"/>
      <c r="V105" s="258"/>
      <c r="W105" s="258"/>
      <c r="X105" s="258"/>
      <c r="Y105" s="258"/>
      <c r="Z105" s="258"/>
    </row>
    <row r="106" spans="1:26" hidden="1" outlineLevel="1">
      <c r="A106" s="271"/>
      <c r="B106" s="271"/>
      <c r="C106" s="672"/>
      <c r="D106" s="280">
        <v>7</v>
      </c>
      <c r="E106" s="275">
        <v>0</v>
      </c>
      <c r="F106" s="275">
        <v>0</v>
      </c>
      <c r="G106" s="276"/>
      <c r="H106" s="672"/>
      <c r="I106" s="280">
        <v>7</v>
      </c>
      <c r="J106" s="275">
        <v>0</v>
      </c>
      <c r="K106" s="275">
        <v>0</v>
      </c>
      <c r="L106" s="279"/>
      <c r="M106" s="308"/>
      <c r="N106" s="308"/>
      <c r="O106" s="268"/>
      <c r="P106" s="268"/>
      <c r="Q106" s="268"/>
      <c r="R106" s="268"/>
      <c r="S106" s="258"/>
      <c r="T106" s="258"/>
      <c r="U106" s="258"/>
      <c r="V106" s="258"/>
      <c r="W106" s="258"/>
      <c r="X106" s="258"/>
      <c r="Y106" s="258"/>
      <c r="Z106" s="258"/>
    </row>
    <row r="107" spans="1:26" hidden="1" outlineLevel="1">
      <c r="A107" s="271"/>
      <c r="B107" s="271"/>
      <c r="C107" s="672"/>
      <c r="D107" s="280">
        <v>8</v>
      </c>
      <c r="E107" s="275">
        <v>0</v>
      </c>
      <c r="F107" s="275">
        <v>0</v>
      </c>
      <c r="G107" s="276"/>
      <c r="H107" s="672"/>
      <c r="I107" s="280">
        <v>8</v>
      </c>
      <c r="J107" s="275">
        <v>0</v>
      </c>
      <c r="K107" s="275">
        <v>0</v>
      </c>
      <c r="L107" s="279"/>
      <c r="M107" s="308"/>
      <c r="N107" s="308"/>
      <c r="O107" s="268"/>
      <c r="P107" s="268"/>
      <c r="Q107" s="268"/>
      <c r="R107" s="268"/>
      <c r="S107" s="258"/>
      <c r="T107" s="258"/>
      <c r="U107" s="258"/>
      <c r="V107" s="258"/>
      <c r="W107" s="258"/>
      <c r="X107" s="258"/>
      <c r="Y107" s="258"/>
      <c r="Z107" s="258"/>
    </row>
    <row r="108" spans="1:26" hidden="1" outlineLevel="1">
      <c r="A108" s="271"/>
      <c r="B108" s="271"/>
      <c r="C108" s="672"/>
      <c r="D108" s="280">
        <v>9</v>
      </c>
      <c r="E108" s="275">
        <v>0</v>
      </c>
      <c r="F108" s="275">
        <v>0</v>
      </c>
      <c r="G108" s="276"/>
      <c r="H108" s="672"/>
      <c r="I108" s="280">
        <v>9</v>
      </c>
      <c r="J108" s="275">
        <v>0</v>
      </c>
      <c r="K108" s="275">
        <v>0</v>
      </c>
      <c r="L108" s="279"/>
      <c r="M108" s="308"/>
      <c r="N108" s="308"/>
      <c r="O108" s="268"/>
      <c r="P108" s="268"/>
      <c r="Q108" s="268"/>
      <c r="R108" s="268"/>
      <c r="S108" s="258"/>
      <c r="T108" s="258"/>
      <c r="U108" s="258"/>
      <c r="V108" s="258"/>
      <c r="W108" s="258"/>
      <c r="X108" s="258"/>
      <c r="Y108" s="258"/>
      <c r="Z108" s="258"/>
    </row>
    <row r="109" spans="1:26" hidden="1" outlineLevel="1">
      <c r="A109" s="271"/>
      <c r="B109" s="271"/>
      <c r="C109" s="673"/>
      <c r="D109" s="281">
        <v>10</v>
      </c>
      <c r="E109" s="275">
        <v>0</v>
      </c>
      <c r="F109" s="275">
        <v>0</v>
      </c>
      <c r="G109" s="276"/>
      <c r="H109" s="673"/>
      <c r="I109" s="281">
        <v>10</v>
      </c>
      <c r="J109" s="275">
        <v>0</v>
      </c>
      <c r="K109" s="275">
        <v>0</v>
      </c>
      <c r="M109" s="308"/>
      <c r="N109" s="308"/>
      <c r="O109" s="268"/>
      <c r="P109" s="268"/>
      <c r="Q109" s="268"/>
      <c r="R109" s="268"/>
      <c r="S109" s="258"/>
      <c r="T109" s="258"/>
      <c r="U109" s="258"/>
      <c r="V109" s="258"/>
      <c r="W109" s="258"/>
      <c r="X109" s="258"/>
      <c r="Y109" s="258"/>
      <c r="Z109" s="258"/>
    </row>
    <row r="110" spans="1:26" collapsed="1">
      <c r="A110" s="271"/>
      <c r="B110" s="271"/>
      <c r="C110" s="291" t="s">
        <v>127</v>
      </c>
      <c r="D110" s="271"/>
      <c r="E110" s="275">
        <v>0</v>
      </c>
      <c r="F110" s="275">
        <v>0</v>
      </c>
      <c r="G110" s="276"/>
      <c r="H110" s="283"/>
      <c r="I110" s="275"/>
      <c r="J110" s="309">
        <v>0</v>
      </c>
      <c r="K110" s="309">
        <v>0</v>
      </c>
      <c r="L110" s="279"/>
      <c r="M110" s="308"/>
      <c r="N110" s="308"/>
      <c r="O110" s="268"/>
      <c r="P110" s="268"/>
      <c r="Q110" s="268"/>
      <c r="R110" s="268"/>
      <c r="S110" s="258"/>
      <c r="T110" s="258"/>
      <c r="U110" s="258"/>
      <c r="V110" s="258"/>
      <c r="W110" s="258"/>
      <c r="X110" s="258"/>
      <c r="Y110" s="258"/>
      <c r="Z110" s="258"/>
    </row>
    <row r="111" spans="1:26" hidden="1" outlineLevel="1">
      <c r="A111" s="271"/>
      <c r="B111" s="271"/>
      <c r="C111" s="291"/>
      <c r="D111" s="271"/>
      <c r="E111" s="275"/>
      <c r="F111" s="275"/>
      <c r="G111" s="276"/>
      <c r="H111" s="275"/>
      <c r="I111" s="275"/>
      <c r="J111" s="289"/>
      <c r="K111" s="275"/>
      <c r="L111" s="279"/>
      <c r="M111" s="308"/>
      <c r="N111" s="308"/>
      <c r="O111" s="268"/>
      <c r="P111" s="268"/>
      <c r="Q111" s="268"/>
      <c r="R111" s="268"/>
      <c r="S111" s="258"/>
      <c r="T111" s="258"/>
      <c r="U111" s="258"/>
      <c r="V111" s="258"/>
      <c r="W111" s="258"/>
      <c r="X111" s="258"/>
      <c r="Y111" s="258"/>
      <c r="Z111" s="258"/>
    </row>
    <row r="112" spans="1:26" hidden="1" outlineLevel="1">
      <c r="A112" s="271"/>
      <c r="B112" s="274" t="s">
        <v>128</v>
      </c>
      <c r="C112" s="271"/>
      <c r="D112" s="271"/>
      <c r="E112" s="275"/>
      <c r="F112" s="275"/>
      <c r="G112" s="276"/>
      <c r="H112" s="275"/>
      <c r="I112" s="275"/>
      <c r="J112" s="289"/>
      <c r="K112" s="275"/>
      <c r="L112" s="279"/>
      <c r="M112" s="308"/>
      <c r="N112" s="308"/>
      <c r="O112" s="268"/>
      <c r="P112" s="268"/>
      <c r="Q112" s="268"/>
      <c r="R112" s="268"/>
      <c r="S112" s="258"/>
      <c r="T112" s="258"/>
      <c r="U112" s="258"/>
      <c r="V112" s="258"/>
      <c r="W112" s="258"/>
      <c r="X112" s="258"/>
      <c r="Y112" s="258"/>
      <c r="Z112" s="258"/>
    </row>
    <row r="113" spans="1:26" ht="12.75" hidden="1" customHeight="1" outlineLevel="1">
      <c r="A113" s="271"/>
      <c r="B113" s="271"/>
      <c r="C113" s="669" t="s">
        <v>28</v>
      </c>
      <c r="D113" s="670"/>
      <c r="E113" s="275">
        <v>0</v>
      </c>
      <c r="F113" s="275" t="s">
        <v>129</v>
      </c>
      <c r="G113" s="276"/>
      <c r="H113" s="277" t="s">
        <v>67</v>
      </c>
      <c r="I113" s="278"/>
      <c r="J113" s="275">
        <v>0</v>
      </c>
      <c r="K113" s="275">
        <v>0</v>
      </c>
      <c r="L113" s="279"/>
      <c r="M113" s="308"/>
      <c r="N113" s="308"/>
      <c r="O113" s="268"/>
      <c r="P113" s="268"/>
      <c r="Q113" s="268"/>
      <c r="R113" s="268"/>
      <c r="S113" s="258"/>
      <c r="T113" s="258"/>
      <c r="U113" s="258"/>
      <c r="V113" s="258"/>
      <c r="W113" s="258"/>
      <c r="X113" s="258"/>
      <c r="Y113" s="258"/>
      <c r="Z113" s="258"/>
    </row>
    <row r="114" spans="1:26" ht="12.75" hidden="1" customHeight="1" outlineLevel="1">
      <c r="A114" s="271"/>
      <c r="B114" s="271"/>
      <c r="C114" s="671" t="s">
        <v>84</v>
      </c>
      <c r="D114" s="320">
        <v>0</v>
      </c>
      <c r="E114" s="275"/>
      <c r="F114" s="275"/>
      <c r="G114" s="276"/>
      <c r="H114" s="671" t="s">
        <v>84</v>
      </c>
      <c r="I114" s="320">
        <v>0</v>
      </c>
      <c r="J114" s="275">
        <v>0</v>
      </c>
      <c r="K114" s="275">
        <v>0</v>
      </c>
      <c r="L114" s="279"/>
      <c r="M114" s="308"/>
      <c r="N114" s="308"/>
      <c r="O114" s="268"/>
      <c r="P114" s="268"/>
      <c r="Q114" s="268"/>
      <c r="R114" s="268"/>
      <c r="S114" s="258"/>
      <c r="T114" s="258"/>
      <c r="U114" s="258"/>
      <c r="V114" s="258"/>
      <c r="W114" s="258"/>
      <c r="X114" s="258"/>
      <c r="Y114" s="258"/>
      <c r="Z114" s="258"/>
    </row>
    <row r="115" spans="1:26" ht="12.75" hidden="1" customHeight="1" outlineLevel="1">
      <c r="A115" s="271"/>
      <c r="B115" s="271"/>
      <c r="C115" s="672"/>
      <c r="D115" s="280">
        <v>1</v>
      </c>
      <c r="E115" s="275">
        <v>0</v>
      </c>
      <c r="F115" s="275">
        <v>0</v>
      </c>
      <c r="G115" s="276"/>
      <c r="H115" s="672"/>
      <c r="I115" s="280">
        <v>1</v>
      </c>
      <c r="J115" s="275">
        <v>0</v>
      </c>
      <c r="K115" s="275">
        <v>0</v>
      </c>
      <c r="L115" s="279"/>
      <c r="M115" s="308"/>
      <c r="N115" s="308"/>
      <c r="O115" s="268"/>
      <c r="P115" s="268"/>
      <c r="Q115" s="268"/>
      <c r="R115" s="268"/>
      <c r="S115" s="258"/>
      <c r="T115" s="258"/>
      <c r="U115" s="258"/>
      <c r="V115" s="258"/>
      <c r="W115" s="258"/>
      <c r="X115" s="258"/>
      <c r="Y115" s="258"/>
      <c r="Z115" s="258"/>
    </row>
    <row r="116" spans="1:26" hidden="1" outlineLevel="1">
      <c r="A116" s="271"/>
      <c r="B116" s="271"/>
      <c r="C116" s="672"/>
      <c r="D116" s="280">
        <v>2</v>
      </c>
      <c r="E116" s="275">
        <v>0</v>
      </c>
      <c r="F116" s="275">
        <v>0</v>
      </c>
      <c r="G116" s="276"/>
      <c r="H116" s="672"/>
      <c r="I116" s="280">
        <v>2</v>
      </c>
      <c r="J116" s="275">
        <v>0</v>
      </c>
      <c r="K116" s="275">
        <v>0</v>
      </c>
      <c r="L116" s="279"/>
      <c r="M116" s="308"/>
      <c r="N116" s="308"/>
      <c r="O116" s="268"/>
      <c r="P116" s="268"/>
      <c r="Q116" s="268"/>
      <c r="R116" s="268"/>
      <c r="S116" s="258"/>
      <c r="T116" s="258"/>
      <c r="U116" s="258"/>
      <c r="V116" s="258"/>
      <c r="W116" s="258"/>
      <c r="X116" s="258"/>
      <c r="Y116" s="258"/>
      <c r="Z116" s="258"/>
    </row>
    <row r="117" spans="1:26" hidden="1" outlineLevel="1">
      <c r="A117" s="271"/>
      <c r="B117" s="271"/>
      <c r="C117" s="672"/>
      <c r="D117" s="280">
        <v>3</v>
      </c>
      <c r="E117" s="275">
        <v>0</v>
      </c>
      <c r="F117" s="275">
        <v>0</v>
      </c>
      <c r="G117" s="276"/>
      <c r="H117" s="672"/>
      <c r="I117" s="280">
        <v>3</v>
      </c>
      <c r="J117" s="275">
        <v>0</v>
      </c>
      <c r="K117" s="275">
        <v>0</v>
      </c>
      <c r="L117" s="279"/>
      <c r="M117" s="308"/>
      <c r="N117" s="308"/>
      <c r="O117" s="268"/>
      <c r="P117" s="268"/>
      <c r="Q117" s="268"/>
      <c r="R117" s="268"/>
      <c r="S117" s="258"/>
      <c r="T117" s="258"/>
      <c r="U117" s="258"/>
      <c r="V117" s="258"/>
      <c r="W117" s="258"/>
      <c r="X117" s="258"/>
      <c r="Y117" s="258"/>
      <c r="Z117" s="258"/>
    </row>
    <row r="118" spans="1:26" hidden="1" outlineLevel="1">
      <c r="A118" s="271"/>
      <c r="B118" s="271"/>
      <c r="C118" s="672"/>
      <c r="D118" s="280">
        <v>4</v>
      </c>
      <c r="E118" s="275">
        <v>0</v>
      </c>
      <c r="F118" s="275">
        <v>0</v>
      </c>
      <c r="G118" s="276"/>
      <c r="H118" s="672"/>
      <c r="I118" s="280">
        <v>4</v>
      </c>
      <c r="J118" s="275">
        <v>0</v>
      </c>
      <c r="K118" s="275">
        <v>0</v>
      </c>
      <c r="L118" s="279"/>
      <c r="M118" s="308"/>
      <c r="N118" s="308"/>
      <c r="O118" s="268"/>
      <c r="P118" s="268"/>
      <c r="Q118" s="268"/>
      <c r="R118" s="268"/>
      <c r="S118" s="258"/>
      <c r="T118" s="258"/>
      <c r="U118" s="258"/>
      <c r="V118" s="258"/>
      <c r="W118" s="258"/>
      <c r="X118" s="258"/>
      <c r="Y118" s="258"/>
      <c r="Z118" s="258"/>
    </row>
    <row r="119" spans="1:26" hidden="1" outlineLevel="1">
      <c r="A119" s="271"/>
      <c r="B119" s="271"/>
      <c r="C119" s="672"/>
      <c r="D119" s="280">
        <v>5</v>
      </c>
      <c r="E119" s="275">
        <v>0</v>
      </c>
      <c r="F119" s="275">
        <v>0</v>
      </c>
      <c r="G119" s="276"/>
      <c r="H119" s="672"/>
      <c r="I119" s="280">
        <v>5</v>
      </c>
      <c r="J119" s="275">
        <v>0</v>
      </c>
      <c r="K119" s="275">
        <v>0</v>
      </c>
      <c r="L119" s="279"/>
      <c r="M119" s="308"/>
      <c r="N119" s="308"/>
      <c r="O119" s="268"/>
      <c r="P119" s="268"/>
      <c r="Q119" s="268"/>
      <c r="R119" s="268"/>
      <c r="S119" s="258"/>
      <c r="T119" s="258"/>
      <c r="U119" s="258"/>
      <c r="V119" s="258"/>
      <c r="W119" s="258"/>
      <c r="X119" s="258"/>
      <c r="Y119" s="258"/>
      <c r="Z119" s="258"/>
    </row>
    <row r="120" spans="1:26" hidden="1" outlineLevel="1">
      <c r="A120" s="271"/>
      <c r="B120" s="271"/>
      <c r="C120" s="672"/>
      <c r="D120" s="280">
        <v>6</v>
      </c>
      <c r="E120" s="275">
        <v>0</v>
      </c>
      <c r="F120" s="275">
        <v>0</v>
      </c>
      <c r="G120" s="276"/>
      <c r="H120" s="672"/>
      <c r="I120" s="280">
        <v>6</v>
      </c>
      <c r="J120" s="275">
        <v>0</v>
      </c>
      <c r="K120" s="275">
        <v>0</v>
      </c>
      <c r="L120" s="279"/>
      <c r="M120" s="308"/>
      <c r="N120" s="308"/>
      <c r="O120" s="268"/>
      <c r="P120" s="268"/>
      <c r="Q120" s="268"/>
      <c r="R120" s="268"/>
      <c r="S120" s="258"/>
      <c r="T120" s="258"/>
      <c r="U120" s="258"/>
      <c r="V120" s="258"/>
      <c r="W120" s="258"/>
      <c r="X120" s="258"/>
      <c r="Y120" s="258"/>
      <c r="Z120" s="258"/>
    </row>
    <row r="121" spans="1:26" hidden="1" outlineLevel="1">
      <c r="A121" s="271"/>
      <c r="B121" s="271"/>
      <c r="C121" s="672"/>
      <c r="D121" s="280">
        <v>7</v>
      </c>
      <c r="E121" s="275">
        <v>0</v>
      </c>
      <c r="F121" s="275">
        <v>0</v>
      </c>
      <c r="G121" s="276"/>
      <c r="H121" s="672"/>
      <c r="I121" s="280">
        <v>7</v>
      </c>
      <c r="J121" s="275">
        <v>0</v>
      </c>
      <c r="K121" s="275">
        <v>0</v>
      </c>
      <c r="L121" s="279"/>
      <c r="M121" s="308"/>
      <c r="N121" s="308"/>
      <c r="O121" s="268"/>
      <c r="P121" s="268"/>
      <c r="Q121" s="268"/>
      <c r="R121" s="268"/>
      <c r="S121" s="258"/>
      <c r="T121" s="258"/>
      <c r="U121" s="258"/>
      <c r="V121" s="258"/>
      <c r="W121" s="258"/>
      <c r="X121" s="258"/>
      <c r="Y121" s="258"/>
      <c r="Z121" s="258"/>
    </row>
    <row r="122" spans="1:26" hidden="1" outlineLevel="1">
      <c r="A122" s="271"/>
      <c r="B122" s="271"/>
      <c r="C122" s="672"/>
      <c r="D122" s="280">
        <v>8</v>
      </c>
      <c r="E122" s="275">
        <v>0</v>
      </c>
      <c r="F122" s="275">
        <v>0</v>
      </c>
      <c r="G122" s="276"/>
      <c r="H122" s="672"/>
      <c r="I122" s="280">
        <v>8</v>
      </c>
      <c r="J122" s="275">
        <v>0</v>
      </c>
      <c r="K122" s="275">
        <v>0</v>
      </c>
      <c r="L122" s="279"/>
      <c r="M122" s="308"/>
      <c r="N122" s="308"/>
      <c r="O122" s="268"/>
      <c r="P122" s="268"/>
      <c r="Q122" s="268"/>
      <c r="R122" s="268"/>
      <c r="S122" s="258"/>
      <c r="T122" s="258"/>
      <c r="U122" s="258"/>
      <c r="V122" s="258"/>
      <c r="W122" s="258"/>
      <c r="X122" s="258"/>
      <c r="Y122" s="258"/>
      <c r="Z122" s="258"/>
    </row>
    <row r="123" spans="1:26" hidden="1" outlineLevel="1">
      <c r="A123" s="271"/>
      <c r="B123" s="271"/>
      <c r="C123" s="672"/>
      <c r="D123" s="280">
        <v>9</v>
      </c>
      <c r="E123" s="275">
        <v>0</v>
      </c>
      <c r="F123" s="275">
        <v>0</v>
      </c>
      <c r="G123" s="276"/>
      <c r="H123" s="672"/>
      <c r="I123" s="280">
        <v>9</v>
      </c>
      <c r="J123" s="275">
        <v>0</v>
      </c>
      <c r="K123" s="275">
        <v>0</v>
      </c>
      <c r="L123" s="279"/>
      <c r="M123" s="308"/>
      <c r="N123" s="308"/>
      <c r="O123" s="268"/>
      <c r="P123" s="268"/>
      <c r="Q123" s="268"/>
      <c r="R123" s="268"/>
      <c r="S123" s="258"/>
      <c r="T123" s="258"/>
      <c r="U123" s="258"/>
      <c r="V123" s="258"/>
      <c r="W123" s="258"/>
      <c r="X123" s="258"/>
      <c r="Y123" s="258"/>
      <c r="Z123" s="258"/>
    </row>
    <row r="124" spans="1:26" hidden="1" outlineLevel="1">
      <c r="A124" s="271"/>
      <c r="B124" s="271"/>
      <c r="C124" s="673"/>
      <c r="D124" s="281">
        <v>10</v>
      </c>
      <c r="E124" s="275">
        <v>0</v>
      </c>
      <c r="F124" s="275">
        <v>0</v>
      </c>
      <c r="G124" s="276"/>
      <c r="H124" s="673"/>
      <c r="I124" s="281">
        <v>10</v>
      </c>
      <c r="J124" s="275">
        <v>0</v>
      </c>
      <c r="K124" s="275">
        <v>0</v>
      </c>
      <c r="M124" s="308"/>
      <c r="N124" s="308"/>
      <c r="O124" s="268"/>
      <c r="P124" s="268"/>
      <c r="Q124" s="268"/>
      <c r="R124" s="268"/>
      <c r="S124" s="258"/>
      <c r="T124" s="258"/>
      <c r="U124" s="258"/>
      <c r="V124" s="258"/>
      <c r="W124" s="258"/>
      <c r="X124" s="258"/>
      <c r="Y124" s="258"/>
      <c r="Z124" s="258"/>
    </row>
    <row r="125" spans="1:26" collapsed="1">
      <c r="A125" s="271"/>
      <c r="B125" s="271"/>
      <c r="C125" s="291" t="s">
        <v>128</v>
      </c>
      <c r="D125" s="271"/>
      <c r="E125" s="275">
        <v>0</v>
      </c>
      <c r="F125" s="275">
        <v>0</v>
      </c>
      <c r="G125" s="276"/>
      <c r="H125" s="283"/>
      <c r="I125" s="275"/>
      <c r="J125" s="309">
        <v>0</v>
      </c>
      <c r="K125" s="309">
        <v>0</v>
      </c>
      <c r="L125" s="279"/>
      <c r="M125" s="308"/>
      <c r="N125" s="308"/>
      <c r="O125" s="268"/>
      <c r="P125" s="268"/>
      <c r="Q125" s="268"/>
      <c r="R125" s="268"/>
      <c r="S125" s="258"/>
      <c r="T125" s="258"/>
      <c r="U125" s="258"/>
      <c r="V125" s="258"/>
      <c r="W125" s="258"/>
      <c r="X125" s="258"/>
      <c r="Y125" s="258"/>
      <c r="Z125" s="258"/>
    </row>
    <row r="126" spans="1:26" hidden="1" outlineLevel="1">
      <c r="A126" s="271"/>
      <c r="B126" s="271"/>
      <c r="C126" s="291"/>
      <c r="D126" s="271"/>
      <c r="E126" s="275"/>
      <c r="F126" s="275"/>
      <c r="G126" s="276"/>
      <c r="H126" s="275"/>
      <c r="I126" s="275"/>
      <c r="J126" s="289"/>
      <c r="K126" s="275"/>
      <c r="L126" s="279"/>
      <c r="M126" s="308"/>
      <c r="N126" s="308"/>
      <c r="O126" s="268"/>
      <c r="P126" s="268"/>
      <c r="Q126" s="268"/>
      <c r="R126" s="268"/>
      <c r="S126" s="258"/>
      <c r="T126" s="258"/>
      <c r="U126" s="258"/>
      <c r="V126" s="258"/>
      <c r="W126" s="258"/>
      <c r="X126" s="258"/>
      <c r="Y126" s="258"/>
      <c r="Z126" s="258"/>
    </row>
    <row r="127" spans="1:26" hidden="1" outlineLevel="1">
      <c r="A127" s="271"/>
      <c r="B127" s="274">
        <v>0</v>
      </c>
      <c r="C127" s="271"/>
      <c r="D127" s="271"/>
      <c r="E127" s="279"/>
      <c r="F127" s="279"/>
      <c r="G127" s="276"/>
      <c r="H127" s="275"/>
      <c r="I127" s="275"/>
      <c r="J127" s="289"/>
      <c r="K127" s="275"/>
      <c r="L127" s="279"/>
      <c r="M127" s="308"/>
      <c r="N127" s="308"/>
      <c r="O127" s="268"/>
      <c r="P127" s="268"/>
      <c r="Q127" s="268"/>
      <c r="R127" s="268"/>
      <c r="S127" s="258"/>
      <c r="T127" s="258"/>
      <c r="U127" s="258"/>
      <c r="V127" s="258"/>
      <c r="W127" s="258"/>
      <c r="X127" s="258"/>
      <c r="Y127" s="258"/>
      <c r="Z127" s="258"/>
    </row>
    <row r="128" spans="1:26" ht="12.75" hidden="1" customHeight="1" outlineLevel="1">
      <c r="A128" s="271"/>
      <c r="B128" s="271"/>
      <c r="C128" s="669" t="s">
        <v>28</v>
      </c>
      <c r="D128" s="670"/>
      <c r="E128" s="275">
        <v>0</v>
      </c>
      <c r="F128" s="275">
        <v>0</v>
      </c>
      <c r="G128" s="276"/>
      <c r="H128" s="277" t="s">
        <v>67</v>
      </c>
      <c r="I128" s="278"/>
      <c r="J128" s="275">
        <v>0</v>
      </c>
      <c r="K128" s="275">
        <v>0</v>
      </c>
      <c r="L128" s="279"/>
      <c r="M128" s="308"/>
      <c r="N128" s="308"/>
      <c r="O128" s="268"/>
      <c r="P128" s="268"/>
      <c r="Q128" s="268"/>
      <c r="R128" s="268"/>
      <c r="S128" s="258"/>
      <c r="T128" s="258"/>
      <c r="U128" s="258"/>
      <c r="V128" s="258"/>
      <c r="W128" s="258"/>
      <c r="X128" s="258"/>
      <c r="Y128" s="258"/>
      <c r="Z128" s="258"/>
    </row>
    <row r="129" spans="1:26" ht="12.75" hidden="1" customHeight="1" outlineLevel="1">
      <c r="A129" s="271"/>
      <c r="B129" s="271"/>
      <c r="C129" s="671" t="s">
        <v>84</v>
      </c>
      <c r="D129" s="320">
        <v>0</v>
      </c>
      <c r="E129" s="275"/>
      <c r="F129" s="275"/>
      <c r="G129" s="276"/>
      <c r="H129" s="671" t="s">
        <v>84</v>
      </c>
      <c r="I129" s="320">
        <v>0</v>
      </c>
      <c r="J129" s="275">
        <v>0</v>
      </c>
      <c r="K129" s="275">
        <v>0</v>
      </c>
      <c r="L129" s="279"/>
      <c r="M129" s="308"/>
      <c r="N129" s="308"/>
      <c r="O129" s="268"/>
      <c r="P129" s="268"/>
      <c r="Q129" s="268"/>
      <c r="R129" s="268"/>
      <c r="S129" s="258"/>
      <c r="T129" s="258"/>
      <c r="U129" s="258"/>
      <c r="V129" s="258"/>
      <c r="W129" s="258"/>
      <c r="X129" s="258"/>
      <c r="Y129" s="258"/>
      <c r="Z129" s="258"/>
    </row>
    <row r="130" spans="1:26" ht="12.75" hidden="1" customHeight="1" outlineLevel="1">
      <c r="A130" s="271"/>
      <c r="B130" s="271"/>
      <c r="C130" s="672"/>
      <c r="D130" s="280">
        <v>1</v>
      </c>
      <c r="E130" s="275">
        <v>0</v>
      </c>
      <c r="F130" s="275">
        <v>0</v>
      </c>
      <c r="G130" s="276"/>
      <c r="H130" s="672"/>
      <c r="I130" s="280">
        <v>1</v>
      </c>
      <c r="J130" s="275">
        <v>0</v>
      </c>
      <c r="K130" s="275">
        <v>0</v>
      </c>
      <c r="L130" s="279"/>
      <c r="M130" s="308"/>
      <c r="N130" s="308"/>
      <c r="O130" s="268"/>
      <c r="P130" s="268"/>
      <c r="Q130" s="268"/>
      <c r="R130" s="268"/>
      <c r="S130" s="258"/>
      <c r="T130" s="258"/>
      <c r="U130" s="258"/>
      <c r="V130" s="258"/>
      <c r="W130" s="258"/>
      <c r="X130" s="258"/>
      <c r="Y130" s="258"/>
      <c r="Z130" s="258"/>
    </row>
    <row r="131" spans="1:26" hidden="1" outlineLevel="1">
      <c r="A131" s="271"/>
      <c r="B131" s="271"/>
      <c r="C131" s="672"/>
      <c r="D131" s="280">
        <v>2</v>
      </c>
      <c r="E131" s="275">
        <v>0</v>
      </c>
      <c r="F131" s="275">
        <v>0</v>
      </c>
      <c r="G131" s="276"/>
      <c r="H131" s="672"/>
      <c r="I131" s="280">
        <v>2</v>
      </c>
      <c r="J131" s="275">
        <v>0</v>
      </c>
      <c r="K131" s="275">
        <v>0</v>
      </c>
      <c r="L131" s="279"/>
      <c r="M131" s="308"/>
      <c r="N131" s="308"/>
      <c r="O131" s="268"/>
      <c r="P131" s="268"/>
      <c r="Q131" s="268"/>
      <c r="R131" s="268"/>
      <c r="S131" s="258"/>
      <c r="T131" s="258"/>
      <c r="U131" s="258"/>
      <c r="V131" s="258"/>
      <c r="W131" s="258"/>
      <c r="X131" s="258"/>
      <c r="Y131" s="258"/>
      <c r="Z131" s="258"/>
    </row>
    <row r="132" spans="1:26" hidden="1" outlineLevel="1">
      <c r="A132" s="271"/>
      <c r="B132" s="271"/>
      <c r="C132" s="672"/>
      <c r="D132" s="280">
        <v>3</v>
      </c>
      <c r="E132" s="275">
        <v>0</v>
      </c>
      <c r="F132" s="275">
        <v>0</v>
      </c>
      <c r="G132" s="276"/>
      <c r="H132" s="672"/>
      <c r="I132" s="280">
        <v>3</v>
      </c>
      <c r="J132" s="275">
        <v>0</v>
      </c>
      <c r="K132" s="275">
        <v>0</v>
      </c>
      <c r="L132" s="279"/>
      <c r="M132" s="308"/>
      <c r="N132" s="308"/>
      <c r="O132" s="268"/>
      <c r="P132" s="268"/>
      <c r="Q132" s="268"/>
      <c r="R132" s="268"/>
      <c r="S132" s="258"/>
      <c r="T132" s="258"/>
      <c r="U132" s="258"/>
      <c r="V132" s="258"/>
      <c r="W132" s="258"/>
      <c r="X132" s="258"/>
      <c r="Y132" s="258"/>
      <c r="Z132" s="258"/>
    </row>
    <row r="133" spans="1:26" hidden="1" outlineLevel="1">
      <c r="A133" s="271"/>
      <c r="B133" s="271"/>
      <c r="C133" s="672"/>
      <c r="D133" s="280">
        <v>4</v>
      </c>
      <c r="E133" s="275">
        <v>0</v>
      </c>
      <c r="F133" s="275">
        <v>0</v>
      </c>
      <c r="G133" s="276"/>
      <c r="H133" s="672"/>
      <c r="I133" s="280">
        <v>4</v>
      </c>
      <c r="J133" s="275">
        <v>0</v>
      </c>
      <c r="K133" s="275">
        <v>0</v>
      </c>
      <c r="L133" s="279"/>
      <c r="M133" s="308"/>
      <c r="N133" s="308"/>
      <c r="O133" s="268"/>
      <c r="P133" s="268"/>
      <c r="Q133" s="268"/>
      <c r="R133" s="268"/>
      <c r="S133" s="258"/>
      <c r="T133" s="258"/>
      <c r="U133" s="258"/>
      <c r="V133" s="258"/>
      <c r="W133" s="258"/>
      <c r="X133" s="258"/>
      <c r="Y133" s="258"/>
      <c r="Z133" s="258"/>
    </row>
    <row r="134" spans="1:26" hidden="1" outlineLevel="1">
      <c r="A134" s="271"/>
      <c r="B134" s="271"/>
      <c r="C134" s="672"/>
      <c r="D134" s="280">
        <v>5</v>
      </c>
      <c r="E134" s="275">
        <v>0</v>
      </c>
      <c r="F134" s="275">
        <v>0</v>
      </c>
      <c r="G134" s="276"/>
      <c r="H134" s="672"/>
      <c r="I134" s="280">
        <v>5</v>
      </c>
      <c r="J134" s="275">
        <v>0</v>
      </c>
      <c r="K134" s="275">
        <v>0</v>
      </c>
      <c r="L134" s="279"/>
      <c r="M134" s="308"/>
      <c r="N134" s="308"/>
      <c r="O134" s="268"/>
      <c r="P134" s="268"/>
      <c r="Q134" s="268"/>
      <c r="R134" s="268"/>
      <c r="S134" s="258"/>
      <c r="T134" s="258"/>
      <c r="U134" s="258"/>
      <c r="V134" s="258"/>
      <c r="W134" s="258"/>
      <c r="X134" s="258"/>
      <c r="Y134" s="258"/>
      <c r="Z134" s="258"/>
    </row>
    <row r="135" spans="1:26" hidden="1" outlineLevel="1">
      <c r="A135" s="271"/>
      <c r="B135" s="271"/>
      <c r="C135" s="672"/>
      <c r="D135" s="280">
        <v>6</v>
      </c>
      <c r="E135" s="275">
        <v>0</v>
      </c>
      <c r="F135" s="275">
        <v>0</v>
      </c>
      <c r="G135" s="276"/>
      <c r="H135" s="672"/>
      <c r="I135" s="280">
        <v>6</v>
      </c>
      <c r="J135" s="275">
        <v>0</v>
      </c>
      <c r="K135" s="275">
        <v>0</v>
      </c>
      <c r="L135" s="279"/>
      <c r="M135" s="308"/>
      <c r="N135" s="308"/>
      <c r="O135" s="268"/>
      <c r="P135" s="268"/>
      <c r="Q135" s="268"/>
      <c r="R135" s="268"/>
      <c r="S135" s="258"/>
      <c r="T135" s="258"/>
      <c r="U135" s="258"/>
      <c r="V135" s="258"/>
      <c r="W135" s="258"/>
      <c r="X135" s="258"/>
      <c r="Y135" s="258"/>
      <c r="Z135" s="258"/>
    </row>
    <row r="136" spans="1:26" hidden="1" outlineLevel="1">
      <c r="A136" s="271"/>
      <c r="B136" s="271"/>
      <c r="C136" s="672"/>
      <c r="D136" s="280">
        <v>7</v>
      </c>
      <c r="E136" s="275">
        <v>0</v>
      </c>
      <c r="F136" s="275">
        <v>0</v>
      </c>
      <c r="G136" s="276"/>
      <c r="H136" s="672"/>
      <c r="I136" s="280">
        <v>7</v>
      </c>
      <c r="J136" s="275">
        <v>0</v>
      </c>
      <c r="K136" s="275">
        <v>0</v>
      </c>
      <c r="L136" s="279"/>
      <c r="M136" s="308"/>
      <c r="N136" s="308"/>
      <c r="O136" s="268"/>
      <c r="P136" s="268"/>
      <c r="Q136" s="268"/>
      <c r="R136" s="268"/>
      <c r="S136" s="258"/>
      <c r="T136" s="258"/>
      <c r="U136" s="258"/>
      <c r="V136" s="258"/>
      <c r="W136" s="258"/>
      <c r="X136" s="258"/>
      <c r="Y136" s="258"/>
      <c r="Z136" s="258"/>
    </row>
    <row r="137" spans="1:26" hidden="1" outlineLevel="1">
      <c r="A137" s="271"/>
      <c r="B137" s="271"/>
      <c r="C137" s="672"/>
      <c r="D137" s="280">
        <v>8</v>
      </c>
      <c r="E137" s="275">
        <v>0</v>
      </c>
      <c r="F137" s="275">
        <v>0</v>
      </c>
      <c r="G137" s="276"/>
      <c r="H137" s="672"/>
      <c r="I137" s="280">
        <v>8</v>
      </c>
      <c r="J137" s="275">
        <v>0</v>
      </c>
      <c r="K137" s="275">
        <v>0</v>
      </c>
      <c r="L137" s="279"/>
      <c r="M137" s="308"/>
      <c r="N137" s="308"/>
      <c r="O137" s="268"/>
      <c r="P137" s="268"/>
      <c r="Q137" s="268"/>
      <c r="R137" s="268"/>
      <c r="S137" s="258"/>
      <c r="T137" s="258"/>
      <c r="U137" s="258"/>
      <c r="V137" s="258"/>
      <c r="W137" s="258"/>
      <c r="X137" s="258"/>
      <c r="Y137" s="258"/>
      <c r="Z137" s="258"/>
    </row>
    <row r="138" spans="1:26" hidden="1" outlineLevel="1">
      <c r="A138" s="271"/>
      <c r="B138" s="271"/>
      <c r="C138" s="672"/>
      <c r="D138" s="280">
        <v>9</v>
      </c>
      <c r="E138" s="275">
        <v>0</v>
      </c>
      <c r="F138" s="275">
        <v>0</v>
      </c>
      <c r="G138" s="276"/>
      <c r="H138" s="672"/>
      <c r="I138" s="280">
        <v>9</v>
      </c>
      <c r="J138" s="275">
        <v>0</v>
      </c>
      <c r="K138" s="275">
        <v>0</v>
      </c>
      <c r="L138" s="279"/>
      <c r="M138" s="308"/>
      <c r="N138" s="308"/>
      <c r="O138" s="268"/>
      <c r="P138" s="268"/>
      <c r="Q138" s="268"/>
      <c r="R138" s="268"/>
      <c r="S138" s="258"/>
      <c r="T138" s="258"/>
      <c r="U138" s="258"/>
      <c r="V138" s="258"/>
      <c r="W138" s="258"/>
      <c r="X138" s="258"/>
      <c r="Y138" s="258"/>
      <c r="Z138" s="258"/>
    </row>
    <row r="139" spans="1:26" hidden="1" outlineLevel="1">
      <c r="A139" s="271"/>
      <c r="B139" s="271"/>
      <c r="C139" s="673"/>
      <c r="D139" s="281">
        <v>10</v>
      </c>
      <c r="E139" s="275">
        <v>0</v>
      </c>
      <c r="F139" s="275">
        <v>0</v>
      </c>
      <c r="G139" s="276"/>
      <c r="H139" s="673"/>
      <c r="I139" s="281">
        <v>10</v>
      </c>
      <c r="J139" s="275">
        <v>0</v>
      </c>
      <c r="K139" s="275">
        <v>0</v>
      </c>
      <c r="M139" s="308"/>
      <c r="N139" s="308"/>
      <c r="O139" s="268"/>
      <c r="P139" s="268"/>
      <c r="Q139" s="268"/>
      <c r="R139" s="268"/>
      <c r="S139" s="258"/>
      <c r="T139" s="258"/>
      <c r="U139" s="258"/>
      <c r="V139" s="258"/>
      <c r="W139" s="258"/>
      <c r="X139" s="258"/>
      <c r="Y139" s="258"/>
      <c r="Z139" s="258"/>
    </row>
    <row r="140" spans="1:26" collapsed="1">
      <c r="A140" s="271"/>
      <c r="B140" s="271"/>
      <c r="C140" s="291">
        <v>0</v>
      </c>
      <c r="D140" s="271"/>
      <c r="E140" s="275">
        <v>0</v>
      </c>
      <c r="F140" s="275">
        <v>0</v>
      </c>
      <c r="G140" s="276"/>
      <c r="H140" s="283"/>
      <c r="I140" s="275"/>
      <c r="J140" s="309">
        <v>0</v>
      </c>
      <c r="K140" s="309">
        <v>0</v>
      </c>
      <c r="L140" s="279"/>
      <c r="M140" s="310"/>
      <c r="N140" s="310"/>
      <c r="O140" s="271"/>
      <c r="P140" s="271"/>
      <c r="Q140" s="271"/>
      <c r="R140" s="271"/>
      <c r="S140" s="258"/>
      <c r="T140" s="258"/>
      <c r="U140" s="258"/>
      <c r="V140" s="258"/>
      <c r="W140" s="258"/>
      <c r="X140" s="258"/>
      <c r="Y140" s="258"/>
      <c r="Z140" s="258"/>
    </row>
    <row r="141" spans="1:26" hidden="1" outlineLevel="1">
      <c r="A141" s="271"/>
      <c r="B141" s="271"/>
      <c r="C141" s="291"/>
      <c r="D141" s="271"/>
      <c r="E141" s="275"/>
      <c r="F141" s="275"/>
      <c r="G141" s="276"/>
      <c r="H141" s="275"/>
      <c r="I141" s="275"/>
      <c r="J141" s="289"/>
      <c r="K141" s="275"/>
      <c r="L141" s="279"/>
      <c r="M141" s="310"/>
      <c r="N141" s="310"/>
      <c r="O141" s="271"/>
      <c r="P141" s="271"/>
      <c r="Q141" s="271"/>
      <c r="R141" s="271"/>
      <c r="S141" s="258"/>
      <c r="T141" s="258"/>
      <c r="U141" s="258"/>
      <c r="V141" s="258"/>
      <c r="W141" s="258"/>
      <c r="X141" s="258"/>
      <c r="Y141" s="258"/>
      <c r="Z141" s="258"/>
    </row>
    <row r="142" spans="1:26" hidden="1" outlineLevel="1">
      <c r="A142" s="271"/>
      <c r="B142" s="274">
        <v>0</v>
      </c>
      <c r="C142" s="271"/>
      <c r="D142" s="271"/>
      <c r="E142" s="292"/>
      <c r="F142" s="292"/>
      <c r="G142" s="276"/>
      <c r="H142" s="275"/>
      <c r="I142" s="275"/>
      <c r="J142" s="289"/>
      <c r="K142" s="275"/>
      <c r="L142" s="279"/>
      <c r="M142" s="310"/>
      <c r="N142" s="310"/>
      <c r="O142" s="271"/>
      <c r="P142" s="271"/>
      <c r="Q142" s="271"/>
      <c r="R142" s="271"/>
      <c r="S142" s="258"/>
      <c r="T142" s="258"/>
      <c r="U142" s="258"/>
      <c r="V142" s="258"/>
      <c r="W142" s="258"/>
      <c r="X142" s="258"/>
      <c r="Y142" s="258"/>
      <c r="Z142" s="258"/>
    </row>
    <row r="143" spans="1:26" ht="12.75" hidden="1" customHeight="1" outlineLevel="1">
      <c r="A143" s="271"/>
      <c r="B143" s="271"/>
      <c r="C143" s="669" t="s">
        <v>28</v>
      </c>
      <c r="D143" s="670"/>
      <c r="E143" s="275">
        <v>0</v>
      </c>
      <c r="F143" s="275">
        <v>0</v>
      </c>
      <c r="G143" s="276"/>
      <c r="H143" s="277" t="s">
        <v>67</v>
      </c>
      <c r="I143" s="278"/>
      <c r="J143" s="275">
        <v>0</v>
      </c>
      <c r="K143" s="275">
        <v>0</v>
      </c>
      <c r="L143" s="279"/>
      <c r="M143" s="310"/>
      <c r="N143" s="310"/>
      <c r="O143" s="271"/>
      <c r="P143" s="271"/>
      <c r="Q143" s="271"/>
      <c r="R143" s="271"/>
      <c r="S143" s="258"/>
      <c r="T143" s="258"/>
      <c r="U143" s="258"/>
      <c r="V143" s="258"/>
      <c r="W143" s="258"/>
      <c r="X143" s="258"/>
      <c r="Y143" s="258"/>
      <c r="Z143" s="258"/>
    </row>
    <row r="144" spans="1:26" ht="12.75" hidden="1" customHeight="1" outlineLevel="1">
      <c r="A144" s="271"/>
      <c r="B144" s="271"/>
      <c r="C144" s="671" t="s">
        <v>84</v>
      </c>
      <c r="D144" s="320">
        <v>0</v>
      </c>
      <c r="E144" s="275"/>
      <c r="F144" s="275"/>
      <c r="G144" s="276"/>
      <c r="H144" s="671" t="s">
        <v>84</v>
      </c>
      <c r="I144" s="320">
        <v>0</v>
      </c>
      <c r="J144" s="275">
        <v>0</v>
      </c>
      <c r="K144" s="275">
        <v>0</v>
      </c>
      <c r="L144" s="279"/>
      <c r="M144" s="310"/>
      <c r="N144" s="310"/>
      <c r="O144" s="271"/>
      <c r="P144" s="271"/>
      <c r="Q144" s="271"/>
      <c r="R144" s="271"/>
      <c r="S144" s="258"/>
      <c r="T144" s="258"/>
      <c r="U144" s="258"/>
      <c r="V144" s="258"/>
      <c r="W144" s="258"/>
      <c r="X144" s="258"/>
      <c r="Y144" s="258"/>
      <c r="Z144" s="258"/>
    </row>
    <row r="145" spans="1:26" ht="12.75" hidden="1" customHeight="1" outlineLevel="1">
      <c r="A145" s="271"/>
      <c r="B145" s="271"/>
      <c r="C145" s="672"/>
      <c r="D145" s="280">
        <v>1</v>
      </c>
      <c r="E145" s="275">
        <v>0</v>
      </c>
      <c r="F145" s="275">
        <v>0</v>
      </c>
      <c r="G145" s="276"/>
      <c r="H145" s="672"/>
      <c r="I145" s="280">
        <v>1</v>
      </c>
      <c r="J145" s="275">
        <v>0</v>
      </c>
      <c r="K145" s="275">
        <v>0</v>
      </c>
      <c r="L145" s="279"/>
      <c r="M145" s="310"/>
      <c r="N145" s="310"/>
      <c r="O145" s="271"/>
      <c r="P145" s="271"/>
      <c r="Q145" s="271"/>
      <c r="R145" s="271"/>
      <c r="S145" s="258"/>
      <c r="T145" s="258"/>
      <c r="U145" s="258"/>
      <c r="V145" s="258"/>
      <c r="W145" s="258"/>
      <c r="X145" s="258"/>
      <c r="Y145" s="258"/>
      <c r="Z145" s="258"/>
    </row>
    <row r="146" spans="1:26" hidden="1" outlineLevel="1">
      <c r="A146" s="271"/>
      <c r="B146" s="271"/>
      <c r="C146" s="672"/>
      <c r="D146" s="280">
        <v>2</v>
      </c>
      <c r="E146" s="275">
        <v>0</v>
      </c>
      <c r="F146" s="275">
        <v>0</v>
      </c>
      <c r="G146" s="276"/>
      <c r="H146" s="672"/>
      <c r="I146" s="280">
        <v>2</v>
      </c>
      <c r="J146" s="275">
        <v>0</v>
      </c>
      <c r="K146" s="275">
        <v>0</v>
      </c>
      <c r="L146" s="279"/>
      <c r="M146" s="310"/>
      <c r="N146" s="310"/>
      <c r="O146" s="271"/>
      <c r="P146" s="271"/>
      <c r="Q146" s="271"/>
      <c r="R146" s="271"/>
      <c r="S146" s="258"/>
      <c r="T146" s="258"/>
      <c r="U146" s="258"/>
      <c r="V146" s="258"/>
      <c r="W146" s="258"/>
      <c r="X146" s="258"/>
      <c r="Y146" s="258"/>
      <c r="Z146" s="258"/>
    </row>
    <row r="147" spans="1:26" hidden="1" outlineLevel="1">
      <c r="A147" s="271"/>
      <c r="B147" s="271"/>
      <c r="C147" s="672"/>
      <c r="D147" s="280">
        <v>3</v>
      </c>
      <c r="E147" s="275">
        <v>0</v>
      </c>
      <c r="F147" s="275">
        <v>0</v>
      </c>
      <c r="G147" s="276"/>
      <c r="H147" s="672"/>
      <c r="I147" s="280">
        <v>3</v>
      </c>
      <c r="J147" s="275">
        <v>0</v>
      </c>
      <c r="K147" s="275">
        <v>0</v>
      </c>
      <c r="L147" s="279"/>
      <c r="M147" s="310"/>
      <c r="N147" s="310"/>
      <c r="O147" s="271"/>
      <c r="P147" s="271"/>
      <c r="Q147" s="271"/>
      <c r="R147" s="271"/>
      <c r="S147" s="258"/>
      <c r="T147" s="258"/>
      <c r="U147" s="258"/>
      <c r="V147" s="258"/>
      <c r="W147" s="258"/>
      <c r="X147" s="258"/>
      <c r="Y147" s="258"/>
      <c r="Z147" s="258"/>
    </row>
    <row r="148" spans="1:26" hidden="1" outlineLevel="1">
      <c r="A148" s="271"/>
      <c r="B148" s="271"/>
      <c r="C148" s="672"/>
      <c r="D148" s="280">
        <v>4</v>
      </c>
      <c r="E148" s="275">
        <v>0</v>
      </c>
      <c r="F148" s="275">
        <v>0</v>
      </c>
      <c r="G148" s="276"/>
      <c r="H148" s="672"/>
      <c r="I148" s="280">
        <v>4</v>
      </c>
      <c r="J148" s="275">
        <v>0</v>
      </c>
      <c r="K148" s="275">
        <v>0</v>
      </c>
      <c r="L148" s="279"/>
      <c r="M148" s="310"/>
      <c r="N148" s="310"/>
      <c r="O148" s="271"/>
      <c r="P148" s="271"/>
      <c r="Q148" s="271"/>
      <c r="R148" s="271"/>
      <c r="S148" s="258"/>
      <c r="T148" s="258"/>
      <c r="U148" s="258"/>
      <c r="V148" s="258"/>
      <c r="W148" s="258"/>
      <c r="X148" s="258"/>
      <c r="Y148" s="258"/>
      <c r="Z148" s="258"/>
    </row>
    <row r="149" spans="1:26" hidden="1" outlineLevel="1">
      <c r="A149" s="271"/>
      <c r="B149" s="271"/>
      <c r="C149" s="672"/>
      <c r="D149" s="280">
        <v>5</v>
      </c>
      <c r="E149" s="275">
        <v>0</v>
      </c>
      <c r="F149" s="275">
        <v>0</v>
      </c>
      <c r="G149" s="276"/>
      <c r="H149" s="672"/>
      <c r="I149" s="280">
        <v>5</v>
      </c>
      <c r="J149" s="275">
        <v>0</v>
      </c>
      <c r="K149" s="275">
        <v>0</v>
      </c>
      <c r="L149" s="279"/>
      <c r="M149" s="310"/>
      <c r="N149" s="310"/>
      <c r="O149" s="271"/>
      <c r="P149" s="271"/>
      <c r="Q149" s="271"/>
      <c r="R149" s="271"/>
      <c r="S149" s="258"/>
      <c r="T149" s="258"/>
      <c r="U149" s="258"/>
      <c r="V149" s="258"/>
      <c r="W149" s="258"/>
      <c r="X149" s="258"/>
      <c r="Y149" s="258"/>
      <c r="Z149" s="258"/>
    </row>
    <row r="150" spans="1:26" hidden="1" outlineLevel="1">
      <c r="A150" s="271"/>
      <c r="B150" s="271"/>
      <c r="C150" s="672"/>
      <c r="D150" s="280">
        <v>6</v>
      </c>
      <c r="E150" s="275">
        <v>0</v>
      </c>
      <c r="F150" s="275">
        <v>0</v>
      </c>
      <c r="G150" s="276"/>
      <c r="H150" s="672"/>
      <c r="I150" s="280">
        <v>6</v>
      </c>
      <c r="J150" s="275">
        <v>0</v>
      </c>
      <c r="K150" s="275">
        <v>0</v>
      </c>
      <c r="L150" s="279"/>
      <c r="M150" s="310"/>
      <c r="N150" s="310"/>
      <c r="O150" s="271"/>
      <c r="P150" s="271"/>
      <c r="Q150" s="271"/>
      <c r="R150" s="271"/>
      <c r="S150" s="258"/>
      <c r="T150" s="258"/>
      <c r="U150" s="258"/>
      <c r="V150" s="258"/>
      <c r="W150" s="258"/>
      <c r="X150" s="258"/>
      <c r="Y150" s="258"/>
      <c r="Z150" s="258"/>
    </row>
    <row r="151" spans="1:26" hidden="1" outlineLevel="1">
      <c r="A151" s="271"/>
      <c r="B151" s="271"/>
      <c r="C151" s="672"/>
      <c r="D151" s="280">
        <v>7</v>
      </c>
      <c r="E151" s="275">
        <v>0</v>
      </c>
      <c r="F151" s="275">
        <v>0</v>
      </c>
      <c r="G151" s="276"/>
      <c r="H151" s="672"/>
      <c r="I151" s="280">
        <v>7</v>
      </c>
      <c r="J151" s="275">
        <v>0</v>
      </c>
      <c r="K151" s="275">
        <v>0</v>
      </c>
      <c r="L151" s="279"/>
      <c r="M151" s="310"/>
      <c r="N151" s="310"/>
      <c r="O151" s="271"/>
      <c r="P151" s="271"/>
      <c r="Q151" s="271"/>
      <c r="R151" s="271"/>
      <c r="S151" s="258"/>
      <c r="T151" s="258"/>
      <c r="U151" s="258"/>
      <c r="V151" s="258"/>
      <c r="W151" s="258"/>
      <c r="X151" s="258"/>
      <c r="Y151" s="258"/>
      <c r="Z151" s="258"/>
    </row>
    <row r="152" spans="1:26" hidden="1" outlineLevel="1">
      <c r="A152" s="271"/>
      <c r="B152" s="271"/>
      <c r="C152" s="672"/>
      <c r="D152" s="280">
        <v>8</v>
      </c>
      <c r="E152" s="275">
        <v>0</v>
      </c>
      <c r="F152" s="275">
        <v>0</v>
      </c>
      <c r="G152" s="276"/>
      <c r="H152" s="672"/>
      <c r="I152" s="280">
        <v>8</v>
      </c>
      <c r="J152" s="275">
        <v>0</v>
      </c>
      <c r="K152" s="275">
        <v>0</v>
      </c>
      <c r="L152" s="279"/>
      <c r="M152" s="310"/>
      <c r="N152" s="310"/>
      <c r="O152" s="271"/>
      <c r="P152" s="271"/>
      <c r="Q152" s="271"/>
      <c r="R152" s="271"/>
      <c r="S152" s="258"/>
      <c r="T152" s="258"/>
      <c r="U152" s="258"/>
      <c r="V152" s="258"/>
      <c r="W152" s="258"/>
      <c r="X152" s="258"/>
      <c r="Y152" s="258"/>
      <c r="Z152" s="258"/>
    </row>
    <row r="153" spans="1:26" hidden="1" outlineLevel="1">
      <c r="A153" s="271"/>
      <c r="B153" s="271"/>
      <c r="C153" s="672"/>
      <c r="D153" s="280">
        <v>9</v>
      </c>
      <c r="E153" s="275">
        <v>0</v>
      </c>
      <c r="F153" s="275">
        <v>0</v>
      </c>
      <c r="G153" s="276"/>
      <c r="H153" s="672"/>
      <c r="I153" s="280">
        <v>9</v>
      </c>
      <c r="J153" s="275">
        <v>0</v>
      </c>
      <c r="K153" s="275">
        <v>0</v>
      </c>
      <c r="L153" s="279"/>
      <c r="M153" s="310"/>
      <c r="N153" s="310"/>
      <c r="O153" s="271"/>
      <c r="P153" s="271"/>
      <c r="Q153" s="271"/>
      <c r="R153" s="271"/>
      <c r="S153" s="258"/>
      <c r="T153" s="258"/>
      <c r="U153" s="258"/>
      <c r="V153" s="258"/>
      <c r="W153" s="258"/>
      <c r="X153" s="258"/>
      <c r="Y153" s="258"/>
      <c r="Z153" s="258"/>
    </row>
    <row r="154" spans="1:26" hidden="1" outlineLevel="1">
      <c r="A154" s="271"/>
      <c r="B154" s="271"/>
      <c r="C154" s="673"/>
      <c r="D154" s="281">
        <v>10</v>
      </c>
      <c r="E154" s="275">
        <v>0</v>
      </c>
      <c r="F154" s="275">
        <v>0</v>
      </c>
      <c r="G154" s="276"/>
      <c r="H154" s="673"/>
      <c r="I154" s="281">
        <v>10</v>
      </c>
      <c r="J154" s="275">
        <v>0</v>
      </c>
      <c r="K154" s="275">
        <v>0</v>
      </c>
      <c r="M154" s="310"/>
      <c r="N154" s="310"/>
      <c r="O154" s="271"/>
      <c r="P154" s="271"/>
      <c r="Q154" s="271"/>
      <c r="R154" s="271"/>
      <c r="S154" s="258"/>
      <c r="T154" s="258"/>
      <c r="U154" s="258"/>
      <c r="V154" s="258"/>
      <c r="W154" s="258"/>
      <c r="X154" s="258"/>
      <c r="Y154" s="258"/>
      <c r="Z154" s="258"/>
    </row>
    <row r="155" spans="1:26" collapsed="1">
      <c r="A155" s="271"/>
      <c r="B155" s="271"/>
      <c r="C155" s="291">
        <v>0</v>
      </c>
      <c r="D155" s="271"/>
      <c r="E155" s="275">
        <v>0</v>
      </c>
      <c r="F155" s="275">
        <v>0</v>
      </c>
      <c r="G155" s="276"/>
      <c r="H155" s="283"/>
      <c r="I155" s="275"/>
      <c r="J155" s="309">
        <v>0</v>
      </c>
      <c r="K155" s="309">
        <v>0</v>
      </c>
      <c r="L155" s="279"/>
      <c r="M155" s="310"/>
      <c r="N155" s="310"/>
      <c r="O155" s="271"/>
      <c r="P155" s="271"/>
      <c r="Q155" s="271"/>
      <c r="R155" s="271"/>
      <c r="S155" s="258"/>
      <c r="T155" s="258"/>
      <c r="U155" s="258"/>
      <c r="V155" s="258"/>
      <c r="W155" s="258"/>
      <c r="X155" s="258"/>
      <c r="Y155" s="258"/>
      <c r="Z155" s="258"/>
    </row>
    <row r="156" spans="1:26" hidden="1" outlineLevel="1">
      <c r="A156" s="271"/>
      <c r="B156" s="271"/>
      <c r="C156" s="291"/>
      <c r="D156" s="271"/>
      <c r="E156" s="275"/>
      <c r="F156" s="275"/>
      <c r="G156" s="276"/>
      <c r="H156" s="275"/>
      <c r="I156" s="275"/>
      <c r="J156" s="289"/>
      <c r="K156" s="275"/>
      <c r="L156" s="279"/>
      <c r="M156" s="310"/>
      <c r="N156" s="310"/>
      <c r="O156" s="271"/>
      <c r="P156" s="271"/>
      <c r="Q156" s="271"/>
      <c r="R156" s="271"/>
      <c r="S156" s="258"/>
      <c r="T156" s="258"/>
      <c r="U156" s="258"/>
      <c r="V156" s="258"/>
      <c r="W156" s="258"/>
      <c r="X156" s="258"/>
      <c r="Y156" s="258"/>
      <c r="Z156" s="258"/>
    </row>
    <row r="157" spans="1:26" hidden="1" outlineLevel="1">
      <c r="A157" s="271"/>
      <c r="B157" s="274">
        <v>0</v>
      </c>
      <c r="C157" s="271"/>
      <c r="D157" s="271"/>
      <c r="E157" s="292"/>
      <c r="F157" s="292"/>
      <c r="G157" s="276"/>
      <c r="H157" s="275"/>
      <c r="I157" s="275"/>
      <c r="J157" s="289"/>
      <c r="K157" s="275"/>
      <c r="L157" s="279"/>
      <c r="M157" s="310"/>
      <c r="N157" s="310"/>
      <c r="O157" s="271"/>
      <c r="P157" s="271"/>
      <c r="Q157" s="271"/>
      <c r="R157" s="271"/>
      <c r="S157" s="258"/>
      <c r="T157" s="258"/>
      <c r="U157" s="258"/>
      <c r="V157" s="258"/>
      <c r="W157" s="258"/>
      <c r="X157" s="258"/>
      <c r="Y157" s="258"/>
      <c r="Z157" s="258"/>
    </row>
    <row r="158" spans="1:26" ht="12.75" hidden="1" customHeight="1" outlineLevel="1">
      <c r="A158" s="271"/>
      <c r="B158" s="271"/>
      <c r="C158" s="669" t="s">
        <v>28</v>
      </c>
      <c r="D158" s="670"/>
      <c r="E158" s="275">
        <v>0</v>
      </c>
      <c r="F158" s="275">
        <v>0</v>
      </c>
      <c r="G158" s="276"/>
      <c r="H158" s="277" t="s">
        <v>67</v>
      </c>
      <c r="I158" s="278"/>
      <c r="J158" s="275">
        <v>0</v>
      </c>
      <c r="K158" s="275">
        <v>0</v>
      </c>
      <c r="L158" s="279"/>
      <c r="M158" s="310"/>
      <c r="N158" s="310"/>
      <c r="O158" s="271"/>
      <c r="P158" s="271"/>
      <c r="Q158" s="271"/>
      <c r="R158" s="271"/>
      <c r="S158" s="258"/>
      <c r="T158" s="258"/>
      <c r="U158" s="258"/>
      <c r="V158" s="258"/>
      <c r="W158" s="258"/>
      <c r="X158" s="258"/>
      <c r="Y158" s="258"/>
      <c r="Z158" s="258"/>
    </row>
    <row r="159" spans="1:26" ht="12.75" hidden="1" customHeight="1" outlineLevel="1">
      <c r="A159" s="271"/>
      <c r="B159" s="271"/>
      <c r="C159" s="671" t="s">
        <v>84</v>
      </c>
      <c r="D159" s="320">
        <v>0</v>
      </c>
      <c r="E159" s="275"/>
      <c r="F159" s="275"/>
      <c r="G159" s="276"/>
      <c r="H159" s="671" t="s">
        <v>84</v>
      </c>
      <c r="I159" s="320">
        <v>0</v>
      </c>
      <c r="J159" s="275">
        <v>0</v>
      </c>
      <c r="K159" s="275">
        <v>0</v>
      </c>
      <c r="L159" s="279"/>
      <c r="M159" s="310"/>
      <c r="N159" s="310"/>
      <c r="O159" s="271"/>
      <c r="P159" s="271"/>
      <c r="Q159" s="271"/>
      <c r="R159" s="271"/>
      <c r="S159" s="258"/>
      <c r="T159" s="258"/>
      <c r="U159" s="258"/>
      <c r="V159" s="258"/>
      <c r="W159" s="258"/>
      <c r="X159" s="258"/>
      <c r="Y159" s="258"/>
      <c r="Z159" s="258"/>
    </row>
    <row r="160" spans="1:26" ht="12.75" hidden="1" customHeight="1" outlineLevel="1">
      <c r="A160" s="271"/>
      <c r="B160" s="271"/>
      <c r="C160" s="672"/>
      <c r="D160" s="280">
        <v>1</v>
      </c>
      <c r="E160" s="275">
        <v>0</v>
      </c>
      <c r="F160" s="275">
        <v>0</v>
      </c>
      <c r="G160" s="276"/>
      <c r="H160" s="672"/>
      <c r="I160" s="280">
        <v>1</v>
      </c>
      <c r="J160" s="275">
        <v>0</v>
      </c>
      <c r="K160" s="275">
        <v>0</v>
      </c>
      <c r="L160" s="279"/>
      <c r="M160" s="310"/>
      <c r="N160" s="310"/>
      <c r="O160" s="271"/>
      <c r="P160" s="271"/>
      <c r="Q160" s="271"/>
      <c r="R160" s="271"/>
      <c r="S160" s="258"/>
      <c r="T160" s="258"/>
      <c r="U160" s="258"/>
      <c r="V160" s="258"/>
      <c r="W160" s="258"/>
      <c r="X160" s="258"/>
      <c r="Y160" s="258"/>
      <c r="Z160" s="258"/>
    </row>
    <row r="161" spans="1:26" hidden="1" outlineLevel="1">
      <c r="A161" s="271"/>
      <c r="B161" s="271"/>
      <c r="C161" s="672"/>
      <c r="D161" s="280">
        <v>2</v>
      </c>
      <c r="E161" s="275">
        <v>0</v>
      </c>
      <c r="F161" s="275">
        <v>0</v>
      </c>
      <c r="G161" s="276"/>
      <c r="H161" s="672"/>
      <c r="I161" s="280">
        <v>2</v>
      </c>
      <c r="J161" s="275">
        <v>0</v>
      </c>
      <c r="K161" s="275">
        <v>0</v>
      </c>
      <c r="L161" s="279"/>
      <c r="M161" s="310"/>
      <c r="N161" s="310"/>
      <c r="O161" s="271"/>
      <c r="P161" s="271"/>
      <c r="Q161" s="271"/>
      <c r="R161" s="271"/>
      <c r="S161" s="258"/>
      <c r="T161" s="258"/>
      <c r="U161" s="258"/>
      <c r="V161" s="258"/>
      <c r="W161" s="258"/>
      <c r="X161" s="258"/>
      <c r="Y161" s="258"/>
      <c r="Z161" s="258"/>
    </row>
    <row r="162" spans="1:26" hidden="1" outlineLevel="1">
      <c r="A162" s="271"/>
      <c r="B162" s="271"/>
      <c r="C162" s="672"/>
      <c r="D162" s="280">
        <v>3</v>
      </c>
      <c r="E162" s="275">
        <v>0</v>
      </c>
      <c r="F162" s="275">
        <v>0</v>
      </c>
      <c r="G162" s="276"/>
      <c r="H162" s="672"/>
      <c r="I162" s="280">
        <v>3</v>
      </c>
      <c r="J162" s="275">
        <v>0</v>
      </c>
      <c r="K162" s="275">
        <v>0</v>
      </c>
      <c r="L162" s="279"/>
      <c r="M162" s="310"/>
      <c r="N162" s="310"/>
      <c r="O162" s="271"/>
      <c r="P162" s="271"/>
      <c r="Q162" s="271"/>
      <c r="R162" s="271"/>
      <c r="S162" s="258"/>
      <c r="T162" s="258"/>
      <c r="U162" s="258"/>
      <c r="V162" s="258"/>
      <c r="W162" s="258"/>
      <c r="X162" s="258"/>
      <c r="Y162" s="258"/>
      <c r="Z162" s="258"/>
    </row>
    <row r="163" spans="1:26" hidden="1" outlineLevel="1">
      <c r="A163" s="271"/>
      <c r="B163" s="271"/>
      <c r="C163" s="672"/>
      <c r="D163" s="280">
        <v>4</v>
      </c>
      <c r="E163" s="275">
        <v>0</v>
      </c>
      <c r="F163" s="275">
        <v>0</v>
      </c>
      <c r="G163" s="276"/>
      <c r="H163" s="672"/>
      <c r="I163" s="280">
        <v>4</v>
      </c>
      <c r="J163" s="275">
        <v>0</v>
      </c>
      <c r="K163" s="275">
        <v>0</v>
      </c>
      <c r="L163" s="279"/>
      <c r="M163" s="310"/>
      <c r="N163" s="310"/>
      <c r="O163" s="271"/>
      <c r="P163" s="271"/>
      <c r="Q163" s="271"/>
      <c r="R163" s="271"/>
      <c r="S163" s="258"/>
      <c r="T163" s="258"/>
      <c r="U163" s="258"/>
      <c r="V163" s="258"/>
      <c r="W163" s="258"/>
      <c r="X163" s="258"/>
      <c r="Y163" s="258"/>
      <c r="Z163" s="258"/>
    </row>
    <row r="164" spans="1:26" hidden="1" outlineLevel="1">
      <c r="A164" s="271"/>
      <c r="B164" s="271"/>
      <c r="C164" s="672"/>
      <c r="D164" s="280">
        <v>5</v>
      </c>
      <c r="E164" s="275">
        <v>0</v>
      </c>
      <c r="F164" s="275">
        <v>0</v>
      </c>
      <c r="G164" s="276"/>
      <c r="H164" s="672"/>
      <c r="I164" s="280">
        <v>5</v>
      </c>
      <c r="J164" s="275">
        <v>0</v>
      </c>
      <c r="K164" s="275">
        <v>0</v>
      </c>
      <c r="L164" s="279"/>
      <c r="M164" s="310"/>
      <c r="N164" s="310"/>
      <c r="O164" s="271"/>
      <c r="P164" s="271"/>
      <c r="Q164" s="271"/>
      <c r="R164" s="271"/>
      <c r="S164" s="258"/>
      <c r="T164" s="258"/>
      <c r="U164" s="258"/>
      <c r="V164" s="258"/>
      <c r="W164" s="258"/>
      <c r="X164" s="258"/>
      <c r="Y164" s="258"/>
      <c r="Z164" s="258"/>
    </row>
    <row r="165" spans="1:26" hidden="1" outlineLevel="1">
      <c r="A165" s="271"/>
      <c r="B165" s="271"/>
      <c r="C165" s="672"/>
      <c r="D165" s="280">
        <v>6</v>
      </c>
      <c r="E165" s="275">
        <v>0</v>
      </c>
      <c r="F165" s="275">
        <v>0</v>
      </c>
      <c r="G165" s="276"/>
      <c r="H165" s="672"/>
      <c r="I165" s="280">
        <v>6</v>
      </c>
      <c r="J165" s="275">
        <v>0</v>
      </c>
      <c r="K165" s="275">
        <v>0</v>
      </c>
      <c r="L165" s="279"/>
      <c r="M165" s="310"/>
      <c r="N165" s="310"/>
      <c r="O165" s="271"/>
      <c r="P165" s="271"/>
      <c r="Q165" s="271"/>
      <c r="R165" s="271"/>
      <c r="S165" s="258"/>
      <c r="T165" s="258"/>
      <c r="U165" s="258"/>
      <c r="V165" s="258"/>
      <c r="W165" s="258"/>
      <c r="X165" s="258"/>
      <c r="Y165" s="258"/>
      <c r="Z165" s="258"/>
    </row>
    <row r="166" spans="1:26" hidden="1" outlineLevel="1">
      <c r="A166" s="271"/>
      <c r="B166" s="271"/>
      <c r="C166" s="672"/>
      <c r="D166" s="280">
        <v>7</v>
      </c>
      <c r="E166" s="275">
        <v>0</v>
      </c>
      <c r="F166" s="275">
        <v>0</v>
      </c>
      <c r="G166" s="276"/>
      <c r="H166" s="672"/>
      <c r="I166" s="280">
        <v>7</v>
      </c>
      <c r="J166" s="275">
        <v>0</v>
      </c>
      <c r="K166" s="275">
        <v>0</v>
      </c>
      <c r="L166" s="279"/>
      <c r="M166" s="310"/>
      <c r="N166" s="310"/>
      <c r="O166" s="271"/>
      <c r="P166" s="271"/>
      <c r="Q166" s="271"/>
      <c r="R166" s="271"/>
      <c r="S166" s="258"/>
      <c r="T166" s="258"/>
      <c r="U166" s="258"/>
      <c r="V166" s="258"/>
      <c r="W166" s="258"/>
      <c r="X166" s="258"/>
      <c r="Y166" s="258"/>
      <c r="Z166" s="258"/>
    </row>
    <row r="167" spans="1:26" hidden="1" outlineLevel="1">
      <c r="A167" s="271"/>
      <c r="B167" s="271"/>
      <c r="C167" s="672"/>
      <c r="D167" s="280">
        <v>8</v>
      </c>
      <c r="E167" s="275">
        <v>0</v>
      </c>
      <c r="F167" s="275">
        <v>0</v>
      </c>
      <c r="G167" s="276"/>
      <c r="H167" s="672"/>
      <c r="I167" s="280">
        <v>8</v>
      </c>
      <c r="J167" s="275">
        <v>0</v>
      </c>
      <c r="K167" s="275">
        <v>0</v>
      </c>
      <c r="L167" s="279"/>
      <c r="M167" s="310"/>
      <c r="N167" s="310"/>
      <c r="O167" s="271"/>
      <c r="P167" s="271"/>
      <c r="Q167" s="271"/>
      <c r="R167" s="271"/>
      <c r="S167" s="258"/>
      <c r="T167" s="258"/>
      <c r="U167" s="258"/>
      <c r="V167" s="258"/>
      <c r="W167" s="258"/>
      <c r="X167" s="258"/>
      <c r="Y167" s="258"/>
      <c r="Z167" s="258"/>
    </row>
    <row r="168" spans="1:26" hidden="1" outlineLevel="1">
      <c r="A168" s="271"/>
      <c r="B168" s="271"/>
      <c r="C168" s="672"/>
      <c r="D168" s="280">
        <v>9</v>
      </c>
      <c r="E168" s="275">
        <v>0</v>
      </c>
      <c r="F168" s="275">
        <v>0</v>
      </c>
      <c r="G168" s="276"/>
      <c r="H168" s="672"/>
      <c r="I168" s="280">
        <v>9</v>
      </c>
      <c r="J168" s="275">
        <v>0</v>
      </c>
      <c r="K168" s="275">
        <v>0</v>
      </c>
      <c r="L168" s="279"/>
      <c r="M168" s="310"/>
      <c r="N168" s="310"/>
      <c r="O168" s="271"/>
      <c r="P168" s="271"/>
      <c r="Q168" s="271"/>
      <c r="R168" s="271"/>
      <c r="S168" s="258"/>
      <c r="T168" s="258"/>
      <c r="U168" s="258"/>
      <c r="V168" s="258"/>
      <c r="W168" s="258"/>
      <c r="X168" s="258"/>
      <c r="Y168" s="258"/>
      <c r="Z168" s="258"/>
    </row>
    <row r="169" spans="1:26" hidden="1" outlineLevel="1">
      <c r="A169" s="271"/>
      <c r="B169" s="271"/>
      <c r="C169" s="673"/>
      <c r="D169" s="281">
        <v>10</v>
      </c>
      <c r="E169" s="275">
        <v>0</v>
      </c>
      <c r="F169" s="275">
        <v>0</v>
      </c>
      <c r="G169" s="276"/>
      <c r="H169" s="673"/>
      <c r="I169" s="281">
        <v>10</v>
      </c>
      <c r="J169" s="275">
        <v>0</v>
      </c>
      <c r="K169" s="275">
        <v>0</v>
      </c>
      <c r="M169" s="310"/>
      <c r="N169" s="310"/>
      <c r="O169" s="271"/>
      <c r="P169" s="271"/>
      <c r="Q169" s="271"/>
      <c r="R169" s="271"/>
      <c r="S169" s="258"/>
      <c r="T169" s="258"/>
      <c r="U169" s="258"/>
      <c r="V169" s="258"/>
      <c r="W169" s="258"/>
      <c r="X169" s="258"/>
      <c r="Y169" s="258"/>
      <c r="Z169" s="258"/>
    </row>
    <row r="170" spans="1:26" collapsed="1">
      <c r="A170" s="271"/>
      <c r="B170" s="271"/>
      <c r="C170" s="291">
        <v>0</v>
      </c>
      <c r="D170" s="271"/>
      <c r="E170" s="275">
        <v>0</v>
      </c>
      <c r="F170" s="275">
        <v>0</v>
      </c>
      <c r="G170" s="276"/>
      <c r="H170" s="283"/>
      <c r="I170" s="275"/>
      <c r="J170" s="309">
        <v>0</v>
      </c>
      <c r="K170" s="309">
        <v>0</v>
      </c>
      <c r="L170" s="279"/>
      <c r="M170" s="310"/>
      <c r="N170" s="310"/>
      <c r="O170" s="271"/>
      <c r="P170" s="271"/>
      <c r="Q170" s="271"/>
      <c r="R170" s="271"/>
      <c r="S170" s="258"/>
      <c r="T170" s="258"/>
      <c r="U170" s="258"/>
      <c r="V170" s="258"/>
      <c r="W170" s="258"/>
      <c r="X170" s="258"/>
      <c r="Y170" s="258"/>
      <c r="Z170" s="258"/>
    </row>
    <row r="171" spans="1:26" hidden="1" outlineLevel="1">
      <c r="A171" s="271"/>
      <c r="B171" s="271"/>
      <c r="C171" s="291"/>
      <c r="D171" s="271"/>
      <c r="E171" s="275"/>
      <c r="F171" s="275"/>
      <c r="G171" s="276"/>
      <c r="H171" s="275"/>
      <c r="I171" s="275"/>
      <c r="J171" s="289"/>
      <c r="K171" s="275"/>
      <c r="L171" s="279"/>
      <c r="M171" s="310"/>
      <c r="N171" s="310"/>
      <c r="O171" s="271"/>
      <c r="P171" s="271"/>
      <c r="Q171" s="271"/>
      <c r="R171" s="271"/>
      <c r="S171" s="258"/>
      <c r="T171" s="258"/>
      <c r="U171" s="258"/>
      <c r="V171" s="258"/>
      <c r="W171" s="258"/>
      <c r="X171" s="258"/>
      <c r="Y171" s="258"/>
      <c r="Z171" s="258"/>
    </row>
    <row r="172" spans="1:26" hidden="1" outlineLevel="1">
      <c r="A172" s="271"/>
      <c r="B172" s="274">
        <v>0</v>
      </c>
      <c r="C172" s="271"/>
      <c r="D172" s="271"/>
      <c r="E172" s="292"/>
      <c r="F172" s="292"/>
      <c r="G172" s="276"/>
      <c r="H172" s="275"/>
      <c r="I172" s="275"/>
      <c r="J172" s="289"/>
      <c r="K172" s="275"/>
      <c r="L172" s="279"/>
      <c r="M172" s="310"/>
      <c r="N172" s="310"/>
      <c r="O172" s="271"/>
      <c r="P172" s="271"/>
      <c r="Q172" s="271"/>
      <c r="R172" s="271"/>
      <c r="S172" s="258"/>
      <c r="T172" s="258"/>
      <c r="U172" s="258"/>
      <c r="V172" s="258"/>
      <c r="W172" s="258"/>
      <c r="X172" s="258"/>
      <c r="Y172" s="258"/>
      <c r="Z172" s="258"/>
    </row>
    <row r="173" spans="1:26" ht="12.75" hidden="1" customHeight="1" outlineLevel="1">
      <c r="A173" s="271"/>
      <c r="B173" s="271"/>
      <c r="C173" s="669" t="s">
        <v>28</v>
      </c>
      <c r="D173" s="670"/>
      <c r="E173" s="275">
        <v>0</v>
      </c>
      <c r="F173" s="275">
        <v>0</v>
      </c>
      <c r="G173" s="276"/>
      <c r="H173" s="277" t="s">
        <v>67</v>
      </c>
      <c r="I173" s="278"/>
      <c r="J173" s="275">
        <v>0</v>
      </c>
      <c r="K173" s="275">
        <v>0</v>
      </c>
      <c r="L173" s="279"/>
      <c r="M173" s="310"/>
      <c r="N173" s="310"/>
      <c r="O173" s="271"/>
      <c r="P173" s="271"/>
      <c r="Q173" s="271"/>
      <c r="R173" s="271"/>
      <c r="S173" s="258"/>
      <c r="T173" s="258"/>
      <c r="U173" s="258"/>
      <c r="V173" s="258"/>
      <c r="W173" s="258"/>
      <c r="X173" s="258"/>
      <c r="Y173" s="258"/>
      <c r="Z173" s="258"/>
    </row>
    <row r="174" spans="1:26" ht="12.75" hidden="1" customHeight="1" outlineLevel="1">
      <c r="A174" s="271"/>
      <c r="B174" s="271"/>
      <c r="C174" s="671" t="s">
        <v>84</v>
      </c>
      <c r="D174" s="320">
        <v>0</v>
      </c>
      <c r="E174" s="275"/>
      <c r="F174" s="275"/>
      <c r="G174" s="276"/>
      <c r="H174" s="671" t="s">
        <v>84</v>
      </c>
      <c r="I174" s="320">
        <v>0</v>
      </c>
      <c r="J174" s="275">
        <v>0</v>
      </c>
      <c r="K174" s="275">
        <v>0</v>
      </c>
      <c r="L174" s="279"/>
      <c r="M174" s="310"/>
      <c r="N174" s="310"/>
      <c r="O174" s="271"/>
      <c r="P174" s="271"/>
      <c r="Q174" s="271"/>
      <c r="R174" s="271"/>
      <c r="S174" s="258"/>
      <c r="T174" s="258"/>
      <c r="U174" s="258"/>
      <c r="V174" s="258"/>
      <c r="W174" s="258"/>
      <c r="X174" s="258"/>
      <c r="Y174" s="258"/>
      <c r="Z174" s="258"/>
    </row>
    <row r="175" spans="1:26" ht="12.75" hidden="1" customHeight="1" outlineLevel="1">
      <c r="A175" s="271"/>
      <c r="B175" s="271"/>
      <c r="C175" s="672"/>
      <c r="D175" s="280">
        <v>1</v>
      </c>
      <c r="E175" s="275">
        <v>0</v>
      </c>
      <c r="F175" s="275">
        <v>0</v>
      </c>
      <c r="G175" s="276"/>
      <c r="H175" s="672"/>
      <c r="I175" s="280">
        <v>1</v>
      </c>
      <c r="J175" s="275">
        <v>0</v>
      </c>
      <c r="K175" s="275">
        <v>0</v>
      </c>
      <c r="L175" s="279"/>
      <c r="M175" s="310"/>
      <c r="N175" s="310"/>
      <c r="O175" s="271"/>
      <c r="P175" s="271"/>
      <c r="Q175" s="271"/>
      <c r="R175" s="271"/>
      <c r="S175" s="258"/>
      <c r="T175" s="258"/>
      <c r="U175" s="258"/>
      <c r="V175" s="258"/>
      <c r="W175" s="258"/>
      <c r="X175" s="258"/>
      <c r="Y175" s="258"/>
      <c r="Z175" s="258"/>
    </row>
    <row r="176" spans="1:26" hidden="1" outlineLevel="1">
      <c r="A176" s="271"/>
      <c r="B176" s="271"/>
      <c r="C176" s="672"/>
      <c r="D176" s="280">
        <v>2</v>
      </c>
      <c r="E176" s="275">
        <v>0</v>
      </c>
      <c r="F176" s="275">
        <v>0</v>
      </c>
      <c r="G176" s="276"/>
      <c r="H176" s="672"/>
      <c r="I176" s="280">
        <v>2</v>
      </c>
      <c r="J176" s="275">
        <v>0</v>
      </c>
      <c r="K176" s="275">
        <v>0</v>
      </c>
      <c r="L176" s="279"/>
      <c r="M176" s="310"/>
      <c r="N176" s="310"/>
      <c r="O176" s="271"/>
      <c r="P176" s="271"/>
      <c r="Q176" s="271"/>
      <c r="R176" s="271"/>
      <c r="S176" s="258"/>
      <c r="T176" s="258"/>
      <c r="U176" s="258"/>
      <c r="V176" s="258"/>
      <c r="W176" s="258"/>
      <c r="X176" s="258"/>
      <c r="Y176" s="258"/>
      <c r="Z176" s="258"/>
    </row>
    <row r="177" spans="1:26" hidden="1" outlineLevel="1">
      <c r="A177" s="271"/>
      <c r="B177" s="271"/>
      <c r="C177" s="672"/>
      <c r="D177" s="280">
        <v>3</v>
      </c>
      <c r="E177" s="275">
        <v>0</v>
      </c>
      <c r="F177" s="275">
        <v>0</v>
      </c>
      <c r="G177" s="276"/>
      <c r="H177" s="672"/>
      <c r="I177" s="280">
        <v>3</v>
      </c>
      <c r="J177" s="275">
        <v>0</v>
      </c>
      <c r="K177" s="275">
        <v>0</v>
      </c>
      <c r="L177" s="279"/>
      <c r="M177" s="310"/>
      <c r="N177" s="310"/>
      <c r="O177" s="271"/>
      <c r="P177" s="271"/>
      <c r="Q177" s="271"/>
      <c r="R177" s="271"/>
      <c r="S177" s="258"/>
      <c r="T177" s="258"/>
      <c r="U177" s="258"/>
      <c r="V177" s="258"/>
      <c r="W177" s="258"/>
      <c r="X177" s="258"/>
      <c r="Y177" s="258"/>
      <c r="Z177" s="258"/>
    </row>
    <row r="178" spans="1:26" hidden="1" outlineLevel="1">
      <c r="A178" s="271"/>
      <c r="B178" s="271"/>
      <c r="C178" s="672"/>
      <c r="D178" s="280">
        <v>4</v>
      </c>
      <c r="E178" s="275">
        <v>0</v>
      </c>
      <c r="F178" s="275">
        <v>0</v>
      </c>
      <c r="G178" s="276"/>
      <c r="H178" s="672"/>
      <c r="I178" s="280">
        <v>4</v>
      </c>
      <c r="J178" s="275">
        <v>0</v>
      </c>
      <c r="K178" s="275">
        <v>0</v>
      </c>
      <c r="L178" s="279"/>
      <c r="M178" s="310"/>
      <c r="N178" s="310"/>
      <c r="O178" s="271"/>
      <c r="P178" s="271"/>
      <c r="Q178" s="271"/>
      <c r="R178" s="271"/>
      <c r="S178" s="258"/>
      <c r="T178" s="258"/>
      <c r="U178" s="258"/>
      <c r="V178" s="258"/>
      <c r="W178" s="258"/>
      <c r="X178" s="258"/>
      <c r="Y178" s="258"/>
      <c r="Z178" s="258"/>
    </row>
    <row r="179" spans="1:26" hidden="1" outlineLevel="1">
      <c r="A179" s="271"/>
      <c r="B179" s="271"/>
      <c r="C179" s="672"/>
      <c r="D179" s="280">
        <v>5</v>
      </c>
      <c r="E179" s="275">
        <v>0</v>
      </c>
      <c r="F179" s="275">
        <v>0</v>
      </c>
      <c r="G179" s="276"/>
      <c r="H179" s="672"/>
      <c r="I179" s="280">
        <v>5</v>
      </c>
      <c r="J179" s="275">
        <v>0</v>
      </c>
      <c r="K179" s="275">
        <v>0</v>
      </c>
      <c r="L179" s="279"/>
      <c r="M179" s="310"/>
      <c r="N179" s="310"/>
      <c r="O179" s="271"/>
      <c r="P179" s="271"/>
      <c r="Q179" s="271"/>
      <c r="R179" s="271"/>
      <c r="S179" s="258"/>
      <c r="T179" s="258"/>
      <c r="U179" s="258"/>
      <c r="V179" s="258"/>
      <c r="W179" s="258"/>
      <c r="X179" s="258"/>
      <c r="Y179" s="258"/>
      <c r="Z179" s="258"/>
    </row>
    <row r="180" spans="1:26" hidden="1" outlineLevel="1">
      <c r="A180" s="271"/>
      <c r="B180" s="271"/>
      <c r="C180" s="672"/>
      <c r="D180" s="280">
        <v>6</v>
      </c>
      <c r="E180" s="275">
        <v>0</v>
      </c>
      <c r="F180" s="275">
        <v>0</v>
      </c>
      <c r="G180" s="276"/>
      <c r="H180" s="672"/>
      <c r="I180" s="280">
        <v>6</v>
      </c>
      <c r="J180" s="275">
        <v>0</v>
      </c>
      <c r="K180" s="275">
        <v>0</v>
      </c>
      <c r="L180" s="279"/>
      <c r="M180" s="310"/>
      <c r="N180" s="310"/>
      <c r="O180" s="271"/>
      <c r="P180" s="271"/>
      <c r="Q180" s="271"/>
      <c r="R180" s="271"/>
      <c r="S180" s="258"/>
      <c r="T180" s="258"/>
      <c r="U180" s="258"/>
      <c r="V180" s="258"/>
      <c r="W180" s="258"/>
      <c r="X180" s="258"/>
      <c r="Y180" s="258"/>
      <c r="Z180" s="258"/>
    </row>
    <row r="181" spans="1:26" hidden="1" outlineLevel="1">
      <c r="A181" s="271"/>
      <c r="B181" s="271"/>
      <c r="C181" s="672"/>
      <c r="D181" s="280">
        <v>7</v>
      </c>
      <c r="E181" s="275">
        <v>0</v>
      </c>
      <c r="F181" s="275">
        <v>0</v>
      </c>
      <c r="G181" s="276"/>
      <c r="H181" s="672"/>
      <c r="I181" s="280">
        <v>7</v>
      </c>
      <c r="J181" s="275">
        <v>0</v>
      </c>
      <c r="K181" s="275">
        <v>0</v>
      </c>
      <c r="L181" s="279"/>
      <c r="M181" s="310"/>
      <c r="N181" s="310"/>
      <c r="O181" s="271"/>
      <c r="P181" s="271"/>
      <c r="Q181" s="271"/>
      <c r="R181" s="271"/>
      <c r="S181" s="258"/>
      <c r="T181" s="258"/>
      <c r="U181" s="258"/>
      <c r="V181" s="258"/>
      <c r="W181" s="258"/>
      <c r="X181" s="258"/>
      <c r="Y181" s="258"/>
      <c r="Z181" s="258"/>
    </row>
    <row r="182" spans="1:26" hidden="1" outlineLevel="1">
      <c r="A182" s="271"/>
      <c r="B182" s="271"/>
      <c r="C182" s="672"/>
      <c r="D182" s="280">
        <v>8</v>
      </c>
      <c r="E182" s="275">
        <v>0</v>
      </c>
      <c r="F182" s="275">
        <v>0</v>
      </c>
      <c r="G182" s="276"/>
      <c r="H182" s="672"/>
      <c r="I182" s="280">
        <v>8</v>
      </c>
      <c r="J182" s="275">
        <v>0</v>
      </c>
      <c r="K182" s="275">
        <v>0</v>
      </c>
      <c r="L182" s="279"/>
      <c r="M182" s="310"/>
      <c r="N182" s="310"/>
      <c r="O182" s="271"/>
      <c r="P182" s="271"/>
      <c r="Q182" s="271"/>
      <c r="R182" s="271"/>
      <c r="S182" s="258"/>
      <c r="T182" s="258"/>
      <c r="U182" s="258"/>
      <c r="V182" s="258"/>
      <c r="W182" s="258"/>
      <c r="X182" s="258"/>
      <c r="Y182" s="258"/>
      <c r="Z182" s="258"/>
    </row>
    <row r="183" spans="1:26" hidden="1" outlineLevel="1">
      <c r="A183" s="271"/>
      <c r="B183" s="271"/>
      <c r="C183" s="672"/>
      <c r="D183" s="280">
        <v>9</v>
      </c>
      <c r="E183" s="275">
        <v>0</v>
      </c>
      <c r="F183" s="275">
        <v>0</v>
      </c>
      <c r="G183" s="276"/>
      <c r="H183" s="672"/>
      <c r="I183" s="280">
        <v>9</v>
      </c>
      <c r="J183" s="275">
        <v>0</v>
      </c>
      <c r="K183" s="275">
        <v>0</v>
      </c>
      <c r="L183" s="279"/>
      <c r="M183" s="310"/>
      <c r="N183" s="310"/>
      <c r="O183" s="271"/>
      <c r="P183" s="271"/>
      <c r="Q183" s="271"/>
      <c r="R183" s="271"/>
      <c r="S183" s="258"/>
      <c r="T183" s="258"/>
      <c r="U183" s="258"/>
      <c r="V183" s="258"/>
      <c r="W183" s="258"/>
      <c r="X183" s="258"/>
      <c r="Y183" s="258"/>
      <c r="Z183" s="258"/>
    </row>
    <row r="184" spans="1:26" hidden="1" outlineLevel="1">
      <c r="A184" s="271"/>
      <c r="B184" s="271"/>
      <c r="C184" s="673"/>
      <c r="D184" s="281">
        <v>10</v>
      </c>
      <c r="E184" s="275">
        <v>0</v>
      </c>
      <c r="F184" s="275">
        <v>0</v>
      </c>
      <c r="G184" s="276"/>
      <c r="H184" s="673"/>
      <c r="I184" s="281">
        <v>10</v>
      </c>
      <c r="J184" s="275">
        <v>0</v>
      </c>
      <c r="K184" s="275">
        <v>0</v>
      </c>
      <c r="M184" s="310"/>
      <c r="N184" s="310"/>
      <c r="O184" s="271"/>
      <c r="P184" s="271"/>
      <c r="Q184" s="271"/>
      <c r="R184" s="271"/>
      <c r="S184" s="258"/>
      <c r="T184" s="258"/>
      <c r="U184" s="258"/>
      <c r="V184" s="258"/>
      <c r="W184" s="258"/>
      <c r="X184" s="258"/>
      <c r="Y184" s="258"/>
      <c r="Z184" s="258"/>
    </row>
    <row r="185" spans="1:26" collapsed="1">
      <c r="A185" s="271"/>
      <c r="B185" s="271"/>
      <c r="C185" s="291">
        <v>0</v>
      </c>
      <c r="D185" s="271"/>
      <c r="E185" s="275">
        <v>0</v>
      </c>
      <c r="F185" s="275">
        <v>0</v>
      </c>
      <c r="G185" s="276"/>
      <c r="H185" s="283"/>
      <c r="I185" s="275"/>
      <c r="J185" s="309">
        <v>0</v>
      </c>
      <c r="K185" s="309">
        <v>0</v>
      </c>
      <c r="L185" s="279"/>
      <c r="M185" s="310"/>
      <c r="N185" s="310"/>
      <c r="O185" s="271"/>
      <c r="P185" s="271"/>
      <c r="Q185" s="271"/>
      <c r="R185" s="271"/>
      <c r="S185" s="258"/>
      <c r="T185" s="258"/>
      <c r="U185" s="258"/>
      <c r="V185" s="258"/>
      <c r="W185" s="258"/>
      <c r="X185" s="258"/>
      <c r="Y185" s="258"/>
      <c r="Z185" s="258"/>
    </row>
    <row r="186" spans="1:26" hidden="1" outlineLevel="1">
      <c r="A186" s="271"/>
      <c r="B186" s="271"/>
      <c r="C186" s="291"/>
      <c r="D186" s="271"/>
      <c r="E186" s="275"/>
      <c r="F186" s="275"/>
      <c r="G186" s="276"/>
      <c r="H186" s="275"/>
      <c r="I186" s="275"/>
      <c r="J186" s="289"/>
      <c r="K186" s="275"/>
      <c r="L186" s="279"/>
      <c r="M186" s="310"/>
      <c r="N186" s="310"/>
      <c r="O186" s="271"/>
      <c r="P186" s="271"/>
      <c r="Q186" s="271"/>
      <c r="R186" s="271"/>
      <c r="S186" s="258"/>
      <c r="T186" s="258"/>
      <c r="U186" s="258"/>
      <c r="V186" s="258"/>
      <c r="W186" s="258"/>
      <c r="X186" s="258"/>
      <c r="Y186" s="258"/>
      <c r="Z186" s="258"/>
    </row>
    <row r="187" spans="1:26" hidden="1" outlineLevel="1">
      <c r="A187" s="271"/>
      <c r="B187" s="274">
        <v>0</v>
      </c>
      <c r="C187" s="271"/>
      <c r="D187" s="271"/>
      <c r="E187" s="292"/>
      <c r="F187" s="292"/>
      <c r="G187" s="276"/>
      <c r="H187" s="275"/>
      <c r="I187" s="275"/>
      <c r="J187" s="289"/>
      <c r="K187" s="275"/>
      <c r="L187" s="279"/>
      <c r="M187" s="310"/>
      <c r="N187" s="310"/>
      <c r="O187" s="271"/>
      <c r="P187" s="271"/>
      <c r="Q187" s="271"/>
      <c r="R187" s="271"/>
      <c r="S187" s="258"/>
      <c r="T187" s="258"/>
      <c r="U187" s="258"/>
      <c r="V187" s="258"/>
      <c r="W187" s="258"/>
      <c r="X187" s="258"/>
      <c r="Y187" s="258"/>
      <c r="Z187" s="258"/>
    </row>
    <row r="188" spans="1:26" ht="12.75" hidden="1" customHeight="1" outlineLevel="1">
      <c r="A188" s="271"/>
      <c r="B188" s="271"/>
      <c r="C188" s="669" t="s">
        <v>28</v>
      </c>
      <c r="D188" s="670"/>
      <c r="E188" s="275">
        <v>0</v>
      </c>
      <c r="F188" s="275">
        <v>0</v>
      </c>
      <c r="G188" s="276"/>
      <c r="H188" s="277" t="s">
        <v>67</v>
      </c>
      <c r="I188" s="278"/>
      <c r="J188" s="275">
        <v>0</v>
      </c>
      <c r="K188" s="275">
        <v>0</v>
      </c>
      <c r="L188" s="279"/>
      <c r="M188" s="310"/>
      <c r="N188" s="310"/>
      <c r="O188" s="271"/>
      <c r="P188" s="271"/>
      <c r="Q188" s="271"/>
      <c r="R188" s="271"/>
      <c r="S188" s="258"/>
      <c r="T188" s="258"/>
      <c r="U188" s="258"/>
      <c r="V188" s="258"/>
      <c r="W188" s="258"/>
      <c r="X188" s="258"/>
      <c r="Y188" s="258"/>
      <c r="Z188" s="258"/>
    </row>
    <row r="189" spans="1:26" ht="12.75" hidden="1" customHeight="1" outlineLevel="1">
      <c r="A189" s="271"/>
      <c r="B189" s="271"/>
      <c r="C189" s="671" t="s">
        <v>84</v>
      </c>
      <c r="D189" s="320">
        <v>0</v>
      </c>
      <c r="E189" s="275"/>
      <c r="F189" s="275"/>
      <c r="G189" s="276"/>
      <c r="H189" s="671" t="s">
        <v>84</v>
      </c>
      <c r="I189" s="320">
        <v>0</v>
      </c>
      <c r="J189" s="275">
        <v>0</v>
      </c>
      <c r="K189" s="275">
        <v>0</v>
      </c>
      <c r="L189" s="279"/>
      <c r="M189" s="310"/>
      <c r="N189" s="310"/>
      <c r="O189" s="271"/>
      <c r="P189" s="271"/>
      <c r="Q189" s="271"/>
      <c r="R189" s="271"/>
      <c r="S189" s="258"/>
      <c r="T189" s="258"/>
      <c r="U189" s="258"/>
      <c r="V189" s="258"/>
      <c r="W189" s="258"/>
      <c r="X189" s="258"/>
      <c r="Y189" s="258"/>
      <c r="Z189" s="258"/>
    </row>
    <row r="190" spans="1:26" ht="12.75" hidden="1" customHeight="1" outlineLevel="1">
      <c r="A190" s="271"/>
      <c r="B190" s="271"/>
      <c r="C190" s="672"/>
      <c r="D190" s="280">
        <v>1</v>
      </c>
      <c r="E190" s="275">
        <v>0</v>
      </c>
      <c r="F190" s="275">
        <v>0</v>
      </c>
      <c r="G190" s="276"/>
      <c r="H190" s="672"/>
      <c r="I190" s="280">
        <v>1</v>
      </c>
      <c r="J190" s="275">
        <v>0</v>
      </c>
      <c r="K190" s="275">
        <v>0</v>
      </c>
      <c r="L190" s="279"/>
      <c r="M190" s="310"/>
      <c r="N190" s="310"/>
      <c r="O190" s="271"/>
      <c r="P190" s="271"/>
      <c r="Q190" s="271"/>
      <c r="R190" s="271"/>
      <c r="S190" s="258"/>
      <c r="T190" s="258"/>
      <c r="U190" s="258"/>
      <c r="V190" s="258"/>
      <c r="W190" s="258"/>
      <c r="X190" s="258"/>
      <c r="Y190" s="258"/>
      <c r="Z190" s="258"/>
    </row>
    <row r="191" spans="1:26" hidden="1" outlineLevel="1">
      <c r="A191" s="271"/>
      <c r="B191" s="271"/>
      <c r="C191" s="672"/>
      <c r="D191" s="280">
        <v>2</v>
      </c>
      <c r="E191" s="275">
        <v>0</v>
      </c>
      <c r="F191" s="275">
        <v>0</v>
      </c>
      <c r="G191" s="276"/>
      <c r="H191" s="672"/>
      <c r="I191" s="280">
        <v>2</v>
      </c>
      <c r="J191" s="275">
        <v>0</v>
      </c>
      <c r="K191" s="275">
        <v>0</v>
      </c>
      <c r="L191" s="279"/>
      <c r="M191" s="310"/>
      <c r="N191" s="310"/>
      <c r="O191" s="271"/>
      <c r="P191" s="271"/>
      <c r="Q191" s="271"/>
      <c r="R191" s="271"/>
      <c r="S191" s="258"/>
      <c r="T191" s="258"/>
      <c r="U191" s="258"/>
      <c r="V191" s="258"/>
      <c r="W191" s="258"/>
      <c r="X191" s="258"/>
      <c r="Y191" s="258"/>
      <c r="Z191" s="258"/>
    </row>
    <row r="192" spans="1:26" hidden="1" outlineLevel="1">
      <c r="A192" s="271"/>
      <c r="B192" s="271"/>
      <c r="C192" s="672"/>
      <c r="D192" s="280">
        <v>3</v>
      </c>
      <c r="E192" s="275">
        <v>0</v>
      </c>
      <c r="F192" s="275">
        <v>0</v>
      </c>
      <c r="G192" s="276"/>
      <c r="H192" s="672"/>
      <c r="I192" s="280">
        <v>3</v>
      </c>
      <c r="J192" s="275">
        <v>0</v>
      </c>
      <c r="K192" s="275">
        <v>0</v>
      </c>
      <c r="L192" s="279"/>
      <c r="M192" s="310"/>
      <c r="N192" s="310"/>
      <c r="O192" s="271"/>
      <c r="P192" s="271"/>
      <c r="Q192" s="271"/>
      <c r="R192" s="271"/>
      <c r="S192" s="258"/>
      <c r="T192" s="258"/>
      <c r="U192" s="258"/>
      <c r="V192" s="258"/>
      <c r="W192" s="258"/>
      <c r="X192" s="258"/>
      <c r="Y192" s="258"/>
      <c r="Z192" s="258"/>
    </row>
    <row r="193" spans="1:26" hidden="1" outlineLevel="1">
      <c r="A193" s="271"/>
      <c r="B193" s="271"/>
      <c r="C193" s="672"/>
      <c r="D193" s="280">
        <v>4</v>
      </c>
      <c r="E193" s="275">
        <v>0</v>
      </c>
      <c r="F193" s="275">
        <v>0</v>
      </c>
      <c r="G193" s="276"/>
      <c r="H193" s="672"/>
      <c r="I193" s="280">
        <v>4</v>
      </c>
      <c r="J193" s="275">
        <v>0</v>
      </c>
      <c r="K193" s="275">
        <v>0</v>
      </c>
      <c r="L193" s="279"/>
      <c r="M193" s="310"/>
      <c r="N193" s="310"/>
      <c r="O193" s="271"/>
      <c r="P193" s="271"/>
      <c r="Q193" s="271"/>
      <c r="R193" s="271"/>
      <c r="S193" s="258"/>
      <c r="T193" s="258"/>
      <c r="U193" s="258"/>
      <c r="V193" s="258"/>
      <c r="W193" s="258"/>
      <c r="X193" s="258"/>
      <c r="Y193" s="258"/>
      <c r="Z193" s="258"/>
    </row>
    <row r="194" spans="1:26" hidden="1" outlineLevel="1">
      <c r="A194" s="271"/>
      <c r="B194" s="271"/>
      <c r="C194" s="672"/>
      <c r="D194" s="280">
        <v>5</v>
      </c>
      <c r="E194" s="275">
        <v>0</v>
      </c>
      <c r="F194" s="275">
        <v>0</v>
      </c>
      <c r="G194" s="276"/>
      <c r="H194" s="672"/>
      <c r="I194" s="280">
        <v>5</v>
      </c>
      <c r="J194" s="275">
        <v>0</v>
      </c>
      <c r="K194" s="275">
        <v>0</v>
      </c>
      <c r="L194" s="279"/>
      <c r="M194" s="310"/>
      <c r="N194" s="310"/>
      <c r="O194" s="271"/>
      <c r="P194" s="271"/>
      <c r="Q194" s="271"/>
      <c r="R194" s="271"/>
      <c r="S194" s="258"/>
      <c r="T194" s="258"/>
      <c r="U194" s="258"/>
      <c r="V194" s="258"/>
      <c r="W194" s="258"/>
      <c r="X194" s="258"/>
      <c r="Y194" s="258"/>
      <c r="Z194" s="258"/>
    </row>
    <row r="195" spans="1:26" hidden="1" outlineLevel="1">
      <c r="A195" s="271"/>
      <c r="B195" s="271"/>
      <c r="C195" s="672"/>
      <c r="D195" s="280">
        <v>6</v>
      </c>
      <c r="E195" s="275">
        <v>0</v>
      </c>
      <c r="F195" s="275">
        <v>0</v>
      </c>
      <c r="G195" s="276"/>
      <c r="H195" s="672"/>
      <c r="I195" s="280">
        <v>6</v>
      </c>
      <c r="J195" s="275">
        <v>0</v>
      </c>
      <c r="K195" s="275">
        <v>0</v>
      </c>
      <c r="L195" s="279"/>
      <c r="M195" s="310"/>
      <c r="N195" s="310"/>
      <c r="O195" s="271"/>
      <c r="P195" s="271"/>
      <c r="Q195" s="271"/>
      <c r="R195" s="271"/>
      <c r="S195" s="258"/>
      <c r="T195" s="258"/>
      <c r="U195" s="258"/>
      <c r="V195" s="258"/>
      <c r="W195" s="258"/>
      <c r="X195" s="258"/>
      <c r="Y195" s="258"/>
      <c r="Z195" s="258"/>
    </row>
    <row r="196" spans="1:26" hidden="1" outlineLevel="1">
      <c r="A196" s="271"/>
      <c r="B196" s="271"/>
      <c r="C196" s="672"/>
      <c r="D196" s="280">
        <v>7</v>
      </c>
      <c r="E196" s="275">
        <v>0</v>
      </c>
      <c r="F196" s="275">
        <v>0</v>
      </c>
      <c r="G196" s="276"/>
      <c r="H196" s="672"/>
      <c r="I196" s="280">
        <v>7</v>
      </c>
      <c r="J196" s="275">
        <v>0</v>
      </c>
      <c r="K196" s="275">
        <v>0</v>
      </c>
      <c r="L196" s="279"/>
      <c r="M196" s="310"/>
      <c r="N196" s="310"/>
      <c r="O196" s="271"/>
      <c r="P196" s="271"/>
      <c r="Q196" s="271"/>
      <c r="R196" s="271"/>
      <c r="S196" s="258"/>
      <c r="T196" s="258"/>
      <c r="U196" s="258"/>
      <c r="V196" s="258"/>
      <c r="W196" s="258"/>
      <c r="X196" s="258"/>
      <c r="Y196" s="258"/>
      <c r="Z196" s="258"/>
    </row>
    <row r="197" spans="1:26" hidden="1" outlineLevel="1">
      <c r="A197" s="271"/>
      <c r="B197" s="271"/>
      <c r="C197" s="672"/>
      <c r="D197" s="280">
        <v>8</v>
      </c>
      <c r="E197" s="275">
        <v>0</v>
      </c>
      <c r="F197" s="275">
        <v>0</v>
      </c>
      <c r="G197" s="276"/>
      <c r="H197" s="672"/>
      <c r="I197" s="280">
        <v>8</v>
      </c>
      <c r="J197" s="275">
        <v>0</v>
      </c>
      <c r="K197" s="275">
        <v>0</v>
      </c>
      <c r="L197" s="279"/>
      <c r="M197" s="310"/>
      <c r="N197" s="310"/>
      <c r="O197" s="271"/>
      <c r="P197" s="271"/>
      <c r="Q197" s="271"/>
      <c r="R197" s="271"/>
      <c r="S197" s="258"/>
      <c r="T197" s="258"/>
      <c r="U197" s="258"/>
      <c r="V197" s="258"/>
      <c r="W197" s="258"/>
      <c r="X197" s="258"/>
      <c r="Y197" s="258"/>
      <c r="Z197" s="258"/>
    </row>
    <row r="198" spans="1:26" hidden="1" outlineLevel="1">
      <c r="A198" s="271"/>
      <c r="B198" s="271"/>
      <c r="C198" s="672"/>
      <c r="D198" s="280">
        <v>9</v>
      </c>
      <c r="E198" s="275">
        <v>0</v>
      </c>
      <c r="F198" s="275">
        <v>0</v>
      </c>
      <c r="G198" s="276"/>
      <c r="H198" s="672"/>
      <c r="I198" s="280">
        <v>9</v>
      </c>
      <c r="J198" s="275">
        <v>0</v>
      </c>
      <c r="K198" s="275">
        <v>0</v>
      </c>
      <c r="L198" s="279"/>
      <c r="M198" s="310"/>
      <c r="N198" s="310"/>
      <c r="O198" s="271"/>
      <c r="P198" s="271"/>
      <c r="Q198" s="271"/>
      <c r="R198" s="271"/>
      <c r="S198" s="258"/>
      <c r="T198" s="258"/>
      <c r="U198" s="258"/>
      <c r="V198" s="258"/>
      <c r="W198" s="258"/>
      <c r="X198" s="258"/>
      <c r="Y198" s="258"/>
      <c r="Z198" s="258"/>
    </row>
    <row r="199" spans="1:26" hidden="1" outlineLevel="1">
      <c r="A199" s="271"/>
      <c r="B199" s="271"/>
      <c r="C199" s="673"/>
      <c r="D199" s="281">
        <v>10</v>
      </c>
      <c r="E199" s="275">
        <v>0</v>
      </c>
      <c r="F199" s="275">
        <v>0</v>
      </c>
      <c r="G199" s="276"/>
      <c r="H199" s="673"/>
      <c r="I199" s="281">
        <v>10</v>
      </c>
      <c r="J199" s="275">
        <v>0</v>
      </c>
      <c r="K199" s="275">
        <v>0</v>
      </c>
      <c r="M199" s="310"/>
      <c r="N199" s="310"/>
      <c r="O199" s="271"/>
      <c r="P199" s="271"/>
      <c r="Q199" s="271"/>
      <c r="R199" s="271"/>
      <c r="S199" s="258"/>
      <c r="T199" s="258"/>
      <c r="U199" s="258"/>
      <c r="V199" s="258"/>
      <c r="W199" s="258"/>
      <c r="X199" s="258"/>
      <c r="Y199" s="258"/>
      <c r="Z199" s="258"/>
    </row>
    <row r="200" spans="1:26" collapsed="1">
      <c r="A200" s="271"/>
      <c r="B200" s="271"/>
      <c r="C200" s="291">
        <v>0</v>
      </c>
      <c r="D200" s="271"/>
      <c r="E200" s="275">
        <v>0</v>
      </c>
      <c r="F200" s="275">
        <v>0</v>
      </c>
      <c r="G200" s="276"/>
      <c r="H200" s="283"/>
      <c r="I200" s="275"/>
      <c r="J200" s="309">
        <v>0</v>
      </c>
      <c r="K200" s="309">
        <v>0</v>
      </c>
      <c r="L200" s="279"/>
      <c r="M200" s="310"/>
      <c r="N200" s="310"/>
      <c r="O200" s="271"/>
      <c r="P200" s="271"/>
      <c r="Q200" s="271"/>
      <c r="R200" s="271"/>
      <c r="S200" s="258"/>
      <c r="T200" s="258"/>
      <c r="U200" s="258"/>
      <c r="V200" s="258"/>
      <c r="W200" s="258"/>
      <c r="X200" s="258"/>
      <c r="Y200" s="258"/>
      <c r="Z200" s="258"/>
    </row>
    <row r="201" spans="1:26" hidden="1" outlineLevel="1">
      <c r="A201" s="271"/>
      <c r="B201" s="271"/>
      <c r="C201" s="291"/>
      <c r="D201" s="271"/>
      <c r="E201" s="275"/>
      <c r="F201" s="275"/>
      <c r="G201" s="276"/>
      <c r="H201" s="275"/>
      <c r="I201" s="275"/>
      <c r="J201" s="289"/>
      <c r="K201" s="275"/>
      <c r="L201" s="279"/>
      <c r="M201" s="310"/>
      <c r="N201" s="310"/>
      <c r="O201" s="271"/>
      <c r="P201" s="271"/>
      <c r="Q201" s="271"/>
      <c r="R201" s="271"/>
      <c r="S201" s="258"/>
      <c r="T201" s="258"/>
      <c r="U201" s="258"/>
      <c r="V201" s="258"/>
      <c r="W201" s="258"/>
      <c r="X201" s="258"/>
      <c r="Y201" s="258"/>
      <c r="Z201" s="258"/>
    </row>
    <row r="202" spans="1:26" hidden="1" outlineLevel="1">
      <c r="A202" s="271"/>
      <c r="B202" s="274">
        <v>0</v>
      </c>
      <c r="C202" s="271"/>
      <c r="D202" s="271"/>
      <c r="E202" s="292"/>
      <c r="F202" s="292"/>
      <c r="G202" s="276"/>
      <c r="H202" s="275"/>
      <c r="I202" s="275"/>
      <c r="J202" s="289"/>
      <c r="K202" s="275"/>
      <c r="L202" s="279"/>
      <c r="M202" s="310"/>
      <c r="N202" s="310"/>
      <c r="O202" s="271"/>
      <c r="P202" s="271"/>
      <c r="Q202" s="271"/>
      <c r="R202" s="271"/>
      <c r="S202" s="258"/>
      <c r="T202" s="258"/>
      <c r="U202" s="258"/>
      <c r="V202" s="258"/>
      <c r="W202" s="258"/>
      <c r="X202" s="258"/>
      <c r="Y202" s="258"/>
      <c r="Z202" s="258"/>
    </row>
    <row r="203" spans="1:26" ht="12.75" hidden="1" customHeight="1" outlineLevel="1">
      <c r="A203" s="271"/>
      <c r="B203" s="271"/>
      <c r="C203" s="669" t="s">
        <v>28</v>
      </c>
      <c r="D203" s="670"/>
      <c r="E203" s="275">
        <v>0</v>
      </c>
      <c r="F203" s="275">
        <v>0</v>
      </c>
      <c r="G203" s="276"/>
      <c r="H203" s="277" t="s">
        <v>67</v>
      </c>
      <c r="I203" s="278"/>
      <c r="J203" s="275">
        <v>0</v>
      </c>
      <c r="K203" s="275">
        <v>0</v>
      </c>
      <c r="L203" s="279"/>
      <c r="M203" s="310"/>
      <c r="N203" s="310"/>
      <c r="O203" s="271"/>
      <c r="P203" s="271"/>
      <c r="Q203" s="271"/>
      <c r="R203" s="271"/>
      <c r="S203" s="258"/>
      <c r="T203" s="258"/>
      <c r="U203" s="258"/>
      <c r="V203" s="258"/>
      <c r="W203" s="258"/>
      <c r="X203" s="258"/>
      <c r="Y203" s="258"/>
      <c r="Z203" s="258"/>
    </row>
    <row r="204" spans="1:26" ht="12.75" hidden="1" customHeight="1" outlineLevel="1">
      <c r="A204" s="271"/>
      <c r="B204" s="271"/>
      <c r="C204" s="671" t="s">
        <v>84</v>
      </c>
      <c r="D204" s="320">
        <v>0</v>
      </c>
      <c r="E204" s="275"/>
      <c r="F204" s="275"/>
      <c r="G204" s="276"/>
      <c r="H204" s="671" t="s">
        <v>84</v>
      </c>
      <c r="I204" s="320">
        <v>0</v>
      </c>
      <c r="J204" s="275">
        <v>0</v>
      </c>
      <c r="K204" s="275">
        <v>0</v>
      </c>
      <c r="L204" s="279"/>
      <c r="M204" s="310"/>
      <c r="N204" s="310"/>
      <c r="O204" s="271"/>
      <c r="P204" s="271"/>
      <c r="Q204" s="271"/>
      <c r="R204" s="271"/>
      <c r="S204" s="258"/>
      <c r="T204" s="258"/>
      <c r="U204" s="258"/>
      <c r="V204" s="258"/>
      <c r="W204" s="258"/>
      <c r="X204" s="258"/>
      <c r="Y204" s="258"/>
      <c r="Z204" s="258"/>
    </row>
    <row r="205" spans="1:26" ht="12.75" hidden="1" customHeight="1" outlineLevel="1">
      <c r="A205" s="271"/>
      <c r="B205" s="271"/>
      <c r="C205" s="672"/>
      <c r="D205" s="280">
        <v>1</v>
      </c>
      <c r="E205" s="275">
        <v>0</v>
      </c>
      <c r="F205" s="275">
        <v>0</v>
      </c>
      <c r="G205" s="276"/>
      <c r="H205" s="672"/>
      <c r="I205" s="280">
        <v>1</v>
      </c>
      <c r="J205" s="275">
        <v>0</v>
      </c>
      <c r="K205" s="275">
        <v>0</v>
      </c>
      <c r="L205" s="279"/>
      <c r="M205" s="310"/>
      <c r="N205" s="310"/>
      <c r="O205" s="271"/>
      <c r="P205" s="271"/>
      <c r="Q205" s="271"/>
      <c r="R205" s="271"/>
      <c r="S205" s="258"/>
      <c r="T205" s="258"/>
      <c r="U205" s="258"/>
      <c r="V205" s="258"/>
      <c r="W205" s="258"/>
      <c r="X205" s="258"/>
      <c r="Y205" s="258"/>
      <c r="Z205" s="258"/>
    </row>
    <row r="206" spans="1:26" hidden="1" outlineLevel="1">
      <c r="A206" s="271"/>
      <c r="B206" s="271"/>
      <c r="C206" s="672"/>
      <c r="D206" s="280">
        <v>2</v>
      </c>
      <c r="E206" s="275">
        <v>0</v>
      </c>
      <c r="F206" s="275">
        <v>0</v>
      </c>
      <c r="G206" s="276"/>
      <c r="H206" s="672"/>
      <c r="I206" s="280">
        <v>2</v>
      </c>
      <c r="J206" s="275">
        <v>0</v>
      </c>
      <c r="K206" s="275">
        <v>0</v>
      </c>
      <c r="L206" s="279"/>
      <c r="M206" s="310"/>
      <c r="N206" s="310"/>
      <c r="O206" s="271"/>
      <c r="P206" s="271"/>
      <c r="Q206" s="271"/>
      <c r="R206" s="271"/>
      <c r="S206" s="258"/>
      <c r="T206" s="258"/>
      <c r="U206" s="258"/>
      <c r="V206" s="258"/>
      <c r="W206" s="258"/>
      <c r="X206" s="258"/>
      <c r="Y206" s="258"/>
      <c r="Z206" s="258"/>
    </row>
    <row r="207" spans="1:26" hidden="1" outlineLevel="1">
      <c r="A207" s="271"/>
      <c r="B207" s="271"/>
      <c r="C207" s="672"/>
      <c r="D207" s="280">
        <v>3</v>
      </c>
      <c r="E207" s="275">
        <v>0</v>
      </c>
      <c r="F207" s="275">
        <v>0</v>
      </c>
      <c r="G207" s="276"/>
      <c r="H207" s="672"/>
      <c r="I207" s="280">
        <v>3</v>
      </c>
      <c r="J207" s="275">
        <v>0</v>
      </c>
      <c r="K207" s="275">
        <v>0</v>
      </c>
      <c r="L207" s="279"/>
      <c r="M207" s="310"/>
      <c r="N207" s="310"/>
      <c r="O207" s="271"/>
      <c r="P207" s="271"/>
      <c r="Q207" s="271"/>
      <c r="R207" s="271"/>
      <c r="S207" s="258"/>
      <c r="T207" s="258"/>
      <c r="U207" s="258"/>
      <c r="V207" s="258"/>
      <c r="W207" s="258"/>
      <c r="X207" s="258"/>
      <c r="Y207" s="258"/>
      <c r="Z207" s="258"/>
    </row>
    <row r="208" spans="1:26" hidden="1" outlineLevel="1">
      <c r="A208" s="271"/>
      <c r="B208" s="271"/>
      <c r="C208" s="672"/>
      <c r="D208" s="280">
        <v>4</v>
      </c>
      <c r="E208" s="275">
        <v>0</v>
      </c>
      <c r="F208" s="275">
        <v>0</v>
      </c>
      <c r="G208" s="276"/>
      <c r="H208" s="672"/>
      <c r="I208" s="280">
        <v>4</v>
      </c>
      <c r="J208" s="275">
        <v>0</v>
      </c>
      <c r="K208" s="275">
        <v>0</v>
      </c>
      <c r="L208" s="279"/>
      <c r="M208" s="310"/>
      <c r="N208" s="310"/>
      <c r="O208" s="271"/>
      <c r="P208" s="271"/>
      <c r="Q208" s="271"/>
      <c r="R208" s="271"/>
      <c r="S208" s="258"/>
      <c r="T208" s="258"/>
      <c r="U208" s="258"/>
      <c r="V208" s="258"/>
      <c r="W208" s="258"/>
      <c r="X208" s="258"/>
      <c r="Y208" s="258"/>
      <c r="Z208" s="258"/>
    </row>
    <row r="209" spans="1:26" hidden="1" outlineLevel="1">
      <c r="A209" s="271"/>
      <c r="B209" s="271"/>
      <c r="C209" s="672"/>
      <c r="D209" s="280">
        <v>5</v>
      </c>
      <c r="E209" s="275">
        <v>0</v>
      </c>
      <c r="F209" s="275">
        <v>0</v>
      </c>
      <c r="G209" s="276"/>
      <c r="H209" s="672"/>
      <c r="I209" s="280">
        <v>5</v>
      </c>
      <c r="J209" s="275">
        <v>0</v>
      </c>
      <c r="K209" s="275">
        <v>0</v>
      </c>
      <c r="L209" s="279"/>
      <c r="M209" s="310"/>
      <c r="N209" s="310"/>
      <c r="O209" s="271"/>
      <c r="P209" s="271"/>
      <c r="Q209" s="271"/>
      <c r="R209" s="271"/>
      <c r="S209" s="258"/>
      <c r="T209" s="258"/>
      <c r="U209" s="258"/>
      <c r="V209" s="258"/>
      <c r="W209" s="258"/>
      <c r="X209" s="258"/>
      <c r="Y209" s="258"/>
      <c r="Z209" s="258"/>
    </row>
    <row r="210" spans="1:26" hidden="1" outlineLevel="1">
      <c r="A210" s="271"/>
      <c r="B210" s="271"/>
      <c r="C210" s="672"/>
      <c r="D210" s="280">
        <v>6</v>
      </c>
      <c r="E210" s="275">
        <v>0</v>
      </c>
      <c r="F210" s="275">
        <v>0</v>
      </c>
      <c r="G210" s="276"/>
      <c r="H210" s="672"/>
      <c r="I210" s="280">
        <v>6</v>
      </c>
      <c r="J210" s="275">
        <v>0</v>
      </c>
      <c r="K210" s="275">
        <v>0</v>
      </c>
      <c r="L210" s="279"/>
      <c r="M210" s="310"/>
      <c r="N210" s="310"/>
      <c r="O210" s="271"/>
      <c r="P210" s="271"/>
      <c r="Q210" s="271"/>
      <c r="R210" s="271"/>
      <c r="S210" s="258"/>
      <c r="T210" s="258"/>
      <c r="U210" s="258"/>
      <c r="V210" s="258"/>
      <c r="W210" s="258"/>
      <c r="X210" s="258"/>
      <c r="Y210" s="258"/>
      <c r="Z210" s="258"/>
    </row>
    <row r="211" spans="1:26" hidden="1" outlineLevel="1">
      <c r="A211" s="271"/>
      <c r="B211" s="271"/>
      <c r="C211" s="672"/>
      <c r="D211" s="280">
        <v>7</v>
      </c>
      <c r="E211" s="275">
        <v>0</v>
      </c>
      <c r="F211" s="275">
        <v>0</v>
      </c>
      <c r="G211" s="276"/>
      <c r="H211" s="672"/>
      <c r="I211" s="280">
        <v>7</v>
      </c>
      <c r="J211" s="275">
        <v>0</v>
      </c>
      <c r="K211" s="275">
        <v>0</v>
      </c>
      <c r="L211" s="279"/>
      <c r="M211" s="310"/>
      <c r="N211" s="310"/>
      <c r="O211" s="271"/>
      <c r="P211" s="271"/>
      <c r="Q211" s="271"/>
      <c r="R211" s="271"/>
      <c r="S211" s="258"/>
      <c r="T211" s="258"/>
      <c r="U211" s="258"/>
      <c r="V211" s="258"/>
      <c r="W211" s="258"/>
      <c r="X211" s="258"/>
      <c r="Y211" s="258"/>
      <c r="Z211" s="258"/>
    </row>
    <row r="212" spans="1:26" hidden="1" outlineLevel="1">
      <c r="A212" s="271"/>
      <c r="B212" s="271"/>
      <c r="C212" s="672"/>
      <c r="D212" s="280">
        <v>8</v>
      </c>
      <c r="E212" s="275">
        <v>0</v>
      </c>
      <c r="F212" s="275">
        <v>0</v>
      </c>
      <c r="G212" s="276"/>
      <c r="H212" s="672"/>
      <c r="I212" s="280">
        <v>8</v>
      </c>
      <c r="J212" s="275">
        <v>0</v>
      </c>
      <c r="K212" s="275">
        <v>0</v>
      </c>
      <c r="L212" s="279"/>
      <c r="M212" s="310"/>
      <c r="N212" s="310"/>
      <c r="O212" s="271"/>
      <c r="P212" s="271"/>
      <c r="Q212" s="271"/>
      <c r="R212" s="271"/>
      <c r="S212" s="258"/>
      <c r="T212" s="258"/>
      <c r="U212" s="258"/>
      <c r="V212" s="258"/>
      <c r="W212" s="258"/>
      <c r="X212" s="258"/>
      <c r="Y212" s="258"/>
      <c r="Z212" s="258"/>
    </row>
    <row r="213" spans="1:26" hidden="1" outlineLevel="1">
      <c r="A213" s="271"/>
      <c r="B213" s="271"/>
      <c r="C213" s="672"/>
      <c r="D213" s="280">
        <v>9</v>
      </c>
      <c r="E213" s="275">
        <v>0</v>
      </c>
      <c r="F213" s="275">
        <v>0</v>
      </c>
      <c r="G213" s="276"/>
      <c r="H213" s="672"/>
      <c r="I213" s="280">
        <v>9</v>
      </c>
      <c r="J213" s="275">
        <v>0</v>
      </c>
      <c r="K213" s="275">
        <v>0</v>
      </c>
      <c r="L213" s="279"/>
      <c r="M213" s="310"/>
      <c r="N213" s="310"/>
      <c r="O213" s="271"/>
      <c r="P213" s="271"/>
      <c r="Q213" s="271"/>
      <c r="R213" s="271"/>
      <c r="S213" s="258"/>
      <c r="T213" s="258"/>
      <c r="U213" s="258"/>
      <c r="V213" s="258"/>
      <c r="W213" s="258"/>
      <c r="X213" s="258"/>
      <c r="Y213" s="258"/>
      <c r="Z213" s="258"/>
    </row>
    <row r="214" spans="1:26" hidden="1" outlineLevel="1">
      <c r="A214" s="271"/>
      <c r="B214" s="271"/>
      <c r="C214" s="673"/>
      <c r="D214" s="281">
        <v>10</v>
      </c>
      <c r="E214" s="275">
        <v>0</v>
      </c>
      <c r="F214" s="275">
        <v>0</v>
      </c>
      <c r="G214" s="276"/>
      <c r="H214" s="673"/>
      <c r="I214" s="281">
        <v>10</v>
      </c>
      <c r="J214" s="275">
        <v>0</v>
      </c>
      <c r="K214" s="275">
        <v>0</v>
      </c>
      <c r="M214" s="310"/>
      <c r="N214" s="310"/>
      <c r="O214" s="271"/>
      <c r="P214" s="271"/>
      <c r="Q214" s="271"/>
      <c r="R214" s="271"/>
      <c r="S214" s="258"/>
      <c r="T214" s="258"/>
      <c r="U214" s="258"/>
      <c r="V214" s="258"/>
      <c r="W214" s="258"/>
      <c r="X214" s="258"/>
      <c r="Y214" s="258"/>
      <c r="Z214" s="258"/>
    </row>
    <row r="215" spans="1:26" collapsed="1">
      <c r="A215" s="271"/>
      <c r="B215" s="271"/>
      <c r="C215" s="291">
        <v>0</v>
      </c>
      <c r="D215" s="271"/>
      <c r="E215" s="275">
        <v>0</v>
      </c>
      <c r="F215" s="275">
        <v>0</v>
      </c>
      <c r="G215" s="276"/>
      <c r="H215" s="283"/>
      <c r="I215" s="275"/>
      <c r="J215" s="309">
        <v>0</v>
      </c>
      <c r="K215" s="309">
        <v>0</v>
      </c>
      <c r="L215" s="279"/>
      <c r="M215" s="310"/>
      <c r="N215" s="310"/>
      <c r="O215" s="271"/>
      <c r="P215" s="271"/>
      <c r="Q215" s="271"/>
      <c r="R215" s="271"/>
      <c r="S215" s="258"/>
      <c r="T215" s="258"/>
      <c r="U215" s="258"/>
      <c r="V215" s="258"/>
      <c r="W215" s="258"/>
      <c r="X215" s="258"/>
      <c r="Y215" s="258"/>
      <c r="Z215" s="258"/>
    </row>
    <row r="216" spans="1:26" hidden="1" outlineLevel="1">
      <c r="A216" s="271"/>
      <c r="B216" s="271"/>
      <c r="C216" s="291"/>
      <c r="D216" s="271"/>
      <c r="E216" s="275"/>
      <c r="F216" s="275"/>
      <c r="G216" s="276"/>
      <c r="H216" s="275"/>
      <c r="I216" s="275"/>
      <c r="J216" s="289"/>
      <c r="K216" s="275"/>
      <c r="L216" s="279"/>
      <c r="M216" s="310"/>
      <c r="N216" s="310"/>
      <c r="O216" s="271"/>
      <c r="P216" s="271"/>
      <c r="Q216" s="271"/>
      <c r="R216" s="271"/>
      <c r="S216" s="258"/>
      <c r="T216" s="258"/>
      <c r="U216" s="258"/>
      <c r="V216" s="258"/>
      <c r="W216" s="258"/>
      <c r="X216" s="258"/>
      <c r="Y216" s="258"/>
      <c r="Z216" s="258"/>
    </row>
    <row r="217" spans="1:26" hidden="1" outlineLevel="1">
      <c r="A217" s="271"/>
      <c r="B217" s="274">
        <v>0</v>
      </c>
      <c r="C217" s="271"/>
      <c r="D217" s="271"/>
      <c r="E217" s="292"/>
      <c r="F217" s="292"/>
      <c r="G217" s="276"/>
      <c r="H217" s="275"/>
      <c r="I217" s="275"/>
      <c r="J217" s="289"/>
      <c r="K217" s="275"/>
      <c r="L217" s="279"/>
      <c r="M217" s="310"/>
      <c r="N217" s="310"/>
      <c r="O217" s="271"/>
      <c r="P217" s="271"/>
      <c r="Q217" s="271"/>
      <c r="R217" s="271"/>
      <c r="S217" s="258"/>
      <c r="T217" s="258"/>
      <c r="U217" s="258"/>
      <c r="V217" s="258"/>
      <c r="W217" s="258"/>
      <c r="X217" s="258"/>
      <c r="Y217" s="258"/>
      <c r="Z217" s="258"/>
    </row>
    <row r="218" spans="1:26" ht="12.75" hidden="1" customHeight="1" outlineLevel="1">
      <c r="A218" s="271"/>
      <c r="B218" s="271"/>
      <c r="C218" s="669" t="s">
        <v>28</v>
      </c>
      <c r="D218" s="670"/>
      <c r="E218" s="275">
        <v>0</v>
      </c>
      <c r="F218" s="275">
        <v>0</v>
      </c>
      <c r="G218" s="276"/>
      <c r="H218" s="277" t="s">
        <v>67</v>
      </c>
      <c r="I218" s="278"/>
      <c r="J218" s="275">
        <v>0</v>
      </c>
      <c r="K218" s="275">
        <v>0</v>
      </c>
      <c r="L218" s="279"/>
      <c r="M218" s="310"/>
      <c r="N218" s="310"/>
      <c r="O218" s="271"/>
      <c r="P218" s="271"/>
      <c r="Q218" s="271"/>
      <c r="R218" s="271"/>
      <c r="S218" s="258"/>
      <c r="T218" s="258"/>
      <c r="U218" s="258"/>
      <c r="V218" s="258"/>
      <c r="W218" s="258"/>
      <c r="X218" s="258"/>
      <c r="Y218" s="258"/>
      <c r="Z218" s="258"/>
    </row>
    <row r="219" spans="1:26" ht="12.75" hidden="1" customHeight="1" outlineLevel="1">
      <c r="A219" s="271"/>
      <c r="B219" s="271"/>
      <c r="C219" s="671" t="s">
        <v>84</v>
      </c>
      <c r="D219" s="320">
        <v>0</v>
      </c>
      <c r="E219" s="275"/>
      <c r="F219" s="275"/>
      <c r="G219" s="276"/>
      <c r="H219" s="671" t="s">
        <v>84</v>
      </c>
      <c r="I219" s="320">
        <v>0</v>
      </c>
      <c r="J219" s="275">
        <v>0</v>
      </c>
      <c r="K219" s="275">
        <v>0</v>
      </c>
      <c r="L219" s="279"/>
      <c r="M219" s="310"/>
      <c r="N219" s="310"/>
      <c r="O219" s="271"/>
      <c r="P219" s="271"/>
      <c r="Q219" s="271"/>
      <c r="R219" s="271"/>
      <c r="S219" s="258"/>
      <c r="T219" s="258"/>
      <c r="U219" s="258"/>
      <c r="V219" s="258"/>
      <c r="W219" s="258"/>
      <c r="X219" s="258"/>
      <c r="Y219" s="258"/>
      <c r="Z219" s="258"/>
    </row>
    <row r="220" spans="1:26" ht="12.75" hidden="1" customHeight="1" outlineLevel="1">
      <c r="A220" s="271"/>
      <c r="B220" s="271"/>
      <c r="C220" s="672"/>
      <c r="D220" s="280">
        <v>1</v>
      </c>
      <c r="E220" s="275">
        <v>0</v>
      </c>
      <c r="F220" s="275">
        <v>0</v>
      </c>
      <c r="G220" s="276"/>
      <c r="H220" s="672"/>
      <c r="I220" s="280">
        <v>1</v>
      </c>
      <c r="J220" s="275">
        <v>0</v>
      </c>
      <c r="K220" s="275">
        <v>0</v>
      </c>
      <c r="L220" s="279"/>
      <c r="M220" s="310"/>
      <c r="N220" s="310"/>
      <c r="O220" s="271"/>
      <c r="P220" s="271"/>
      <c r="Q220" s="271"/>
      <c r="R220" s="271"/>
      <c r="S220" s="258"/>
      <c r="T220" s="258"/>
      <c r="U220" s="258"/>
      <c r="V220" s="258"/>
      <c r="W220" s="258"/>
      <c r="X220" s="258"/>
      <c r="Y220" s="258"/>
      <c r="Z220" s="258"/>
    </row>
    <row r="221" spans="1:26" hidden="1" outlineLevel="1">
      <c r="A221" s="271"/>
      <c r="B221" s="271"/>
      <c r="C221" s="672"/>
      <c r="D221" s="280">
        <v>2</v>
      </c>
      <c r="E221" s="275">
        <v>0</v>
      </c>
      <c r="F221" s="275">
        <v>0</v>
      </c>
      <c r="G221" s="276"/>
      <c r="H221" s="672"/>
      <c r="I221" s="280">
        <v>2</v>
      </c>
      <c r="J221" s="275">
        <v>0</v>
      </c>
      <c r="K221" s="275">
        <v>0</v>
      </c>
      <c r="L221" s="279"/>
      <c r="M221" s="310"/>
      <c r="N221" s="310"/>
      <c r="O221" s="271"/>
      <c r="P221" s="271"/>
      <c r="Q221" s="271"/>
      <c r="R221" s="271"/>
      <c r="S221" s="258"/>
      <c r="T221" s="258"/>
      <c r="U221" s="258"/>
      <c r="V221" s="258"/>
      <c r="W221" s="258"/>
      <c r="X221" s="258"/>
      <c r="Y221" s="258"/>
      <c r="Z221" s="258"/>
    </row>
    <row r="222" spans="1:26" hidden="1" outlineLevel="1">
      <c r="A222" s="271"/>
      <c r="B222" s="271"/>
      <c r="C222" s="672"/>
      <c r="D222" s="280">
        <v>3</v>
      </c>
      <c r="E222" s="275">
        <v>0</v>
      </c>
      <c r="F222" s="275">
        <v>0</v>
      </c>
      <c r="G222" s="276"/>
      <c r="H222" s="672"/>
      <c r="I222" s="280">
        <v>3</v>
      </c>
      <c r="J222" s="275">
        <v>0</v>
      </c>
      <c r="K222" s="275">
        <v>0</v>
      </c>
      <c r="L222" s="279"/>
      <c r="M222" s="310"/>
      <c r="N222" s="310"/>
      <c r="O222" s="271"/>
      <c r="P222" s="271"/>
      <c r="Q222" s="271"/>
      <c r="R222" s="271"/>
      <c r="S222" s="258"/>
      <c r="T222" s="258"/>
      <c r="U222" s="258"/>
      <c r="V222" s="258"/>
      <c r="W222" s="258"/>
      <c r="X222" s="258"/>
      <c r="Y222" s="258"/>
      <c r="Z222" s="258"/>
    </row>
    <row r="223" spans="1:26" hidden="1" outlineLevel="1">
      <c r="A223" s="271"/>
      <c r="B223" s="271"/>
      <c r="C223" s="672"/>
      <c r="D223" s="280">
        <v>4</v>
      </c>
      <c r="E223" s="275">
        <v>0</v>
      </c>
      <c r="F223" s="275">
        <v>0</v>
      </c>
      <c r="G223" s="276"/>
      <c r="H223" s="672"/>
      <c r="I223" s="280">
        <v>4</v>
      </c>
      <c r="J223" s="275">
        <v>0</v>
      </c>
      <c r="K223" s="275">
        <v>0</v>
      </c>
      <c r="L223" s="279"/>
      <c r="M223" s="310"/>
      <c r="N223" s="310"/>
      <c r="O223" s="271"/>
      <c r="P223" s="271"/>
      <c r="Q223" s="271"/>
      <c r="R223" s="271"/>
      <c r="S223" s="258"/>
      <c r="T223" s="258"/>
      <c r="U223" s="258"/>
      <c r="V223" s="258"/>
      <c r="W223" s="258"/>
      <c r="X223" s="258"/>
      <c r="Y223" s="258"/>
      <c r="Z223" s="258"/>
    </row>
    <row r="224" spans="1:26" hidden="1" outlineLevel="1">
      <c r="A224" s="271"/>
      <c r="B224" s="271"/>
      <c r="C224" s="672"/>
      <c r="D224" s="280">
        <v>5</v>
      </c>
      <c r="E224" s="275">
        <v>0</v>
      </c>
      <c r="F224" s="275">
        <v>0</v>
      </c>
      <c r="G224" s="276"/>
      <c r="H224" s="672"/>
      <c r="I224" s="280">
        <v>5</v>
      </c>
      <c r="J224" s="275">
        <v>0</v>
      </c>
      <c r="K224" s="275">
        <v>0</v>
      </c>
      <c r="L224" s="279"/>
      <c r="M224" s="310"/>
      <c r="N224" s="310"/>
      <c r="O224" s="271"/>
      <c r="P224" s="271"/>
      <c r="Q224" s="271"/>
      <c r="R224" s="271"/>
      <c r="S224" s="258"/>
      <c r="T224" s="258"/>
      <c r="U224" s="258"/>
      <c r="V224" s="258"/>
      <c r="W224" s="258"/>
      <c r="X224" s="258"/>
      <c r="Y224" s="258"/>
      <c r="Z224" s="258"/>
    </row>
    <row r="225" spans="1:26" hidden="1" outlineLevel="1">
      <c r="A225" s="271"/>
      <c r="B225" s="271"/>
      <c r="C225" s="672"/>
      <c r="D225" s="280">
        <v>6</v>
      </c>
      <c r="E225" s="275">
        <v>0</v>
      </c>
      <c r="F225" s="275">
        <v>0</v>
      </c>
      <c r="G225" s="276"/>
      <c r="H225" s="672"/>
      <c r="I225" s="280">
        <v>6</v>
      </c>
      <c r="J225" s="275">
        <v>0</v>
      </c>
      <c r="K225" s="275">
        <v>0</v>
      </c>
      <c r="L225" s="279"/>
      <c r="M225" s="310"/>
      <c r="N225" s="310"/>
      <c r="O225" s="271"/>
      <c r="P225" s="271"/>
      <c r="Q225" s="271"/>
      <c r="R225" s="271"/>
      <c r="S225" s="258"/>
      <c r="T225" s="258"/>
      <c r="U225" s="258"/>
      <c r="V225" s="258"/>
      <c r="W225" s="258"/>
      <c r="X225" s="258"/>
      <c r="Y225" s="258"/>
      <c r="Z225" s="258"/>
    </row>
    <row r="226" spans="1:26" hidden="1" outlineLevel="1">
      <c r="A226" s="271"/>
      <c r="B226" s="271"/>
      <c r="C226" s="672"/>
      <c r="D226" s="280">
        <v>7</v>
      </c>
      <c r="E226" s="275">
        <v>0</v>
      </c>
      <c r="F226" s="275">
        <v>0</v>
      </c>
      <c r="G226" s="276"/>
      <c r="H226" s="672"/>
      <c r="I226" s="280">
        <v>7</v>
      </c>
      <c r="J226" s="275">
        <v>0</v>
      </c>
      <c r="K226" s="275">
        <v>0</v>
      </c>
      <c r="L226" s="279"/>
      <c r="M226" s="310"/>
      <c r="N226" s="310"/>
      <c r="O226" s="271"/>
      <c r="P226" s="271"/>
      <c r="Q226" s="271"/>
      <c r="R226" s="271"/>
      <c r="S226" s="258"/>
      <c r="T226" s="258"/>
      <c r="U226" s="258"/>
      <c r="V226" s="258"/>
      <c r="W226" s="258"/>
      <c r="X226" s="258"/>
      <c r="Y226" s="258"/>
      <c r="Z226" s="258"/>
    </row>
    <row r="227" spans="1:26" hidden="1" outlineLevel="1">
      <c r="A227" s="271"/>
      <c r="B227" s="271"/>
      <c r="C227" s="672"/>
      <c r="D227" s="280">
        <v>8</v>
      </c>
      <c r="E227" s="275">
        <v>0</v>
      </c>
      <c r="F227" s="275">
        <v>0</v>
      </c>
      <c r="G227" s="276"/>
      <c r="H227" s="672"/>
      <c r="I227" s="280">
        <v>8</v>
      </c>
      <c r="J227" s="275">
        <v>0</v>
      </c>
      <c r="K227" s="275">
        <v>0</v>
      </c>
      <c r="L227" s="279"/>
      <c r="M227" s="310"/>
      <c r="N227" s="310"/>
      <c r="O227" s="271"/>
      <c r="P227" s="271"/>
      <c r="Q227" s="271"/>
      <c r="R227" s="271"/>
      <c r="S227" s="258"/>
      <c r="T227" s="258"/>
      <c r="U227" s="258"/>
      <c r="V227" s="258"/>
      <c r="W227" s="258"/>
      <c r="X227" s="258"/>
      <c r="Y227" s="258"/>
      <c r="Z227" s="258"/>
    </row>
    <row r="228" spans="1:26" hidden="1" outlineLevel="1">
      <c r="A228" s="271"/>
      <c r="B228" s="271"/>
      <c r="C228" s="672"/>
      <c r="D228" s="280">
        <v>9</v>
      </c>
      <c r="E228" s="275">
        <v>0</v>
      </c>
      <c r="F228" s="275">
        <v>0</v>
      </c>
      <c r="G228" s="276"/>
      <c r="H228" s="672"/>
      <c r="I228" s="280">
        <v>9</v>
      </c>
      <c r="J228" s="275">
        <v>0</v>
      </c>
      <c r="K228" s="275">
        <v>0</v>
      </c>
      <c r="L228" s="279"/>
      <c r="M228" s="310"/>
      <c r="N228" s="310"/>
      <c r="O228" s="271"/>
      <c r="P228" s="271"/>
      <c r="Q228" s="271"/>
      <c r="R228" s="271"/>
      <c r="S228" s="258"/>
      <c r="T228" s="258"/>
      <c r="U228" s="258"/>
      <c r="V228" s="258"/>
      <c r="W228" s="258"/>
      <c r="X228" s="258"/>
      <c r="Y228" s="258"/>
      <c r="Z228" s="258"/>
    </row>
    <row r="229" spans="1:26" hidden="1" outlineLevel="1">
      <c r="A229" s="271"/>
      <c r="B229" s="271"/>
      <c r="C229" s="673"/>
      <c r="D229" s="281">
        <v>10</v>
      </c>
      <c r="E229" s="275">
        <v>0</v>
      </c>
      <c r="F229" s="275">
        <v>0</v>
      </c>
      <c r="G229" s="276"/>
      <c r="H229" s="673"/>
      <c r="I229" s="281">
        <v>10</v>
      </c>
      <c r="J229" s="275">
        <v>0</v>
      </c>
      <c r="K229" s="275">
        <v>0</v>
      </c>
      <c r="M229" s="310"/>
      <c r="N229" s="310"/>
      <c r="O229" s="271"/>
      <c r="P229" s="271"/>
      <c r="Q229" s="271"/>
      <c r="R229" s="271"/>
      <c r="S229" s="258"/>
      <c r="T229" s="258"/>
      <c r="U229" s="258"/>
      <c r="V229" s="258"/>
      <c r="W229" s="258"/>
      <c r="X229" s="258"/>
      <c r="Y229" s="258"/>
      <c r="Z229" s="258"/>
    </row>
    <row r="230" spans="1:26" collapsed="1">
      <c r="A230" s="271"/>
      <c r="B230" s="271"/>
      <c r="C230" s="291">
        <v>0</v>
      </c>
      <c r="D230" s="271"/>
      <c r="E230" s="275">
        <v>0</v>
      </c>
      <c r="F230" s="275">
        <v>0</v>
      </c>
      <c r="G230" s="276"/>
      <c r="H230" s="283"/>
      <c r="I230" s="275"/>
      <c r="J230" s="309">
        <v>0</v>
      </c>
      <c r="K230" s="309">
        <v>0</v>
      </c>
      <c r="L230" s="279"/>
      <c r="M230" s="310"/>
      <c r="N230" s="310"/>
      <c r="O230" s="271"/>
      <c r="P230" s="271"/>
      <c r="Q230" s="271"/>
      <c r="R230" s="271"/>
      <c r="S230" s="258"/>
      <c r="T230" s="258"/>
      <c r="U230" s="258"/>
      <c r="V230" s="258"/>
      <c r="W230" s="258"/>
      <c r="X230" s="258"/>
      <c r="Y230" s="258"/>
      <c r="Z230" s="258"/>
    </row>
    <row r="231" spans="1:26" hidden="1" outlineLevel="1">
      <c r="A231" s="271"/>
      <c r="B231" s="271"/>
      <c r="C231" s="291"/>
      <c r="D231" s="271"/>
      <c r="E231" s="275"/>
      <c r="F231" s="275"/>
      <c r="G231" s="276"/>
      <c r="H231" s="275"/>
      <c r="I231" s="275"/>
      <c r="J231" s="289"/>
      <c r="K231" s="275"/>
      <c r="L231" s="279"/>
      <c r="M231" s="310"/>
      <c r="N231" s="310"/>
      <c r="O231" s="271"/>
      <c r="P231" s="271"/>
      <c r="Q231" s="271"/>
      <c r="R231" s="271"/>
      <c r="S231" s="258"/>
      <c r="T231" s="258"/>
      <c r="U231" s="258"/>
      <c r="V231" s="258"/>
      <c r="W231" s="258"/>
      <c r="X231" s="258"/>
      <c r="Y231" s="258"/>
      <c r="Z231" s="258"/>
    </row>
    <row r="232" spans="1:26" hidden="1" outlineLevel="1">
      <c r="A232" s="271"/>
      <c r="B232" s="274">
        <v>0</v>
      </c>
      <c r="C232" s="271"/>
      <c r="D232" s="271"/>
      <c r="E232" s="292"/>
      <c r="F232" s="292"/>
      <c r="G232" s="276"/>
      <c r="H232" s="275"/>
      <c r="I232" s="275"/>
      <c r="J232" s="289"/>
      <c r="K232" s="275"/>
      <c r="L232" s="279"/>
      <c r="M232" s="310"/>
      <c r="N232" s="310"/>
      <c r="O232" s="271"/>
      <c r="P232" s="271"/>
      <c r="Q232" s="271"/>
      <c r="R232" s="271"/>
      <c r="S232" s="258"/>
      <c r="T232" s="258"/>
      <c r="U232" s="258"/>
      <c r="V232" s="258"/>
      <c r="W232" s="258"/>
      <c r="X232" s="258"/>
      <c r="Y232" s="258"/>
      <c r="Z232" s="258"/>
    </row>
    <row r="233" spans="1:26" ht="12.75" hidden="1" customHeight="1" outlineLevel="1">
      <c r="A233" s="271"/>
      <c r="B233" s="292"/>
      <c r="C233" s="669" t="s">
        <v>28</v>
      </c>
      <c r="D233" s="670"/>
      <c r="E233" s="275">
        <v>0</v>
      </c>
      <c r="F233" s="275">
        <v>0</v>
      </c>
      <c r="G233" s="276"/>
      <c r="H233" s="277" t="s">
        <v>67</v>
      </c>
      <c r="I233" s="278"/>
      <c r="J233" s="275">
        <v>0</v>
      </c>
      <c r="K233" s="275">
        <v>0</v>
      </c>
      <c r="L233" s="279"/>
      <c r="M233" s="310"/>
      <c r="N233" s="310"/>
      <c r="O233" s="271"/>
      <c r="P233" s="271"/>
      <c r="Q233" s="271"/>
      <c r="R233" s="271"/>
      <c r="S233" s="258"/>
      <c r="T233" s="258"/>
      <c r="U233" s="258"/>
      <c r="V233" s="258"/>
      <c r="W233" s="258"/>
      <c r="X233" s="258"/>
      <c r="Y233" s="258"/>
      <c r="Z233" s="258"/>
    </row>
    <row r="234" spans="1:26" ht="12.75" hidden="1" customHeight="1" outlineLevel="1">
      <c r="A234" s="271"/>
      <c r="B234" s="292"/>
      <c r="C234" s="671" t="s">
        <v>84</v>
      </c>
      <c r="D234" s="320">
        <v>0</v>
      </c>
      <c r="E234" s="275"/>
      <c r="F234" s="275"/>
      <c r="G234" s="276"/>
      <c r="H234" s="671" t="s">
        <v>84</v>
      </c>
      <c r="I234" s="320">
        <v>0</v>
      </c>
      <c r="J234" s="275">
        <v>0</v>
      </c>
      <c r="K234" s="275">
        <v>0</v>
      </c>
      <c r="L234" s="279"/>
      <c r="M234" s="310"/>
      <c r="N234" s="310"/>
      <c r="O234" s="271"/>
      <c r="P234" s="271"/>
      <c r="Q234" s="271"/>
      <c r="R234" s="271"/>
      <c r="S234" s="258"/>
      <c r="T234" s="258"/>
      <c r="U234" s="258"/>
      <c r="V234" s="258"/>
      <c r="W234" s="258"/>
      <c r="X234" s="258"/>
      <c r="Y234" s="258"/>
      <c r="Z234" s="258"/>
    </row>
    <row r="235" spans="1:26" ht="12.75" hidden="1" customHeight="1" outlineLevel="1">
      <c r="A235" s="271"/>
      <c r="B235" s="271"/>
      <c r="C235" s="672"/>
      <c r="D235" s="280">
        <v>1</v>
      </c>
      <c r="E235" s="275">
        <v>0</v>
      </c>
      <c r="F235" s="275">
        <v>0</v>
      </c>
      <c r="G235" s="276"/>
      <c r="H235" s="672"/>
      <c r="I235" s="280">
        <v>1</v>
      </c>
      <c r="J235" s="275">
        <v>0</v>
      </c>
      <c r="K235" s="275">
        <v>0</v>
      </c>
      <c r="L235" s="279"/>
      <c r="M235" s="310"/>
      <c r="N235" s="310"/>
      <c r="O235" s="271"/>
      <c r="P235" s="271"/>
      <c r="Q235" s="271"/>
      <c r="R235" s="271"/>
      <c r="S235" s="258"/>
      <c r="T235" s="258"/>
      <c r="U235" s="258"/>
      <c r="V235" s="258"/>
      <c r="W235" s="258"/>
      <c r="X235" s="258"/>
      <c r="Y235" s="258"/>
      <c r="Z235" s="258"/>
    </row>
    <row r="236" spans="1:26" hidden="1" outlineLevel="1">
      <c r="A236" s="271"/>
      <c r="B236" s="271"/>
      <c r="C236" s="672"/>
      <c r="D236" s="280">
        <v>2</v>
      </c>
      <c r="E236" s="275">
        <v>0</v>
      </c>
      <c r="F236" s="275">
        <v>0</v>
      </c>
      <c r="G236" s="276"/>
      <c r="H236" s="672"/>
      <c r="I236" s="280">
        <v>2</v>
      </c>
      <c r="J236" s="275">
        <v>0</v>
      </c>
      <c r="K236" s="275">
        <v>0</v>
      </c>
      <c r="L236" s="279"/>
      <c r="M236" s="310"/>
      <c r="N236" s="310"/>
      <c r="O236" s="271"/>
      <c r="P236" s="271"/>
      <c r="Q236" s="271"/>
      <c r="R236" s="271"/>
      <c r="S236" s="258"/>
      <c r="T236" s="258"/>
      <c r="U236" s="258"/>
      <c r="V236" s="258"/>
      <c r="W236" s="258"/>
      <c r="X236" s="258"/>
      <c r="Y236" s="258"/>
      <c r="Z236" s="258"/>
    </row>
    <row r="237" spans="1:26" hidden="1" outlineLevel="1">
      <c r="A237" s="271"/>
      <c r="B237" s="271"/>
      <c r="C237" s="672"/>
      <c r="D237" s="280">
        <v>3</v>
      </c>
      <c r="E237" s="275">
        <v>0</v>
      </c>
      <c r="F237" s="275">
        <v>0</v>
      </c>
      <c r="G237" s="276"/>
      <c r="H237" s="672"/>
      <c r="I237" s="280">
        <v>3</v>
      </c>
      <c r="J237" s="275">
        <v>0</v>
      </c>
      <c r="K237" s="275">
        <v>0</v>
      </c>
      <c r="L237" s="279"/>
      <c r="M237" s="310"/>
      <c r="N237" s="310"/>
      <c r="O237" s="271"/>
      <c r="P237" s="271"/>
      <c r="Q237" s="271"/>
      <c r="R237" s="271"/>
      <c r="S237" s="258"/>
      <c r="T237" s="258"/>
      <c r="U237" s="258"/>
      <c r="V237" s="258"/>
      <c r="W237" s="258"/>
      <c r="X237" s="258"/>
      <c r="Y237" s="258"/>
      <c r="Z237" s="258"/>
    </row>
    <row r="238" spans="1:26" hidden="1" outlineLevel="1">
      <c r="A238" s="271"/>
      <c r="B238" s="271"/>
      <c r="C238" s="672"/>
      <c r="D238" s="280">
        <v>4</v>
      </c>
      <c r="E238" s="275">
        <v>0</v>
      </c>
      <c r="F238" s="275">
        <v>0</v>
      </c>
      <c r="G238" s="276"/>
      <c r="H238" s="672"/>
      <c r="I238" s="280">
        <v>4</v>
      </c>
      <c r="J238" s="275">
        <v>0</v>
      </c>
      <c r="K238" s="275">
        <v>0</v>
      </c>
      <c r="L238" s="279"/>
      <c r="M238" s="310"/>
      <c r="N238" s="310"/>
      <c r="O238" s="271"/>
      <c r="P238" s="271"/>
      <c r="Q238" s="271"/>
      <c r="R238" s="271"/>
      <c r="S238" s="258"/>
      <c r="T238" s="258"/>
      <c r="U238" s="258"/>
      <c r="V238" s="258"/>
      <c r="W238" s="258"/>
      <c r="X238" s="258"/>
      <c r="Y238" s="258"/>
      <c r="Z238" s="258"/>
    </row>
    <row r="239" spans="1:26" hidden="1" outlineLevel="1">
      <c r="A239" s="271"/>
      <c r="B239" s="271"/>
      <c r="C239" s="672"/>
      <c r="D239" s="280">
        <v>5</v>
      </c>
      <c r="E239" s="275">
        <v>0</v>
      </c>
      <c r="F239" s="275">
        <v>0</v>
      </c>
      <c r="G239" s="276"/>
      <c r="H239" s="672"/>
      <c r="I239" s="280">
        <v>5</v>
      </c>
      <c r="J239" s="275">
        <v>0</v>
      </c>
      <c r="K239" s="275">
        <v>0</v>
      </c>
      <c r="L239" s="279"/>
      <c r="M239" s="310"/>
      <c r="N239" s="310"/>
      <c r="O239" s="271"/>
      <c r="P239" s="271"/>
      <c r="Q239" s="271"/>
      <c r="R239" s="271"/>
      <c r="S239" s="258"/>
      <c r="T239" s="258"/>
      <c r="U239" s="258"/>
      <c r="V239" s="258"/>
      <c r="W239" s="258"/>
      <c r="X239" s="258"/>
      <c r="Y239" s="258"/>
      <c r="Z239" s="258"/>
    </row>
    <row r="240" spans="1:26" hidden="1" outlineLevel="1">
      <c r="A240" s="271"/>
      <c r="B240" s="271"/>
      <c r="C240" s="672"/>
      <c r="D240" s="280">
        <v>6</v>
      </c>
      <c r="E240" s="275">
        <v>0</v>
      </c>
      <c r="F240" s="275">
        <v>0</v>
      </c>
      <c r="G240" s="276"/>
      <c r="H240" s="672"/>
      <c r="I240" s="280">
        <v>6</v>
      </c>
      <c r="J240" s="275">
        <v>0</v>
      </c>
      <c r="K240" s="275">
        <v>0</v>
      </c>
      <c r="L240" s="279"/>
      <c r="M240" s="310"/>
      <c r="N240" s="310"/>
      <c r="O240" s="271"/>
      <c r="P240" s="271"/>
      <c r="Q240" s="271"/>
      <c r="R240" s="271"/>
      <c r="S240" s="258"/>
      <c r="T240" s="258"/>
      <c r="U240" s="258"/>
      <c r="V240" s="258"/>
      <c r="W240" s="258"/>
      <c r="X240" s="258"/>
      <c r="Y240" s="258"/>
      <c r="Z240" s="258"/>
    </row>
    <row r="241" spans="1:26" hidden="1" outlineLevel="1">
      <c r="A241" s="271"/>
      <c r="B241" s="271"/>
      <c r="C241" s="672"/>
      <c r="D241" s="280">
        <v>7</v>
      </c>
      <c r="E241" s="275">
        <v>0</v>
      </c>
      <c r="F241" s="275">
        <v>0</v>
      </c>
      <c r="G241" s="276"/>
      <c r="H241" s="672"/>
      <c r="I241" s="280">
        <v>7</v>
      </c>
      <c r="J241" s="275">
        <v>0</v>
      </c>
      <c r="K241" s="275">
        <v>0</v>
      </c>
      <c r="L241" s="279"/>
      <c r="M241" s="310"/>
      <c r="N241" s="310"/>
      <c r="O241" s="271"/>
      <c r="P241" s="271"/>
      <c r="Q241" s="271"/>
      <c r="R241" s="271"/>
      <c r="S241" s="258"/>
      <c r="T241" s="258"/>
      <c r="U241" s="258"/>
      <c r="V241" s="258"/>
      <c r="W241" s="258"/>
      <c r="X241" s="258"/>
      <c r="Y241" s="258"/>
      <c r="Z241" s="258"/>
    </row>
    <row r="242" spans="1:26" hidden="1" outlineLevel="1">
      <c r="A242" s="271"/>
      <c r="B242" s="271"/>
      <c r="C242" s="672"/>
      <c r="D242" s="280">
        <v>8</v>
      </c>
      <c r="E242" s="275">
        <v>0</v>
      </c>
      <c r="F242" s="275">
        <v>0</v>
      </c>
      <c r="G242" s="276"/>
      <c r="H242" s="672"/>
      <c r="I242" s="280">
        <v>8</v>
      </c>
      <c r="J242" s="275">
        <v>0</v>
      </c>
      <c r="K242" s="275">
        <v>0</v>
      </c>
      <c r="L242" s="279"/>
      <c r="M242" s="310"/>
      <c r="N242" s="310"/>
      <c r="O242" s="271"/>
      <c r="P242" s="271"/>
      <c r="Q242" s="271"/>
      <c r="R242" s="271"/>
      <c r="S242" s="258"/>
      <c r="T242" s="258"/>
      <c r="U242" s="258"/>
      <c r="V242" s="258"/>
      <c r="W242" s="258"/>
      <c r="X242" s="258"/>
      <c r="Y242" s="258"/>
      <c r="Z242" s="258"/>
    </row>
    <row r="243" spans="1:26" hidden="1" outlineLevel="1">
      <c r="A243" s="271"/>
      <c r="B243" s="271"/>
      <c r="C243" s="672"/>
      <c r="D243" s="280">
        <v>9</v>
      </c>
      <c r="E243" s="275">
        <v>0</v>
      </c>
      <c r="F243" s="275">
        <v>0</v>
      </c>
      <c r="G243" s="276"/>
      <c r="H243" s="672"/>
      <c r="I243" s="280">
        <v>9</v>
      </c>
      <c r="J243" s="275">
        <v>0</v>
      </c>
      <c r="K243" s="275">
        <v>0</v>
      </c>
      <c r="L243" s="279"/>
      <c r="M243" s="310"/>
      <c r="N243" s="310"/>
      <c r="O243" s="271"/>
      <c r="P243" s="271"/>
      <c r="Q243" s="271"/>
      <c r="R243" s="271"/>
      <c r="S243" s="258"/>
      <c r="T243" s="258"/>
      <c r="U243" s="258"/>
      <c r="V243" s="258"/>
      <c r="W243" s="258"/>
      <c r="X243" s="258"/>
      <c r="Y243" s="258"/>
      <c r="Z243" s="258"/>
    </row>
    <row r="244" spans="1:26" hidden="1" outlineLevel="1">
      <c r="A244" s="271"/>
      <c r="B244" s="271"/>
      <c r="C244" s="673"/>
      <c r="D244" s="281">
        <v>10</v>
      </c>
      <c r="E244" s="275">
        <v>0</v>
      </c>
      <c r="F244" s="275">
        <v>0</v>
      </c>
      <c r="G244" s="276"/>
      <c r="H244" s="673"/>
      <c r="I244" s="281">
        <v>10</v>
      </c>
      <c r="J244" s="275">
        <v>0</v>
      </c>
      <c r="K244" s="275">
        <v>0</v>
      </c>
      <c r="M244" s="310"/>
      <c r="N244" s="310"/>
      <c r="O244" s="271"/>
      <c r="P244" s="271"/>
      <c r="Q244" s="271"/>
      <c r="R244" s="271"/>
      <c r="S244" s="258"/>
      <c r="T244" s="258"/>
      <c r="U244" s="258"/>
      <c r="V244" s="258"/>
      <c r="W244" s="258"/>
      <c r="X244" s="258"/>
      <c r="Y244" s="258"/>
      <c r="Z244" s="258"/>
    </row>
    <row r="245" spans="1:26" collapsed="1">
      <c r="A245" s="271"/>
      <c r="B245" s="271"/>
      <c r="C245" s="291">
        <v>0</v>
      </c>
      <c r="D245" s="271"/>
      <c r="E245" s="275">
        <v>0</v>
      </c>
      <c r="F245" s="275">
        <v>0</v>
      </c>
      <c r="G245" s="276"/>
      <c r="H245" s="283"/>
      <c r="I245" s="275"/>
      <c r="J245" s="309">
        <v>0</v>
      </c>
      <c r="K245" s="309">
        <v>0</v>
      </c>
      <c r="L245" s="279"/>
      <c r="M245" s="310"/>
      <c r="N245" s="310"/>
      <c r="O245" s="271"/>
      <c r="P245" s="271"/>
      <c r="Q245" s="271"/>
      <c r="R245" s="271"/>
      <c r="S245" s="258"/>
      <c r="T245" s="258"/>
      <c r="U245" s="258"/>
      <c r="V245" s="258"/>
      <c r="W245" s="258"/>
      <c r="X245" s="258"/>
      <c r="Y245" s="258"/>
      <c r="Z245" s="258"/>
    </row>
    <row r="246" spans="1:26" hidden="1" outlineLevel="1">
      <c r="A246" s="271"/>
      <c r="B246" s="271"/>
      <c r="C246" s="291"/>
      <c r="D246" s="271"/>
      <c r="E246" s="275"/>
      <c r="F246" s="275"/>
      <c r="G246" s="276"/>
      <c r="H246" s="275"/>
      <c r="I246" s="275"/>
      <c r="J246" s="289"/>
      <c r="K246" s="275"/>
      <c r="L246" s="279"/>
      <c r="M246" s="310"/>
      <c r="N246" s="310"/>
      <c r="O246" s="271"/>
      <c r="P246" s="271"/>
      <c r="Q246" s="271"/>
      <c r="R246" s="271"/>
      <c r="S246" s="258"/>
      <c r="T246" s="258"/>
      <c r="U246" s="258"/>
      <c r="V246" s="258"/>
      <c r="W246" s="258"/>
      <c r="X246" s="258"/>
      <c r="Y246" s="258"/>
      <c r="Z246" s="258"/>
    </row>
    <row r="247" spans="1:26" hidden="1" outlineLevel="1">
      <c r="A247" s="271"/>
      <c r="B247" s="274">
        <v>0</v>
      </c>
      <c r="C247" s="271"/>
      <c r="D247" s="271"/>
      <c r="E247" s="292"/>
      <c r="F247" s="292"/>
      <c r="G247" s="276"/>
      <c r="H247" s="275"/>
      <c r="I247" s="275"/>
      <c r="J247" s="289"/>
      <c r="K247" s="275"/>
      <c r="L247" s="279"/>
      <c r="M247" s="310"/>
      <c r="N247" s="310"/>
      <c r="O247" s="271"/>
      <c r="P247" s="271"/>
      <c r="Q247" s="271"/>
      <c r="R247" s="271"/>
      <c r="S247" s="258"/>
      <c r="T247" s="258"/>
      <c r="U247" s="258"/>
      <c r="V247" s="258"/>
      <c r="W247" s="258"/>
      <c r="X247" s="258"/>
      <c r="Y247" s="258"/>
      <c r="Z247" s="258"/>
    </row>
    <row r="248" spans="1:26" ht="12.75" hidden="1" customHeight="1" outlineLevel="1">
      <c r="A248" s="271"/>
      <c r="B248" s="271"/>
      <c r="C248" s="669" t="s">
        <v>28</v>
      </c>
      <c r="D248" s="670"/>
      <c r="E248" s="275">
        <v>0</v>
      </c>
      <c r="F248" s="275">
        <v>0</v>
      </c>
      <c r="G248" s="276"/>
      <c r="H248" s="277" t="s">
        <v>67</v>
      </c>
      <c r="I248" s="278"/>
      <c r="J248" s="275">
        <v>0</v>
      </c>
      <c r="K248" s="275">
        <v>0</v>
      </c>
      <c r="L248" s="279"/>
      <c r="M248" s="310"/>
      <c r="N248" s="310"/>
      <c r="O248" s="271"/>
      <c r="P248" s="271"/>
      <c r="Q248" s="271"/>
      <c r="R248" s="271"/>
      <c r="S248" s="258"/>
      <c r="T248" s="258"/>
      <c r="U248" s="258"/>
      <c r="V248" s="258"/>
      <c r="W248" s="258"/>
      <c r="X248" s="258"/>
      <c r="Y248" s="258"/>
      <c r="Z248" s="258"/>
    </row>
    <row r="249" spans="1:26" ht="12.75" hidden="1" customHeight="1" outlineLevel="1">
      <c r="A249" s="271"/>
      <c r="B249" s="271"/>
      <c r="C249" s="671" t="s">
        <v>84</v>
      </c>
      <c r="D249" s="320">
        <v>0</v>
      </c>
      <c r="E249" s="275"/>
      <c r="F249" s="275"/>
      <c r="G249" s="276"/>
      <c r="H249" s="671" t="s">
        <v>84</v>
      </c>
      <c r="I249" s="320">
        <v>0</v>
      </c>
      <c r="J249" s="275">
        <v>0</v>
      </c>
      <c r="K249" s="275">
        <v>0</v>
      </c>
      <c r="L249" s="279"/>
      <c r="M249" s="310"/>
      <c r="N249" s="310"/>
      <c r="O249" s="271"/>
      <c r="P249" s="271"/>
      <c r="Q249" s="271"/>
      <c r="R249" s="271"/>
      <c r="S249" s="258"/>
      <c r="T249" s="258"/>
      <c r="U249" s="258"/>
      <c r="V249" s="258"/>
      <c r="W249" s="258"/>
      <c r="X249" s="258"/>
      <c r="Y249" s="258"/>
      <c r="Z249" s="258"/>
    </row>
    <row r="250" spans="1:26" ht="12.75" hidden="1" customHeight="1" outlineLevel="1">
      <c r="A250" s="271"/>
      <c r="B250" s="271"/>
      <c r="C250" s="672"/>
      <c r="D250" s="280">
        <v>1</v>
      </c>
      <c r="E250" s="275">
        <v>0</v>
      </c>
      <c r="F250" s="275">
        <v>0</v>
      </c>
      <c r="G250" s="276"/>
      <c r="H250" s="672"/>
      <c r="I250" s="280">
        <v>1</v>
      </c>
      <c r="J250" s="275">
        <v>0</v>
      </c>
      <c r="K250" s="275">
        <v>0</v>
      </c>
      <c r="L250" s="279"/>
      <c r="M250" s="310"/>
      <c r="N250" s="310"/>
      <c r="O250" s="271"/>
      <c r="P250" s="271"/>
      <c r="Q250" s="271"/>
      <c r="R250" s="271"/>
      <c r="S250" s="258"/>
      <c r="T250" s="258"/>
      <c r="U250" s="258"/>
      <c r="V250" s="258"/>
      <c r="W250" s="258"/>
      <c r="X250" s="258"/>
      <c r="Y250" s="258"/>
      <c r="Z250" s="258"/>
    </row>
    <row r="251" spans="1:26" hidden="1" outlineLevel="1">
      <c r="A251" s="271"/>
      <c r="B251" s="271"/>
      <c r="C251" s="672"/>
      <c r="D251" s="280">
        <v>2</v>
      </c>
      <c r="E251" s="275">
        <v>0</v>
      </c>
      <c r="F251" s="275">
        <v>0</v>
      </c>
      <c r="G251" s="276"/>
      <c r="H251" s="672"/>
      <c r="I251" s="280">
        <v>2</v>
      </c>
      <c r="J251" s="275">
        <v>0</v>
      </c>
      <c r="K251" s="275">
        <v>0</v>
      </c>
      <c r="L251" s="279"/>
      <c r="M251" s="310"/>
      <c r="N251" s="310"/>
      <c r="O251" s="271"/>
      <c r="P251" s="271"/>
      <c r="Q251" s="271"/>
      <c r="R251" s="271"/>
      <c r="S251" s="258"/>
      <c r="T251" s="258"/>
      <c r="U251" s="258"/>
      <c r="V251" s="258"/>
      <c r="W251" s="258"/>
      <c r="X251" s="258"/>
      <c r="Y251" s="258"/>
      <c r="Z251" s="258"/>
    </row>
    <row r="252" spans="1:26" hidden="1" outlineLevel="1">
      <c r="A252" s="271"/>
      <c r="B252" s="271"/>
      <c r="C252" s="672"/>
      <c r="D252" s="280">
        <v>3</v>
      </c>
      <c r="E252" s="275">
        <v>0</v>
      </c>
      <c r="F252" s="275">
        <v>0</v>
      </c>
      <c r="G252" s="276"/>
      <c r="H252" s="672"/>
      <c r="I252" s="280">
        <v>3</v>
      </c>
      <c r="J252" s="275">
        <v>0</v>
      </c>
      <c r="K252" s="275">
        <v>0</v>
      </c>
      <c r="L252" s="279"/>
      <c r="M252" s="310"/>
      <c r="N252" s="310"/>
      <c r="O252" s="271"/>
      <c r="P252" s="271"/>
      <c r="Q252" s="271"/>
      <c r="R252" s="271"/>
      <c r="S252" s="258"/>
      <c r="T252" s="258"/>
      <c r="U252" s="258"/>
      <c r="V252" s="258"/>
      <c r="W252" s="258"/>
      <c r="X252" s="258"/>
      <c r="Y252" s="258"/>
      <c r="Z252" s="258"/>
    </row>
    <row r="253" spans="1:26" hidden="1" outlineLevel="1">
      <c r="A253" s="271"/>
      <c r="B253" s="271"/>
      <c r="C253" s="672"/>
      <c r="D253" s="280">
        <v>4</v>
      </c>
      <c r="E253" s="275">
        <v>0</v>
      </c>
      <c r="F253" s="275">
        <v>0</v>
      </c>
      <c r="G253" s="276"/>
      <c r="H253" s="672"/>
      <c r="I253" s="280">
        <v>4</v>
      </c>
      <c r="J253" s="275">
        <v>0</v>
      </c>
      <c r="K253" s="275">
        <v>0</v>
      </c>
      <c r="L253" s="279"/>
      <c r="M253" s="310"/>
      <c r="N253" s="310"/>
      <c r="O253" s="271"/>
      <c r="P253" s="271"/>
      <c r="Q253" s="271"/>
      <c r="R253" s="271"/>
      <c r="S253" s="258"/>
      <c r="T253" s="258"/>
      <c r="U253" s="258"/>
      <c r="V253" s="258"/>
      <c r="W253" s="258"/>
      <c r="X253" s="258"/>
      <c r="Y253" s="258"/>
      <c r="Z253" s="258"/>
    </row>
    <row r="254" spans="1:26" hidden="1" outlineLevel="1">
      <c r="A254" s="271"/>
      <c r="B254" s="271"/>
      <c r="C254" s="672"/>
      <c r="D254" s="280">
        <v>5</v>
      </c>
      <c r="E254" s="275">
        <v>0</v>
      </c>
      <c r="F254" s="275">
        <v>0</v>
      </c>
      <c r="G254" s="276"/>
      <c r="H254" s="672"/>
      <c r="I254" s="280">
        <v>5</v>
      </c>
      <c r="J254" s="275">
        <v>0</v>
      </c>
      <c r="K254" s="275">
        <v>0</v>
      </c>
      <c r="L254" s="279"/>
      <c r="M254" s="310"/>
      <c r="N254" s="310"/>
      <c r="O254" s="271"/>
      <c r="P254" s="271"/>
      <c r="Q254" s="271"/>
      <c r="R254" s="271"/>
      <c r="S254" s="258"/>
      <c r="T254" s="258"/>
      <c r="U254" s="258"/>
      <c r="V254" s="258"/>
      <c r="W254" s="258"/>
      <c r="X254" s="258"/>
      <c r="Y254" s="258"/>
      <c r="Z254" s="258"/>
    </row>
    <row r="255" spans="1:26" hidden="1" outlineLevel="1">
      <c r="A255" s="271"/>
      <c r="B255" s="271"/>
      <c r="C255" s="672"/>
      <c r="D255" s="280">
        <v>6</v>
      </c>
      <c r="E255" s="275">
        <v>0</v>
      </c>
      <c r="F255" s="275">
        <v>0</v>
      </c>
      <c r="G255" s="276"/>
      <c r="H255" s="672"/>
      <c r="I255" s="280">
        <v>6</v>
      </c>
      <c r="J255" s="275">
        <v>0</v>
      </c>
      <c r="K255" s="275">
        <v>0</v>
      </c>
      <c r="L255" s="279"/>
      <c r="M255" s="310"/>
      <c r="N255" s="310"/>
      <c r="O255" s="271"/>
      <c r="P255" s="271"/>
      <c r="Q255" s="271"/>
      <c r="R255" s="271"/>
      <c r="S255" s="258"/>
      <c r="T255" s="258"/>
      <c r="U255" s="258"/>
      <c r="V255" s="258"/>
      <c r="W255" s="258"/>
      <c r="X255" s="258"/>
      <c r="Y255" s="258"/>
      <c r="Z255" s="258"/>
    </row>
    <row r="256" spans="1:26" hidden="1" outlineLevel="1">
      <c r="A256" s="271"/>
      <c r="B256" s="271"/>
      <c r="C256" s="672"/>
      <c r="D256" s="280">
        <v>7</v>
      </c>
      <c r="E256" s="275">
        <v>0</v>
      </c>
      <c r="F256" s="275">
        <v>0</v>
      </c>
      <c r="G256" s="276"/>
      <c r="H256" s="672"/>
      <c r="I256" s="280">
        <v>7</v>
      </c>
      <c r="J256" s="275">
        <v>0</v>
      </c>
      <c r="K256" s="275">
        <v>0</v>
      </c>
      <c r="L256" s="279"/>
      <c r="M256" s="310"/>
      <c r="N256" s="310"/>
      <c r="O256" s="271"/>
      <c r="P256" s="271"/>
      <c r="Q256" s="271"/>
      <c r="R256" s="271"/>
      <c r="S256" s="258"/>
      <c r="T256" s="258"/>
      <c r="U256" s="258"/>
      <c r="V256" s="258"/>
      <c r="W256" s="258"/>
      <c r="X256" s="258"/>
      <c r="Y256" s="258"/>
      <c r="Z256" s="258"/>
    </row>
    <row r="257" spans="1:26" hidden="1" outlineLevel="1">
      <c r="A257" s="271"/>
      <c r="B257" s="271"/>
      <c r="C257" s="672"/>
      <c r="D257" s="280">
        <v>8</v>
      </c>
      <c r="E257" s="275">
        <v>0</v>
      </c>
      <c r="F257" s="275">
        <v>0</v>
      </c>
      <c r="G257" s="276"/>
      <c r="H257" s="672"/>
      <c r="I257" s="280">
        <v>8</v>
      </c>
      <c r="J257" s="275">
        <v>0</v>
      </c>
      <c r="K257" s="275">
        <v>0</v>
      </c>
      <c r="L257" s="279"/>
      <c r="M257" s="310"/>
      <c r="N257" s="310"/>
      <c r="O257" s="271"/>
      <c r="P257" s="271"/>
      <c r="Q257" s="271"/>
      <c r="R257" s="271"/>
      <c r="S257" s="258"/>
      <c r="T257" s="258"/>
      <c r="U257" s="258"/>
      <c r="V257" s="258"/>
      <c r="W257" s="258"/>
      <c r="X257" s="258"/>
      <c r="Y257" s="258"/>
      <c r="Z257" s="258"/>
    </row>
    <row r="258" spans="1:26" hidden="1" outlineLevel="1">
      <c r="A258" s="271"/>
      <c r="B258" s="271"/>
      <c r="C258" s="672"/>
      <c r="D258" s="280">
        <v>9</v>
      </c>
      <c r="E258" s="275">
        <v>0</v>
      </c>
      <c r="F258" s="275">
        <v>0</v>
      </c>
      <c r="G258" s="276"/>
      <c r="H258" s="672"/>
      <c r="I258" s="280">
        <v>9</v>
      </c>
      <c r="J258" s="275">
        <v>0</v>
      </c>
      <c r="K258" s="275">
        <v>0</v>
      </c>
      <c r="L258" s="279"/>
      <c r="M258" s="310"/>
      <c r="N258" s="310"/>
      <c r="O258" s="271"/>
      <c r="P258" s="271"/>
      <c r="Q258" s="271"/>
      <c r="R258" s="271"/>
      <c r="S258" s="258"/>
      <c r="T258" s="258"/>
      <c r="U258" s="258"/>
      <c r="V258" s="258"/>
      <c r="W258" s="258"/>
      <c r="X258" s="258"/>
      <c r="Y258" s="258"/>
      <c r="Z258" s="258"/>
    </row>
    <row r="259" spans="1:26" hidden="1" outlineLevel="1">
      <c r="A259" s="271"/>
      <c r="B259" s="271"/>
      <c r="C259" s="673"/>
      <c r="D259" s="281">
        <v>10</v>
      </c>
      <c r="E259" s="275">
        <v>0</v>
      </c>
      <c r="F259" s="275">
        <v>0</v>
      </c>
      <c r="G259" s="276"/>
      <c r="H259" s="673"/>
      <c r="I259" s="281">
        <v>10</v>
      </c>
      <c r="J259" s="275">
        <v>0</v>
      </c>
      <c r="K259" s="275">
        <v>0</v>
      </c>
      <c r="M259" s="310"/>
      <c r="N259" s="310"/>
      <c r="O259" s="271"/>
      <c r="P259" s="271"/>
      <c r="Q259" s="271"/>
      <c r="R259" s="271"/>
      <c r="S259" s="258"/>
      <c r="T259" s="258"/>
      <c r="U259" s="258"/>
      <c r="V259" s="258"/>
      <c r="W259" s="258"/>
      <c r="X259" s="258"/>
      <c r="Y259" s="258"/>
      <c r="Z259" s="258"/>
    </row>
    <row r="260" spans="1:26" collapsed="1">
      <c r="A260" s="271"/>
      <c r="B260" s="271"/>
      <c r="C260" s="291">
        <v>0</v>
      </c>
      <c r="D260" s="271"/>
      <c r="E260" s="275">
        <v>0</v>
      </c>
      <c r="F260" s="275">
        <v>0</v>
      </c>
      <c r="G260" s="276"/>
      <c r="H260" s="283"/>
      <c r="I260" s="275"/>
      <c r="J260" s="309">
        <v>0</v>
      </c>
      <c r="K260" s="309">
        <v>0</v>
      </c>
      <c r="L260" s="279"/>
      <c r="M260" s="310"/>
      <c r="N260" s="310"/>
      <c r="O260" s="271"/>
      <c r="P260" s="271"/>
      <c r="Q260" s="271"/>
      <c r="R260" s="271"/>
      <c r="S260" s="258"/>
      <c r="T260" s="258"/>
      <c r="U260" s="258"/>
      <c r="V260" s="258"/>
      <c r="W260" s="258"/>
      <c r="X260" s="258"/>
      <c r="Y260" s="258"/>
      <c r="Z260" s="258"/>
    </row>
    <row r="261" spans="1:26" hidden="1" outlineLevel="1">
      <c r="A261" s="271"/>
      <c r="B261" s="271"/>
      <c r="C261" s="291"/>
      <c r="D261" s="271"/>
      <c r="E261" s="275"/>
      <c r="F261" s="275"/>
      <c r="G261" s="276"/>
      <c r="H261" s="275"/>
      <c r="I261" s="275"/>
      <c r="J261" s="289"/>
      <c r="K261" s="275"/>
      <c r="L261" s="279"/>
      <c r="M261" s="310"/>
      <c r="N261" s="310"/>
      <c r="O261" s="271"/>
      <c r="P261" s="271"/>
      <c r="Q261" s="271"/>
      <c r="R261" s="271"/>
      <c r="S261" s="258"/>
      <c r="T261" s="258"/>
      <c r="U261" s="258"/>
      <c r="V261" s="258"/>
      <c r="W261" s="258"/>
      <c r="X261" s="258"/>
      <c r="Y261" s="258"/>
      <c r="Z261" s="258"/>
    </row>
    <row r="262" spans="1:26" hidden="1" outlineLevel="1">
      <c r="A262" s="271"/>
      <c r="B262" s="274">
        <v>0</v>
      </c>
      <c r="C262" s="271"/>
      <c r="D262" s="271"/>
      <c r="E262" s="292"/>
      <c r="F262" s="292"/>
      <c r="G262" s="276"/>
      <c r="H262" s="275"/>
      <c r="I262" s="275"/>
      <c r="J262" s="289"/>
      <c r="K262" s="275"/>
      <c r="L262" s="279"/>
      <c r="M262" s="310"/>
      <c r="N262" s="310"/>
      <c r="O262" s="271"/>
      <c r="P262" s="271"/>
      <c r="Q262" s="271"/>
      <c r="R262" s="271"/>
      <c r="S262" s="258"/>
      <c r="T262" s="258"/>
      <c r="U262" s="258"/>
      <c r="V262" s="258"/>
      <c r="W262" s="258"/>
      <c r="X262" s="258"/>
      <c r="Y262" s="258"/>
      <c r="Z262" s="258"/>
    </row>
    <row r="263" spans="1:26" ht="12.75" hidden="1" customHeight="1" outlineLevel="1">
      <c r="A263" s="271"/>
      <c r="B263" s="271"/>
      <c r="C263" s="669" t="s">
        <v>28</v>
      </c>
      <c r="D263" s="670"/>
      <c r="E263" s="275">
        <v>0</v>
      </c>
      <c r="F263" s="275">
        <v>0</v>
      </c>
      <c r="G263" s="276"/>
      <c r="H263" s="277" t="s">
        <v>67</v>
      </c>
      <c r="I263" s="278"/>
      <c r="J263" s="275">
        <v>0</v>
      </c>
      <c r="K263" s="275">
        <v>0</v>
      </c>
      <c r="L263" s="279"/>
      <c r="M263" s="310"/>
      <c r="N263" s="310"/>
      <c r="O263" s="271"/>
      <c r="P263" s="271"/>
      <c r="Q263" s="271"/>
      <c r="R263" s="271"/>
      <c r="S263" s="258"/>
      <c r="T263" s="258"/>
      <c r="U263" s="258"/>
      <c r="V263" s="258"/>
      <c r="W263" s="258"/>
      <c r="X263" s="258"/>
      <c r="Y263" s="258"/>
      <c r="Z263" s="258"/>
    </row>
    <row r="264" spans="1:26" ht="12.75" hidden="1" customHeight="1" outlineLevel="1">
      <c r="A264" s="271"/>
      <c r="B264" s="271"/>
      <c r="C264" s="671" t="s">
        <v>84</v>
      </c>
      <c r="D264" s="320">
        <v>0</v>
      </c>
      <c r="E264" s="275"/>
      <c r="F264" s="275"/>
      <c r="G264" s="276"/>
      <c r="H264" s="671" t="s">
        <v>84</v>
      </c>
      <c r="I264" s="320">
        <v>0</v>
      </c>
      <c r="J264" s="275">
        <v>0</v>
      </c>
      <c r="K264" s="275">
        <v>0</v>
      </c>
      <c r="L264" s="279"/>
      <c r="M264" s="310"/>
      <c r="N264" s="310"/>
      <c r="O264" s="271"/>
      <c r="P264" s="271"/>
      <c r="Q264" s="271"/>
      <c r="R264" s="271"/>
      <c r="S264" s="258"/>
      <c r="T264" s="258"/>
      <c r="U264" s="258"/>
      <c r="V264" s="258"/>
      <c r="W264" s="258"/>
      <c r="X264" s="258"/>
      <c r="Y264" s="258"/>
      <c r="Z264" s="258"/>
    </row>
    <row r="265" spans="1:26" ht="12.75" hidden="1" customHeight="1" outlineLevel="1">
      <c r="A265" s="271"/>
      <c r="B265" s="271"/>
      <c r="C265" s="672"/>
      <c r="D265" s="280">
        <v>1</v>
      </c>
      <c r="E265" s="275">
        <v>0</v>
      </c>
      <c r="F265" s="275">
        <v>0</v>
      </c>
      <c r="G265" s="276"/>
      <c r="H265" s="672"/>
      <c r="I265" s="280">
        <v>1</v>
      </c>
      <c r="J265" s="275">
        <v>0</v>
      </c>
      <c r="K265" s="275">
        <v>0</v>
      </c>
      <c r="L265" s="279"/>
      <c r="M265" s="310"/>
      <c r="N265" s="310"/>
      <c r="O265" s="271"/>
      <c r="P265" s="271"/>
      <c r="Q265" s="271"/>
      <c r="R265" s="271"/>
      <c r="S265" s="258"/>
      <c r="T265" s="258"/>
      <c r="U265" s="258"/>
      <c r="V265" s="258"/>
      <c r="W265" s="258"/>
      <c r="X265" s="258"/>
      <c r="Y265" s="258"/>
      <c r="Z265" s="258"/>
    </row>
    <row r="266" spans="1:26" hidden="1" outlineLevel="1">
      <c r="A266" s="271"/>
      <c r="B266" s="271"/>
      <c r="C266" s="672"/>
      <c r="D266" s="280">
        <v>2</v>
      </c>
      <c r="E266" s="275">
        <v>0</v>
      </c>
      <c r="F266" s="275">
        <v>0</v>
      </c>
      <c r="G266" s="276"/>
      <c r="H266" s="672"/>
      <c r="I266" s="280">
        <v>2</v>
      </c>
      <c r="J266" s="275">
        <v>0</v>
      </c>
      <c r="K266" s="275">
        <v>0</v>
      </c>
      <c r="L266" s="279"/>
      <c r="M266" s="310"/>
      <c r="N266" s="310"/>
      <c r="O266" s="271"/>
      <c r="P266" s="271"/>
      <c r="Q266" s="271"/>
      <c r="R266" s="271"/>
      <c r="S266" s="258"/>
      <c r="T266" s="258"/>
      <c r="U266" s="258"/>
      <c r="V266" s="258"/>
      <c r="W266" s="258"/>
      <c r="X266" s="258"/>
      <c r="Y266" s="258"/>
      <c r="Z266" s="258"/>
    </row>
    <row r="267" spans="1:26" hidden="1" outlineLevel="1">
      <c r="A267" s="271"/>
      <c r="B267" s="271"/>
      <c r="C267" s="672"/>
      <c r="D267" s="280">
        <v>3</v>
      </c>
      <c r="E267" s="275">
        <v>0</v>
      </c>
      <c r="F267" s="275">
        <v>0</v>
      </c>
      <c r="G267" s="276"/>
      <c r="H267" s="672"/>
      <c r="I267" s="280">
        <v>3</v>
      </c>
      <c r="J267" s="275">
        <v>0</v>
      </c>
      <c r="K267" s="275">
        <v>0</v>
      </c>
      <c r="L267" s="279"/>
      <c r="M267" s="310"/>
      <c r="N267" s="310"/>
      <c r="O267" s="271"/>
      <c r="P267" s="271"/>
      <c r="Q267" s="271"/>
      <c r="R267" s="271"/>
      <c r="S267" s="258"/>
      <c r="T267" s="258"/>
      <c r="U267" s="258"/>
      <c r="V267" s="258"/>
      <c r="W267" s="258"/>
      <c r="X267" s="258"/>
      <c r="Y267" s="258"/>
      <c r="Z267" s="258"/>
    </row>
    <row r="268" spans="1:26" hidden="1" outlineLevel="1">
      <c r="A268" s="271"/>
      <c r="B268" s="271"/>
      <c r="C268" s="672"/>
      <c r="D268" s="280">
        <v>4</v>
      </c>
      <c r="E268" s="275">
        <v>0</v>
      </c>
      <c r="F268" s="275">
        <v>0</v>
      </c>
      <c r="G268" s="276"/>
      <c r="H268" s="672"/>
      <c r="I268" s="280">
        <v>4</v>
      </c>
      <c r="J268" s="275">
        <v>0</v>
      </c>
      <c r="K268" s="275">
        <v>0</v>
      </c>
      <c r="L268" s="279"/>
      <c r="M268" s="310"/>
      <c r="N268" s="310"/>
      <c r="O268" s="271"/>
      <c r="P268" s="271"/>
      <c r="Q268" s="271"/>
      <c r="R268" s="271"/>
      <c r="S268" s="258"/>
      <c r="T268" s="258"/>
      <c r="U268" s="258"/>
      <c r="V268" s="258"/>
      <c r="W268" s="258"/>
      <c r="X268" s="258"/>
      <c r="Y268" s="258"/>
      <c r="Z268" s="258"/>
    </row>
    <row r="269" spans="1:26" hidden="1" outlineLevel="1">
      <c r="A269" s="271"/>
      <c r="B269" s="271"/>
      <c r="C269" s="672"/>
      <c r="D269" s="280">
        <v>5</v>
      </c>
      <c r="E269" s="275">
        <v>0</v>
      </c>
      <c r="F269" s="275">
        <v>0</v>
      </c>
      <c r="G269" s="276"/>
      <c r="H269" s="672"/>
      <c r="I269" s="280">
        <v>5</v>
      </c>
      <c r="J269" s="275">
        <v>0</v>
      </c>
      <c r="K269" s="275">
        <v>0</v>
      </c>
      <c r="L269" s="279"/>
      <c r="M269" s="310"/>
      <c r="N269" s="310"/>
      <c r="O269" s="271"/>
      <c r="P269" s="271"/>
      <c r="Q269" s="271"/>
      <c r="R269" s="271"/>
      <c r="S269" s="258"/>
      <c r="T269" s="258"/>
      <c r="U269" s="258"/>
      <c r="V269" s="258"/>
      <c r="W269" s="258"/>
      <c r="X269" s="258"/>
      <c r="Y269" s="258"/>
      <c r="Z269" s="258"/>
    </row>
    <row r="270" spans="1:26" hidden="1" outlineLevel="1">
      <c r="A270" s="271"/>
      <c r="B270" s="271"/>
      <c r="C270" s="672"/>
      <c r="D270" s="280">
        <v>6</v>
      </c>
      <c r="E270" s="275">
        <v>0</v>
      </c>
      <c r="F270" s="275">
        <v>0</v>
      </c>
      <c r="G270" s="276"/>
      <c r="H270" s="672"/>
      <c r="I270" s="280">
        <v>6</v>
      </c>
      <c r="J270" s="275">
        <v>0</v>
      </c>
      <c r="K270" s="275">
        <v>0</v>
      </c>
      <c r="L270" s="279"/>
      <c r="M270" s="310"/>
      <c r="N270" s="310"/>
      <c r="O270" s="271"/>
      <c r="P270" s="271"/>
      <c r="Q270" s="271"/>
      <c r="R270" s="271"/>
      <c r="S270" s="258"/>
      <c r="T270" s="258"/>
      <c r="U270" s="258"/>
      <c r="V270" s="258"/>
      <c r="W270" s="258"/>
      <c r="X270" s="258"/>
      <c r="Y270" s="258"/>
      <c r="Z270" s="258"/>
    </row>
    <row r="271" spans="1:26" hidden="1" outlineLevel="1">
      <c r="A271" s="271"/>
      <c r="B271" s="271"/>
      <c r="C271" s="672"/>
      <c r="D271" s="280">
        <v>7</v>
      </c>
      <c r="E271" s="275">
        <v>0</v>
      </c>
      <c r="F271" s="275">
        <v>0</v>
      </c>
      <c r="G271" s="276"/>
      <c r="H271" s="672"/>
      <c r="I271" s="280">
        <v>7</v>
      </c>
      <c r="J271" s="275">
        <v>0</v>
      </c>
      <c r="K271" s="275">
        <v>0</v>
      </c>
      <c r="L271" s="279"/>
      <c r="M271" s="310"/>
      <c r="N271" s="310"/>
      <c r="O271" s="271"/>
      <c r="P271" s="271"/>
      <c r="Q271" s="271"/>
      <c r="R271" s="271"/>
      <c r="S271" s="258"/>
      <c r="T271" s="258"/>
      <c r="U271" s="258"/>
      <c r="V271" s="258"/>
      <c r="W271" s="258"/>
      <c r="X271" s="258"/>
      <c r="Y271" s="258"/>
      <c r="Z271" s="258"/>
    </row>
    <row r="272" spans="1:26" hidden="1" outlineLevel="1">
      <c r="A272" s="271"/>
      <c r="B272" s="271"/>
      <c r="C272" s="672"/>
      <c r="D272" s="280">
        <v>8</v>
      </c>
      <c r="E272" s="275">
        <v>0</v>
      </c>
      <c r="F272" s="275">
        <v>0</v>
      </c>
      <c r="G272" s="276"/>
      <c r="H272" s="672"/>
      <c r="I272" s="280">
        <v>8</v>
      </c>
      <c r="J272" s="275">
        <v>0</v>
      </c>
      <c r="K272" s="275">
        <v>0</v>
      </c>
      <c r="L272" s="279"/>
      <c r="M272" s="310"/>
      <c r="N272" s="310"/>
      <c r="O272" s="271"/>
      <c r="P272" s="271"/>
      <c r="Q272" s="271"/>
      <c r="R272" s="271"/>
      <c r="S272" s="258"/>
      <c r="T272" s="258"/>
      <c r="U272" s="258"/>
      <c r="V272" s="258"/>
      <c r="W272" s="258"/>
      <c r="X272" s="258"/>
      <c r="Y272" s="258"/>
      <c r="Z272" s="258"/>
    </row>
    <row r="273" spans="1:26" hidden="1" outlineLevel="1">
      <c r="A273" s="271"/>
      <c r="B273" s="271"/>
      <c r="C273" s="672"/>
      <c r="D273" s="280">
        <v>9</v>
      </c>
      <c r="E273" s="275">
        <v>0</v>
      </c>
      <c r="F273" s="275">
        <v>0</v>
      </c>
      <c r="G273" s="276"/>
      <c r="H273" s="672"/>
      <c r="I273" s="280">
        <v>9</v>
      </c>
      <c r="J273" s="275">
        <v>0</v>
      </c>
      <c r="K273" s="275">
        <v>0</v>
      </c>
      <c r="L273" s="279"/>
      <c r="M273" s="310"/>
      <c r="N273" s="310"/>
      <c r="O273" s="271"/>
      <c r="P273" s="271"/>
      <c r="Q273" s="271"/>
      <c r="R273" s="271"/>
      <c r="S273" s="258"/>
      <c r="T273" s="258"/>
      <c r="U273" s="258"/>
      <c r="V273" s="258"/>
      <c r="W273" s="258"/>
      <c r="X273" s="258"/>
      <c r="Y273" s="258"/>
      <c r="Z273" s="258"/>
    </row>
    <row r="274" spans="1:26" hidden="1" outlineLevel="1">
      <c r="A274" s="271"/>
      <c r="B274" s="271"/>
      <c r="C274" s="673"/>
      <c r="D274" s="281">
        <v>10</v>
      </c>
      <c r="E274" s="275">
        <v>0</v>
      </c>
      <c r="F274" s="275">
        <v>0</v>
      </c>
      <c r="G274" s="276"/>
      <c r="H274" s="673"/>
      <c r="I274" s="281">
        <v>10</v>
      </c>
      <c r="J274" s="275">
        <v>0</v>
      </c>
      <c r="K274" s="275">
        <v>0</v>
      </c>
      <c r="M274" s="310"/>
      <c r="N274" s="310"/>
      <c r="O274" s="271"/>
      <c r="P274" s="271"/>
      <c r="Q274" s="271"/>
      <c r="R274" s="271"/>
      <c r="S274" s="258"/>
      <c r="T274" s="258"/>
      <c r="U274" s="258"/>
      <c r="V274" s="258"/>
      <c r="W274" s="258"/>
      <c r="X274" s="258"/>
      <c r="Y274" s="258"/>
      <c r="Z274" s="258"/>
    </row>
    <row r="275" spans="1:26" collapsed="1">
      <c r="A275" s="271"/>
      <c r="B275" s="271"/>
      <c r="C275" s="291">
        <v>0</v>
      </c>
      <c r="D275" s="271"/>
      <c r="E275" s="275">
        <v>0</v>
      </c>
      <c r="F275" s="275">
        <v>0</v>
      </c>
      <c r="G275" s="276"/>
      <c r="H275" s="283"/>
      <c r="I275" s="275"/>
      <c r="J275" s="309">
        <v>0</v>
      </c>
      <c r="K275" s="309">
        <v>0</v>
      </c>
      <c r="L275" s="279"/>
      <c r="M275" s="310"/>
      <c r="N275" s="310"/>
      <c r="O275" s="271"/>
      <c r="P275" s="271"/>
      <c r="Q275" s="271"/>
      <c r="R275" s="271"/>
      <c r="S275" s="258"/>
      <c r="T275" s="258"/>
      <c r="U275" s="258"/>
      <c r="V275" s="258"/>
      <c r="W275" s="258"/>
      <c r="X275" s="258"/>
      <c r="Y275" s="258"/>
      <c r="Z275" s="258"/>
    </row>
    <row r="276" spans="1:26" hidden="1" outlineLevel="1">
      <c r="A276" s="271"/>
      <c r="B276" s="271"/>
      <c r="C276" s="291"/>
      <c r="D276" s="271"/>
      <c r="E276" s="275"/>
      <c r="F276" s="275"/>
      <c r="G276" s="276"/>
      <c r="H276" s="275"/>
      <c r="I276" s="275"/>
      <c r="J276" s="289"/>
      <c r="K276" s="275"/>
      <c r="L276" s="279"/>
      <c r="M276" s="310"/>
      <c r="N276" s="310"/>
      <c r="O276" s="271"/>
      <c r="P276" s="271"/>
      <c r="Q276" s="271"/>
      <c r="R276" s="271"/>
      <c r="S276" s="258"/>
      <c r="T276" s="258"/>
      <c r="U276" s="258"/>
      <c r="V276" s="258"/>
      <c r="W276" s="258"/>
      <c r="X276" s="258"/>
      <c r="Y276" s="258"/>
      <c r="Z276" s="258"/>
    </row>
    <row r="277" spans="1:26" hidden="1" outlineLevel="1">
      <c r="A277" s="271"/>
      <c r="B277" s="274">
        <v>0</v>
      </c>
      <c r="C277" s="271"/>
      <c r="D277" s="271"/>
      <c r="E277" s="292"/>
      <c r="F277" s="292"/>
      <c r="G277" s="276"/>
      <c r="H277" s="275"/>
      <c r="I277" s="275"/>
      <c r="J277" s="289"/>
      <c r="K277" s="275"/>
      <c r="L277" s="279"/>
      <c r="M277" s="310"/>
      <c r="N277" s="310"/>
      <c r="O277" s="271"/>
      <c r="P277" s="271"/>
      <c r="Q277" s="271"/>
      <c r="R277" s="271"/>
      <c r="S277" s="258"/>
      <c r="T277" s="258"/>
      <c r="U277" s="258"/>
      <c r="V277" s="258"/>
      <c r="W277" s="258"/>
      <c r="X277" s="258"/>
      <c r="Y277" s="258"/>
      <c r="Z277" s="258"/>
    </row>
    <row r="278" spans="1:26" ht="12.75" hidden="1" customHeight="1" outlineLevel="1">
      <c r="A278" s="271"/>
      <c r="B278" s="271"/>
      <c r="C278" s="669" t="s">
        <v>28</v>
      </c>
      <c r="D278" s="670"/>
      <c r="E278" s="275">
        <v>0</v>
      </c>
      <c r="F278" s="275">
        <v>0</v>
      </c>
      <c r="G278" s="276"/>
      <c r="H278" s="277" t="s">
        <v>67</v>
      </c>
      <c r="I278" s="278"/>
      <c r="J278" s="275">
        <v>0</v>
      </c>
      <c r="K278" s="275">
        <v>0</v>
      </c>
      <c r="L278" s="279"/>
      <c r="M278" s="310"/>
      <c r="N278" s="310"/>
      <c r="O278" s="271"/>
      <c r="P278" s="271"/>
      <c r="Q278" s="271"/>
      <c r="R278" s="271"/>
      <c r="S278" s="258"/>
      <c r="T278" s="258"/>
      <c r="U278" s="258"/>
      <c r="V278" s="258"/>
      <c r="W278" s="258"/>
      <c r="X278" s="258"/>
      <c r="Y278" s="258"/>
      <c r="Z278" s="258"/>
    </row>
    <row r="279" spans="1:26" ht="12.75" hidden="1" customHeight="1" outlineLevel="1">
      <c r="A279" s="271"/>
      <c r="B279" s="271"/>
      <c r="C279" s="671" t="s">
        <v>84</v>
      </c>
      <c r="D279" s="320">
        <v>0</v>
      </c>
      <c r="E279" s="275"/>
      <c r="F279" s="275"/>
      <c r="G279" s="276"/>
      <c r="H279" s="671" t="s">
        <v>84</v>
      </c>
      <c r="I279" s="320">
        <v>0</v>
      </c>
      <c r="J279" s="275">
        <v>0</v>
      </c>
      <c r="K279" s="275">
        <v>0</v>
      </c>
      <c r="L279" s="279"/>
      <c r="M279" s="310"/>
      <c r="N279" s="310"/>
      <c r="O279" s="271"/>
      <c r="P279" s="271"/>
      <c r="Q279" s="271"/>
      <c r="R279" s="271"/>
      <c r="S279" s="258"/>
      <c r="T279" s="258"/>
      <c r="U279" s="258"/>
      <c r="V279" s="258"/>
      <c r="W279" s="258"/>
      <c r="X279" s="258"/>
      <c r="Y279" s="258"/>
      <c r="Z279" s="258"/>
    </row>
    <row r="280" spans="1:26" ht="12.75" hidden="1" customHeight="1" outlineLevel="1">
      <c r="A280" s="271"/>
      <c r="B280" s="271"/>
      <c r="C280" s="672"/>
      <c r="D280" s="280">
        <v>1</v>
      </c>
      <c r="E280" s="275">
        <v>0</v>
      </c>
      <c r="F280" s="275">
        <v>0</v>
      </c>
      <c r="G280" s="276"/>
      <c r="H280" s="672"/>
      <c r="I280" s="280">
        <v>1</v>
      </c>
      <c r="J280" s="275">
        <v>0</v>
      </c>
      <c r="K280" s="275">
        <v>0</v>
      </c>
      <c r="L280" s="279"/>
      <c r="M280" s="310"/>
      <c r="N280" s="310"/>
      <c r="O280" s="271"/>
      <c r="P280" s="271"/>
      <c r="Q280" s="271"/>
      <c r="R280" s="271"/>
      <c r="S280" s="258"/>
      <c r="T280" s="258"/>
      <c r="U280" s="258"/>
      <c r="V280" s="258"/>
      <c r="W280" s="258"/>
      <c r="X280" s="258"/>
      <c r="Y280" s="258"/>
      <c r="Z280" s="258"/>
    </row>
    <row r="281" spans="1:26" hidden="1" outlineLevel="1">
      <c r="A281" s="271"/>
      <c r="B281" s="271"/>
      <c r="C281" s="672"/>
      <c r="D281" s="280">
        <v>2</v>
      </c>
      <c r="E281" s="275">
        <v>0</v>
      </c>
      <c r="F281" s="275">
        <v>0</v>
      </c>
      <c r="G281" s="276"/>
      <c r="H281" s="672"/>
      <c r="I281" s="280">
        <v>2</v>
      </c>
      <c r="J281" s="275">
        <v>0</v>
      </c>
      <c r="K281" s="275">
        <v>0</v>
      </c>
      <c r="L281" s="279"/>
      <c r="M281" s="310"/>
      <c r="N281" s="310"/>
      <c r="O281" s="271"/>
      <c r="P281" s="271"/>
      <c r="Q281" s="271"/>
      <c r="R281" s="271"/>
      <c r="S281" s="258"/>
      <c r="T281" s="258"/>
      <c r="U281" s="258"/>
      <c r="V281" s="258"/>
      <c r="W281" s="258"/>
      <c r="X281" s="258"/>
      <c r="Y281" s="258"/>
      <c r="Z281" s="258"/>
    </row>
    <row r="282" spans="1:26" hidden="1" outlineLevel="1">
      <c r="A282" s="271"/>
      <c r="B282" s="271"/>
      <c r="C282" s="672"/>
      <c r="D282" s="280">
        <v>3</v>
      </c>
      <c r="E282" s="275">
        <v>0</v>
      </c>
      <c r="F282" s="275">
        <v>0</v>
      </c>
      <c r="G282" s="276"/>
      <c r="H282" s="672"/>
      <c r="I282" s="280">
        <v>3</v>
      </c>
      <c r="J282" s="275">
        <v>0</v>
      </c>
      <c r="K282" s="275">
        <v>0</v>
      </c>
      <c r="L282" s="279"/>
      <c r="M282" s="310"/>
      <c r="N282" s="310"/>
      <c r="O282" s="271"/>
      <c r="P282" s="271"/>
      <c r="Q282" s="271"/>
      <c r="R282" s="271"/>
      <c r="S282" s="258"/>
      <c r="T282" s="258"/>
      <c r="U282" s="258"/>
      <c r="V282" s="258"/>
      <c r="W282" s="258"/>
      <c r="X282" s="258"/>
      <c r="Y282" s="258"/>
      <c r="Z282" s="258"/>
    </row>
    <row r="283" spans="1:26" hidden="1" outlineLevel="1">
      <c r="A283" s="271"/>
      <c r="B283" s="271"/>
      <c r="C283" s="672"/>
      <c r="D283" s="280">
        <v>4</v>
      </c>
      <c r="E283" s="275">
        <v>0</v>
      </c>
      <c r="F283" s="275">
        <v>0</v>
      </c>
      <c r="G283" s="276"/>
      <c r="H283" s="672"/>
      <c r="I283" s="280">
        <v>4</v>
      </c>
      <c r="J283" s="275">
        <v>0</v>
      </c>
      <c r="K283" s="275">
        <v>0</v>
      </c>
      <c r="L283" s="279"/>
      <c r="M283" s="310"/>
      <c r="N283" s="310"/>
      <c r="O283" s="271"/>
      <c r="P283" s="271"/>
      <c r="Q283" s="271"/>
      <c r="R283" s="271"/>
      <c r="S283" s="258"/>
      <c r="T283" s="258"/>
      <c r="U283" s="258"/>
      <c r="V283" s="258"/>
      <c r="W283" s="258"/>
      <c r="X283" s="258"/>
      <c r="Y283" s="258"/>
      <c r="Z283" s="258"/>
    </row>
    <row r="284" spans="1:26" hidden="1" outlineLevel="1">
      <c r="A284" s="271"/>
      <c r="B284" s="271"/>
      <c r="C284" s="672"/>
      <c r="D284" s="280">
        <v>5</v>
      </c>
      <c r="E284" s="275">
        <v>0</v>
      </c>
      <c r="F284" s="275">
        <v>0</v>
      </c>
      <c r="G284" s="276"/>
      <c r="H284" s="672"/>
      <c r="I284" s="280">
        <v>5</v>
      </c>
      <c r="J284" s="275">
        <v>0</v>
      </c>
      <c r="K284" s="275">
        <v>0</v>
      </c>
      <c r="L284" s="279"/>
      <c r="M284" s="310"/>
      <c r="N284" s="310"/>
      <c r="O284" s="271"/>
      <c r="P284" s="271"/>
      <c r="Q284" s="271"/>
      <c r="R284" s="271"/>
      <c r="S284" s="258"/>
      <c r="T284" s="258"/>
      <c r="U284" s="258"/>
      <c r="V284" s="258"/>
      <c r="W284" s="258"/>
      <c r="X284" s="258"/>
      <c r="Y284" s="258"/>
      <c r="Z284" s="258"/>
    </row>
    <row r="285" spans="1:26" hidden="1" outlineLevel="1">
      <c r="A285" s="271"/>
      <c r="B285" s="271"/>
      <c r="C285" s="672"/>
      <c r="D285" s="280">
        <v>6</v>
      </c>
      <c r="E285" s="275">
        <v>0</v>
      </c>
      <c r="F285" s="275">
        <v>0</v>
      </c>
      <c r="G285" s="276"/>
      <c r="H285" s="672"/>
      <c r="I285" s="280">
        <v>6</v>
      </c>
      <c r="J285" s="275">
        <v>0</v>
      </c>
      <c r="K285" s="275">
        <v>0</v>
      </c>
      <c r="L285" s="279"/>
      <c r="M285" s="310"/>
      <c r="N285" s="310"/>
      <c r="O285" s="271"/>
      <c r="P285" s="271"/>
      <c r="Q285" s="271"/>
      <c r="R285" s="271"/>
      <c r="S285" s="258"/>
      <c r="T285" s="258"/>
      <c r="U285" s="258"/>
      <c r="V285" s="258"/>
      <c r="W285" s="258"/>
      <c r="X285" s="258"/>
      <c r="Y285" s="258"/>
      <c r="Z285" s="258"/>
    </row>
    <row r="286" spans="1:26" hidden="1" outlineLevel="1">
      <c r="A286" s="271"/>
      <c r="B286" s="271"/>
      <c r="C286" s="672"/>
      <c r="D286" s="280">
        <v>7</v>
      </c>
      <c r="E286" s="275">
        <v>0</v>
      </c>
      <c r="F286" s="275">
        <v>0</v>
      </c>
      <c r="G286" s="276"/>
      <c r="H286" s="672"/>
      <c r="I286" s="280">
        <v>7</v>
      </c>
      <c r="J286" s="275">
        <v>0</v>
      </c>
      <c r="K286" s="275">
        <v>0</v>
      </c>
      <c r="L286" s="279"/>
      <c r="M286" s="310"/>
      <c r="N286" s="310"/>
      <c r="O286" s="271"/>
      <c r="P286" s="271"/>
      <c r="Q286" s="271"/>
      <c r="R286" s="271"/>
      <c r="S286" s="258"/>
      <c r="T286" s="258"/>
      <c r="U286" s="258"/>
      <c r="V286" s="258"/>
      <c r="W286" s="258"/>
      <c r="X286" s="258"/>
      <c r="Y286" s="258"/>
      <c r="Z286" s="258"/>
    </row>
    <row r="287" spans="1:26" hidden="1" outlineLevel="1">
      <c r="A287" s="271"/>
      <c r="B287" s="271"/>
      <c r="C287" s="672"/>
      <c r="D287" s="280">
        <v>8</v>
      </c>
      <c r="E287" s="275">
        <v>0</v>
      </c>
      <c r="F287" s="275">
        <v>0</v>
      </c>
      <c r="G287" s="276"/>
      <c r="H287" s="672"/>
      <c r="I287" s="280">
        <v>8</v>
      </c>
      <c r="J287" s="275">
        <v>0</v>
      </c>
      <c r="K287" s="275">
        <v>0</v>
      </c>
      <c r="L287" s="279"/>
      <c r="M287" s="310"/>
      <c r="N287" s="310"/>
      <c r="O287" s="271"/>
      <c r="P287" s="271"/>
      <c r="Q287" s="271"/>
      <c r="R287" s="271"/>
      <c r="S287" s="258"/>
      <c r="T287" s="258"/>
      <c r="U287" s="258"/>
      <c r="V287" s="258"/>
      <c r="W287" s="258"/>
      <c r="X287" s="258"/>
      <c r="Y287" s="258"/>
      <c r="Z287" s="258"/>
    </row>
    <row r="288" spans="1:26" hidden="1" outlineLevel="1">
      <c r="A288" s="271"/>
      <c r="B288" s="271"/>
      <c r="C288" s="672"/>
      <c r="D288" s="280">
        <v>9</v>
      </c>
      <c r="E288" s="275">
        <v>0</v>
      </c>
      <c r="F288" s="275">
        <v>0</v>
      </c>
      <c r="G288" s="276"/>
      <c r="H288" s="672"/>
      <c r="I288" s="280">
        <v>9</v>
      </c>
      <c r="J288" s="275">
        <v>0</v>
      </c>
      <c r="K288" s="275">
        <v>0</v>
      </c>
      <c r="L288" s="279"/>
      <c r="M288" s="310"/>
      <c r="N288" s="310"/>
      <c r="O288" s="271"/>
      <c r="P288" s="271"/>
      <c r="Q288" s="271"/>
      <c r="R288" s="271"/>
      <c r="S288" s="258"/>
      <c r="T288" s="258"/>
      <c r="U288" s="258"/>
      <c r="V288" s="258"/>
      <c r="W288" s="258"/>
      <c r="X288" s="258"/>
      <c r="Y288" s="258"/>
      <c r="Z288" s="258"/>
    </row>
    <row r="289" spans="1:26" hidden="1" outlineLevel="1">
      <c r="A289" s="271"/>
      <c r="B289" s="271"/>
      <c r="C289" s="673"/>
      <c r="D289" s="281">
        <v>10</v>
      </c>
      <c r="E289" s="275">
        <v>0</v>
      </c>
      <c r="F289" s="275">
        <v>0</v>
      </c>
      <c r="G289" s="276"/>
      <c r="H289" s="673"/>
      <c r="I289" s="281">
        <v>10</v>
      </c>
      <c r="J289" s="275">
        <v>0</v>
      </c>
      <c r="K289" s="275">
        <v>0</v>
      </c>
      <c r="M289" s="310"/>
      <c r="N289" s="310"/>
      <c r="O289" s="271"/>
      <c r="P289" s="271"/>
      <c r="Q289" s="271"/>
      <c r="R289" s="271"/>
      <c r="S289" s="258"/>
      <c r="T289" s="258"/>
      <c r="U289" s="258"/>
      <c r="V289" s="258"/>
      <c r="W289" s="258"/>
      <c r="X289" s="258"/>
      <c r="Y289" s="258"/>
      <c r="Z289" s="258"/>
    </row>
    <row r="290" spans="1:26" collapsed="1">
      <c r="A290" s="271"/>
      <c r="B290" s="271"/>
      <c r="C290" s="291">
        <v>0</v>
      </c>
      <c r="D290" s="271"/>
      <c r="E290" s="275">
        <v>0</v>
      </c>
      <c r="F290" s="275">
        <v>0</v>
      </c>
      <c r="G290" s="276"/>
      <c r="H290" s="283"/>
      <c r="I290" s="275"/>
      <c r="J290" s="309">
        <v>0</v>
      </c>
      <c r="K290" s="309">
        <v>0</v>
      </c>
      <c r="L290" s="279"/>
      <c r="M290" s="310"/>
      <c r="N290" s="310"/>
      <c r="O290" s="271"/>
      <c r="P290" s="271"/>
      <c r="Q290" s="271"/>
      <c r="R290" s="271"/>
      <c r="S290" s="258"/>
      <c r="T290" s="258"/>
      <c r="U290" s="258"/>
      <c r="V290" s="258"/>
      <c r="W290" s="258"/>
      <c r="X290" s="258"/>
      <c r="Y290" s="258"/>
      <c r="Z290" s="258"/>
    </row>
    <row r="291" spans="1:26" hidden="1" outlineLevel="1">
      <c r="A291" s="271"/>
      <c r="B291" s="271"/>
      <c r="C291" s="291"/>
      <c r="D291" s="271"/>
      <c r="E291" s="275"/>
      <c r="F291" s="275"/>
      <c r="G291" s="276"/>
      <c r="H291" s="275"/>
      <c r="I291" s="275"/>
      <c r="J291" s="289"/>
      <c r="K291" s="275"/>
      <c r="L291" s="279"/>
      <c r="M291" s="310"/>
      <c r="N291" s="310"/>
      <c r="O291" s="271"/>
      <c r="P291" s="271"/>
      <c r="Q291" s="271"/>
      <c r="R291" s="271"/>
      <c r="S291" s="258"/>
      <c r="T291" s="258"/>
      <c r="U291" s="258"/>
      <c r="V291" s="258"/>
      <c r="W291" s="258"/>
      <c r="X291" s="258"/>
      <c r="Y291" s="258"/>
      <c r="Z291" s="258"/>
    </row>
    <row r="292" spans="1:26" hidden="1" outlineLevel="1">
      <c r="A292" s="271"/>
      <c r="B292" s="274">
        <v>0</v>
      </c>
      <c r="C292" s="271"/>
      <c r="D292" s="271"/>
      <c r="E292" s="292"/>
      <c r="F292" s="292"/>
      <c r="G292" s="276"/>
      <c r="H292" s="275"/>
      <c r="I292" s="275"/>
      <c r="J292" s="289"/>
      <c r="K292" s="275"/>
      <c r="L292" s="279"/>
      <c r="M292" s="310"/>
      <c r="N292" s="310"/>
      <c r="O292" s="271"/>
      <c r="P292" s="271"/>
      <c r="Q292" s="271"/>
      <c r="R292" s="271"/>
      <c r="S292" s="258"/>
      <c r="T292" s="258"/>
      <c r="U292" s="258"/>
      <c r="V292" s="258"/>
      <c r="W292" s="258"/>
      <c r="X292" s="258"/>
      <c r="Y292" s="258"/>
      <c r="Z292" s="258"/>
    </row>
    <row r="293" spans="1:26" ht="12.75" hidden="1" customHeight="1" outlineLevel="1">
      <c r="A293" s="271"/>
      <c r="B293" s="271"/>
      <c r="C293" s="669" t="s">
        <v>28</v>
      </c>
      <c r="D293" s="670"/>
      <c r="E293" s="275">
        <v>0</v>
      </c>
      <c r="F293" s="275">
        <v>0</v>
      </c>
      <c r="G293" s="276"/>
      <c r="H293" s="277" t="s">
        <v>67</v>
      </c>
      <c r="I293" s="278"/>
      <c r="J293" s="275">
        <v>0</v>
      </c>
      <c r="K293" s="275">
        <v>0</v>
      </c>
      <c r="L293" s="279"/>
      <c r="M293" s="310"/>
      <c r="N293" s="310"/>
      <c r="O293" s="271"/>
      <c r="P293" s="271"/>
      <c r="Q293" s="271"/>
      <c r="R293" s="271"/>
      <c r="S293" s="258"/>
      <c r="T293" s="258"/>
      <c r="U293" s="258"/>
      <c r="V293" s="258"/>
      <c r="W293" s="258"/>
      <c r="X293" s="258"/>
      <c r="Y293" s="258"/>
      <c r="Z293" s="258"/>
    </row>
    <row r="294" spans="1:26" ht="12.75" hidden="1" customHeight="1" outlineLevel="1">
      <c r="A294" s="271"/>
      <c r="B294" s="271"/>
      <c r="C294" s="671" t="s">
        <v>84</v>
      </c>
      <c r="D294" s="320">
        <v>0</v>
      </c>
      <c r="E294" s="275"/>
      <c r="F294" s="275"/>
      <c r="G294" s="276"/>
      <c r="H294" s="671" t="s">
        <v>84</v>
      </c>
      <c r="I294" s="320">
        <v>0</v>
      </c>
      <c r="J294" s="275">
        <v>0</v>
      </c>
      <c r="K294" s="275">
        <v>0</v>
      </c>
      <c r="L294" s="279"/>
      <c r="M294" s="310"/>
      <c r="N294" s="310"/>
      <c r="O294" s="271"/>
      <c r="P294" s="271"/>
      <c r="Q294" s="271"/>
      <c r="R294" s="271"/>
      <c r="S294" s="258"/>
      <c r="T294" s="258"/>
      <c r="U294" s="258"/>
      <c r="V294" s="258"/>
      <c r="W294" s="258"/>
      <c r="X294" s="258"/>
      <c r="Y294" s="258"/>
      <c r="Z294" s="258"/>
    </row>
    <row r="295" spans="1:26" ht="12.75" hidden="1" customHeight="1" outlineLevel="1">
      <c r="A295" s="271"/>
      <c r="B295" s="271"/>
      <c r="C295" s="672"/>
      <c r="D295" s="280">
        <v>1</v>
      </c>
      <c r="E295" s="275">
        <v>0</v>
      </c>
      <c r="F295" s="275">
        <v>0</v>
      </c>
      <c r="G295" s="276"/>
      <c r="H295" s="672"/>
      <c r="I295" s="280">
        <v>1</v>
      </c>
      <c r="J295" s="275">
        <v>0</v>
      </c>
      <c r="K295" s="275">
        <v>0</v>
      </c>
      <c r="L295" s="279"/>
      <c r="M295" s="310"/>
      <c r="N295" s="310"/>
      <c r="O295" s="271"/>
      <c r="P295" s="271"/>
      <c r="Q295" s="271"/>
      <c r="R295" s="271"/>
      <c r="S295" s="258"/>
      <c r="T295" s="258"/>
      <c r="U295" s="258"/>
      <c r="V295" s="258"/>
      <c r="W295" s="258"/>
      <c r="X295" s="258"/>
      <c r="Y295" s="258"/>
      <c r="Z295" s="258"/>
    </row>
    <row r="296" spans="1:26" hidden="1" outlineLevel="1">
      <c r="A296" s="271"/>
      <c r="B296" s="271"/>
      <c r="C296" s="672"/>
      <c r="D296" s="280">
        <v>2</v>
      </c>
      <c r="E296" s="275">
        <v>0</v>
      </c>
      <c r="F296" s="275">
        <v>0</v>
      </c>
      <c r="G296" s="276"/>
      <c r="H296" s="672"/>
      <c r="I296" s="280">
        <v>2</v>
      </c>
      <c r="J296" s="275">
        <v>0</v>
      </c>
      <c r="K296" s="275">
        <v>0</v>
      </c>
      <c r="L296" s="279"/>
      <c r="M296" s="310"/>
      <c r="N296" s="310"/>
      <c r="O296" s="271"/>
      <c r="P296" s="271"/>
      <c r="Q296" s="271"/>
      <c r="R296" s="271"/>
      <c r="S296" s="258"/>
      <c r="T296" s="258"/>
      <c r="U296" s="258"/>
      <c r="V296" s="258"/>
      <c r="W296" s="258"/>
      <c r="X296" s="258"/>
      <c r="Y296" s="258"/>
      <c r="Z296" s="258"/>
    </row>
    <row r="297" spans="1:26" hidden="1" outlineLevel="1">
      <c r="A297" s="271"/>
      <c r="B297" s="271"/>
      <c r="C297" s="672"/>
      <c r="D297" s="280">
        <v>3</v>
      </c>
      <c r="E297" s="275">
        <v>0</v>
      </c>
      <c r="F297" s="275">
        <v>0</v>
      </c>
      <c r="G297" s="276"/>
      <c r="H297" s="672"/>
      <c r="I297" s="280">
        <v>3</v>
      </c>
      <c r="J297" s="275">
        <v>0</v>
      </c>
      <c r="K297" s="275">
        <v>0</v>
      </c>
      <c r="L297" s="279"/>
      <c r="M297" s="310"/>
      <c r="N297" s="310"/>
      <c r="O297" s="271"/>
      <c r="P297" s="271"/>
      <c r="Q297" s="271"/>
      <c r="R297" s="271"/>
      <c r="S297" s="258"/>
      <c r="T297" s="258"/>
      <c r="U297" s="258"/>
      <c r="V297" s="258"/>
      <c r="W297" s="258"/>
      <c r="X297" s="258"/>
      <c r="Y297" s="258"/>
      <c r="Z297" s="258"/>
    </row>
    <row r="298" spans="1:26" hidden="1" outlineLevel="1">
      <c r="A298" s="271"/>
      <c r="B298" s="271"/>
      <c r="C298" s="672"/>
      <c r="D298" s="280">
        <v>4</v>
      </c>
      <c r="E298" s="275">
        <v>0</v>
      </c>
      <c r="F298" s="275">
        <v>0</v>
      </c>
      <c r="G298" s="276"/>
      <c r="H298" s="672"/>
      <c r="I298" s="280">
        <v>4</v>
      </c>
      <c r="J298" s="275">
        <v>0</v>
      </c>
      <c r="K298" s="275">
        <v>0</v>
      </c>
      <c r="L298" s="279"/>
      <c r="M298" s="310"/>
      <c r="N298" s="310"/>
      <c r="O298" s="271"/>
      <c r="P298" s="271"/>
      <c r="Q298" s="271"/>
      <c r="R298" s="271"/>
      <c r="S298" s="258"/>
      <c r="T298" s="258"/>
      <c r="U298" s="258"/>
      <c r="V298" s="258"/>
      <c r="W298" s="258"/>
      <c r="X298" s="258"/>
      <c r="Y298" s="258"/>
      <c r="Z298" s="258"/>
    </row>
    <row r="299" spans="1:26" hidden="1" outlineLevel="1">
      <c r="A299" s="271"/>
      <c r="B299" s="271"/>
      <c r="C299" s="672"/>
      <c r="D299" s="280">
        <v>5</v>
      </c>
      <c r="E299" s="275">
        <v>0</v>
      </c>
      <c r="F299" s="275">
        <v>0</v>
      </c>
      <c r="G299" s="276"/>
      <c r="H299" s="672"/>
      <c r="I299" s="280">
        <v>5</v>
      </c>
      <c r="J299" s="275">
        <v>0</v>
      </c>
      <c r="K299" s="275">
        <v>0</v>
      </c>
      <c r="L299" s="279"/>
      <c r="M299" s="310"/>
      <c r="N299" s="310"/>
      <c r="O299" s="271"/>
      <c r="P299" s="271"/>
      <c r="Q299" s="271"/>
      <c r="R299" s="271"/>
      <c r="S299" s="258"/>
      <c r="T299" s="258"/>
      <c r="U299" s="258"/>
      <c r="V299" s="258"/>
      <c r="W299" s="258"/>
      <c r="X299" s="258"/>
      <c r="Y299" s="258"/>
      <c r="Z299" s="258"/>
    </row>
    <row r="300" spans="1:26" hidden="1" outlineLevel="1">
      <c r="A300" s="271"/>
      <c r="B300" s="271"/>
      <c r="C300" s="672"/>
      <c r="D300" s="280">
        <v>6</v>
      </c>
      <c r="E300" s="275">
        <v>0</v>
      </c>
      <c r="F300" s="275">
        <v>0</v>
      </c>
      <c r="G300" s="276"/>
      <c r="H300" s="672"/>
      <c r="I300" s="280">
        <v>6</v>
      </c>
      <c r="J300" s="275">
        <v>0</v>
      </c>
      <c r="K300" s="275">
        <v>0</v>
      </c>
      <c r="L300" s="279"/>
      <c r="M300" s="310"/>
      <c r="N300" s="310"/>
      <c r="O300" s="271"/>
      <c r="P300" s="271"/>
      <c r="Q300" s="271"/>
      <c r="R300" s="271"/>
      <c r="S300" s="258"/>
      <c r="T300" s="258"/>
      <c r="U300" s="258"/>
      <c r="V300" s="258"/>
      <c r="W300" s="258"/>
      <c r="X300" s="258"/>
      <c r="Y300" s="258"/>
      <c r="Z300" s="258"/>
    </row>
    <row r="301" spans="1:26" hidden="1" outlineLevel="1">
      <c r="A301" s="271"/>
      <c r="B301" s="271"/>
      <c r="C301" s="672"/>
      <c r="D301" s="280">
        <v>7</v>
      </c>
      <c r="E301" s="275">
        <v>0</v>
      </c>
      <c r="F301" s="275">
        <v>0</v>
      </c>
      <c r="G301" s="276"/>
      <c r="H301" s="672"/>
      <c r="I301" s="280">
        <v>7</v>
      </c>
      <c r="J301" s="275">
        <v>0</v>
      </c>
      <c r="K301" s="275">
        <v>0</v>
      </c>
      <c r="L301" s="279"/>
      <c r="M301" s="310"/>
      <c r="N301" s="310"/>
      <c r="O301" s="271"/>
      <c r="P301" s="271"/>
      <c r="Q301" s="271"/>
      <c r="R301" s="271"/>
      <c r="S301" s="258"/>
      <c r="T301" s="258"/>
      <c r="U301" s="258"/>
      <c r="V301" s="258"/>
      <c r="W301" s="258"/>
      <c r="X301" s="258"/>
      <c r="Y301" s="258"/>
      <c r="Z301" s="258"/>
    </row>
    <row r="302" spans="1:26" hidden="1" outlineLevel="1">
      <c r="A302" s="271"/>
      <c r="B302" s="271"/>
      <c r="C302" s="672"/>
      <c r="D302" s="280">
        <v>8</v>
      </c>
      <c r="E302" s="275">
        <v>0</v>
      </c>
      <c r="F302" s="275">
        <v>0</v>
      </c>
      <c r="G302" s="276"/>
      <c r="H302" s="672"/>
      <c r="I302" s="280">
        <v>8</v>
      </c>
      <c r="J302" s="275">
        <v>0</v>
      </c>
      <c r="K302" s="275">
        <v>0</v>
      </c>
      <c r="L302" s="279"/>
      <c r="M302" s="310"/>
      <c r="N302" s="310"/>
      <c r="O302" s="271"/>
      <c r="P302" s="271"/>
      <c r="Q302" s="271"/>
      <c r="R302" s="271"/>
      <c r="S302" s="258"/>
      <c r="T302" s="258"/>
      <c r="U302" s="258"/>
      <c r="V302" s="258"/>
      <c r="W302" s="258"/>
      <c r="X302" s="258"/>
      <c r="Y302" s="258"/>
      <c r="Z302" s="258"/>
    </row>
    <row r="303" spans="1:26" hidden="1" outlineLevel="1">
      <c r="A303" s="271"/>
      <c r="B303" s="271"/>
      <c r="C303" s="672"/>
      <c r="D303" s="280">
        <v>9</v>
      </c>
      <c r="E303" s="275">
        <v>0</v>
      </c>
      <c r="F303" s="275">
        <v>0</v>
      </c>
      <c r="G303" s="276"/>
      <c r="H303" s="672"/>
      <c r="I303" s="280">
        <v>9</v>
      </c>
      <c r="J303" s="275">
        <v>0</v>
      </c>
      <c r="K303" s="275">
        <v>0</v>
      </c>
      <c r="L303" s="279"/>
      <c r="M303" s="310"/>
      <c r="N303" s="310"/>
      <c r="O303" s="271"/>
      <c r="P303" s="271"/>
      <c r="Q303" s="271"/>
      <c r="R303" s="271"/>
      <c r="S303" s="258"/>
      <c r="T303" s="258"/>
      <c r="U303" s="258"/>
      <c r="V303" s="258"/>
      <c r="W303" s="258"/>
      <c r="X303" s="258"/>
      <c r="Y303" s="258"/>
      <c r="Z303" s="258"/>
    </row>
    <row r="304" spans="1:26" hidden="1" outlineLevel="1">
      <c r="A304" s="271"/>
      <c r="B304" s="271"/>
      <c r="C304" s="673"/>
      <c r="D304" s="281">
        <v>10</v>
      </c>
      <c r="E304" s="275">
        <v>0</v>
      </c>
      <c r="F304" s="275">
        <v>0</v>
      </c>
      <c r="G304" s="276"/>
      <c r="H304" s="673"/>
      <c r="I304" s="281">
        <v>10</v>
      </c>
      <c r="J304" s="275">
        <v>0</v>
      </c>
      <c r="K304" s="275">
        <v>0</v>
      </c>
      <c r="M304" s="310"/>
      <c r="N304" s="310"/>
      <c r="O304" s="271"/>
      <c r="P304" s="271"/>
      <c r="Q304" s="271"/>
      <c r="R304" s="271"/>
      <c r="S304" s="258"/>
      <c r="T304" s="258"/>
      <c r="U304" s="258"/>
      <c r="V304" s="258"/>
      <c r="W304" s="258"/>
      <c r="X304" s="258"/>
      <c r="Y304" s="258"/>
      <c r="Z304" s="258"/>
    </row>
    <row r="305" spans="1:26" collapsed="1">
      <c r="A305" s="271"/>
      <c r="C305" s="291">
        <v>0</v>
      </c>
      <c r="D305" s="271"/>
      <c r="E305" s="275">
        <v>0</v>
      </c>
      <c r="F305" s="275">
        <v>0</v>
      </c>
      <c r="G305" s="276"/>
      <c r="H305" s="283"/>
      <c r="I305" s="275"/>
      <c r="J305" s="309">
        <v>0</v>
      </c>
      <c r="K305" s="309">
        <v>0</v>
      </c>
      <c r="L305" s="279"/>
      <c r="M305" s="310"/>
      <c r="N305" s="310"/>
      <c r="O305" s="271"/>
      <c r="P305" s="271"/>
      <c r="Q305" s="271"/>
      <c r="R305" s="271"/>
      <c r="S305" s="258"/>
      <c r="T305" s="258"/>
      <c r="U305" s="258"/>
      <c r="V305" s="258"/>
      <c r="W305" s="258"/>
      <c r="X305" s="258"/>
      <c r="Y305" s="258"/>
      <c r="Z305" s="258"/>
    </row>
    <row r="306" spans="1:26" hidden="1" outlineLevel="1">
      <c r="A306" s="271"/>
      <c r="B306" s="274"/>
      <c r="C306" s="271"/>
      <c r="D306" s="271"/>
      <c r="E306" s="292"/>
      <c r="F306" s="292"/>
      <c r="G306" s="276"/>
      <c r="H306" s="275"/>
      <c r="I306" s="275"/>
      <c r="J306" s="289"/>
      <c r="K306" s="275"/>
      <c r="L306" s="279"/>
      <c r="M306" s="310"/>
      <c r="N306" s="310"/>
      <c r="O306" s="271"/>
      <c r="P306" s="271"/>
      <c r="Q306" s="271"/>
      <c r="R306" s="271"/>
      <c r="S306" s="258"/>
      <c r="T306" s="258"/>
      <c r="U306" s="258"/>
      <c r="V306" s="258"/>
      <c r="W306" s="258"/>
      <c r="X306" s="258"/>
      <c r="Y306" s="258"/>
      <c r="Z306" s="258"/>
    </row>
    <row r="307" spans="1:26" hidden="1" outlineLevel="1">
      <c r="A307" s="271"/>
      <c r="B307" s="274">
        <v>0</v>
      </c>
      <c r="C307" s="271"/>
      <c r="D307" s="271"/>
      <c r="E307" s="292"/>
      <c r="F307" s="292"/>
      <c r="G307" s="276"/>
      <c r="H307" s="275"/>
      <c r="I307" s="275"/>
      <c r="J307" s="289"/>
      <c r="K307" s="275"/>
      <c r="L307" s="279"/>
      <c r="M307" s="310"/>
      <c r="N307" s="310"/>
      <c r="O307" s="271"/>
      <c r="P307" s="271"/>
      <c r="Q307" s="271"/>
      <c r="R307" s="271"/>
      <c r="S307" s="258"/>
      <c r="T307" s="258"/>
      <c r="U307" s="258"/>
      <c r="V307" s="258"/>
      <c r="W307" s="258"/>
      <c r="X307" s="258"/>
      <c r="Y307" s="258"/>
      <c r="Z307" s="258"/>
    </row>
    <row r="308" spans="1:26" ht="12.75" hidden="1" customHeight="1" outlineLevel="1">
      <c r="A308" s="271"/>
      <c r="B308" s="271"/>
      <c r="C308" s="669" t="s">
        <v>28</v>
      </c>
      <c r="D308" s="670"/>
      <c r="E308" s="275">
        <v>0</v>
      </c>
      <c r="F308" s="275">
        <v>0</v>
      </c>
      <c r="G308" s="276"/>
      <c r="H308" s="277" t="s">
        <v>67</v>
      </c>
      <c r="I308" s="278"/>
      <c r="J308" s="275">
        <v>0</v>
      </c>
      <c r="K308" s="275">
        <v>0</v>
      </c>
      <c r="L308" s="279"/>
      <c r="M308" s="310"/>
      <c r="N308" s="310"/>
      <c r="O308" s="271"/>
      <c r="P308" s="271"/>
      <c r="Q308" s="271"/>
      <c r="R308" s="271"/>
      <c r="S308" s="258"/>
      <c r="T308" s="258"/>
      <c r="U308" s="258"/>
      <c r="V308" s="258"/>
      <c r="W308" s="258"/>
      <c r="X308" s="258"/>
      <c r="Y308" s="258"/>
      <c r="Z308" s="258"/>
    </row>
    <row r="309" spans="1:26" ht="12.75" hidden="1" customHeight="1" outlineLevel="1">
      <c r="A309" s="271"/>
      <c r="B309" s="271"/>
      <c r="C309" s="671" t="s">
        <v>84</v>
      </c>
      <c r="D309" s="320">
        <v>0</v>
      </c>
      <c r="E309" s="275"/>
      <c r="F309" s="275"/>
      <c r="G309" s="276"/>
      <c r="H309" s="671" t="s">
        <v>84</v>
      </c>
      <c r="I309" s="320">
        <v>0</v>
      </c>
      <c r="J309" s="275">
        <v>0</v>
      </c>
      <c r="K309" s="275">
        <v>0</v>
      </c>
      <c r="L309" s="279"/>
      <c r="M309" s="310"/>
      <c r="N309" s="310"/>
      <c r="O309" s="271"/>
      <c r="P309" s="271"/>
      <c r="Q309" s="271"/>
      <c r="R309" s="271"/>
      <c r="S309" s="258"/>
      <c r="T309" s="258"/>
      <c r="U309" s="258"/>
      <c r="V309" s="258"/>
      <c r="W309" s="258"/>
      <c r="X309" s="258"/>
      <c r="Y309" s="258"/>
      <c r="Z309" s="258"/>
    </row>
    <row r="310" spans="1:26" ht="12.75" hidden="1" customHeight="1" outlineLevel="1">
      <c r="A310" s="271"/>
      <c r="B310" s="271"/>
      <c r="C310" s="672"/>
      <c r="D310" s="280">
        <v>1</v>
      </c>
      <c r="E310" s="275">
        <v>0</v>
      </c>
      <c r="F310" s="275">
        <v>0</v>
      </c>
      <c r="G310" s="276"/>
      <c r="H310" s="672"/>
      <c r="I310" s="280">
        <v>1</v>
      </c>
      <c r="J310" s="275">
        <v>0</v>
      </c>
      <c r="K310" s="275">
        <v>0</v>
      </c>
      <c r="L310" s="279"/>
      <c r="M310" s="310"/>
      <c r="N310" s="310"/>
      <c r="O310" s="271"/>
      <c r="P310" s="271"/>
      <c r="Q310" s="271"/>
      <c r="R310" s="271"/>
      <c r="S310" s="258"/>
      <c r="T310" s="258"/>
      <c r="U310" s="258"/>
      <c r="V310" s="258"/>
      <c r="W310" s="258"/>
      <c r="X310" s="258"/>
      <c r="Y310" s="258"/>
      <c r="Z310" s="258"/>
    </row>
    <row r="311" spans="1:26" hidden="1" outlineLevel="1">
      <c r="A311" s="271"/>
      <c r="B311" s="271"/>
      <c r="C311" s="672"/>
      <c r="D311" s="280">
        <v>2</v>
      </c>
      <c r="E311" s="275">
        <v>0</v>
      </c>
      <c r="F311" s="275">
        <v>0</v>
      </c>
      <c r="G311" s="276"/>
      <c r="H311" s="672"/>
      <c r="I311" s="280">
        <v>2</v>
      </c>
      <c r="J311" s="275">
        <v>0</v>
      </c>
      <c r="K311" s="275">
        <v>0</v>
      </c>
      <c r="L311" s="279"/>
      <c r="M311" s="310"/>
      <c r="N311" s="310"/>
      <c r="O311" s="271"/>
      <c r="P311" s="271"/>
      <c r="Q311" s="271"/>
      <c r="R311" s="271"/>
      <c r="S311" s="258"/>
      <c r="T311" s="258"/>
      <c r="U311" s="258"/>
      <c r="V311" s="258"/>
      <c r="W311" s="258"/>
      <c r="X311" s="258"/>
      <c r="Y311" s="258"/>
      <c r="Z311" s="258"/>
    </row>
    <row r="312" spans="1:26" hidden="1" outlineLevel="1">
      <c r="A312" s="271"/>
      <c r="B312" s="271"/>
      <c r="C312" s="672"/>
      <c r="D312" s="280">
        <v>3</v>
      </c>
      <c r="E312" s="275">
        <v>0</v>
      </c>
      <c r="F312" s="275">
        <v>0</v>
      </c>
      <c r="G312" s="276"/>
      <c r="H312" s="672"/>
      <c r="I312" s="280">
        <v>3</v>
      </c>
      <c r="J312" s="275">
        <v>0</v>
      </c>
      <c r="K312" s="275">
        <v>0</v>
      </c>
      <c r="L312" s="279"/>
      <c r="M312" s="310"/>
      <c r="N312" s="310"/>
      <c r="O312" s="271"/>
      <c r="P312" s="271"/>
      <c r="Q312" s="271"/>
      <c r="R312" s="271"/>
      <c r="S312" s="258"/>
      <c r="T312" s="258"/>
      <c r="U312" s="258"/>
      <c r="V312" s="258"/>
      <c r="W312" s="258"/>
      <c r="X312" s="258"/>
      <c r="Y312" s="258"/>
      <c r="Z312" s="258"/>
    </row>
    <row r="313" spans="1:26" hidden="1" outlineLevel="1">
      <c r="A313" s="271"/>
      <c r="B313" s="271"/>
      <c r="C313" s="672"/>
      <c r="D313" s="280">
        <v>4</v>
      </c>
      <c r="E313" s="275">
        <v>0</v>
      </c>
      <c r="F313" s="275">
        <v>0</v>
      </c>
      <c r="G313" s="276"/>
      <c r="H313" s="672"/>
      <c r="I313" s="280">
        <v>4</v>
      </c>
      <c r="J313" s="275">
        <v>0</v>
      </c>
      <c r="K313" s="275">
        <v>0</v>
      </c>
      <c r="L313" s="279"/>
      <c r="M313" s="310"/>
      <c r="N313" s="310"/>
      <c r="O313" s="271"/>
      <c r="P313" s="271"/>
      <c r="Q313" s="271"/>
      <c r="R313" s="271"/>
      <c r="S313" s="258"/>
      <c r="T313" s="258"/>
      <c r="U313" s="258"/>
      <c r="V313" s="258"/>
      <c r="W313" s="258"/>
      <c r="X313" s="258"/>
      <c r="Y313" s="258"/>
      <c r="Z313" s="258"/>
    </row>
    <row r="314" spans="1:26" hidden="1" outlineLevel="1">
      <c r="A314" s="271"/>
      <c r="B314" s="271"/>
      <c r="C314" s="672"/>
      <c r="D314" s="280">
        <v>5</v>
      </c>
      <c r="E314" s="275">
        <v>0</v>
      </c>
      <c r="F314" s="275">
        <v>0</v>
      </c>
      <c r="G314" s="276"/>
      <c r="H314" s="672"/>
      <c r="I314" s="280">
        <v>5</v>
      </c>
      <c r="J314" s="275">
        <v>0</v>
      </c>
      <c r="K314" s="275">
        <v>0</v>
      </c>
      <c r="L314" s="279"/>
      <c r="M314" s="310"/>
      <c r="N314" s="310"/>
      <c r="O314" s="271"/>
      <c r="P314" s="271"/>
      <c r="Q314" s="271"/>
      <c r="R314" s="271"/>
      <c r="S314" s="258"/>
      <c r="T314" s="258"/>
      <c r="U314" s="258"/>
      <c r="V314" s="258"/>
      <c r="W314" s="258"/>
      <c r="X314" s="258"/>
      <c r="Y314" s="258"/>
      <c r="Z314" s="258"/>
    </row>
    <row r="315" spans="1:26" hidden="1" outlineLevel="1">
      <c r="A315" s="271"/>
      <c r="B315" s="271"/>
      <c r="C315" s="672"/>
      <c r="D315" s="280">
        <v>6</v>
      </c>
      <c r="E315" s="275">
        <v>0</v>
      </c>
      <c r="F315" s="275">
        <v>0</v>
      </c>
      <c r="G315" s="276"/>
      <c r="H315" s="672"/>
      <c r="I315" s="280">
        <v>6</v>
      </c>
      <c r="J315" s="275">
        <v>0</v>
      </c>
      <c r="K315" s="275">
        <v>0</v>
      </c>
      <c r="L315" s="279"/>
      <c r="M315" s="310"/>
      <c r="N315" s="310"/>
      <c r="O315" s="271"/>
      <c r="P315" s="271"/>
      <c r="Q315" s="271"/>
      <c r="R315" s="271"/>
      <c r="S315" s="258"/>
      <c r="T315" s="258"/>
      <c r="U315" s="258"/>
      <c r="V315" s="258"/>
      <c r="W315" s="258"/>
      <c r="X315" s="258"/>
      <c r="Y315" s="258"/>
      <c r="Z315" s="258"/>
    </row>
    <row r="316" spans="1:26" hidden="1" outlineLevel="1">
      <c r="A316" s="271"/>
      <c r="B316" s="271"/>
      <c r="C316" s="672"/>
      <c r="D316" s="280">
        <v>7</v>
      </c>
      <c r="E316" s="275">
        <v>0</v>
      </c>
      <c r="F316" s="275">
        <v>0</v>
      </c>
      <c r="G316" s="276"/>
      <c r="H316" s="672"/>
      <c r="I316" s="280">
        <v>7</v>
      </c>
      <c r="J316" s="275">
        <v>0</v>
      </c>
      <c r="K316" s="275">
        <v>0</v>
      </c>
      <c r="L316" s="279"/>
      <c r="M316" s="310"/>
      <c r="N316" s="310"/>
      <c r="O316" s="271"/>
      <c r="P316" s="271"/>
      <c r="Q316" s="271"/>
      <c r="R316" s="271"/>
      <c r="S316" s="258"/>
      <c r="T316" s="258"/>
      <c r="U316" s="258"/>
      <c r="V316" s="258"/>
      <c r="W316" s="258"/>
      <c r="X316" s="258"/>
      <c r="Y316" s="258"/>
      <c r="Z316" s="258"/>
    </row>
    <row r="317" spans="1:26" hidden="1" outlineLevel="1">
      <c r="A317" s="271"/>
      <c r="B317" s="271"/>
      <c r="C317" s="672"/>
      <c r="D317" s="280">
        <v>8</v>
      </c>
      <c r="E317" s="275">
        <v>0</v>
      </c>
      <c r="F317" s="275">
        <v>0</v>
      </c>
      <c r="G317" s="276"/>
      <c r="H317" s="672"/>
      <c r="I317" s="280">
        <v>8</v>
      </c>
      <c r="J317" s="275">
        <v>0</v>
      </c>
      <c r="K317" s="275">
        <v>0</v>
      </c>
      <c r="L317" s="279"/>
      <c r="M317" s="310"/>
      <c r="N317" s="310"/>
      <c r="O317" s="271"/>
      <c r="P317" s="271"/>
      <c r="Q317" s="271"/>
      <c r="R317" s="271"/>
      <c r="S317" s="258"/>
      <c r="T317" s="258"/>
      <c r="U317" s="258"/>
      <c r="V317" s="258"/>
      <c r="W317" s="258"/>
      <c r="X317" s="258"/>
      <c r="Y317" s="258"/>
      <c r="Z317" s="258"/>
    </row>
    <row r="318" spans="1:26" hidden="1" outlineLevel="1">
      <c r="A318" s="271"/>
      <c r="B318" s="271"/>
      <c r="C318" s="672"/>
      <c r="D318" s="280">
        <v>9</v>
      </c>
      <c r="E318" s="275">
        <v>0</v>
      </c>
      <c r="F318" s="275">
        <v>0</v>
      </c>
      <c r="G318" s="276"/>
      <c r="H318" s="672"/>
      <c r="I318" s="280">
        <v>9</v>
      </c>
      <c r="J318" s="275">
        <v>0</v>
      </c>
      <c r="K318" s="275">
        <v>0</v>
      </c>
      <c r="L318" s="279"/>
      <c r="M318" s="310"/>
      <c r="N318" s="310"/>
      <c r="O318" s="271"/>
      <c r="P318" s="271"/>
      <c r="Q318" s="271"/>
      <c r="R318" s="271"/>
      <c r="S318" s="258"/>
      <c r="T318" s="258"/>
      <c r="U318" s="258"/>
      <c r="V318" s="258"/>
      <c r="W318" s="258"/>
      <c r="X318" s="258"/>
      <c r="Y318" s="258"/>
      <c r="Z318" s="258"/>
    </row>
    <row r="319" spans="1:26" hidden="1" outlineLevel="1">
      <c r="A319" s="271"/>
      <c r="B319" s="271"/>
      <c r="C319" s="673"/>
      <c r="D319" s="281">
        <v>10</v>
      </c>
      <c r="E319" s="275">
        <v>0</v>
      </c>
      <c r="F319" s="275">
        <v>0</v>
      </c>
      <c r="G319" s="276"/>
      <c r="H319" s="673"/>
      <c r="I319" s="281">
        <v>10</v>
      </c>
      <c r="J319" s="275">
        <v>0</v>
      </c>
      <c r="K319" s="275">
        <v>0</v>
      </c>
      <c r="M319" s="310"/>
      <c r="N319" s="310"/>
      <c r="O319" s="271"/>
      <c r="P319" s="271"/>
      <c r="Q319" s="271"/>
      <c r="R319" s="271"/>
      <c r="S319" s="258"/>
      <c r="T319" s="258"/>
      <c r="U319" s="258"/>
      <c r="V319" s="258"/>
      <c r="W319" s="258"/>
      <c r="X319" s="258"/>
      <c r="Y319" s="258"/>
      <c r="Z319" s="258"/>
    </row>
    <row r="320" spans="1:26" collapsed="1">
      <c r="A320" s="271"/>
      <c r="B320" s="271"/>
      <c r="C320" s="291">
        <v>0</v>
      </c>
      <c r="D320" s="271"/>
      <c r="E320" s="275">
        <v>0</v>
      </c>
      <c r="F320" s="275">
        <v>0</v>
      </c>
      <c r="G320" s="276"/>
      <c r="H320" s="283"/>
      <c r="I320" s="275"/>
      <c r="J320" s="309">
        <v>0</v>
      </c>
      <c r="K320" s="309">
        <v>0</v>
      </c>
      <c r="L320" s="279"/>
      <c r="M320" s="310"/>
      <c r="N320" s="310"/>
      <c r="O320" s="271"/>
      <c r="P320" s="271"/>
      <c r="Q320" s="271"/>
      <c r="R320" s="271"/>
      <c r="S320" s="258"/>
      <c r="T320" s="258"/>
      <c r="U320" s="258"/>
      <c r="V320" s="258"/>
      <c r="W320" s="258"/>
      <c r="X320" s="258"/>
      <c r="Y320" s="258"/>
      <c r="Z320" s="258"/>
    </row>
    <row r="321" spans="1:26" hidden="1" outlineLevel="1">
      <c r="A321" s="271"/>
      <c r="B321" s="274"/>
      <c r="C321" s="271"/>
      <c r="D321" s="271"/>
      <c r="E321" s="292"/>
      <c r="F321" s="292"/>
      <c r="G321" s="276"/>
      <c r="H321" s="275"/>
      <c r="I321" s="275"/>
      <c r="J321" s="289"/>
      <c r="K321" s="275"/>
      <c r="L321" s="279"/>
      <c r="M321" s="310"/>
      <c r="N321" s="310"/>
      <c r="O321" s="271"/>
      <c r="P321" s="271"/>
      <c r="Q321" s="271"/>
      <c r="R321" s="271"/>
      <c r="S321" s="258"/>
      <c r="T321" s="258"/>
      <c r="U321" s="258"/>
      <c r="V321" s="258"/>
      <c r="W321" s="258"/>
      <c r="X321" s="258"/>
      <c r="Y321" s="258"/>
      <c r="Z321" s="258"/>
    </row>
    <row r="322" spans="1:26" hidden="1" outlineLevel="1">
      <c r="A322" s="271"/>
      <c r="B322" s="274">
        <v>0</v>
      </c>
      <c r="C322" s="271"/>
      <c r="D322" s="271"/>
      <c r="E322" s="292"/>
      <c r="F322" s="292"/>
      <c r="G322" s="276"/>
      <c r="H322" s="275"/>
      <c r="I322" s="275"/>
      <c r="J322" s="289"/>
      <c r="K322" s="275"/>
      <c r="L322" s="279"/>
      <c r="M322" s="310"/>
      <c r="N322" s="310"/>
      <c r="O322" s="271"/>
      <c r="P322" s="271"/>
      <c r="Q322" s="271"/>
      <c r="R322" s="271"/>
      <c r="S322" s="258"/>
      <c r="T322" s="258"/>
      <c r="U322" s="258"/>
      <c r="V322" s="258"/>
      <c r="W322" s="258"/>
      <c r="X322" s="258"/>
      <c r="Y322" s="258"/>
      <c r="Z322" s="258"/>
    </row>
    <row r="323" spans="1:26" ht="12.75" hidden="1" customHeight="1" outlineLevel="1">
      <c r="A323" s="271"/>
      <c r="B323" s="271"/>
      <c r="C323" s="669" t="s">
        <v>28</v>
      </c>
      <c r="D323" s="670"/>
      <c r="E323" s="275">
        <v>0</v>
      </c>
      <c r="F323" s="275">
        <v>0</v>
      </c>
      <c r="G323" s="276"/>
      <c r="H323" s="277" t="s">
        <v>67</v>
      </c>
      <c r="I323" s="278"/>
      <c r="J323" s="275">
        <v>0</v>
      </c>
      <c r="K323" s="275">
        <v>0</v>
      </c>
      <c r="L323" s="279"/>
      <c r="M323" s="310"/>
      <c r="N323" s="310"/>
      <c r="O323" s="271"/>
      <c r="P323" s="271"/>
      <c r="Q323" s="271"/>
      <c r="R323" s="271"/>
      <c r="S323" s="258"/>
      <c r="T323" s="258"/>
      <c r="U323" s="258"/>
      <c r="V323" s="258"/>
      <c r="W323" s="258"/>
      <c r="X323" s="258"/>
      <c r="Y323" s="258"/>
      <c r="Z323" s="258"/>
    </row>
    <row r="324" spans="1:26" ht="12.75" hidden="1" customHeight="1" outlineLevel="1">
      <c r="A324" s="271"/>
      <c r="B324" s="271"/>
      <c r="C324" s="671" t="s">
        <v>84</v>
      </c>
      <c r="D324" s="320">
        <v>0</v>
      </c>
      <c r="E324" s="275"/>
      <c r="F324" s="275"/>
      <c r="G324" s="276"/>
      <c r="H324" s="671" t="s">
        <v>84</v>
      </c>
      <c r="I324" s="320">
        <v>0</v>
      </c>
      <c r="J324" s="275">
        <v>0</v>
      </c>
      <c r="K324" s="275">
        <v>0</v>
      </c>
      <c r="L324" s="279"/>
      <c r="M324" s="310"/>
      <c r="N324" s="310"/>
      <c r="O324" s="271"/>
      <c r="P324" s="271"/>
      <c r="Q324" s="271"/>
      <c r="R324" s="271"/>
      <c r="S324" s="258"/>
      <c r="T324" s="258"/>
      <c r="U324" s="258"/>
      <c r="V324" s="258"/>
      <c r="W324" s="258"/>
      <c r="X324" s="258"/>
      <c r="Y324" s="258"/>
      <c r="Z324" s="258"/>
    </row>
    <row r="325" spans="1:26" ht="12.75" hidden="1" customHeight="1" outlineLevel="1">
      <c r="A325" s="271"/>
      <c r="B325" s="271"/>
      <c r="C325" s="672"/>
      <c r="D325" s="280">
        <v>1</v>
      </c>
      <c r="E325" s="275">
        <v>0</v>
      </c>
      <c r="F325" s="275">
        <v>0</v>
      </c>
      <c r="G325" s="276"/>
      <c r="H325" s="672"/>
      <c r="I325" s="280">
        <v>1</v>
      </c>
      <c r="J325" s="275">
        <v>0</v>
      </c>
      <c r="K325" s="275">
        <v>0</v>
      </c>
      <c r="L325" s="279"/>
      <c r="M325" s="310"/>
      <c r="N325" s="310"/>
      <c r="O325" s="271"/>
      <c r="P325" s="271"/>
      <c r="Q325" s="271"/>
      <c r="R325" s="271"/>
      <c r="S325" s="258"/>
      <c r="T325" s="258"/>
      <c r="U325" s="258"/>
      <c r="V325" s="258"/>
      <c r="W325" s="258"/>
      <c r="X325" s="258"/>
      <c r="Y325" s="258"/>
      <c r="Z325" s="258"/>
    </row>
    <row r="326" spans="1:26" hidden="1" outlineLevel="1">
      <c r="A326" s="271"/>
      <c r="B326" s="271"/>
      <c r="C326" s="672"/>
      <c r="D326" s="280">
        <v>2</v>
      </c>
      <c r="E326" s="275">
        <v>0</v>
      </c>
      <c r="F326" s="275">
        <v>0</v>
      </c>
      <c r="G326" s="276"/>
      <c r="H326" s="672"/>
      <c r="I326" s="280">
        <v>2</v>
      </c>
      <c r="J326" s="275">
        <v>0</v>
      </c>
      <c r="K326" s="275">
        <v>0</v>
      </c>
      <c r="L326" s="279"/>
      <c r="M326" s="310"/>
      <c r="N326" s="310"/>
      <c r="O326" s="271"/>
      <c r="P326" s="271"/>
      <c r="Q326" s="271"/>
      <c r="R326" s="271"/>
      <c r="S326" s="258"/>
      <c r="T326" s="258"/>
      <c r="U326" s="258"/>
      <c r="V326" s="258"/>
      <c r="W326" s="258"/>
      <c r="X326" s="258"/>
      <c r="Y326" s="258"/>
      <c r="Z326" s="258"/>
    </row>
    <row r="327" spans="1:26" hidden="1" outlineLevel="1">
      <c r="A327" s="271"/>
      <c r="B327" s="271"/>
      <c r="C327" s="672"/>
      <c r="D327" s="280">
        <v>3</v>
      </c>
      <c r="E327" s="275">
        <v>0</v>
      </c>
      <c r="F327" s="275">
        <v>0</v>
      </c>
      <c r="G327" s="276"/>
      <c r="H327" s="672"/>
      <c r="I327" s="280">
        <v>3</v>
      </c>
      <c r="J327" s="275">
        <v>0</v>
      </c>
      <c r="K327" s="275">
        <v>0</v>
      </c>
      <c r="L327" s="279"/>
      <c r="M327" s="310"/>
      <c r="N327" s="310"/>
      <c r="O327" s="271"/>
      <c r="P327" s="271"/>
      <c r="Q327" s="271"/>
      <c r="R327" s="271"/>
      <c r="S327" s="258"/>
      <c r="T327" s="258"/>
      <c r="U327" s="258"/>
      <c r="V327" s="258"/>
      <c r="W327" s="258"/>
      <c r="X327" s="258"/>
      <c r="Y327" s="258"/>
      <c r="Z327" s="258"/>
    </row>
    <row r="328" spans="1:26" hidden="1" outlineLevel="1">
      <c r="A328" s="271"/>
      <c r="B328" s="271"/>
      <c r="C328" s="672"/>
      <c r="D328" s="280">
        <v>4</v>
      </c>
      <c r="E328" s="275">
        <v>0</v>
      </c>
      <c r="F328" s="275">
        <v>0</v>
      </c>
      <c r="G328" s="276"/>
      <c r="H328" s="672"/>
      <c r="I328" s="280">
        <v>4</v>
      </c>
      <c r="J328" s="275">
        <v>0</v>
      </c>
      <c r="K328" s="275">
        <v>0</v>
      </c>
      <c r="L328" s="279"/>
      <c r="M328" s="310"/>
      <c r="N328" s="310"/>
      <c r="O328" s="271"/>
      <c r="P328" s="271"/>
      <c r="Q328" s="271"/>
      <c r="R328" s="271"/>
      <c r="S328" s="258"/>
      <c r="T328" s="258"/>
      <c r="U328" s="258"/>
      <c r="V328" s="258"/>
      <c r="W328" s="258"/>
      <c r="X328" s="258"/>
      <c r="Y328" s="258"/>
      <c r="Z328" s="258"/>
    </row>
    <row r="329" spans="1:26" hidden="1" outlineLevel="1">
      <c r="A329" s="271"/>
      <c r="B329" s="271"/>
      <c r="C329" s="672"/>
      <c r="D329" s="280">
        <v>5</v>
      </c>
      <c r="E329" s="275">
        <v>0</v>
      </c>
      <c r="F329" s="275">
        <v>0</v>
      </c>
      <c r="G329" s="276"/>
      <c r="H329" s="672"/>
      <c r="I329" s="280">
        <v>5</v>
      </c>
      <c r="J329" s="275">
        <v>0</v>
      </c>
      <c r="K329" s="275">
        <v>0</v>
      </c>
      <c r="L329" s="279"/>
      <c r="M329" s="310"/>
      <c r="N329" s="310"/>
      <c r="O329" s="271"/>
      <c r="P329" s="271"/>
      <c r="Q329" s="271"/>
      <c r="R329" s="271"/>
      <c r="S329" s="258"/>
      <c r="T329" s="258"/>
      <c r="U329" s="258"/>
      <c r="V329" s="258"/>
      <c r="W329" s="258"/>
      <c r="X329" s="258"/>
      <c r="Y329" s="258"/>
      <c r="Z329" s="258"/>
    </row>
    <row r="330" spans="1:26" hidden="1" outlineLevel="1">
      <c r="A330" s="271"/>
      <c r="B330" s="271"/>
      <c r="C330" s="672"/>
      <c r="D330" s="280">
        <v>6</v>
      </c>
      <c r="E330" s="275">
        <v>0</v>
      </c>
      <c r="F330" s="275">
        <v>0</v>
      </c>
      <c r="G330" s="276"/>
      <c r="H330" s="672"/>
      <c r="I330" s="280">
        <v>6</v>
      </c>
      <c r="J330" s="275">
        <v>0</v>
      </c>
      <c r="K330" s="275">
        <v>0</v>
      </c>
      <c r="L330" s="279"/>
      <c r="M330" s="310"/>
      <c r="N330" s="310"/>
      <c r="O330" s="271"/>
      <c r="P330" s="271"/>
      <c r="Q330" s="271"/>
      <c r="R330" s="271"/>
      <c r="S330" s="258"/>
      <c r="T330" s="258"/>
      <c r="U330" s="258"/>
      <c r="V330" s="258"/>
      <c r="W330" s="258"/>
      <c r="X330" s="258"/>
      <c r="Y330" s="258"/>
      <c r="Z330" s="258"/>
    </row>
    <row r="331" spans="1:26" hidden="1" outlineLevel="1">
      <c r="A331" s="271"/>
      <c r="B331" s="271"/>
      <c r="C331" s="672"/>
      <c r="D331" s="280">
        <v>7</v>
      </c>
      <c r="E331" s="275">
        <v>0</v>
      </c>
      <c r="F331" s="275">
        <v>0</v>
      </c>
      <c r="G331" s="276"/>
      <c r="H331" s="672"/>
      <c r="I331" s="280">
        <v>7</v>
      </c>
      <c r="J331" s="275">
        <v>0</v>
      </c>
      <c r="K331" s="275">
        <v>0</v>
      </c>
      <c r="L331" s="279"/>
      <c r="M331" s="310"/>
      <c r="N331" s="310"/>
      <c r="O331" s="271"/>
      <c r="P331" s="271"/>
      <c r="Q331" s="271"/>
      <c r="R331" s="271"/>
      <c r="S331" s="258"/>
      <c r="T331" s="258"/>
      <c r="U331" s="258"/>
      <c r="V331" s="258"/>
      <c r="W331" s="258"/>
      <c r="X331" s="258"/>
      <c r="Y331" s="258"/>
      <c r="Z331" s="258"/>
    </row>
    <row r="332" spans="1:26" hidden="1" outlineLevel="1">
      <c r="A332" s="271"/>
      <c r="B332" s="271"/>
      <c r="C332" s="672"/>
      <c r="D332" s="280">
        <v>8</v>
      </c>
      <c r="E332" s="275">
        <v>0</v>
      </c>
      <c r="F332" s="275">
        <v>0</v>
      </c>
      <c r="G332" s="276"/>
      <c r="H332" s="672"/>
      <c r="I332" s="280">
        <v>8</v>
      </c>
      <c r="J332" s="275">
        <v>0</v>
      </c>
      <c r="K332" s="275">
        <v>0</v>
      </c>
      <c r="L332" s="279"/>
      <c r="M332" s="310"/>
      <c r="N332" s="310"/>
      <c r="O332" s="271"/>
      <c r="P332" s="271"/>
      <c r="Q332" s="271"/>
      <c r="R332" s="271"/>
      <c r="S332" s="258"/>
      <c r="T332" s="258"/>
      <c r="U332" s="258"/>
      <c r="V332" s="258"/>
      <c r="W332" s="258"/>
      <c r="X332" s="258"/>
      <c r="Y332" s="258"/>
      <c r="Z332" s="258"/>
    </row>
    <row r="333" spans="1:26" hidden="1" outlineLevel="1">
      <c r="A333" s="271"/>
      <c r="B333" s="271"/>
      <c r="C333" s="672"/>
      <c r="D333" s="280">
        <v>9</v>
      </c>
      <c r="E333" s="275">
        <v>0</v>
      </c>
      <c r="F333" s="275">
        <v>0</v>
      </c>
      <c r="G333" s="276"/>
      <c r="H333" s="672"/>
      <c r="I333" s="280">
        <v>9</v>
      </c>
      <c r="J333" s="275">
        <v>0</v>
      </c>
      <c r="K333" s="275">
        <v>0</v>
      </c>
      <c r="L333" s="279"/>
      <c r="M333" s="310"/>
      <c r="N333" s="310"/>
      <c r="O333" s="271"/>
      <c r="P333" s="271"/>
      <c r="Q333" s="271"/>
      <c r="R333" s="271"/>
      <c r="S333" s="258"/>
      <c r="T333" s="258"/>
      <c r="U333" s="258"/>
      <c r="V333" s="258"/>
      <c r="W333" s="258"/>
      <c r="X333" s="258"/>
      <c r="Y333" s="258"/>
      <c r="Z333" s="258"/>
    </row>
    <row r="334" spans="1:26" hidden="1" outlineLevel="1">
      <c r="A334" s="271"/>
      <c r="B334" s="271"/>
      <c r="C334" s="673"/>
      <c r="D334" s="281">
        <v>10</v>
      </c>
      <c r="E334" s="275">
        <v>0</v>
      </c>
      <c r="F334" s="275">
        <v>0</v>
      </c>
      <c r="G334" s="276"/>
      <c r="H334" s="673"/>
      <c r="I334" s="281">
        <v>10</v>
      </c>
      <c r="J334" s="275">
        <v>0</v>
      </c>
      <c r="K334" s="275">
        <v>0</v>
      </c>
      <c r="M334" s="310"/>
      <c r="N334" s="310"/>
      <c r="O334" s="271"/>
      <c r="P334" s="271"/>
      <c r="Q334" s="271"/>
      <c r="R334" s="271"/>
      <c r="S334" s="258"/>
      <c r="T334" s="258"/>
      <c r="U334" s="258"/>
      <c r="V334" s="258"/>
      <c r="W334" s="258"/>
      <c r="X334" s="258"/>
      <c r="Y334" s="258"/>
      <c r="Z334" s="258"/>
    </row>
    <row r="335" spans="1:26" collapsed="1">
      <c r="A335" s="271"/>
      <c r="B335" s="271"/>
      <c r="C335" s="291">
        <v>0</v>
      </c>
      <c r="D335" s="271"/>
      <c r="E335" s="275">
        <v>0</v>
      </c>
      <c r="F335" s="275">
        <v>0</v>
      </c>
      <c r="G335" s="276"/>
      <c r="H335" s="283"/>
      <c r="I335" s="275"/>
      <c r="J335" s="309">
        <v>0</v>
      </c>
      <c r="K335" s="309">
        <v>0</v>
      </c>
      <c r="L335" s="279"/>
      <c r="M335" s="310"/>
      <c r="N335" s="310"/>
      <c r="O335" s="271"/>
      <c r="P335" s="271"/>
      <c r="Q335" s="271"/>
      <c r="R335" s="271"/>
      <c r="S335" s="258"/>
      <c r="T335" s="258"/>
      <c r="U335" s="258"/>
      <c r="V335" s="258"/>
      <c r="W335" s="258"/>
      <c r="X335" s="258"/>
      <c r="Y335" s="258"/>
      <c r="Z335" s="258"/>
    </row>
    <row r="336" spans="1:26" hidden="1" outlineLevel="1">
      <c r="A336" s="271"/>
      <c r="B336" s="274"/>
      <c r="C336" s="271"/>
      <c r="D336" s="271"/>
      <c r="E336" s="292"/>
      <c r="F336" s="292"/>
      <c r="G336" s="276"/>
      <c r="H336" s="275"/>
      <c r="I336" s="275"/>
      <c r="J336" s="289"/>
      <c r="K336" s="275"/>
      <c r="L336" s="279"/>
      <c r="M336" s="310"/>
      <c r="N336" s="310"/>
      <c r="O336" s="271"/>
      <c r="P336" s="271"/>
      <c r="Q336" s="271"/>
      <c r="R336" s="271"/>
      <c r="S336" s="258"/>
      <c r="T336" s="258"/>
      <c r="U336" s="258"/>
      <c r="V336" s="258"/>
      <c r="W336" s="258"/>
      <c r="X336" s="258"/>
      <c r="Y336" s="258"/>
      <c r="Z336" s="258"/>
    </row>
    <row r="337" spans="1:26" hidden="1" outlineLevel="1">
      <c r="A337" s="271"/>
      <c r="B337" s="274">
        <v>0</v>
      </c>
      <c r="C337" s="271"/>
      <c r="D337" s="271"/>
      <c r="E337" s="292"/>
      <c r="F337" s="292"/>
      <c r="G337" s="276"/>
      <c r="H337" s="275"/>
      <c r="I337" s="275"/>
      <c r="J337" s="289"/>
      <c r="K337" s="275"/>
      <c r="L337" s="279"/>
      <c r="M337" s="310"/>
      <c r="N337" s="310"/>
      <c r="O337" s="271"/>
      <c r="P337" s="271"/>
      <c r="Q337" s="271"/>
      <c r="R337" s="271"/>
      <c r="S337" s="258"/>
      <c r="T337" s="258"/>
      <c r="U337" s="258"/>
      <c r="V337" s="258"/>
      <c r="W337" s="258"/>
      <c r="X337" s="258"/>
      <c r="Y337" s="258"/>
      <c r="Z337" s="258"/>
    </row>
    <row r="338" spans="1:26" ht="12.75" hidden="1" customHeight="1" outlineLevel="1">
      <c r="A338" s="271"/>
      <c r="B338" s="271"/>
      <c r="C338" s="669" t="s">
        <v>28</v>
      </c>
      <c r="D338" s="670"/>
      <c r="E338" s="275">
        <v>0</v>
      </c>
      <c r="F338" s="275">
        <v>0</v>
      </c>
      <c r="G338" s="276"/>
      <c r="H338" s="277" t="s">
        <v>67</v>
      </c>
      <c r="I338" s="278"/>
      <c r="J338" s="275">
        <v>0</v>
      </c>
      <c r="K338" s="275">
        <v>0</v>
      </c>
      <c r="L338" s="279"/>
      <c r="M338" s="310"/>
      <c r="N338" s="310"/>
      <c r="O338" s="271"/>
      <c r="P338" s="271"/>
      <c r="Q338" s="271"/>
      <c r="R338" s="271"/>
      <c r="S338" s="258"/>
      <c r="T338" s="258"/>
      <c r="U338" s="258"/>
      <c r="V338" s="258"/>
      <c r="W338" s="258"/>
      <c r="X338" s="258"/>
      <c r="Y338" s="258"/>
      <c r="Z338" s="258"/>
    </row>
    <row r="339" spans="1:26" ht="12.75" hidden="1" customHeight="1" outlineLevel="1">
      <c r="A339" s="271"/>
      <c r="B339" s="271"/>
      <c r="C339" s="671" t="s">
        <v>84</v>
      </c>
      <c r="D339" s="320">
        <v>0</v>
      </c>
      <c r="E339" s="275"/>
      <c r="F339" s="275"/>
      <c r="G339" s="276"/>
      <c r="H339" s="671" t="s">
        <v>84</v>
      </c>
      <c r="I339" s="320">
        <v>0</v>
      </c>
      <c r="J339" s="275">
        <v>0</v>
      </c>
      <c r="K339" s="275">
        <v>0</v>
      </c>
      <c r="L339" s="279"/>
      <c r="M339" s="310"/>
      <c r="N339" s="310"/>
      <c r="O339" s="271"/>
      <c r="P339" s="271"/>
      <c r="Q339" s="271"/>
      <c r="R339" s="271"/>
      <c r="S339" s="258"/>
      <c r="T339" s="258"/>
      <c r="U339" s="258"/>
      <c r="V339" s="258"/>
      <c r="W339" s="258"/>
      <c r="X339" s="258"/>
      <c r="Y339" s="258"/>
      <c r="Z339" s="258"/>
    </row>
    <row r="340" spans="1:26" ht="12.75" hidden="1" customHeight="1" outlineLevel="1">
      <c r="A340" s="271"/>
      <c r="B340" s="271"/>
      <c r="C340" s="672"/>
      <c r="D340" s="280">
        <v>1</v>
      </c>
      <c r="E340" s="275">
        <v>0</v>
      </c>
      <c r="F340" s="275">
        <v>0</v>
      </c>
      <c r="G340" s="276"/>
      <c r="H340" s="672"/>
      <c r="I340" s="280">
        <v>1</v>
      </c>
      <c r="J340" s="275">
        <v>0</v>
      </c>
      <c r="K340" s="275">
        <v>0</v>
      </c>
      <c r="L340" s="279"/>
      <c r="M340" s="310"/>
      <c r="N340" s="310"/>
      <c r="O340" s="271"/>
      <c r="P340" s="271"/>
      <c r="Q340" s="271"/>
      <c r="R340" s="271"/>
      <c r="S340" s="258"/>
      <c r="T340" s="258"/>
      <c r="U340" s="258"/>
      <c r="V340" s="258"/>
      <c r="W340" s="258"/>
      <c r="X340" s="258"/>
      <c r="Y340" s="258"/>
      <c r="Z340" s="258"/>
    </row>
    <row r="341" spans="1:26" hidden="1" outlineLevel="1">
      <c r="A341" s="271"/>
      <c r="B341" s="271"/>
      <c r="C341" s="672"/>
      <c r="D341" s="280">
        <v>2</v>
      </c>
      <c r="E341" s="275">
        <v>0</v>
      </c>
      <c r="F341" s="275">
        <v>0</v>
      </c>
      <c r="G341" s="276"/>
      <c r="H341" s="672"/>
      <c r="I341" s="280">
        <v>2</v>
      </c>
      <c r="J341" s="275">
        <v>0</v>
      </c>
      <c r="K341" s="275">
        <v>0</v>
      </c>
      <c r="L341" s="279"/>
      <c r="M341" s="310"/>
      <c r="N341" s="310"/>
      <c r="O341" s="271"/>
      <c r="P341" s="271"/>
      <c r="Q341" s="271"/>
      <c r="R341" s="271"/>
      <c r="S341" s="258"/>
      <c r="T341" s="258"/>
      <c r="U341" s="258"/>
      <c r="V341" s="258"/>
      <c r="W341" s="258"/>
      <c r="X341" s="258"/>
      <c r="Y341" s="258"/>
      <c r="Z341" s="258"/>
    </row>
    <row r="342" spans="1:26" hidden="1" outlineLevel="1">
      <c r="A342" s="271"/>
      <c r="B342" s="271"/>
      <c r="C342" s="672"/>
      <c r="D342" s="280">
        <v>3</v>
      </c>
      <c r="E342" s="275">
        <v>0</v>
      </c>
      <c r="F342" s="275">
        <v>0</v>
      </c>
      <c r="G342" s="276"/>
      <c r="H342" s="672"/>
      <c r="I342" s="280">
        <v>3</v>
      </c>
      <c r="J342" s="275">
        <v>0</v>
      </c>
      <c r="K342" s="275">
        <v>0</v>
      </c>
      <c r="L342" s="279"/>
      <c r="M342" s="310"/>
      <c r="N342" s="310"/>
      <c r="O342" s="271"/>
      <c r="P342" s="271"/>
      <c r="Q342" s="271"/>
      <c r="R342" s="271"/>
      <c r="S342" s="258"/>
      <c r="T342" s="258"/>
      <c r="U342" s="258"/>
      <c r="V342" s="258"/>
      <c r="W342" s="258"/>
      <c r="X342" s="258"/>
      <c r="Y342" s="258"/>
      <c r="Z342" s="258"/>
    </row>
    <row r="343" spans="1:26" hidden="1" outlineLevel="1">
      <c r="A343" s="271"/>
      <c r="B343" s="271"/>
      <c r="C343" s="672"/>
      <c r="D343" s="280">
        <v>4</v>
      </c>
      <c r="E343" s="275">
        <v>0</v>
      </c>
      <c r="F343" s="275">
        <v>0</v>
      </c>
      <c r="G343" s="276"/>
      <c r="H343" s="672"/>
      <c r="I343" s="280">
        <v>4</v>
      </c>
      <c r="J343" s="275">
        <v>0</v>
      </c>
      <c r="K343" s="275">
        <v>0</v>
      </c>
      <c r="L343" s="279"/>
      <c r="M343" s="310"/>
      <c r="N343" s="310"/>
      <c r="O343" s="271"/>
      <c r="P343" s="271"/>
      <c r="Q343" s="271"/>
      <c r="R343" s="271"/>
      <c r="S343" s="258"/>
      <c r="T343" s="258"/>
      <c r="U343" s="258"/>
      <c r="V343" s="258"/>
      <c r="W343" s="258"/>
      <c r="X343" s="258"/>
      <c r="Y343" s="258"/>
      <c r="Z343" s="258"/>
    </row>
    <row r="344" spans="1:26" hidden="1" outlineLevel="1">
      <c r="A344" s="271"/>
      <c r="B344" s="271"/>
      <c r="C344" s="672"/>
      <c r="D344" s="280">
        <v>5</v>
      </c>
      <c r="E344" s="275">
        <v>0</v>
      </c>
      <c r="F344" s="275">
        <v>0</v>
      </c>
      <c r="G344" s="276"/>
      <c r="H344" s="672"/>
      <c r="I344" s="280">
        <v>5</v>
      </c>
      <c r="J344" s="275">
        <v>0</v>
      </c>
      <c r="K344" s="275">
        <v>0</v>
      </c>
      <c r="L344" s="279"/>
      <c r="M344" s="310"/>
      <c r="N344" s="310"/>
      <c r="O344" s="271"/>
      <c r="P344" s="271"/>
      <c r="Q344" s="271"/>
      <c r="R344" s="271"/>
      <c r="S344" s="258"/>
      <c r="T344" s="258"/>
      <c r="U344" s="258"/>
      <c r="V344" s="258"/>
      <c r="W344" s="258"/>
      <c r="X344" s="258"/>
      <c r="Y344" s="258"/>
      <c r="Z344" s="258"/>
    </row>
    <row r="345" spans="1:26" hidden="1" outlineLevel="1">
      <c r="A345" s="271"/>
      <c r="B345" s="271"/>
      <c r="C345" s="672"/>
      <c r="D345" s="280">
        <v>6</v>
      </c>
      <c r="E345" s="275">
        <v>0</v>
      </c>
      <c r="F345" s="275">
        <v>0</v>
      </c>
      <c r="G345" s="276"/>
      <c r="H345" s="672"/>
      <c r="I345" s="280">
        <v>6</v>
      </c>
      <c r="J345" s="275">
        <v>0</v>
      </c>
      <c r="K345" s="275">
        <v>0</v>
      </c>
      <c r="L345" s="279"/>
      <c r="M345" s="310"/>
      <c r="N345" s="310"/>
      <c r="O345" s="271"/>
      <c r="P345" s="271"/>
      <c r="Q345" s="271"/>
      <c r="R345" s="271"/>
      <c r="S345" s="258"/>
      <c r="T345" s="258"/>
      <c r="U345" s="258"/>
      <c r="V345" s="258"/>
      <c r="W345" s="258"/>
      <c r="X345" s="258"/>
      <c r="Y345" s="258"/>
      <c r="Z345" s="258"/>
    </row>
    <row r="346" spans="1:26" hidden="1" outlineLevel="1">
      <c r="A346" s="271"/>
      <c r="B346" s="271"/>
      <c r="C346" s="672"/>
      <c r="D346" s="280">
        <v>7</v>
      </c>
      <c r="E346" s="275">
        <v>0</v>
      </c>
      <c r="F346" s="275">
        <v>0</v>
      </c>
      <c r="G346" s="276"/>
      <c r="H346" s="672"/>
      <c r="I346" s="280">
        <v>7</v>
      </c>
      <c r="J346" s="275">
        <v>0</v>
      </c>
      <c r="K346" s="275">
        <v>0</v>
      </c>
      <c r="L346" s="279"/>
      <c r="M346" s="310"/>
      <c r="N346" s="310"/>
      <c r="O346" s="271"/>
      <c r="P346" s="271"/>
      <c r="Q346" s="271"/>
      <c r="R346" s="271"/>
      <c r="S346" s="258"/>
      <c r="T346" s="258"/>
      <c r="U346" s="258"/>
      <c r="V346" s="258"/>
      <c r="W346" s="258"/>
      <c r="X346" s="258"/>
      <c r="Y346" s="258"/>
      <c r="Z346" s="258"/>
    </row>
    <row r="347" spans="1:26" hidden="1" outlineLevel="1">
      <c r="A347" s="271"/>
      <c r="B347" s="271"/>
      <c r="C347" s="672"/>
      <c r="D347" s="280">
        <v>8</v>
      </c>
      <c r="E347" s="275">
        <v>0</v>
      </c>
      <c r="F347" s="275">
        <v>0</v>
      </c>
      <c r="G347" s="276"/>
      <c r="H347" s="672"/>
      <c r="I347" s="280">
        <v>8</v>
      </c>
      <c r="J347" s="275">
        <v>0</v>
      </c>
      <c r="K347" s="275">
        <v>0</v>
      </c>
      <c r="L347" s="279"/>
      <c r="M347" s="310"/>
      <c r="N347" s="310"/>
      <c r="O347" s="271"/>
      <c r="P347" s="271"/>
      <c r="Q347" s="271"/>
      <c r="R347" s="271"/>
      <c r="S347" s="258"/>
      <c r="T347" s="258"/>
      <c r="U347" s="258"/>
      <c r="V347" s="258"/>
      <c r="W347" s="258"/>
      <c r="X347" s="258"/>
      <c r="Y347" s="258"/>
      <c r="Z347" s="258"/>
    </row>
    <row r="348" spans="1:26" hidden="1" outlineLevel="1">
      <c r="A348" s="271"/>
      <c r="B348" s="271"/>
      <c r="C348" s="672"/>
      <c r="D348" s="280">
        <v>9</v>
      </c>
      <c r="E348" s="275">
        <v>0</v>
      </c>
      <c r="F348" s="275">
        <v>0</v>
      </c>
      <c r="G348" s="276"/>
      <c r="H348" s="672"/>
      <c r="I348" s="280">
        <v>9</v>
      </c>
      <c r="J348" s="275">
        <v>0</v>
      </c>
      <c r="K348" s="275">
        <v>0</v>
      </c>
      <c r="L348" s="279"/>
      <c r="M348" s="310"/>
      <c r="N348" s="310"/>
      <c r="O348" s="271"/>
      <c r="P348" s="271"/>
      <c r="Q348" s="271"/>
      <c r="R348" s="271"/>
      <c r="S348" s="258"/>
      <c r="T348" s="258"/>
      <c r="U348" s="258"/>
      <c r="V348" s="258"/>
      <c r="W348" s="258"/>
      <c r="X348" s="258"/>
      <c r="Y348" s="258"/>
      <c r="Z348" s="258"/>
    </row>
    <row r="349" spans="1:26" hidden="1" outlineLevel="1">
      <c r="A349" s="271"/>
      <c r="B349" s="271"/>
      <c r="C349" s="673"/>
      <c r="D349" s="281">
        <v>10</v>
      </c>
      <c r="E349" s="275">
        <v>0</v>
      </c>
      <c r="F349" s="275">
        <v>0</v>
      </c>
      <c r="G349" s="276"/>
      <c r="H349" s="673"/>
      <c r="I349" s="281">
        <v>10</v>
      </c>
      <c r="J349" s="275">
        <v>0</v>
      </c>
      <c r="K349" s="275">
        <v>0</v>
      </c>
      <c r="M349" s="310"/>
      <c r="N349" s="310"/>
      <c r="O349" s="271"/>
      <c r="P349" s="271"/>
      <c r="Q349" s="271"/>
      <c r="R349" s="271"/>
      <c r="S349" s="258"/>
      <c r="T349" s="258"/>
      <c r="U349" s="258"/>
      <c r="V349" s="258"/>
      <c r="W349" s="258"/>
      <c r="X349" s="258"/>
      <c r="Y349" s="258"/>
      <c r="Z349" s="258"/>
    </row>
    <row r="350" spans="1:26" collapsed="1">
      <c r="A350" s="271"/>
      <c r="B350" s="271"/>
      <c r="C350" s="291">
        <v>0</v>
      </c>
      <c r="D350" s="271"/>
      <c r="E350" s="275">
        <v>0</v>
      </c>
      <c r="F350" s="275">
        <v>0</v>
      </c>
      <c r="G350" s="276"/>
      <c r="H350" s="283"/>
      <c r="I350" s="275"/>
      <c r="J350" s="309">
        <v>0</v>
      </c>
      <c r="K350" s="309">
        <v>0</v>
      </c>
      <c r="L350" s="279"/>
      <c r="M350" s="310"/>
      <c r="N350" s="310"/>
      <c r="O350" s="271"/>
      <c r="P350" s="271"/>
      <c r="Q350" s="271"/>
      <c r="R350" s="271"/>
      <c r="S350" s="258"/>
      <c r="T350" s="258"/>
      <c r="U350" s="258"/>
      <c r="V350" s="258"/>
      <c r="W350" s="258"/>
      <c r="X350" s="258"/>
      <c r="Y350" s="258"/>
      <c r="Z350" s="258"/>
    </row>
    <row r="351" spans="1:26" hidden="1" outlineLevel="1">
      <c r="A351" s="271"/>
      <c r="B351" s="274"/>
      <c r="C351" s="271"/>
      <c r="D351" s="271"/>
      <c r="E351" s="292"/>
      <c r="F351" s="292"/>
      <c r="G351" s="276"/>
      <c r="H351" s="275"/>
      <c r="I351" s="275"/>
      <c r="J351" s="289"/>
      <c r="K351" s="275"/>
      <c r="L351" s="279"/>
      <c r="M351" s="310"/>
      <c r="N351" s="310"/>
      <c r="O351" s="271"/>
      <c r="P351" s="271"/>
      <c r="Q351" s="271"/>
      <c r="R351" s="271"/>
      <c r="S351" s="258"/>
      <c r="T351" s="258"/>
      <c r="U351" s="258"/>
      <c r="V351" s="258"/>
      <c r="W351" s="258"/>
      <c r="X351" s="258"/>
      <c r="Y351" s="258"/>
      <c r="Z351" s="258"/>
    </row>
    <row r="352" spans="1:26" hidden="1" outlineLevel="1">
      <c r="A352" s="271"/>
      <c r="B352" s="274">
        <v>0</v>
      </c>
      <c r="C352" s="271"/>
      <c r="D352" s="271"/>
      <c r="E352" s="292"/>
      <c r="F352" s="292"/>
      <c r="G352" s="276"/>
      <c r="H352" s="275"/>
      <c r="I352" s="275"/>
      <c r="J352" s="289"/>
      <c r="K352" s="275"/>
      <c r="L352" s="279"/>
      <c r="M352" s="310"/>
      <c r="N352" s="310"/>
      <c r="O352" s="271"/>
      <c r="P352" s="271"/>
      <c r="Q352" s="271"/>
      <c r="R352" s="271"/>
      <c r="S352" s="258"/>
      <c r="T352" s="258"/>
      <c r="U352" s="258"/>
      <c r="V352" s="258"/>
      <c r="W352" s="258"/>
      <c r="X352" s="258"/>
      <c r="Y352" s="258"/>
      <c r="Z352" s="258"/>
    </row>
    <row r="353" spans="1:26" ht="12.75" hidden="1" customHeight="1" outlineLevel="1">
      <c r="A353" s="271"/>
      <c r="B353" s="271"/>
      <c r="C353" s="669" t="s">
        <v>28</v>
      </c>
      <c r="D353" s="670"/>
      <c r="E353" s="275">
        <v>0</v>
      </c>
      <c r="F353" s="275">
        <v>0</v>
      </c>
      <c r="G353" s="276"/>
      <c r="H353" s="277" t="s">
        <v>67</v>
      </c>
      <c r="I353" s="278"/>
      <c r="J353" s="275">
        <v>0</v>
      </c>
      <c r="K353" s="275">
        <v>0</v>
      </c>
      <c r="L353" s="279"/>
      <c r="M353" s="310"/>
      <c r="N353" s="310"/>
      <c r="O353" s="271"/>
      <c r="P353" s="271"/>
      <c r="Q353" s="271"/>
      <c r="R353" s="271"/>
      <c r="S353" s="258"/>
      <c r="T353" s="258"/>
      <c r="U353" s="258"/>
      <c r="V353" s="258"/>
      <c r="W353" s="258"/>
      <c r="X353" s="258"/>
      <c r="Y353" s="258"/>
      <c r="Z353" s="258"/>
    </row>
    <row r="354" spans="1:26" ht="12.75" hidden="1" customHeight="1" outlineLevel="1">
      <c r="A354" s="271"/>
      <c r="B354" s="271"/>
      <c r="C354" s="671" t="s">
        <v>84</v>
      </c>
      <c r="D354" s="320">
        <v>0</v>
      </c>
      <c r="E354" s="275"/>
      <c r="F354" s="275"/>
      <c r="G354" s="276"/>
      <c r="H354" s="671" t="s">
        <v>84</v>
      </c>
      <c r="I354" s="320">
        <v>0</v>
      </c>
      <c r="J354" s="275">
        <v>0</v>
      </c>
      <c r="K354" s="275">
        <v>0</v>
      </c>
      <c r="L354" s="279"/>
      <c r="M354" s="310"/>
      <c r="N354" s="310"/>
      <c r="O354" s="271"/>
      <c r="P354" s="271"/>
      <c r="Q354" s="271"/>
      <c r="R354" s="271"/>
      <c r="S354" s="258"/>
      <c r="T354" s="258"/>
      <c r="U354" s="258"/>
      <c r="V354" s="258"/>
      <c r="W354" s="258"/>
      <c r="X354" s="258"/>
      <c r="Y354" s="258"/>
      <c r="Z354" s="258"/>
    </row>
    <row r="355" spans="1:26" ht="12.75" hidden="1" customHeight="1" outlineLevel="1">
      <c r="A355" s="271"/>
      <c r="B355" s="271"/>
      <c r="C355" s="672"/>
      <c r="D355" s="280">
        <v>1</v>
      </c>
      <c r="E355" s="275">
        <v>0</v>
      </c>
      <c r="F355" s="275">
        <v>0</v>
      </c>
      <c r="G355" s="276"/>
      <c r="H355" s="672"/>
      <c r="I355" s="280">
        <v>1</v>
      </c>
      <c r="J355" s="275">
        <v>0</v>
      </c>
      <c r="K355" s="275">
        <v>0</v>
      </c>
      <c r="L355" s="279"/>
      <c r="M355" s="310"/>
      <c r="N355" s="310"/>
      <c r="O355" s="271"/>
      <c r="P355" s="271"/>
      <c r="Q355" s="271"/>
      <c r="R355" s="271"/>
      <c r="S355" s="258"/>
      <c r="T355" s="258"/>
      <c r="U355" s="258"/>
      <c r="V355" s="258"/>
      <c r="W355" s="258"/>
      <c r="X355" s="258"/>
      <c r="Y355" s="258"/>
      <c r="Z355" s="258"/>
    </row>
    <row r="356" spans="1:26" hidden="1" outlineLevel="1">
      <c r="A356" s="271"/>
      <c r="B356" s="271"/>
      <c r="C356" s="672"/>
      <c r="D356" s="280">
        <v>2</v>
      </c>
      <c r="E356" s="275">
        <v>0</v>
      </c>
      <c r="F356" s="275">
        <v>0</v>
      </c>
      <c r="G356" s="276"/>
      <c r="H356" s="672"/>
      <c r="I356" s="280">
        <v>2</v>
      </c>
      <c r="J356" s="275">
        <v>0</v>
      </c>
      <c r="K356" s="275">
        <v>0</v>
      </c>
      <c r="L356" s="279"/>
      <c r="M356" s="310"/>
      <c r="N356" s="310"/>
      <c r="O356" s="271"/>
      <c r="P356" s="271"/>
      <c r="Q356" s="271"/>
      <c r="R356" s="271"/>
      <c r="S356" s="258"/>
      <c r="T356" s="258"/>
      <c r="U356" s="258"/>
      <c r="V356" s="258"/>
      <c r="W356" s="258"/>
      <c r="X356" s="258"/>
      <c r="Y356" s="258"/>
      <c r="Z356" s="258"/>
    </row>
    <row r="357" spans="1:26" hidden="1" outlineLevel="1">
      <c r="A357" s="271"/>
      <c r="B357" s="271"/>
      <c r="C357" s="672"/>
      <c r="D357" s="280">
        <v>3</v>
      </c>
      <c r="E357" s="275">
        <v>0</v>
      </c>
      <c r="F357" s="275">
        <v>0</v>
      </c>
      <c r="G357" s="276"/>
      <c r="H357" s="672"/>
      <c r="I357" s="280">
        <v>3</v>
      </c>
      <c r="J357" s="275">
        <v>0</v>
      </c>
      <c r="K357" s="275">
        <v>0</v>
      </c>
      <c r="L357" s="279"/>
      <c r="M357" s="310"/>
      <c r="N357" s="310"/>
      <c r="O357" s="271"/>
      <c r="P357" s="271"/>
      <c r="Q357" s="271"/>
      <c r="R357" s="271"/>
      <c r="S357" s="258"/>
      <c r="T357" s="258"/>
      <c r="U357" s="258"/>
      <c r="V357" s="258"/>
      <c r="W357" s="258"/>
      <c r="X357" s="258"/>
      <c r="Y357" s="258"/>
      <c r="Z357" s="258"/>
    </row>
    <row r="358" spans="1:26" hidden="1" outlineLevel="1">
      <c r="A358" s="271"/>
      <c r="B358" s="271"/>
      <c r="C358" s="672"/>
      <c r="D358" s="280">
        <v>4</v>
      </c>
      <c r="E358" s="275">
        <v>0</v>
      </c>
      <c r="F358" s="275">
        <v>0</v>
      </c>
      <c r="G358" s="276"/>
      <c r="H358" s="672"/>
      <c r="I358" s="280">
        <v>4</v>
      </c>
      <c r="J358" s="275">
        <v>0</v>
      </c>
      <c r="K358" s="275">
        <v>0</v>
      </c>
      <c r="L358" s="279"/>
      <c r="M358" s="310"/>
      <c r="N358" s="310"/>
      <c r="O358" s="271"/>
      <c r="P358" s="271"/>
      <c r="Q358" s="271"/>
      <c r="R358" s="271"/>
      <c r="S358" s="258"/>
      <c r="T358" s="258"/>
      <c r="U358" s="258"/>
      <c r="V358" s="258"/>
      <c r="W358" s="258"/>
      <c r="X358" s="258"/>
      <c r="Y358" s="258"/>
      <c r="Z358" s="258"/>
    </row>
    <row r="359" spans="1:26" hidden="1" outlineLevel="1">
      <c r="A359" s="271"/>
      <c r="B359" s="271"/>
      <c r="C359" s="672"/>
      <c r="D359" s="280">
        <v>5</v>
      </c>
      <c r="E359" s="275">
        <v>0</v>
      </c>
      <c r="F359" s="275">
        <v>0</v>
      </c>
      <c r="G359" s="276"/>
      <c r="H359" s="672"/>
      <c r="I359" s="280">
        <v>5</v>
      </c>
      <c r="J359" s="275">
        <v>0</v>
      </c>
      <c r="K359" s="275">
        <v>0</v>
      </c>
      <c r="L359" s="279"/>
      <c r="M359" s="310"/>
      <c r="N359" s="310"/>
      <c r="O359" s="271"/>
      <c r="P359" s="271"/>
      <c r="Q359" s="271"/>
      <c r="R359" s="271"/>
      <c r="S359" s="258"/>
      <c r="T359" s="258"/>
      <c r="U359" s="258"/>
      <c r="V359" s="258"/>
      <c r="W359" s="258"/>
      <c r="X359" s="258"/>
      <c r="Y359" s="258"/>
      <c r="Z359" s="258"/>
    </row>
    <row r="360" spans="1:26" hidden="1" outlineLevel="1">
      <c r="A360" s="271"/>
      <c r="B360" s="271"/>
      <c r="C360" s="672"/>
      <c r="D360" s="280">
        <v>6</v>
      </c>
      <c r="E360" s="275">
        <v>0</v>
      </c>
      <c r="F360" s="275">
        <v>0</v>
      </c>
      <c r="G360" s="276"/>
      <c r="H360" s="672"/>
      <c r="I360" s="280">
        <v>6</v>
      </c>
      <c r="J360" s="275">
        <v>0</v>
      </c>
      <c r="K360" s="275">
        <v>0</v>
      </c>
      <c r="L360" s="279"/>
      <c r="M360" s="310"/>
      <c r="N360" s="310"/>
      <c r="O360" s="271"/>
      <c r="P360" s="271"/>
      <c r="Q360" s="271"/>
      <c r="R360" s="271"/>
      <c r="S360" s="258"/>
      <c r="T360" s="258"/>
      <c r="U360" s="258"/>
      <c r="V360" s="258"/>
      <c r="W360" s="258"/>
      <c r="X360" s="258"/>
      <c r="Y360" s="258"/>
      <c r="Z360" s="258"/>
    </row>
    <row r="361" spans="1:26" hidden="1" outlineLevel="1">
      <c r="A361" s="271"/>
      <c r="B361" s="271"/>
      <c r="C361" s="672"/>
      <c r="D361" s="280">
        <v>7</v>
      </c>
      <c r="E361" s="275">
        <v>0</v>
      </c>
      <c r="F361" s="275">
        <v>0</v>
      </c>
      <c r="G361" s="276"/>
      <c r="H361" s="672"/>
      <c r="I361" s="280">
        <v>7</v>
      </c>
      <c r="J361" s="275">
        <v>0</v>
      </c>
      <c r="K361" s="275">
        <v>0</v>
      </c>
      <c r="L361" s="279"/>
      <c r="M361" s="310"/>
      <c r="N361" s="310"/>
      <c r="O361" s="271"/>
      <c r="P361" s="271"/>
      <c r="Q361" s="271"/>
      <c r="R361" s="271"/>
      <c r="S361" s="258"/>
      <c r="T361" s="258"/>
      <c r="U361" s="258"/>
      <c r="V361" s="258"/>
      <c r="W361" s="258"/>
      <c r="X361" s="258"/>
      <c r="Y361" s="258"/>
      <c r="Z361" s="258"/>
    </row>
    <row r="362" spans="1:26" hidden="1" outlineLevel="1">
      <c r="A362" s="271"/>
      <c r="B362" s="271"/>
      <c r="C362" s="672"/>
      <c r="D362" s="280">
        <v>8</v>
      </c>
      <c r="E362" s="275">
        <v>0</v>
      </c>
      <c r="F362" s="275">
        <v>0</v>
      </c>
      <c r="G362" s="276"/>
      <c r="H362" s="672"/>
      <c r="I362" s="280">
        <v>8</v>
      </c>
      <c r="J362" s="275">
        <v>0</v>
      </c>
      <c r="K362" s="275">
        <v>0</v>
      </c>
      <c r="L362" s="279"/>
      <c r="M362" s="310"/>
      <c r="N362" s="310"/>
      <c r="O362" s="271"/>
      <c r="P362" s="271"/>
      <c r="Q362" s="271"/>
      <c r="R362" s="271"/>
      <c r="S362" s="258"/>
      <c r="T362" s="258"/>
      <c r="U362" s="258"/>
      <c r="V362" s="258"/>
      <c r="W362" s="258"/>
      <c r="X362" s="258"/>
      <c r="Y362" s="258"/>
      <c r="Z362" s="258"/>
    </row>
    <row r="363" spans="1:26" hidden="1" outlineLevel="1">
      <c r="A363" s="271"/>
      <c r="B363" s="271"/>
      <c r="C363" s="672"/>
      <c r="D363" s="280">
        <v>9</v>
      </c>
      <c r="E363" s="275">
        <v>0</v>
      </c>
      <c r="F363" s="275">
        <v>0</v>
      </c>
      <c r="G363" s="276"/>
      <c r="H363" s="672"/>
      <c r="I363" s="280">
        <v>9</v>
      </c>
      <c r="J363" s="275">
        <v>0</v>
      </c>
      <c r="K363" s="275">
        <v>0</v>
      </c>
      <c r="L363" s="279"/>
      <c r="M363" s="310"/>
      <c r="N363" s="310"/>
      <c r="O363" s="271"/>
      <c r="P363" s="271"/>
      <c r="Q363" s="271"/>
      <c r="R363" s="271"/>
      <c r="S363" s="258"/>
      <c r="T363" s="258"/>
      <c r="U363" s="258"/>
      <c r="V363" s="258"/>
      <c r="W363" s="258"/>
      <c r="X363" s="258"/>
      <c r="Y363" s="258"/>
      <c r="Z363" s="258"/>
    </row>
    <row r="364" spans="1:26" hidden="1" outlineLevel="1">
      <c r="A364" s="271"/>
      <c r="B364" s="271"/>
      <c r="C364" s="673"/>
      <c r="D364" s="281">
        <v>10</v>
      </c>
      <c r="E364" s="275">
        <v>0</v>
      </c>
      <c r="F364" s="275">
        <v>0</v>
      </c>
      <c r="G364" s="276"/>
      <c r="H364" s="673"/>
      <c r="I364" s="281">
        <v>10</v>
      </c>
      <c r="J364" s="275">
        <v>0</v>
      </c>
      <c r="K364" s="275">
        <v>0</v>
      </c>
      <c r="M364" s="310"/>
      <c r="N364" s="310"/>
      <c r="O364" s="271"/>
      <c r="P364" s="271"/>
      <c r="Q364" s="271"/>
      <c r="R364" s="271"/>
      <c r="S364" s="258"/>
      <c r="T364" s="258"/>
      <c r="U364" s="258"/>
      <c r="V364" s="258"/>
      <c r="W364" s="258"/>
      <c r="X364" s="258"/>
      <c r="Y364" s="258"/>
      <c r="Z364" s="258"/>
    </row>
    <row r="365" spans="1:26" collapsed="1">
      <c r="A365" s="271"/>
      <c r="B365" s="271"/>
      <c r="C365" s="291">
        <v>0</v>
      </c>
      <c r="D365" s="271"/>
      <c r="E365" s="275">
        <v>0</v>
      </c>
      <c r="F365" s="275">
        <v>0</v>
      </c>
      <c r="G365" s="276"/>
      <c r="H365" s="283"/>
      <c r="I365" s="275"/>
      <c r="J365" s="309">
        <v>0</v>
      </c>
      <c r="K365" s="309">
        <v>0</v>
      </c>
      <c r="L365" s="279"/>
      <c r="M365" s="310"/>
      <c r="N365" s="310"/>
      <c r="O365" s="271"/>
      <c r="P365" s="271"/>
      <c r="Q365" s="271"/>
      <c r="R365" s="271"/>
      <c r="S365" s="258"/>
      <c r="T365" s="258"/>
      <c r="U365" s="258"/>
      <c r="V365" s="258"/>
      <c r="W365" s="258"/>
      <c r="X365" s="258"/>
      <c r="Y365" s="258"/>
      <c r="Z365" s="258"/>
    </row>
    <row r="366" spans="1:26" hidden="1" outlineLevel="1">
      <c r="A366" s="271"/>
      <c r="B366" s="274"/>
      <c r="C366" s="271"/>
      <c r="D366" s="271"/>
      <c r="E366" s="292"/>
      <c r="F366" s="292"/>
      <c r="G366" s="276"/>
      <c r="H366" s="275"/>
      <c r="I366" s="275"/>
      <c r="J366" s="289"/>
      <c r="K366" s="275"/>
      <c r="L366" s="279"/>
      <c r="M366" s="310"/>
      <c r="N366" s="310"/>
      <c r="O366" s="271"/>
      <c r="P366" s="271"/>
      <c r="Q366" s="271"/>
      <c r="R366" s="271"/>
      <c r="S366" s="258"/>
      <c r="T366" s="258"/>
      <c r="U366" s="258"/>
      <c r="V366" s="258"/>
      <c r="W366" s="258"/>
      <c r="X366" s="258"/>
      <c r="Y366" s="258"/>
      <c r="Z366" s="258"/>
    </row>
    <row r="367" spans="1:26" hidden="1" outlineLevel="1">
      <c r="A367" s="271"/>
      <c r="B367" s="274">
        <v>0</v>
      </c>
      <c r="C367" s="271"/>
      <c r="D367" s="271"/>
      <c r="E367" s="292"/>
      <c r="F367" s="292"/>
      <c r="G367" s="276"/>
      <c r="H367" s="275"/>
      <c r="I367" s="275"/>
      <c r="J367" s="289"/>
      <c r="K367" s="275"/>
      <c r="L367" s="279"/>
      <c r="M367" s="310"/>
      <c r="N367" s="310"/>
      <c r="O367" s="271"/>
      <c r="P367" s="271"/>
      <c r="Q367" s="271"/>
      <c r="R367" s="271"/>
      <c r="S367" s="258"/>
      <c r="T367" s="258"/>
      <c r="U367" s="258"/>
      <c r="V367" s="258"/>
      <c r="W367" s="258"/>
      <c r="X367" s="258"/>
      <c r="Y367" s="258"/>
      <c r="Z367" s="258"/>
    </row>
    <row r="368" spans="1:26" ht="12.75" hidden="1" customHeight="1" outlineLevel="1">
      <c r="A368" s="271"/>
      <c r="B368" s="271"/>
      <c r="C368" s="669" t="s">
        <v>28</v>
      </c>
      <c r="D368" s="670"/>
      <c r="E368" s="275">
        <v>0</v>
      </c>
      <c r="F368" s="275">
        <v>0</v>
      </c>
      <c r="G368" s="276"/>
      <c r="H368" s="277" t="s">
        <v>67</v>
      </c>
      <c r="I368" s="278"/>
      <c r="J368" s="275">
        <v>0</v>
      </c>
      <c r="K368" s="275">
        <v>0</v>
      </c>
      <c r="L368" s="279"/>
      <c r="M368" s="310"/>
      <c r="N368" s="310"/>
      <c r="O368" s="271"/>
      <c r="P368" s="271"/>
      <c r="Q368" s="271"/>
      <c r="R368" s="271"/>
      <c r="S368" s="258"/>
      <c r="T368" s="258"/>
      <c r="U368" s="258"/>
      <c r="V368" s="258"/>
      <c r="W368" s="258"/>
      <c r="X368" s="258"/>
      <c r="Y368" s="258"/>
      <c r="Z368" s="258"/>
    </row>
    <row r="369" spans="1:26" ht="12.75" hidden="1" customHeight="1" outlineLevel="1">
      <c r="A369" s="271"/>
      <c r="B369" s="271"/>
      <c r="C369" s="671" t="s">
        <v>84</v>
      </c>
      <c r="D369" s="320">
        <v>0</v>
      </c>
      <c r="E369" s="275"/>
      <c r="F369" s="275"/>
      <c r="G369" s="276"/>
      <c r="H369" s="671" t="s">
        <v>84</v>
      </c>
      <c r="I369" s="320">
        <v>0</v>
      </c>
      <c r="J369" s="275">
        <v>0</v>
      </c>
      <c r="K369" s="275">
        <v>0</v>
      </c>
      <c r="L369" s="279"/>
      <c r="M369" s="310"/>
      <c r="N369" s="310"/>
      <c r="O369" s="271"/>
      <c r="P369" s="271"/>
      <c r="Q369" s="271"/>
      <c r="R369" s="271"/>
      <c r="S369" s="258"/>
      <c r="T369" s="258"/>
      <c r="U369" s="258"/>
      <c r="V369" s="258"/>
      <c r="W369" s="258"/>
      <c r="X369" s="258"/>
      <c r="Y369" s="258"/>
      <c r="Z369" s="258"/>
    </row>
    <row r="370" spans="1:26" ht="12.75" hidden="1" customHeight="1" outlineLevel="1">
      <c r="A370" s="271"/>
      <c r="B370" s="271"/>
      <c r="C370" s="672"/>
      <c r="D370" s="280">
        <v>1</v>
      </c>
      <c r="E370" s="275">
        <v>0</v>
      </c>
      <c r="F370" s="275">
        <v>0</v>
      </c>
      <c r="G370" s="276"/>
      <c r="H370" s="672"/>
      <c r="I370" s="280">
        <v>1</v>
      </c>
      <c r="J370" s="275">
        <v>0</v>
      </c>
      <c r="K370" s="275">
        <v>0</v>
      </c>
      <c r="L370" s="279"/>
      <c r="M370" s="310"/>
      <c r="N370" s="310"/>
      <c r="O370" s="271"/>
      <c r="P370" s="271"/>
      <c r="Q370" s="271"/>
      <c r="R370" s="271"/>
      <c r="S370" s="258"/>
      <c r="T370" s="258"/>
      <c r="U370" s="258"/>
      <c r="V370" s="258"/>
      <c r="W370" s="258"/>
      <c r="X370" s="258"/>
      <c r="Y370" s="258"/>
      <c r="Z370" s="258"/>
    </row>
    <row r="371" spans="1:26" hidden="1" outlineLevel="1">
      <c r="A371" s="271"/>
      <c r="B371" s="271"/>
      <c r="C371" s="672"/>
      <c r="D371" s="280">
        <v>2</v>
      </c>
      <c r="E371" s="275">
        <v>0</v>
      </c>
      <c r="F371" s="275">
        <v>0</v>
      </c>
      <c r="G371" s="276"/>
      <c r="H371" s="672"/>
      <c r="I371" s="280">
        <v>2</v>
      </c>
      <c r="J371" s="275">
        <v>0</v>
      </c>
      <c r="K371" s="275">
        <v>0</v>
      </c>
      <c r="L371" s="279"/>
      <c r="M371" s="310"/>
      <c r="N371" s="310"/>
      <c r="O371" s="271"/>
      <c r="P371" s="271"/>
      <c r="Q371" s="271"/>
      <c r="R371" s="271"/>
      <c r="S371" s="258"/>
      <c r="T371" s="258"/>
      <c r="U371" s="258"/>
      <c r="V371" s="258"/>
      <c r="W371" s="258"/>
      <c r="X371" s="258"/>
      <c r="Y371" s="258"/>
      <c r="Z371" s="258"/>
    </row>
    <row r="372" spans="1:26" hidden="1" outlineLevel="1">
      <c r="A372" s="271"/>
      <c r="B372" s="271"/>
      <c r="C372" s="672"/>
      <c r="D372" s="280">
        <v>3</v>
      </c>
      <c r="E372" s="275">
        <v>0</v>
      </c>
      <c r="F372" s="275">
        <v>0</v>
      </c>
      <c r="G372" s="276"/>
      <c r="H372" s="672"/>
      <c r="I372" s="280">
        <v>3</v>
      </c>
      <c r="J372" s="275">
        <v>0</v>
      </c>
      <c r="K372" s="275">
        <v>0</v>
      </c>
      <c r="L372" s="279"/>
      <c r="M372" s="310"/>
      <c r="N372" s="310"/>
      <c r="O372" s="271"/>
      <c r="P372" s="271"/>
      <c r="Q372" s="271"/>
      <c r="R372" s="271"/>
      <c r="S372" s="258"/>
      <c r="T372" s="258"/>
      <c r="U372" s="258"/>
      <c r="V372" s="258"/>
      <c r="W372" s="258"/>
      <c r="X372" s="258"/>
      <c r="Y372" s="258"/>
      <c r="Z372" s="258"/>
    </row>
    <row r="373" spans="1:26" hidden="1" outlineLevel="1">
      <c r="A373" s="271"/>
      <c r="B373" s="271"/>
      <c r="C373" s="672"/>
      <c r="D373" s="280">
        <v>4</v>
      </c>
      <c r="E373" s="275">
        <v>0</v>
      </c>
      <c r="F373" s="275">
        <v>0</v>
      </c>
      <c r="G373" s="276"/>
      <c r="H373" s="672"/>
      <c r="I373" s="280">
        <v>4</v>
      </c>
      <c r="J373" s="275">
        <v>0</v>
      </c>
      <c r="K373" s="275">
        <v>0</v>
      </c>
      <c r="L373" s="279"/>
      <c r="M373" s="310"/>
      <c r="N373" s="310"/>
      <c r="O373" s="271"/>
      <c r="P373" s="271"/>
      <c r="Q373" s="271"/>
      <c r="R373" s="271"/>
      <c r="S373" s="258"/>
      <c r="T373" s="258"/>
      <c r="U373" s="258"/>
      <c r="V373" s="258"/>
      <c r="W373" s="258"/>
      <c r="X373" s="258"/>
      <c r="Y373" s="258"/>
      <c r="Z373" s="258"/>
    </row>
    <row r="374" spans="1:26" hidden="1" outlineLevel="1">
      <c r="A374" s="271"/>
      <c r="B374" s="271"/>
      <c r="C374" s="672"/>
      <c r="D374" s="280">
        <v>5</v>
      </c>
      <c r="E374" s="275">
        <v>0</v>
      </c>
      <c r="F374" s="275">
        <v>0</v>
      </c>
      <c r="G374" s="276"/>
      <c r="H374" s="672"/>
      <c r="I374" s="280">
        <v>5</v>
      </c>
      <c r="J374" s="275">
        <v>0</v>
      </c>
      <c r="K374" s="275">
        <v>0</v>
      </c>
      <c r="L374" s="279"/>
      <c r="M374" s="310"/>
      <c r="N374" s="310"/>
      <c r="O374" s="271"/>
      <c r="P374" s="271"/>
      <c r="Q374" s="271"/>
      <c r="R374" s="271"/>
      <c r="S374" s="258"/>
      <c r="T374" s="258"/>
      <c r="U374" s="258"/>
      <c r="V374" s="258"/>
      <c r="W374" s="258"/>
      <c r="X374" s="258"/>
      <c r="Y374" s="258"/>
      <c r="Z374" s="258"/>
    </row>
    <row r="375" spans="1:26" hidden="1" outlineLevel="1">
      <c r="A375" s="271"/>
      <c r="B375" s="271"/>
      <c r="C375" s="672"/>
      <c r="D375" s="280">
        <v>6</v>
      </c>
      <c r="E375" s="275">
        <v>0</v>
      </c>
      <c r="F375" s="275">
        <v>0</v>
      </c>
      <c r="G375" s="276"/>
      <c r="H375" s="672"/>
      <c r="I375" s="280">
        <v>6</v>
      </c>
      <c r="J375" s="275">
        <v>0</v>
      </c>
      <c r="K375" s="275">
        <v>0</v>
      </c>
      <c r="L375" s="279"/>
      <c r="M375" s="310"/>
      <c r="N375" s="310"/>
      <c r="O375" s="271"/>
      <c r="P375" s="271"/>
      <c r="Q375" s="271"/>
      <c r="R375" s="271"/>
      <c r="S375" s="258"/>
      <c r="T375" s="258"/>
      <c r="U375" s="258"/>
      <c r="V375" s="258"/>
      <c r="W375" s="258"/>
      <c r="X375" s="258"/>
      <c r="Y375" s="258"/>
      <c r="Z375" s="258"/>
    </row>
    <row r="376" spans="1:26" hidden="1" outlineLevel="1">
      <c r="A376" s="271"/>
      <c r="B376" s="271"/>
      <c r="C376" s="672"/>
      <c r="D376" s="280">
        <v>7</v>
      </c>
      <c r="E376" s="275">
        <v>0</v>
      </c>
      <c r="F376" s="275">
        <v>0</v>
      </c>
      <c r="G376" s="276"/>
      <c r="H376" s="672"/>
      <c r="I376" s="280">
        <v>7</v>
      </c>
      <c r="J376" s="275">
        <v>0</v>
      </c>
      <c r="K376" s="275">
        <v>0</v>
      </c>
      <c r="L376" s="279"/>
      <c r="M376" s="310"/>
      <c r="N376" s="310"/>
      <c r="O376" s="271"/>
      <c r="P376" s="271"/>
      <c r="Q376" s="271"/>
      <c r="R376" s="271"/>
      <c r="S376" s="258"/>
      <c r="T376" s="258"/>
      <c r="U376" s="258"/>
      <c r="V376" s="258"/>
      <c r="W376" s="258"/>
      <c r="X376" s="258"/>
      <c r="Y376" s="258"/>
      <c r="Z376" s="258"/>
    </row>
    <row r="377" spans="1:26" hidden="1" outlineLevel="1">
      <c r="A377" s="271"/>
      <c r="B377" s="271"/>
      <c r="C377" s="672"/>
      <c r="D377" s="280">
        <v>8</v>
      </c>
      <c r="E377" s="275">
        <v>0</v>
      </c>
      <c r="F377" s="275">
        <v>0</v>
      </c>
      <c r="G377" s="276"/>
      <c r="H377" s="672"/>
      <c r="I377" s="280">
        <v>8</v>
      </c>
      <c r="J377" s="275">
        <v>0</v>
      </c>
      <c r="K377" s="275">
        <v>0</v>
      </c>
      <c r="L377" s="279"/>
      <c r="M377" s="310"/>
      <c r="N377" s="310"/>
      <c r="O377" s="271"/>
      <c r="P377" s="271"/>
      <c r="Q377" s="271"/>
      <c r="R377" s="271"/>
      <c r="S377" s="258"/>
      <c r="T377" s="258"/>
      <c r="U377" s="258"/>
      <c r="V377" s="258"/>
      <c r="W377" s="258"/>
      <c r="X377" s="258"/>
      <c r="Y377" s="258"/>
      <c r="Z377" s="258"/>
    </row>
    <row r="378" spans="1:26" hidden="1" outlineLevel="1">
      <c r="A378" s="271"/>
      <c r="B378" s="271"/>
      <c r="C378" s="672"/>
      <c r="D378" s="280">
        <v>9</v>
      </c>
      <c r="E378" s="275">
        <v>0</v>
      </c>
      <c r="F378" s="275">
        <v>0</v>
      </c>
      <c r="G378" s="276"/>
      <c r="H378" s="672"/>
      <c r="I378" s="280">
        <v>9</v>
      </c>
      <c r="J378" s="275">
        <v>0</v>
      </c>
      <c r="K378" s="275">
        <v>0</v>
      </c>
      <c r="L378" s="279"/>
      <c r="M378" s="310"/>
      <c r="N378" s="310"/>
      <c r="O378" s="271"/>
      <c r="P378" s="271"/>
      <c r="Q378" s="271"/>
      <c r="R378" s="271"/>
      <c r="S378" s="258"/>
      <c r="T378" s="258"/>
      <c r="U378" s="258"/>
      <c r="V378" s="258"/>
      <c r="W378" s="258"/>
      <c r="X378" s="258"/>
      <c r="Y378" s="258"/>
      <c r="Z378" s="258"/>
    </row>
    <row r="379" spans="1:26" hidden="1" outlineLevel="1">
      <c r="A379" s="271"/>
      <c r="B379" s="271"/>
      <c r="C379" s="673"/>
      <c r="D379" s="281">
        <v>10</v>
      </c>
      <c r="E379" s="275">
        <v>0</v>
      </c>
      <c r="F379" s="275">
        <v>0</v>
      </c>
      <c r="G379" s="276"/>
      <c r="H379" s="673"/>
      <c r="I379" s="281">
        <v>10</v>
      </c>
      <c r="J379" s="275">
        <v>0</v>
      </c>
      <c r="K379" s="275">
        <v>0</v>
      </c>
      <c r="M379" s="310"/>
      <c r="N379" s="310"/>
      <c r="O379" s="271"/>
      <c r="P379" s="271"/>
      <c r="Q379" s="271"/>
      <c r="R379" s="271"/>
      <c r="S379" s="258"/>
      <c r="T379" s="258"/>
      <c r="U379" s="258"/>
      <c r="V379" s="258"/>
      <c r="W379" s="258"/>
      <c r="X379" s="258"/>
      <c r="Y379" s="258"/>
      <c r="Z379" s="258"/>
    </row>
    <row r="380" spans="1:26" collapsed="1">
      <c r="A380" s="271"/>
      <c r="B380" s="271"/>
      <c r="C380" s="291">
        <v>0</v>
      </c>
      <c r="D380" s="271"/>
      <c r="E380" s="275">
        <v>0</v>
      </c>
      <c r="F380" s="275">
        <v>0</v>
      </c>
      <c r="G380" s="276"/>
      <c r="H380" s="283"/>
      <c r="I380" s="275"/>
      <c r="J380" s="309">
        <v>0</v>
      </c>
      <c r="K380" s="309">
        <v>0</v>
      </c>
      <c r="L380" s="279"/>
      <c r="M380" s="310"/>
      <c r="N380" s="310"/>
      <c r="O380" s="271"/>
      <c r="P380" s="271"/>
      <c r="Q380" s="271"/>
      <c r="R380" s="271"/>
      <c r="S380" s="258"/>
      <c r="T380" s="258"/>
      <c r="U380" s="258"/>
      <c r="V380" s="258"/>
      <c r="W380" s="258"/>
      <c r="X380" s="258"/>
      <c r="Y380" s="258"/>
      <c r="Z380" s="258"/>
    </row>
    <row r="381" spans="1:26" hidden="1" outlineLevel="1">
      <c r="A381" s="271"/>
      <c r="B381" s="274"/>
      <c r="C381" s="271"/>
      <c r="D381" s="271"/>
      <c r="E381" s="292"/>
      <c r="F381" s="292"/>
      <c r="G381" s="276"/>
      <c r="H381" s="275"/>
      <c r="I381" s="275"/>
      <c r="J381" s="289"/>
      <c r="K381" s="275"/>
      <c r="L381" s="279"/>
      <c r="M381" s="310"/>
      <c r="N381" s="310"/>
      <c r="O381" s="271"/>
      <c r="P381" s="271"/>
      <c r="Q381" s="271"/>
      <c r="R381" s="271"/>
      <c r="S381" s="258"/>
      <c r="T381" s="258"/>
      <c r="U381" s="258"/>
      <c r="V381" s="258"/>
      <c r="W381" s="258"/>
      <c r="X381" s="258"/>
      <c r="Y381" s="258"/>
      <c r="Z381" s="258"/>
    </row>
    <row r="382" spans="1:26" hidden="1" outlineLevel="1">
      <c r="A382" s="271"/>
      <c r="B382" s="274">
        <v>0</v>
      </c>
      <c r="C382" s="271"/>
      <c r="D382" s="271"/>
      <c r="E382" s="292"/>
      <c r="F382" s="292"/>
      <c r="G382" s="276"/>
      <c r="H382" s="275"/>
      <c r="I382" s="275"/>
      <c r="J382" s="289"/>
      <c r="K382" s="275"/>
      <c r="L382" s="279"/>
      <c r="M382" s="310"/>
      <c r="N382" s="310"/>
      <c r="O382" s="271"/>
      <c r="P382" s="271"/>
      <c r="Q382" s="271"/>
      <c r="R382" s="271"/>
      <c r="S382" s="258"/>
      <c r="T382" s="258"/>
      <c r="U382" s="258"/>
      <c r="V382" s="258"/>
      <c r="W382" s="258"/>
      <c r="X382" s="258"/>
      <c r="Y382" s="258"/>
      <c r="Z382" s="258"/>
    </row>
    <row r="383" spans="1:26" ht="12.75" hidden="1" customHeight="1" outlineLevel="1">
      <c r="A383" s="271"/>
      <c r="B383" s="271"/>
      <c r="C383" s="669" t="s">
        <v>28</v>
      </c>
      <c r="D383" s="670"/>
      <c r="E383" s="275">
        <v>0</v>
      </c>
      <c r="F383" s="275">
        <v>0</v>
      </c>
      <c r="G383" s="276"/>
      <c r="H383" s="277" t="s">
        <v>67</v>
      </c>
      <c r="I383" s="278"/>
      <c r="J383" s="275">
        <v>0</v>
      </c>
      <c r="K383" s="275">
        <v>0</v>
      </c>
      <c r="L383" s="279"/>
      <c r="M383" s="310"/>
      <c r="N383" s="310"/>
      <c r="O383" s="271"/>
      <c r="P383" s="271"/>
      <c r="Q383" s="271"/>
      <c r="R383" s="271"/>
      <c r="S383" s="258"/>
      <c r="T383" s="258"/>
      <c r="U383" s="258"/>
      <c r="V383" s="258"/>
      <c r="W383" s="258"/>
      <c r="X383" s="258"/>
      <c r="Y383" s="258"/>
      <c r="Z383" s="258"/>
    </row>
    <row r="384" spans="1:26" ht="12.75" hidden="1" customHeight="1" outlineLevel="1">
      <c r="A384" s="271"/>
      <c r="B384" s="271"/>
      <c r="C384" s="671" t="s">
        <v>84</v>
      </c>
      <c r="D384" s="320">
        <v>0</v>
      </c>
      <c r="E384" s="275"/>
      <c r="F384" s="275"/>
      <c r="G384" s="276"/>
      <c r="H384" s="671" t="s">
        <v>84</v>
      </c>
      <c r="I384" s="320">
        <v>0</v>
      </c>
      <c r="J384" s="275">
        <v>0</v>
      </c>
      <c r="K384" s="275">
        <v>0</v>
      </c>
      <c r="L384" s="279"/>
      <c r="M384" s="310"/>
      <c r="N384" s="310"/>
      <c r="O384" s="271"/>
      <c r="P384" s="271"/>
      <c r="Q384" s="271"/>
      <c r="R384" s="271"/>
      <c r="S384" s="258"/>
      <c r="T384" s="258"/>
      <c r="U384" s="258"/>
      <c r="V384" s="258"/>
      <c r="W384" s="258"/>
      <c r="X384" s="258"/>
      <c r="Y384" s="258"/>
      <c r="Z384" s="258"/>
    </row>
    <row r="385" spans="1:26" ht="12.75" hidden="1" customHeight="1" outlineLevel="1">
      <c r="A385" s="271"/>
      <c r="B385" s="271"/>
      <c r="C385" s="672"/>
      <c r="D385" s="280">
        <v>1</v>
      </c>
      <c r="E385" s="275">
        <v>0</v>
      </c>
      <c r="F385" s="275">
        <v>0</v>
      </c>
      <c r="G385" s="276"/>
      <c r="H385" s="672"/>
      <c r="I385" s="280">
        <v>1</v>
      </c>
      <c r="J385" s="275">
        <v>0</v>
      </c>
      <c r="K385" s="275">
        <v>0</v>
      </c>
      <c r="L385" s="279"/>
      <c r="M385" s="310"/>
      <c r="N385" s="310"/>
      <c r="O385" s="271"/>
      <c r="P385" s="271"/>
      <c r="Q385" s="271"/>
      <c r="R385" s="271"/>
      <c r="S385" s="258"/>
      <c r="T385" s="258"/>
      <c r="U385" s="258"/>
      <c r="V385" s="258"/>
      <c r="W385" s="258"/>
      <c r="X385" s="258"/>
      <c r="Y385" s="258"/>
      <c r="Z385" s="258"/>
    </row>
    <row r="386" spans="1:26" hidden="1" outlineLevel="1">
      <c r="A386" s="271"/>
      <c r="B386" s="271"/>
      <c r="C386" s="672"/>
      <c r="D386" s="280">
        <v>2</v>
      </c>
      <c r="E386" s="275">
        <v>0</v>
      </c>
      <c r="F386" s="275">
        <v>0</v>
      </c>
      <c r="G386" s="276"/>
      <c r="H386" s="672"/>
      <c r="I386" s="280">
        <v>2</v>
      </c>
      <c r="J386" s="275">
        <v>0</v>
      </c>
      <c r="K386" s="275">
        <v>0</v>
      </c>
      <c r="L386" s="279"/>
      <c r="M386" s="310"/>
      <c r="N386" s="310"/>
      <c r="O386" s="271"/>
      <c r="P386" s="271"/>
      <c r="Q386" s="271"/>
      <c r="R386" s="271"/>
      <c r="S386" s="258"/>
      <c r="T386" s="258"/>
      <c r="U386" s="258"/>
      <c r="V386" s="258"/>
      <c r="W386" s="258"/>
      <c r="X386" s="258"/>
      <c r="Y386" s="258"/>
      <c r="Z386" s="258"/>
    </row>
    <row r="387" spans="1:26" hidden="1" outlineLevel="1">
      <c r="A387" s="271"/>
      <c r="B387" s="271"/>
      <c r="C387" s="672"/>
      <c r="D387" s="280">
        <v>3</v>
      </c>
      <c r="E387" s="275">
        <v>0</v>
      </c>
      <c r="F387" s="275">
        <v>0</v>
      </c>
      <c r="G387" s="276"/>
      <c r="H387" s="672"/>
      <c r="I387" s="280">
        <v>3</v>
      </c>
      <c r="J387" s="275">
        <v>0</v>
      </c>
      <c r="K387" s="275">
        <v>0</v>
      </c>
      <c r="L387" s="279"/>
      <c r="M387" s="310"/>
      <c r="N387" s="310"/>
      <c r="O387" s="271"/>
      <c r="P387" s="271"/>
      <c r="Q387" s="271"/>
      <c r="R387" s="271"/>
      <c r="S387" s="258"/>
      <c r="T387" s="258"/>
      <c r="U387" s="258"/>
      <c r="V387" s="258"/>
      <c r="W387" s="258"/>
      <c r="X387" s="258"/>
      <c r="Y387" s="258"/>
      <c r="Z387" s="258"/>
    </row>
    <row r="388" spans="1:26" hidden="1" outlineLevel="1">
      <c r="A388" s="271"/>
      <c r="B388" s="271"/>
      <c r="C388" s="672"/>
      <c r="D388" s="280">
        <v>4</v>
      </c>
      <c r="E388" s="275">
        <v>0</v>
      </c>
      <c r="F388" s="275">
        <v>0</v>
      </c>
      <c r="G388" s="276"/>
      <c r="H388" s="672"/>
      <c r="I388" s="280">
        <v>4</v>
      </c>
      <c r="J388" s="275">
        <v>0</v>
      </c>
      <c r="K388" s="275">
        <v>0</v>
      </c>
      <c r="L388" s="279"/>
      <c r="M388" s="310"/>
      <c r="N388" s="310"/>
      <c r="O388" s="271"/>
      <c r="P388" s="271"/>
      <c r="Q388" s="271"/>
      <c r="R388" s="271"/>
      <c r="S388" s="258"/>
      <c r="T388" s="258"/>
      <c r="U388" s="258"/>
      <c r="V388" s="258"/>
      <c r="W388" s="258"/>
      <c r="X388" s="258"/>
      <c r="Y388" s="258"/>
      <c r="Z388" s="258"/>
    </row>
    <row r="389" spans="1:26" hidden="1" outlineLevel="1">
      <c r="A389" s="271"/>
      <c r="B389" s="271"/>
      <c r="C389" s="672"/>
      <c r="D389" s="280">
        <v>5</v>
      </c>
      <c r="E389" s="275">
        <v>0</v>
      </c>
      <c r="F389" s="275">
        <v>0</v>
      </c>
      <c r="G389" s="276"/>
      <c r="H389" s="672"/>
      <c r="I389" s="280">
        <v>5</v>
      </c>
      <c r="J389" s="275">
        <v>0</v>
      </c>
      <c r="K389" s="275">
        <v>0</v>
      </c>
      <c r="L389" s="279"/>
      <c r="M389" s="310"/>
      <c r="N389" s="310"/>
      <c r="O389" s="271"/>
      <c r="P389" s="271"/>
      <c r="Q389" s="271"/>
      <c r="R389" s="271"/>
      <c r="S389" s="258"/>
      <c r="T389" s="258"/>
      <c r="U389" s="258"/>
      <c r="V389" s="258"/>
      <c r="W389" s="258"/>
      <c r="X389" s="258"/>
      <c r="Y389" s="258"/>
      <c r="Z389" s="258"/>
    </row>
    <row r="390" spans="1:26" hidden="1" outlineLevel="1">
      <c r="A390" s="271"/>
      <c r="B390" s="271"/>
      <c r="C390" s="672"/>
      <c r="D390" s="280">
        <v>6</v>
      </c>
      <c r="E390" s="275">
        <v>0</v>
      </c>
      <c r="F390" s="275">
        <v>0</v>
      </c>
      <c r="G390" s="276"/>
      <c r="H390" s="672"/>
      <c r="I390" s="280">
        <v>6</v>
      </c>
      <c r="J390" s="275">
        <v>0</v>
      </c>
      <c r="K390" s="275">
        <v>0</v>
      </c>
      <c r="L390" s="279"/>
      <c r="M390" s="310"/>
      <c r="N390" s="310"/>
      <c r="O390" s="271"/>
      <c r="P390" s="271"/>
      <c r="Q390" s="271"/>
      <c r="R390" s="271"/>
      <c r="S390" s="258"/>
      <c r="T390" s="258"/>
      <c r="U390" s="258"/>
      <c r="V390" s="258"/>
      <c r="W390" s="258"/>
      <c r="X390" s="258"/>
      <c r="Y390" s="258"/>
      <c r="Z390" s="258"/>
    </row>
    <row r="391" spans="1:26" hidden="1" outlineLevel="1">
      <c r="A391" s="271"/>
      <c r="B391" s="271"/>
      <c r="C391" s="672"/>
      <c r="D391" s="280">
        <v>7</v>
      </c>
      <c r="E391" s="275">
        <v>0</v>
      </c>
      <c r="F391" s="275">
        <v>0</v>
      </c>
      <c r="G391" s="276"/>
      <c r="H391" s="672"/>
      <c r="I391" s="280">
        <v>7</v>
      </c>
      <c r="J391" s="275">
        <v>0</v>
      </c>
      <c r="K391" s="275">
        <v>0</v>
      </c>
      <c r="L391" s="279"/>
      <c r="M391" s="310"/>
      <c r="N391" s="310"/>
      <c r="O391" s="271"/>
      <c r="P391" s="271"/>
      <c r="Q391" s="271"/>
      <c r="R391" s="271"/>
      <c r="S391" s="258"/>
      <c r="T391" s="258"/>
      <c r="U391" s="258"/>
      <c r="V391" s="258"/>
      <c r="W391" s="258"/>
      <c r="X391" s="258"/>
      <c r="Y391" s="258"/>
      <c r="Z391" s="258"/>
    </row>
    <row r="392" spans="1:26" hidden="1" outlineLevel="1">
      <c r="A392" s="271"/>
      <c r="B392" s="271"/>
      <c r="C392" s="672"/>
      <c r="D392" s="280">
        <v>8</v>
      </c>
      <c r="E392" s="275">
        <v>0</v>
      </c>
      <c r="F392" s="275">
        <v>0</v>
      </c>
      <c r="G392" s="276"/>
      <c r="H392" s="672"/>
      <c r="I392" s="280">
        <v>8</v>
      </c>
      <c r="J392" s="275">
        <v>0</v>
      </c>
      <c r="K392" s="275">
        <v>0</v>
      </c>
      <c r="L392" s="279"/>
      <c r="M392" s="310"/>
      <c r="N392" s="310"/>
      <c r="O392" s="271"/>
      <c r="P392" s="271"/>
      <c r="Q392" s="271"/>
      <c r="R392" s="271"/>
      <c r="S392" s="258"/>
      <c r="T392" s="258"/>
      <c r="U392" s="258"/>
      <c r="V392" s="258"/>
      <c r="W392" s="258"/>
      <c r="X392" s="258"/>
      <c r="Y392" s="258"/>
      <c r="Z392" s="258"/>
    </row>
    <row r="393" spans="1:26" hidden="1" outlineLevel="1">
      <c r="A393" s="271"/>
      <c r="B393" s="271"/>
      <c r="C393" s="672"/>
      <c r="D393" s="280">
        <v>9</v>
      </c>
      <c r="E393" s="275">
        <v>0</v>
      </c>
      <c r="F393" s="275">
        <v>0</v>
      </c>
      <c r="G393" s="276"/>
      <c r="H393" s="672"/>
      <c r="I393" s="280">
        <v>9</v>
      </c>
      <c r="J393" s="275">
        <v>0</v>
      </c>
      <c r="K393" s="275">
        <v>0</v>
      </c>
      <c r="L393" s="279"/>
      <c r="M393" s="310"/>
      <c r="N393" s="310"/>
      <c r="O393" s="271"/>
      <c r="P393" s="271"/>
      <c r="Q393" s="271"/>
      <c r="R393" s="271"/>
      <c r="S393" s="258"/>
      <c r="T393" s="258"/>
      <c r="U393" s="258"/>
      <c r="V393" s="258"/>
      <c r="W393" s="258"/>
      <c r="X393" s="258"/>
      <c r="Y393" s="258"/>
      <c r="Z393" s="258"/>
    </row>
    <row r="394" spans="1:26" hidden="1" outlineLevel="1">
      <c r="A394" s="271"/>
      <c r="B394" s="271"/>
      <c r="C394" s="673"/>
      <c r="D394" s="281">
        <v>10</v>
      </c>
      <c r="E394" s="275">
        <v>0</v>
      </c>
      <c r="F394" s="275">
        <v>0</v>
      </c>
      <c r="G394" s="276"/>
      <c r="H394" s="673"/>
      <c r="I394" s="281">
        <v>10</v>
      </c>
      <c r="J394" s="275">
        <v>0</v>
      </c>
      <c r="K394" s="275">
        <v>0</v>
      </c>
      <c r="M394" s="310"/>
      <c r="N394" s="310"/>
      <c r="O394" s="271"/>
      <c r="P394" s="271"/>
      <c r="Q394" s="271"/>
      <c r="R394" s="271"/>
      <c r="S394" s="258"/>
      <c r="T394" s="258"/>
      <c r="U394" s="258"/>
      <c r="V394" s="258"/>
      <c r="W394" s="258"/>
      <c r="X394" s="258"/>
      <c r="Y394" s="258"/>
      <c r="Z394" s="258"/>
    </row>
    <row r="395" spans="1:26" collapsed="1">
      <c r="A395" s="271"/>
      <c r="B395" s="271"/>
      <c r="C395" s="291">
        <v>0</v>
      </c>
      <c r="D395" s="271"/>
      <c r="E395" s="275">
        <v>0</v>
      </c>
      <c r="F395" s="275">
        <v>0</v>
      </c>
      <c r="G395" s="276"/>
      <c r="H395" s="283"/>
      <c r="I395" s="275"/>
      <c r="J395" s="309">
        <v>0</v>
      </c>
      <c r="K395" s="309">
        <v>0</v>
      </c>
      <c r="L395" s="279"/>
      <c r="M395" s="310"/>
      <c r="N395" s="310"/>
      <c r="O395" s="271"/>
      <c r="P395" s="271"/>
      <c r="Q395" s="271"/>
      <c r="R395" s="271"/>
      <c r="S395" s="258"/>
      <c r="T395" s="258"/>
      <c r="U395" s="258"/>
      <c r="V395" s="258"/>
      <c r="W395" s="258"/>
      <c r="X395" s="258"/>
      <c r="Y395" s="258"/>
      <c r="Z395" s="258"/>
    </row>
    <row r="396" spans="1:26" hidden="1" outlineLevel="1">
      <c r="A396" s="271"/>
      <c r="B396" s="274"/>
      <c r="C396" s="271"/>
      <c r="D396" s="271"/>
      <c r="E396" s="292"/>
      <c r="F396" s="292"/>
      <c r="G396" s="276"/>
      <c r="H396" s="275"/>
      <c r="I396" s="275"/>
      <c r="J396" s="289"/>
      <c r="K396" s="275"/>
      <c r="L396" s="279"/>
      <c r="M396" s="310"/>
      <c r="N396" s="310"/>
      <c r="O396" s="271"/>
      <c r="P396" s="271"/>
      <c r="Q396" s="271"/>
      <c r="R396" s="271"/>
      <c r="S396" s="258"/>
      <c r="T396" s="258"/>
      <c r="U396" s="258"/>
      <c r="V396" s="258"/>
      <c r="W396" s="258"/>
      <c r="X396" s="258"/>
      <c r="Y396" s="258"/>
      <c r="Z396" s="258"/>
    </row>
    <row r="397" spans="1:26" hidden="1" outlineLevel="1">
      <c r="A397" s="271"/>
      <c r="B397" s="274">
        <v>0</v>
      </c>
      <c r="C397" s="271"/>
      <c r="D397" s="271"/>
      <c r="E397" s="292"/>
      <c r="F397" s="292"/>
      <c r="G397" s="276"/>
      <c r="H397" s="275"/>
      <c r="I397" s="275"/>
      <c r="J397" s="289"/>
      <c r="K397" s="275"/>
      <c r="L397" s="279"/>
      <c r="M397" s="310"/>
      <c r="N397" s="310"/>
      <c r="O397" s="271"/>
      <c r="P397" s="271"/>
      <c r="Q397" s="271"/>
      <c r="R397" s="271"/>
      <c r="S397" s="258"/>
      <c r="T397" s="258"/>
      <c r="U397" s="258"/>
      <c r="V397" s="258"/>
      <c r="W397" s="258"/>
      <c r="X397" s="258"/>
      <c r="Y397" s="258"/>
      <c r="Z397" s="258"/>
    </row>
    <row r="398" spans="1:26" ht="12.75" hidden="1" customHeight="1" outlineLevel="1">
      <c r="A398" s="271"/>
      <c r="B398" s="271"/>
      <c r="C398" s="669" t="s">
        <v>28</v>
      </c>
      <c r="D398" s="670"/>
      <c r="E398" s="275">
        <v>0</v>
      </c>
      <c r="F398" s="275">
        <v>0</v>
      </c>
      <c r="G398" s="276"/>
      <c r="H398" s="277" t="s">
        <v>67</v>
      </c>
      <c r="I398" s="278"/>
      <c r="J398" s="275">
        <v>0</v>
      </c>
      <c r="K398" s="275">
        <v>0</v>
      </c>
      <c r="L398" s="279"/>
      <c r="M398" s="310"/>
      <c r="N398" s="310"/>
      <c r="O398" s="271"/>
      <c r="P398" s="271"/>
      <c r="Q398" s="271"/>
      <c r="R398" s="271"/>
      <c r="S398" s="258"/>
      <c r="T398" s="258"/>
      <c r="U398" s="258"/>
      <c r="V398" s="258"/>
      <c r="W398" s="258"/>
      <c r="X398" s="258"/>
      <c r="Y398" s="258"/>
      <c r="Z398" s="258"/>
    </row>
    <row r="399" spans="1:26" ht="12.75" hidden="1" customHeight="1" outlineLevel="1">
      <c r="A399" s="271"/>
      <c r="B399" s="271"/>
      <c r="C399" s="671" t="s">
        <v>84</v>
      </c>
      <c r="D399" s="320">
        <v>0</v>
      </c>
      <c r="E399" s="275"/>
      <c r="F399" s="275"/>
      <c r="G399" s="276"/>
      <c r="H399" s="671" t="s">
        <v>84</v>
      </c>
      <c r="I399" s="320">
        <v>0</v>
      </c>
      <c r="J399" s="275">
        <v>0</v>
      </c>
      <c r="K399" s="275">
        <v>0</v>
      </c>
      <c r="L399" s="279"/>
      <c r="M399" s="310"/>
      <c r="N399" s="310"/>
      <c r="O399" s="271"/>
      <c r="P399" s="271"/>
      <c r="Q399" s="271"/>
      <c r="R399" s="271"/>
      <c r="S399" s="258"/>
      <c r="T399" s="258"/>
      <c r="U399" s="258"/>
      <c r="V399" s="258"/>
      <c r="W399" s="258"/>
      <c r="X399" s="258"/>
      <c r="Y399" s="258"/>
      <c r="Z399" s="258"/>
    </row>
    <row r="400" spans="1:26" ht="12.75" hidden="1" customHeight="1" outlineLevel="1">
      <c r="A400" s="271"/>
      <c r="B400" s="271"/>
      <c r="C400" s="672"/>
      <c r="D400" s="280">
        <v>1</v>
      </c>
      <c r="E400" s="275">
        <v>0</v>
      </c>
      <c r="F400" s="275">
        <v>0</v>
      </c>
      <c r="G400" s="276"/>
      <c r="H400" s="672"/>
      <c r="I400" s="280">
        <v>1</v>
      </c>
      <c r="J400" s="275">
        <v>0</v>
      </c>
      <c r="K400" s="275">
        <v>0</v>
      </c>
      <c r="L400" s="279"/>
      <c r="M400" s="310"/>
      <c r="N400" s="310"/>
      <c r="O400" s="271"/>
      <c r="P400" s="271"/>
      <c r="Q400" s="271"/>
      <c r="R400" s="271"/>
      <c r="S400" s="258"/>
      <c r="T400" s="258"/>
      <c r="U400" s="258"/>
      <c r="V400" s="258"/>
      <c r="W400" s="258"/>
      <c r="X400" s="258"/>
      <c r="Y400" s="258"/>
      <c r="Z400" s="258"/>
    </row>
    <row r="401" spans="1:26" hidden="1" outlineLevel="1">
      <c r="A401" s="271"/>
      <c r="B401" s="271"/>
      <c r="C401" s="672"/>
      <c r="D401" s="280">
        <v>2</v>
      </c>
      <c r="E401" s="275">
        <v>0</v>
      </c>
      <c r="F401" s="275">
        <v>0</v>
      </c>
      <c r="G401" s="276"/>
      <c r="H401" s="672"/>
      <c r="I401" s="280">
        <v>2</v>
      </c>
      <c r="J401" s="275">
        <v>0</v>
      </c>
      <c r="K401" s="275">
        <v>0</v>
      </c>
      <c r="L401" s="279"/>
      <c r="M401" s="310"/>
      <c r="N401" s="310"/>
      <c r="O401" s="271"/>
      <c r="P401" s="271"/>
      <c r="Q401" s="271"/>
      <c r="R401" s="271"/>
      <c r="S401" s="258"/>
      <c r="T401" s="258"/>
      <c r="U401" s="258"/>
      <c r="V401" s="258"/>
      <c r="W401" s="258"/>
      <c r="X401" s="258"/>
      <c r="Y401" s="258"/>
      <c r="Z401" s="258"/>
    </row>
    <row r="402" spans="1:26" hidden="1" outlineLevel="1">
      <c r="A402" s="271"/>
      <c r="B402" s="271"/>
      <c r="C402" s="672"/>
      <c r="D402" s="280">
        <v>3</v>
      </c>
      <c r="E402" s="275">
        <v>0</v>
      </c>
      <c r="F402" s="275">
        <v>0</v>
      </c>
      <c r="G402" s="276"/>
      <c r="H402" s="672"/>
      <c r="I402" s="280">
        <v>3</v>
      </c>
      <c r="J402" s="275">
        <v>0</v>
      </c>
      <c r="K402" s="275">
        <v>0</v>
      </c>
      <c r="L402" s="279"/>
      <c r="M402" s="310"/>
      <c r="N402" s="310"/>
      <c r="O402" s="271"/>
      <c r="P402" s="271"/>
      <c r="Q402" s="271"/>
      <c r="R402" s="271"/>
      <c r="S402" s="258"/>
      <c r="T402" s="258"/>
      <c r="U402" s="258"/>
      <c r="V402" s="258"/>
      <c r="W402" s="258"/>
      <c r="X402" s="258"/>
      <c r="Y402" s="258"/>
      <c r="Z402" s="258"/>
    </row>
    <row r="403" spans="1:26" hidden="1" outlineLevel="1">
      <c r="A403" s="271"/>
      <c r="B403" s="271"/>
      <c r="C403" s="672"/>
      <c r="D403" s="280">
        <v>4</v>
      </c>
      <c r="E403" s="275">
        <v>0</v>
      </c>
      <c r="F403" s="275">
        <v>0</v>
      </c>
      <c r="G403" s="276"/>
      <c r="H403" s="672"/>
      <c r="I403" s="280">
        <v>4</v>
      </c>
      <c r="J403" s="275">
        <v>0</v>
      </c>
      <c r="K403" s="275">
        <v>0</v>
      </c>
      <c r="L403" s="279"/>
      <c r="M403" s="310"/>
      <c r="N403" s="310"/>
      <c r="O403" s="271"/>
      <c r="P403" s="271"/>
      <c r="Q403" s="271"/>
      <c r="R403" s="271"/>
      <c r="S403" s="258"/>
      <c r="T403" s="258"/>
      <c r="U403" s="258"/>
      <c r="V403" s="258"/>
      <c r="W403" s="258"/>
      <c r="X403" s="258"/>
      <c r="Y403" s="258"/>
      <c r="Z403" s="258"/>
    </row>
    <row r="404" spans="1:26" hidden="1" outlineLevel="1">
      <c r="A404" s="271"/>
      <c r="B404" s="271"/>
      <c r="C404" s="672"/>
      <c r="D404" s="280">
        <v>5</v>
      </c>
      <c r="E404" s="275">
        <v>0</v>
      </c>
      <c r="F404" s="275">
        <v>0</v>
      </c>
      <c r="G404" s="276"/>
      <c r="H404" s="672"/>
      <c r="I404" s="280">
        <v>5</v>
      </c>
      <c r="J404" s="275">
        <v>0</v>
      </c>
      <c r="K404" s="275">
        <v>0</v>
      </c>
      <c r="L404" s="279"/>
      <c r="M404" s="310"/>
      <c r="N404" s="310"/>
      <c r="O404" s="271"/>
      <c r="P404" s="271"/>
      <c r="Q404" s="271"/>
      <c r="R404" s="271"/>
      <c r="S404" s="258"/>
      <c r="T404" s="258"/>
      <c r="U404" s="258"/>
      <c r="V404" s="258"/>
      <c r="W404" s="258"/>
      <c r="X404" s="258"/>
      <c r="Y404" s="258"/>
      <c r="Z404" s="258"/>
    </row>
    <row r="405" spans="1:26" hidden="1" outlineLevel="1">
      <c r="A405" s="271"/>
      <c r="B405" s="271"/>
      <c r="C405" s="672"/>
      <c r="D405" s="280">
        <v>6</v>
      </c>
      <c r="E405" s="275">
        <v>0</v>
      </c>
      <c r="F405" s="275">
        <v>0</v>
      </c>
      <c r="G405" s="276"/>
      <c r="H405" s="672"/>
      <c r="I405" s="280">
        <v>6</v>
      </c>
      <c r="J405" s="275">
        <v>0</v>
      </c>
      <c r="K405" s="275">
        <v>0</v>
      </c>
      <c r="L405" s="279"/>
      <c r="M405" s="310"/>
      <c r="N405" s="310"/>
      <c r="O405" s="271"/>
      <c r="P405" s="271"/>
      <c r="Q405" s="271"/>
      <c r="R405" s="271"/>
      <c r="S405" s="258"/>
      <c r="T405" s="258"/>
      <c r="U405" s="258"/>
      <c r="V405" s="258"/>
      <c r="W405" s="258"/>
      <c r="X405" s="258"/>
      <c r="Y405" s="258"/>
      <c r="Z405" s="258"/>
    </row>
    <row r="406" spans="1:26" hidden="1" outlineLevel="1">
      <c r="A406" s="271"/>
      <c r="B406" s="271"/>
      <c r="C406" s="672"/>
      <c r="D406" s="280">
        <v>7</v>
      </c>
      <c r="E406" s="275">
        <v>0</v>
      </c>
      <c r="F406" s="275">
        <v>0</v>
      </c>
      <c r="G406" s="276"/>
      <c r="H406" s="672"/>
      <c r="I406" s="280">
        <v>7</v>
      </c>
      <c r="J406" s="275">
        <v>0</v>
      </c>
      <c r="K406" s="275">
        <v>0</v>
      </c>
      <c r="L406" s="279"/>
      <c r="M406" s="310"/>
      <c r="N406" s="310"/>
      <c r="O406" s="271"/>
      <c r="P406" s="271"/>
      <c r="Q406" s="271"/>
      <c r="R406" s="271"/>
      <c r="S406" s="258"/>
      <c r="T406" s="258"/>
      <c r="U406" s="258"/>
      <c r="V406" s="258"/>
      <c r="W406" s="258"/>
      <c r="X406" s="258"/>
      <c r="Y406" s="258"/>
      <c r="Z406" s="258"/>
    </row>
    <row r="407" spans="1:26" hidden="1" outlineLevel="1">
      <c r="A407" s="271"/>
      <c r="B407" s="271"/>
      <c r="C407" s="672"/>
      <c r="D407" s="280">
        <v>8</v>
      </c>
      <c r="E407" s="275">
        <v>0</v>
      </c>
      <c r="F407" s="275">
        <v>0</v>
      </c>
      <c r="G407" s="276"/>
      <c r="H407" s="672"/>
      <c r="I407" s="280">
        <v>8</v>
      </c>
      <c r="J407" s="275">
        <v>0</v>
      </c>
      <c r="K407" s="275">
        <v>0</v>
      </c>
      <c r="L407" s="279"/>
      <c r="M407" s="310"/>
      <c r="N407" s="310"/>
      <c r="O407" s="271"/>
      <c r="P407" s="271"/>
      <c r="Q407" s="271"/>
      <c r="R407" s="271"/>
      <c r="S407" s="258"/>
      <c r="T407" s="258"/>
      <c r="U407" s="258"/>
      <c r="V407" s="258"/>
      <c r="W407" s="258"/>
      <c r="X407" s="258"/>
      <c r="Y407" s="258"/>
      <c r="Z407" s="258"/>
    </row>
    <row r="408" spans="1:26" hidden="1" outlineLevel="1">
      <c r="A408" s="271"/>
      <c r="B408" s="271"/>
      <c r="C408" s="672"/>
      <c r="D408" s="280">
        <v>9</v>
      </c>
      <c r="E408" s="275">
        <v>0</v>
      </c>
      <c r="F408" s="275">
        <v>0</v>
      </c>
      <c r="G408" s="276"/>
      <c r="H408" s="672"/>
      <c r="I408" s="280">
        <v>9</v>
      </c>
      <c r="J408" s="275">
        <v>0</v>
      </c>
      <c r="K408" s="275">
        <v>0</v>
      </c>
      <c r="L408" s="279"/>
      <c r="M408" s="310"/>
      <c r="N408" s="310"/>
      <c r="O408" s="271"/>
      <c r="P408" s="271"/>
      <c r="Q408" s="271"/>
      <c r="R408" s="271"/>
      <c r="S408" s="258"/>
      <c r="T408" s="258"/>
      <c r="U408" s="258"/>
      <c r="V408" s="258"/>
      <c r="W408" s="258"/>
      <c r="X408" s="258"/>
      <c r="Y408" s="258"/>
      <c r="Z408" s="258"/>
    </row>
    <row r="409" spans="1:26" hidden="1" outlineLevel="1">
      <c r="A409" s="271"/>
      <c r="B409" s="271"/>
      <c r="C409" s="673"/>
      <c r="D409" s="281">
        <v>10</v>
      </c>
      <c r="E409" s="275">
        <v>0</v>
      </c>
      <c r="F409" s="275">
        <v>0</v>
      </c>
      <c r="G409" s="276"/>
      <c r="H409" s="673"/>
      <c r="I409" s="281">
        <v>10</v>
      </c>
      <c r="J409" s="275">
        <v>0</v>
      </c>
      <c r="K409" s="275">
        <v>0</v>
      </c>
      <c r="M409" s="310"/>
      <c r="N409" s="310"/>
      <c r="O409" s="271"/>
      <c r="P409" s="271"/>
      <c r="Q409" s="271"/>
      <c r="R409" s="271"/>
      <c r="S409" s="258"/>
      <c r="T409" s="258"/>
      <c r="U409" s="258"/>
      <c r="V409" s="258"/>
      <c r="W409" s="258"/>
      <c r="X409" s="258"/>
      <c r="Y409" s="258"/>
      <c r="Z409" s="258"/>
    </row>
    <row r="410" spans="1:26" collapsed="1">
      <c r="A410" s="271"/>
      <c r="B410" s="271"/>
      <c r="C410" s="291">
        <v>0</v>
      </c>
      <c r="D410" s="271"/>
      <c r="E410" s="275">
        <v>0</v>
      </c>
      <c r="F410" s="275">
        <v>0</v>
      </c>
      <c r="G410" s="276"/>
      <c r="H410" s="283"/>
      <c r="I410" s="275"/>
      <c r="J410" s="309">
        <v>0</v>
      </c>
      <c r="K410" s="309">
        <v>0</v>
      </c>
      <c r="L410" s="279"/>
      <c r="M410" s="310"/>
      <c r="N410" s="310"/>
      <c r="O410" s="271"/>
      <c r="P410" s="271"/>
      <c r="Q410" s="271"/>
      <c r="R410" s="271"/>
      <c r="S410" s="258"/>
      <c r="T410" s="258"/>
      <c r="U410" s="258"/>
      <c r="V410" s="258"/>
      <c r="W410" s="258"/>
      <c r="X410" s="258"/>
      <c r="Y410" s="258"/>
      <c r="Z410" s="258"/>
    </row>
    <row r="411" spans="1:26" hidden="1" outlineLevel="1">
      <c r="A411" s="271"/>
      <c r="B411" s="274"/>
      <c r="C411" s="271"/>
      <c r="D411" s="271"/>
      <c r="E411" s="292"/>
      <c r="F411" s="292"/>
      <c r="G411" s="276"/>
      <c r="H411" s="275"/>
      <c r="I411" s="275"/>
      <c r="J411" s="289"/>
      <c r="K411" s="275"/>
      <c r="L411" s="279"/>
      <c r="M411" s="310"/>
      <c r="N411" s="310"/>
      <c r="O411" s="271"/>
      <c r="P411" s="271"/>
      <c r="Q411" s="271"/>
      <c r="R411" s="271"/>
      <c r="S411" s="258"/>
      <c r="T411" s="258"/>
      <c r="U411" s="258"/>
      <c r="V411" s="258"/>
      <c r="W411" s="258"/>
      <c r="X411" s="258"/>
      <c r="Y411" s="258"/>
      <c r="Z411" s="258"/>
    </row>
    <row r="412" spans="1:26" hidden="1" outlineLevel="1">
      <c r="A412" s="271"/>
      <c r="B412" s="274">
        <v>0</v>
      </c>
      <c r="C412" s="271"/>
      <c r="D412" s="271"/>
      <c r="E412" s="292"/>
      <c r="F412" s="292"/>
      <c r="G412" s="276"/>
      <c r="H412" s="275"/>
      <c r="I412" s="275"/>
      <c r="J412" s="289"/>
      <c r="K412" s="275"/>
      <c r="L412" s="279"/>
      <c r="M412" s="310"/>
      <c r="N412" s="310"/>
      <c r="O412" s="271"/>
      <c r="P412" s="271"/>
      <c r="Q412" s="271"/>
      <c r="R412" s="271"/>
      <c r="S412" s="258"/>
      <c r="T412" s="258"/>
      <c r="U412" s="258"/>
      <c r="V412" s="258"/>
      <c r="W412" s="258"/>
      <c r="X412" s="258"/>
      <c r="Y412" s="258"/>
      <c r="Z412" s="258"/>
    </row>
    <row r="413" spans="1:26" ht="12.75" hidden="1" customHeight="1" outlineLevel="1">
      <c r="A413" s="271"/>
      <c r="B413" s="271"/>
      <c r="C413" s="669" t="s">
        <v>28</v>
      </c>
      <c r="D413" s="670"/>
      <c r="E413" s="275">
        <v>0</v>
      </c>
      <c r="F413" s="275">
        <v>0</v>
      </c>
      <c r="G413" s="276"/>
      <c r="H413" s="277" t="s">
        <v>67</v>
      </c>
      <c r="I413" s="278"/>
      <c r="J413" s="275">
        <v>0</v>
      </c>
      <c r="K413" s="275">
        <v>0</v>
      </c>
      <c r="L413" s="279"/>
      <c r="M413" s="310"/>
      <c r="N413" s="310"/>
      <c r="O413" s="271"/>
      <c r="P413" s="271"/>
      <c r="Q413" s="271"/>
      <c r="R413" s="271"/>
      <c r="S413" s="258"/>
      <c r="T413" s="258"/>
      <c r="U413" s="258"/>
      <c r="V413" s="258"/>
      <c r="W413" s="258"/>
      <c r="X413" s="258"/>
      <c r="Y413" s="258"/>
      <c r="Z413" s="258"/>
    </row>
    <row r="414" spans="1:26" ht="12.75" hidden="1" customHeight="1" outlineLevel="1">
      <c r="A414" s="271"/>
      <c r="B414" s="271"/>
      <c r="C414" s="671" t="s">
        <v>84</v>
      </c>
      <c r="D414" s="320">
        <v>0</v>
      </c>
      <c r="E414" s="275"/>
      <c r="F414" s="275"/>
      <c r="G414" s="276"/>
      <c r="H414" s="671" t="s">
        <v>84</v>
      </c>
      <c r="I414" s="320">
        <v>0</v>
      </c>
      <c r="J414" s="275">
        <v>0</v>
      </c>
      <c r="K414" s="275">
        <v>0</v>
      </c>
      <c r="L414" s="279"/>
      <c r="M414" s="310"/>
      <c r="N414" s="310"/>
      <c r="O414" s="271"/>
      <c r="P414" s="271"/>
      <c r="Q414" s="271"/>
      <c r="R414" s="271"/>
      <c r="S414" s="258"/>
      <c r="T414" s="258"/>
      <c r="U414" s="258"/>
      <c r="V414" s="258"/>
      <c r="W414" s="258"/>
      <c r="X414" s="258"/>
      <c r="Y414" s="258"/>
      <c r="Z414" s="258"/>
    </row>
    <row r="415" spans="1:26" ht="12.75" hidden="1" customHeight="1" outlineLevel="1">
      <c r="A415" s="271"/>
      <c r="B415" s="271"/>
      <c r="C415" s="672"/>
      <c r="D415" s="280">
        <v>1</v>
      </c>
      <c r="E415" s="275">
        <v>0</v>
      </c>
      <c r="F415" s="275">
        <v>0</v>
      </c>
      <c r="G415" s="276"/>
      <c r="H415" s="672"/>
      <c r="I415" s="280">
        <v>1</v>
      </c>
      <c r="J415" s="275">
        <v>0</v>
      </c>
      <c r="K415" s="275">
        <v>0</v>
      </c>
      <c r="L415" s="279"/>
      <c r="M415" s="310"/>
      <c r="N415" s="310"/>
      <c r="O415" s="271"/>
      <c r="P415" s="271"/>
      <c r="Q415" s="271"/>
      <c r="R415" s="271"/>
      <c r="S415" s="258"/>
      <c r="T415" s="258"/>
      <c r="U415" s="258"/>
      <c r="V415" s="258"/>
      <c r="W415" s="258"/>
      <c r="X415" s="258"/>
      <c r="Y415" s="258"/>
      <c r="Z415" s="258"/>
    </row>
    <row r="416" spans="1:26" hidden="1" outlineLevel="1">
      <c r="A416" s="271"/>
      <c r="B416" s="271"/>
      <c r="C416" s="672"/>
      <c r="D416" s="280">
        <v>2</v>
      </c>
      <c r="E416" s="275">
        <v>0</v>
      </c>
      <c r="F416" s="275">
        <v>0</v>
      </c>
      <c r="G416" s="276"/>
      <c r="H416" s="672"/>
      <c r="I416" s="280">
        <v>2</v>
      </c>
      <c r="J416" s="275">
        <v>0</v>
      </c>
      <c r="K416" s="275">
        <v>0</v>
      </c>
      <c r="L416" s="279"/>
      <c r="M416" s="310"/>
      <c r="N416" s="310"/>
      <c r="O416" s="271"/>
      <c r="P416" s="271"/>
      <c r="Q416" s="271"/>
      <c r="R416" s="271"/>
      <c r="S416" s="258"/>
      <c r="T416" s="258"/>
      <c r="U416" s="258"/>
      <c r="V416" s="258"/>
      <c r="W416" s="258"/>
      <c r="X416" s="258"/>
      <c r="Y416" s="258"/>
      <c r="Z416" s="258"/>
    </row>
    <row r="417" spans="1:26" hidden="1" outlineLevel="1">
      <c r="A417" s="271"/>
      <c r="B417" s="271"/>
      <c r="C417" s="672"/>
      <c r="D417" s="280">
        <v>3</v>
      </c>
      <c r="E417" s="275">
        <v>0</v>
      </c>
      <c r="F417" s="275">
        <v>0</v>
      </c>
      <c r="G417" s="276"/>
      <c r="H417" s="672"/>
      <c r="I417" s="280">
        <v>3</v>
      </c>
      <c r="J417" s="275">
        <v>0</v>
      </c>
      <c r="K417" s="275">
        <v>0</v>
      </c>
      <c r="L417" s="279"/>
      <c r="M417" s="310"/>
      <c r="N417" s="310"/>
      <c r="O417" s="271"/>
      <c r="P417" s="271"/>
      <c r="Q417" s="271"/>
      <c r="R417" s="271"/>
      <c r="S417" s="258"/>
      <c r="T417" s="258"/>
      <c r="U417" s="258"/>
      <c r="V417" s="258"/>
      <c r="W417" s="258"/>
      <c r="X417" s="258"/>
      <c r="Y417" s="258"/>
      <c r="Z417" s="258"/>
    </row>
    <row r="418" spans="1:26" hidden="1" outlineLevel="1">
      <c r="A418" s="271"/>
      <c r="B418" s="271"/>
      <c r="C418" s="672"/>
      <c r="D418" s="280">
        <v>4</v>
      </c>
      <c r="E418" s="275">
        <v>0</v>
      </c>
      <c r="F418" s="275">
        <v>0</v>
      </c>
      <c r="G418" s="276"/>
      <c r="H418" s="672"/>
      <c r="I418" s="280">
        <v>4</v>
      </c>
      <c r="J418" s="275">
        <v>0</v>
      </c>
      <c r="K418" s="275">
        <v>0</v>
      </c>
      <c r="L418" s="279"/>
      <c r="M418" s="310"/>
      <c r="N418" s="310"/>
      <c r="O418" s="271"/>
      <c r="P418" s="271"/>
      <c r="Q418" s="271"/>
      <c r="R418" s="271"/>
      <c r="S418" s="258"/>
      <c r="T418" s="258"/>
      <c r="U418" s="258"/>
      <c r="V418" s="258"/>
      <c r="W418" s="258"/>
      <c r="X418" s="258"/>
      <c r="Y418" s="258"/>
      <c r="Z418" s="258"/>
    </row>
    <row r="419" spans="1:26" hidden="1" outlineLevel="1">
      <c r="A419" s="271"/>
      <c r="B419" s="271"/>
      <c r="C419" s="672"/>
      <c r="D419" s="280">
        <v>5</v>
      </c>
      <c r="E419" s="275">
        <v>0</v>
      </c>
      <c r="F419" s="275">
        <v>0</v>
      </c>
      <c r="G419" s="276"/>
      <c r="H419" s="672"/>
      <c r="I419" s="280">
        <v>5</v>
      </c>
      <c r="J419" s="275">
        <v>0</v>
      </c>
      <c r="K419" s="275">
        <v>0</v>
      </c>
      <c r="L419" s="279"/>
      <c r="M419" s="310"/>
      <c r="N419" s="310"/>
      <c r="O419" s="271"/>
      <c r="P419" s="271"/>
      <c r="Q419" s="271"/>
      <c r="R419" s="271"/>
      <c r="S419" s="258"/>
      <c r="T419" s="258"/>
      <c r="U419" s="258"/>
      <c r="V419" s="258"/>
      <c r="W419" s="258"/>
      <c r="X419" s="258"/>
      <c r="Y419" s="258"/>
      <c r="Z419" s="258"/>
    </row>
    <row r="420" spans="1:26" hidden="1" outlineLevel="1">
      <c r="A420" s="271"/>
      <c r="B420" s="271"/>
      <c r="C420" s="672"/>
      <c r="D420" s="280">
        <v>6</v>
      </c>
      <c r="E420" s="275">
        <v>0</v>
      </c>
      <c r="F420" s="275">
        <v>0</v>
      </c>
      <c r="G420" s="276"/>
      <c r="H420" s="672"/>
      <c r="I420" s="280">
        <v>6</v>
      </c>
      <c r="J420" s="275">
        <v>0</v>
      </c>
      <c r="K420" s="275">
        <v>0</v>
      </c>
      <c r="L420" s="279"/>
      <c r="M420" s="310"/>
      <c r="N420" s="310"/>
      <c r="O420" s="271"/>
      <c r="P420" s="271"/>
      <c r="Q420" s="271"/>
      <c r="R420" s="271"/>
      <c r="S420" s="258"/>
      <c r="T420" s="258"/>
      <c r="U420" s="258"/>
      <c r="V420" s="258"/>
      <c r="W420" s="258"/>
      <c r="X420" s="258"/>
      <c r="Y420" s="258"/>
      <c r="Z420" s="258"/>
    </row>
    <row r="421" spans="1:26" hidden="1" outlineLevel="1">
      <c r="A421" s="271"/>
      <c r="B421" s="271"/>
      <c r="C421" s="672"/>
      <c r="D421" s="280">
        <v>7</v>
      </c>
      <c r="E421" s="275">
        <v>0</v>
      </c>
      <c r="F421" s="275">
        <v>0</v>
      </c>
      <c r="G421" s="276"/>
      <c r="H421" s="672"/>
      <c r="I421" s="280">
        <v>7</v>
      </c>
      <c r="J421" s="275">
        <v>0</v>
      </c>
      <c r="K421" s="275">
        <v>0</v>
      </c>
      <c r="L421" s="279"/>
      <c r="M421" s="310"/>
      <c r="N421" s="310"/>
      <c r="O421" s="271"/>
      <c r="P421" s="271"/>
      <c r="Q421" s="271"/>
      <c r="R421" s="271"/>
      <c r="S421" s="258"/>
      <c r="T421" s="258"/>
      <c r="U421" s="258"/>
      <c r="V421" s="258"/>
      <c r="W421" s="258"/>
      <c r="X421" s="258"/>
      <c r="Y421" s="258"/>
      <c r="Z421" s="258"/>
    </row>
    <row r="422" spans="1:26" hidden="1" outlineLevel="1">
      <c r="A422" s="271"/>
      <c r="B422" s="271"/>
      <c r="C422" s="672"/>
      <c r="D422" s="280">
        <v>8</v>
      </c>
      <c r="E422" s="275">
        <v>0</v>
      </c>
      <c r="F422" s="275">
        <v>0</v>
      </c>
      <c r="G422" s="276"/>
      <c r="H422" s="672"/>
      <c r="I422" s="280">
        <v>8</v>
      </c>
      <c r="J422" s="275">
        <v>0</v>
      </c>
      <c r="K422" s="275">
        <v>0</v>
      </c>
      <c r="L422" s="279"/>
      <c r="M422" s="310"/>
      <c r="N422" s="310"/>
      <c r="O422" s="271"/>
      <c r="P422" s="271"/>
      <c r="Q422" s="271"/>
      <c r="R422" s="271"/>
      <c r="S422" s="258"/>
      <c r="T422" s="258"/>
      <c r="U422" s="258"/>
      <c r="V422" s="258"/>
      <c r="W422" s="258"/>
      <c r="X422" s="258"/>
      <c r="Y422" s="258"/>
      <c r="Z422" s="258"/>
    </row>
    <row r="423" spans="1:26" hidden="1" outlineLevel="1">
      <c r="A423" s="271"/>
      <c r="B423" s="271"/>
      <c r="C423" s="672"/>
      <c r="D423" s="280">
        <v>9</v>
      </c>
      <c r="E423" s="275">
        <v>0</v>
      </c>
      <c r="F423" s="275">
        <v>0</v>
      </c>
      <c r="G423" s="276"/>
      <c r="H423" s="672"/>
      <c r="I423" s="280">
        <v>9</v>
      </c>
      <c r="J423" s="275">
        <v>0</v>
      </c>
      <c r="K423" s="275">
        <v>0</v>
      </c>
      <c r="L423" s="279"/>
      <c r="M423" s="310"/>
      <c r="N423" s="310"/>
      <c r="O423" s="271"/>
      <c r="P423" s="271"/>
      <c r="Q423" s="271"/>
      <c r="R423" s="271"/>
      <c r="S423" s="258"/>
      <c r="T423" s="258"/>
      <c r="U423" s="258"/>
      <c r="V423" s="258"/>
      <c r="W423" s="258"/>
      <c r="X423" s="258"/>
      <c r="Y423" s="258"/>
      <c r="Z423" s="258"/>
    </row>
    <row r="424" spans="1:26" hidden="1" outlineLevel="1">
      <c r="A424" s="271"/>
      <c r="B424" s="271"/>
      <c r="C424" s="673"/>
      <c r="D424" s="281">
        <v>10</v>
      </c>
      <c r="E424" s="275">
        <v>0</v>
      </c>
      <c r="F424" s="275">
        <v>0</v>
      </c>
      <c r="G424" s="276"/>
      <c r="H424" s="673"/>
      <c r="I424" s="281">
        <v>10</v>
      </c>
      <c r="J424" s="275">
        <v>0</v>
      </c>
      <c r="K424" s="275">
        <v>0</v>
      </c>
      <c r="M424" s="310"/>
      <c r="N424" s="310"/>
      <c r="O424" s="271"/>
      <c r="P424" s="271"/>
      <c r="Q424" s="271"/>
      <c r="R424" s="271"/>
      <c r="S424" s="258"/>
      <c r="T424" s="258"/>
      <c r="U424" s="258"/>
      <c r="V424" s="258"/>
      <c r="W424" s="258"/>
      <c r="X424" s="258"/>
      <c r="Y424" s="258"/>
      <c r="Z424" s="258"/>
    </row>
    <row r="425" spans="1:26" collapsed="1">
      <c r="A425" s="271"/>
      <c r="B425" s="271"/>
      <c r="C425" s="291">
        <v>0</v>
      </c>
      <c r="D425" s="271"/>
      <c r="E425" s="275">
        <v>0</v>
      </c>
      <c r="F425" s="275">
        <v>0</v>
      </c>
      <c r="G425" s="276"/>
      <c r="H425" s="283"/>
      <c r="I425" s="275"/>
      <c r="J425" s="309">
        <v>0</v>
      </c>
      <c r="K425" s="309">
        <v>0</v>
      </c>
      <c r="L425" s="279"/>
      <c r="M425" s="310"/>
      <c r="N425" s="310"/>
      <c r="O425" s="271"/>
      <c r="P425" s="271"/>
      <c r="Q425" s="271"/>
      <c r="R425" s="271"/>
      <c r="S425" s="258"/>
      <c r="T425" s="258"/>
      <c r="U425" s="258"/>
      <c r="V425" s="258"/>
      <c r="W425" s="258"/>
      <c r="X425" s="258"/>
      <c r="Y425" s="258"/>
      <c r="Z425" s="258"/>
    </row>
    <row r="426" spans="1:26" hidden="1" outlineLevel="1">
      <c r="A426" s="271"/>
      <c r="B426" s="274"/>
      <c r="C426" s="271"/>
      <c r="D426" s="271"/>
      <c r="E426" s="292"/>
      <c r="F426" s="292"/>
      <c r="G426" s="276"/>
      <c r="H426" s="275"/>
      <c r="I426" s="275"/>
      <c r="J426" s="289"/>
      <c r="K426" s="275"/>
      <c r="L426" s="279"/>
      <c r="M426" s="310"/>
      <c r="N426" s="310"/>
      <c r="O426" s="271"/>
      <c r="P426" s="271"/>
      <c r="Q426" s="271"/>
      <c r="R426" s="271"/>
      <c r="S426" s="258"/>
      <c r="T426" s="258"/>
      <c r="U426" s="258"/>
      <c r="V426" s="258"/>
      <c r="W426" s="258"/>
      <c r="X426" s="258"/>
      <c r="Y426" s="258"/>
      <c r="Z426" s="258"/>
    </row>
    <row r="427" spans="1:26" hidden="1" outlineLevel="1">
      <c r="A427" s="271"/>
      <c r="B427" s="274">
        <v>0</v>
      </c>
      <c r="C427" s="271"/>
      <c r="D427" s="271"/>
      <c r="E427" s="292"/>
      <c r="F427" s="292"/>
      <c r="G427" s="276"/>
      <c r="H427" s="275"/>
      <c r="I427" s="275"/>
      <c r="J427" s="289"/>
      <c r="K427" s="275"/>
      <c r="L427" s="279"/>
      <c r="M427" s="310"/>
      <c r="N427" s="310"/>
      <c r="O427" s="271"/>
      <c r="P427" s="271"/>
      <c r="Q427" s="271"/>
      <c r="R427" s="271"/>
      <c r="S427" s="258"/>
      <c r="T427" s="258"/>
      <c r="U427" s="258"/>
      <c r="V427" s="258"/>
      <c r="W427" s="258"/>
      <c r="X427" s="258"/>
      <c r="Y427" s="258"/>
      <c r="Z427" s="258"/>
    </row>
    <row r="428" spans="1:26" ht="12.75" hidden="1" customHeight="1" outlineLevel="1">
      <c r="A428" s="271"/>
      <c r="B428" s="271"/>
      <c r="C428" s="669" t="s">
        <v>28</v>
      </c>
      <c r="D428" s="670"/>
      <c r="E428" s="275">
        <v>0</v>
      </c>
      <c r="F428" s="275">
        <v>0</v>
      </c>
      <c r="G428" s="276"/>
      <c r="H428" s="277" t="s">
        <v>67</v>
      </c>
      <c r="I428" s="278"/>
      <c r="J428" s="275">
        <v>0</v>
      </c>
      <c r="K428" s="275">
        <v>0</v>
      </c>
      <c r="L428" s="279"/>
      <c r="M428" s="310"/>
      <c r="N428" s="310"/>
      <c r="O428" s="271"/>
      <c r="P428" s="271"/>
      <c r="Q428" s="271"/>
      <c r="R428" s="271"/>
      <c r="S428" s="258"/>
      <c r="T428" s="258"/>
      <c r="U428" s="258"/>
      <c r="V428" s="258"/>
      <c r="W428" s="258"/>
      <c r="X428" s="258"/>
      <c r="Y428" s="258"/>
      <c r="Z428" s="258"/>
    </row>
    <row r="429" spans="1:26" ht="12.75" hidden="1" customHeight="1" outlineLevel="1">
      <c r="A429" s="271"/>
      <c r="B429" s="271"/>
      <c r="C429" s="671" t="s">
        <v>84</v>
      </c>
      <c r="D429" s="320">
        <v>0</v>
      </c>
      <c r="E429" s="275"/>
      <c r="F429" s="275"/>
      <c r="G429" s="276"/>
      <c r="H429" s="671" t="s">
        <v>84</v>
      </c>
      <c r="I429" s="320">
        <v>0</v>
      </c>
      <c r="J429" s="275">
        <v>0</v>
      </c>
      <c r="K429" s="275">
        <v>0</v>
      </c>
      <c r="L429" s="279"/>
      <c r="M429" s="310"/>
      <c r="N429" s="310"/>
      <c r="O429" s="271"/>
      <c r="P429" s="271"/>
      <c r="Q429" s="271"/>
      <c r="R429" s="271"/>
      <c r="S429" s="258"/>
      <c r="T429" s="258"/>
      <c r="U429" s="258"/>
      <c r="V429" s="258"/>
      <c r="W429" s="258"/>
      <c r="X429" s="258"/>
      <c r="Y429" s="258"/>
      <c r="Z429" s="258"/>
    </row>
    <row r="430" spans="1:26" ht="12.75" hidden="1" customHeight="1" outlineLevel="1">
      <c r="A430" s="271"/>
      <c r="B430" s="271"/>
      <c r="C430" s="672"/>
      <c r="D430" s="280">
        <v>1</v>
      </c>
      <c r="E430" s="275">
        <v>0</v>
      </c>
      <c r="F430" s="275">
        <v>0</v>
      </c>
      <c r="G430" s="276"/>
      <c r="H430" s="672"/>
      <c r="I430" s="280">
        <v>1</v>
      </c>
      <c r="J430" s="275">
        <v>0</v>
      </c>
      <c r="K430" s="275">
        <v>0</v>
      </c>
      <c r="L430" s="279"/>
      <c r="M430" s="310"/>
      <c r="N430" s="310"/>
      <c r="O430" s="271"/>
      <c r="P430" s="271"/>
      <c r="Q430" s="271"/>
      <c r="R430" s="271"/>
      <c r="S430" s="258"/>
      <c r="T430" s="258"/>
      <c r="U430" s="258"/>
      <c r="V430" s="258"/>
      <c r="W430" s="258"/>
      <c r="X430" s="258"/>
      <c r="Y430" s="258"/>
      <c r="Z430" s="258"/>
    </row>
    <row r="431" spans="1:26" hidden="1" outlineLevel="1">
      <c r="A431" s="271"/>
      <c r="B431" s="271"/>
      <c r="C431" s="672"/>
      <c r="D431" s="280">
        <v>2</v>
      </c>
      <c r="E431" s="275">
        <v>0</v>
      </c>
      <c r="F431" s="275">
        <v>0</v>
      </c>
      <c r="G431" s="276"/>
      <c r="H431" s="672"/>
      <c r="I431" s="280">
        <v>2</v>
      </c>
      <c r="J431" s="275">
        <v>0</v>
      </c>
      <c r="K431" s="275">
        <v>0</v>
      </c>
      <c r="L431" s="279"/>
      <c r="M431" s="310"/>
      <c r="N431" s="310"/>
      <c r="O431" s="271"/>
      <c r="P431" s="271"/>
      <c r="Q431" s="271"/>
      <c r="R431" s="271"/>
      <c r="S431" s="258"/>
      <c r="T431" s="258"/>
      <c r="U431" s="258"/>
      <c r="V431" s="258"/>
      <c r="W431" s="258"/>
      <c r="X431" s="258"/>
      <c r="Y431" s="258"/>
      <c r="Z431" s="258"/>
    </row>
    <row r="432" spans="1:26" hidden="1" outlineLevel="1">
      <c r="A432" s="271"/>
      <c r="B432" s="271"/>
      <c r="C432" s="672"/>
      <c r="D432" s="280">
        <v>3</v>
      </c>
      <c r="E432" s="275">
        <v>0</v>
      </c>
      <c r="F432" s="275">
        <v>0</v>
      </c>
      <c r="G432" s="276"/>
      <c r="H432" s="672"/>
      <c r="I432" s="280">
        <v>3</v>
      </c>
      <c r="J432" s="275">
        <v>0</v>
      </c>
      <c r="K432" s="275">
        <v>0</v>
      </c>
      <c r="L432" s="279"/>
      <c r="M432" s="310"/>
      <c r="N432" s="310"/>
      <c r="O432" s="271"/>
      <c r="P432" s="271"/>
      <c r="Q432" s="271"/>
      <c r="R432" s="271"/>
      <c r="S432" s="258"/>
      <c r="T432" s="258"/>
      <c r="U432" s="258"/>
      <c r="V432" s="258"/>
      <c r="W432" s="258"/>
      <c r="X432" s="258"/>
      <c r="Y432" s="258"/>
      <c r="Z432" s="258"/>
    </row>
    <row r="433" spans="1:26" hidden="1" outlineLevel="1">
      <c r="A433" s="271"/>
      <c r="B433" s="271"/>
      <c r="C433" s="672"/>
      <c r="D433" s="280">
        <v>4</v>
      </c>
      <c r="E433" s="275">
        <v>0</v>
      </c>
      <c r="F433" s="275">
        <v>0</v>
      </c>
      <c r="G433" s="276"/>
      <c r="H433" s="672"/>
      <c r="I433" s="280">
        <v>4</v>
      </c>
      <c r="J433" s="275">
        <v>0</v>
      </c>
      <c r="K433" s="275">
        <v>0</v>
      </c>
      <c r="L433" s="279"/>
      <c r="M433" s="310"/>
      <c r="N433" s="310"/>
      <c r="O433" s="271"/>
      <c r="P433" s="271"/>
      <c r="Q433" s="271"/>
      <c r="R433" s="271"/>
      <c r="S433" s="258"/>
      <c r="T433" s="258"/>
      <c r="U433" s="258"/>
      <c r="V433" s="258"/>
      <c r="W433" s="258"/>
      <c r="X433" s="258"/>
      <c r="Y433" s="258"/>
      <c r="Z433" s="258"/>
    </row>
    <row r="434" spans="1:26" hidden="1" outlineLevel="1">
      <c r="A434" s="271"/>
      <c r="B434" s="271"/>
      <c r="C434" s="672"/>
      <c r="D434" s="280">
        <v>5</v>
      </c>
      <c r="E434" s="275">
        <v>0</v>
      </c>
      <c r="F434" s="275">
        <v>0</v>
      </c>
      <c r="G434" s="276"/>
      <c r="H434" s="672"/>
      <c r="I434" s="280">
        <v>5</v>
      </c>
      <c r="J434" s="275">
        <v>0</v>
      </c>
      <c r="K434" s="275">
        <v>0</v>
      </c>
      <c r="L434" s="279"/>
      <c r="M434" s="310"/>
      <c r="N434" s="310"/>
      <c r="O434" s="271"/>
      <c r="P434" s="271"/>
      <c r="Q434" s="271"/>
      <c r="R434" s="271"/>
      <c r="S434" s="258"/>
      <c r="T434" s="258"/>
      <c r="U434" s="258"/>
      <c r="V434" s="258"/>
      <c r="W434" s="258"/>
      <c r="X434" s="258"/>
      <c r="Y434" s="258"/>
      <c r="Z434" s="258"/>
    </row>
    <row r="435" spans="1:26" hidden="1" outlineLevel="1">
      <c r="A435" s="271"/>
      <c r="B435" s="271"/>
      <c r="C435" s="672"/>
      <c r="D435" s="280">
        <v>6</v>
      </c>
      <c r="E435" s="275">
        <v>0</v>
      </c>
      <c r="F435" s="275">
        <v>0</v>
      </c>
      <c r="G435" s="276"/>
      <c r="H435" s="672"/>
      <c r="I435" s="280">
        <v>6</v>
      </c>
      <c r="J435" s="275">
        <v>0</v>
      </c>
      <c r="K435" s="275">
        <v>0</v>
      </c>
      <c r="L435" s="279"/>
      <c r="M435" s="310"/>
      <c r="N435" s="310"/>
      <c r="O435" s="271"/>
      <c r="P435" s="271"/>
      <c r="Q435" s="271"/>
      <c r="R435" s="271"/>
      <c r="S435" s="258"/>
      <c r="T435" s="258"/>
      <c r="U435" s="258"/>
      <c r="V435" s="258"/>
      <c r="W435" s="258"/>
      <c r="X435" s="258"/>
      <c r="Y435" s="258"/>
      <c r="Z435" s="258"/>
    </row>
    <row r="436" spans="1:26" hidden="1" outlineLevel="1">
      <c r="A436" s="271"/>
      <c r="B436" s="271"/>
      <c r="C436" s="672"/>
      <c r="D436" s="280">
        <v>7</v>
      </c>
      <c r="E436" s="275">
        <v>0</v>
      </c>
      <c r="F436" s="275">
        <v>0</v>
      </c>
      <c r="G436" s="276"/>
      <c r="H436" s="672"/>
      <c r="I436" s="280">
        <v>7</v>
      </c>
      <c r="J436" s="275">
        <v>0</v>
      </c>
      <c r="K436" s="275">
        <v>0</v>
      </c>
      <c r="L436" s="279"/>
      <c r="M436" s="310"/>
      <c r="N436" s="310"/>
      <c r="O436" s="271"/>
      <c r="P436" s="271"/>
      <c r="Q436" s="271"/>
      <c r="R436" s="271"/>
      <c r="S436" s="258"/>
      <c r="T436" s="258"/>
      <c r="U436" s="258"/>
      <c r="V436" s="258"/>
      <c r="W436" s="258"/>
      <c r="X436" s="258"/>
      <c r="Y436" s="258"/>
      <c r="Z436" s="258"/>
    </row>
    <row r="437" spans="1:26" hidden="1" outlineLevel="1">
      <c r="A437" s="271"/>
      <c r="B437" s="271"/>
      <c r="C437" s="672"/>
      <c r="D437" s="280">
        <v>8</v>
      </c>
      <c r="E437" s="275">
        <v>0</v>
      </c>
      <c r="F437" s="275">
        <v>0</v>
      </c>
      <c r="G437" s="276"/>
      <c r="H437" s="672"/>
      <c r="I437" s="280">
        <v>8</v>
      </c>
      <c r="J437" s="275">
        <v>0</v>
      </c>
      <c r="K437" s="275">
        <v>0</v>
      </c>
      <c r="L437" s="279"/>
      <c r="M437" s="310"/>
      <c r="N437" s="310"/>
      <c r="O437" s="271"/>
      <c r="P437" s="271"/>
      <c r="Q437" s="271"/>
      <c r="R437" s="271"/>
      <c r="S437" s="258"/>
      <c r="T437" s="258"/>
      <c r="U437" s="258"/>
      <c r="V437" s="258"/>
      <c r="W437" s="258"/>
      <c r="X437" s="258"/>
      <c r="Y437" s="258"/>
      <c r="Z437" s="258"/>
    </row>
    <row r="438" spans="1:26" hidden="1" outlineLevel="1">
      <c r="A438" s="271"/>
      <c r="B438" s="271"/>
      <c r="C438" s="672"/>
      <c r="D438" s="280">
        <v>9</v>
      </c>
      <c r="E438" s="275">
        <v>0</v>
      </c>
      <c r="F438" s="275">
        <v>0</v>
      </c>
      <c r="G438" s="276"/>
      <c r="H438" s="672"/>
      <c r="I438" s="280">
        <v>9</v>
      </c>
      <c r="J438" s="275">
        <v>0</v>
      </c>
      <c r="K438" s="275">
        <v>0</v>
      </c>
      <c r="L438" s="279"/>
      <c r="M438" s="310"/>
      <c r="N438" s="310"/>
      <c r="O438" s="271"/>
      <c r="P438" s="271"/>
      <c r="Q438" s="271"/>
      <c r="R438" s="271"/>
      <c r="S438" s="258"/>
      <c r="T438" s="258"/>
      <c r="U438" s="258"/>
      <c r="V438" s="258"/>
      <c r="W438" s="258"/>
      <c r="X438" s="258"/>
      <c r="Y438" s="258"/>
      <c r="Z438" s="258"/>
    </row>
    <row r="439" spans="1:26" hidden="1" outlineLevel="1">
      <c r="A439" s="271"/>
      <c r="B439" s="271"/>
      <c r="C439" s="673"/>
      <c r="D439" s="281">
        <v>10</v>
      </c>
      <c r="E439" s="275">
        <v>0</v>
      </c>
      <c r="F439" s="275">
        <v>0</v>
      </c>
      <c r="G439" s="276"/>
      <c r="H439" s="673"/>
      <c r="I439" s="281">
        <v>10</v>
      </c>
      <c r="J439" s="275">
        <v>0</v>
      </c>
      <c r="K439" s="275">
        <v>0</v>
      </c>
      <c r="M439" s="310"/>
      <c r="N439" s="310"/>
      <c r="O439" s="271"/>
      <c r="P439" s="271"/>
      <c r="Q439" s="271"/>
      <c r="R439" s="271"/>
      <c r="S439" s="258"/>
      <c r="T439" s="258"/>
      <c r="U439" s="258"/>
      <c r="V439" s="258"/>
      <c r="W439" s="258"/>
      <c r="X439" s="258"/>
      <c r="Y439" s="258"/>
      <c r="Z439" s="258"/>
    </row>
    <row r="440" spans="1:26" collapsed="1">
      <c r="A440" s="271"/>
      <c r="B440" s="271"/>
      <c r="C440" s="291">
        <v>0</v>
      </c>
      <c r="D440" s="271"/>
      <c r="E440" s="275">
        <v>0</v>
      </c>
      <c r="F440" s="275">
        <v>0</v>
      </c>
      <c r="G440" s="276"/>
      <c r="H440" s="283"/>
      <c r="I440" s="275"/>
      <c r="J440" s="309">
        <v>0</v>
      </c>
      <c r="K440" s="309">
        <v>0</v>
      </c>
      <c r="L440" s="279"/>
      <c r="M440" s="310"/>
      <c r="N440" s="310"/>
      <c r="O440" s="271"/>
      <c r="P440" s="271"/>
      <c r="Q440" s="271"/>
      <c r="R440" s="271"/>
      <c r="S440" s="258"/>
      <c r="T440" s="258"/>
      <c r="U440" s="258"/>
      <c r="V440" s="258"/>
      <c r="W440" s="258"/>
      <c r="X440" s="258"/>
      <c r="Y440" s="258"/>
      <c r="Z440" s="258"/>
    </row>
    <row r="441" spans="1:26" hidden="1" outlineLevel="1">
      <c r="A441" s="271"/>
      <c r="B441" s="274"/>
      <c r="C441" s="271"/>
      <c r="D441" s="271"/>
      <c r="E441" s="292"/>
      <c r="F441" s="292"/>
      <c r="G441" s="276"/>
      <c r="H441" s="275"/>
      <c r="I441" s="275"/>
      <c r="J441" s="289"/>
      <c r="K441" s="275"/>
      <c r="L441" s="279"/>
      <c r="M441" s="310"/>
      <c r="N441" s="310"/>
      <c r="O441" s="271"/>
      <c r="P441" s="271"/>
      <c r="Q441" s="271"/>
      <c r="R441" s="271"/>
      <c r="S441" s="258"/>
      <c r="T441" s="258"/>
      <c r="U441" s="258"/>
      <c r="V441" s="258"/>
      <c r="W441" s="258"/>
      <c r="X441" s="258"/>
      <c r="Y441" s="258"/>
      <c r="Z441" s="258"/>
    </row>
    <row r="442" spans="1:26" hidden="1" outlineLevel="1">
      <c r="A442" s="271"/>
      <c r="B442" s="274">
        <v>0</v>
      </c>
      <c r="C442" s="271"/>
      <c r="D442" s="271"/>
      <c r="E442" s="292"/>
      <c r="F442" s="292"/>
      <c r="G442" s="276"/>
      <c r="H442" s="275"/>
      <c r="I442" s="275"/>
      <c r="J442" s="289"/>
      <c r="K442" s="275"/>
      <c r="L442" s="279"/>
      <c r="M442" s="310"/>
      <c r="N442" s="310"/>
      <c r="O442" s="271"/>
      <c r="P442" s="271"/>
      <c r="Q442" s="271"/>
      <c r="R442" s="271"/>
      <c r="S442" s="258"/>
      <c r="T442" s="258"/>
      <c r="U442" s="258"/>
      <c r="V442" s="258"/>
      <c r="W442" s="258"/>
      <c r="X442" s="258"/>
      <c r="Y442" s="258"/>
      <c r="Z442" s="258"/>
    </row>
    <row r="443" spans="1:26" ht="12.75" hidden="1" customHeight="1" outlineLevel="1">
      <c r="A443" s="271"/>
      <c r="B443" s="271"/>
      <c r="C443" s="669" t="s">
        <v>28</v>
      </c>
      <c r="D443" s="670"/>
      <c r="E443" s="275">
        <v>0</v>
      </c>
      <c r="F443" s="275">
        <v>0</v>
      </c>
      <c r="G443" s="276"/>
      <c r="H443" s="277" t="s">
        <v>67</v>
      </c>
      <c r="I443" s="278"/>
      <c r="J443" s="275">
        <v>0</v>
      </c>
      <c r="K443" s="275">
        <v>0</v>
      </c>
      <c r="L443" s="279"/>
      <c r="M443" s="310"/>
      <c r="N443" s="310"/>
      <c r="O443" s="271"/>
      <c r="P443" s="271"/>
      <c r="Q443" s="271"/>
      <c r="R443" s="271"/>
      <c r="S443" s="258"/>
      <c r="T443" s="258"/>
      <c r="U443" s="258"/>
      <c r="V443" s="258"/>
      <c r="W443" s="258"/>
      <c r="X443" s="258"/>
      <c r="Y443" s="258"/>
      <c r="Z443" s="258"/>
    </row>
    <row r="444" spans="1:26" ht="12.75" hidden="1" customHeight="1" outlineLevel="1">
      <c r="A444" s="271"/>
      <c r="B444" s="271"/>
      <c r="C444" s="671" t="s">
        <v>84</v>
      </c>
      <c r="D444" s="320">
        <v>0</v>
      </c>
      <c r="E444" s="275"/>
      <c r="F444" s="275"/>
      <c r="G444" s="276"/>
      <c r="H444" s="671" t="s">
        <v>84</v>
      </c>
      <c r="I444" s="320">
        <v>0</v>
      </c>
      <c r="J444" s="275">
        <v>0</v>
      </c>
      <c r="K444" s="275">
        <v>0</v>
      </c>
      <c r="L444" s="279"/>
      <c r="M444" s="310"/>
      <c r="N444" s="310"/>
      <c r="O444" s="271"/>
      <c r="P444" s="271"/>
      <c r="Q444" s="271"/>
      <c r="R444" s="271"/>
      <c r="S444" s="258"/>
      <c r="T444" s="258"/>
      <c r="U444" s="258"/>
      <c r="V444" s="258"/>
      <c r="W444" s="258"/>
      <c r="X444" s="258"/>
      <c r="Y444" s="258"/>
      <c r="Z444" s="258"/>
    </row>
    <row r="445" spans="1:26" ht="12.75" hidden="1" customHeight="1" outlineLevel="1">
      <c r="A445" s="271"/>
      <c r="B445" s="271"/>
      <c r="C445" s="672"/>
      <c r="D445" s="280">
        <v>1</v>
      </c>
      <c r="E445" s="275">
        <v>0</v>
      </c>
      <c r="F445" s="275">
        <v>0</v>
      </c>
      <c r="G445" s="276"/>
      <c r="H445" s="672"/>
      <c r="I445" s="280">
        <v>1</v>
      </c>
      <c r="J445" s="275">
        <v>0</v>
      </c>
      <c r="K445" s="275">
        <v>0</v>
      </c>
      <c r="L445" s="279"/>
      <c r="M445" s="310"/>
      <c r="N445" s="310"/>
      <c r="O445" s="271"/>
      <c r="P445" s="271"/>
      <c r="Q445" s="271"/>
      <c r="R445" s="271"/>
      <c r="S445" s="258"/>
      <c r="T445" s="258"/>
      <c r="U445" s="258"/>
      <c r="V445" s="258"/>
      <c r="W445" s="258"/>
      <c r="X445" s="258"/>
      <c r="Y445" s="258"/>
      <c r="Z445" s="258"/>
    </row>
    <row r="446" spans="1:26" hidden="1" outlineLevel="1">
      <c r="A446" s="271"/>
      <c r="B446" s="271"/>
      <c r="C446" s="672"/>
      <c r="D446" s="280">
        <v>2</v>
      </c>
      <c r="E446" s="275">
        <v>0</v>
      </c>
      <c r="F446" s="275">
        <v>0</v>
      </c>
      <c r="G446" s="276"/>
      <c r="H446" s="672"/>
      <c r="I446" s="280">
        <v>2</v>
      </c>
      <c r="J446" s="275">
        <v>0</v>
      </c>
      <c r="K446" s="275">
        <v>0</v>
      </c>
      <c r="L446" s="279"/>
      <c r="M446" s="310"/>
      <c r="N446" s="310"/>
      <c r="O446" s="271"/>
      <c r="P446" s="271"/>
      <c r="Q446" s="271"/>
      <c r="R446" s="271"/>
      <c r="S446" s="258"/>
      <c r="T446" s="258"/>
      <c r="U446" s="258"/>
      <c r="V446" s="258"/>
      <c r="W446" s="258"/>
      <c r="X446" s="258"/>
      <c r="Y446" s="258"/>
      <c r="Z446" s="258"/>
    </row>
    <row r="447" spans="1:26" hidden="1" outlineLevel="1">
      <c r="A447" s="271"/>
      <c r="B447" s="271"/>
      <c r="C447" s="672"/>
      <c r="D447" s="280">
        <v>3</v>
      </c>
      <c r="E447" s="275">
        <v>0</v>
      </c>
      <c r="F447" s="275">
        <v>0</v>
      </c>
      <c r="G447" s="276"/>
      <c r="H447" s="672"/>
      <c r="I447" s="280">
        <v>3</v>
      </c>
      <c r="J447" s="275">
        <v>0</v>
      </c>
      <c r="K447" s="275">
        <v>0</v>
      </c>
      <c r="L447" s="279"/>
      <c r="M447" s="310"/>
      <c r="N447" s="310"/>
      <c r="O447" s="271"/>
      <c r="P447" s="271"/>
      <c r="Q447" s="271"/>
      <c r="R447" s="271"/>
      <c r="S447" s="258"/>
      <c r="T447" s="258"/>
      <c r="U447" s="258"/>
      <c r="V447" s="258"/>
      <c r="W447" s="258"/>
      <c r="X447" s="258"/>
      <c r="Y447" s="258"/>
      <c r="Z447" s="258"/>
    </row>
    <row r="448" spans="1:26" hidden="1" outlineLevel="1">
      <c r="A448" s="271"/>
      <c r="B448" s="271"/>
      <c r="C448" s="672"/>
      <c r="D448" s="280">
        <v>4</v>
      </c>
      <c r="E448" s="275">
        <v>0</v>
      </c>
      <c r="F448" s="275">
        <v>0</v>
      </c>
      <c r="G448" s="276"/>
      <c r="H448" s="672"/>
      <c r="I448" s="280">
        <v>4</v>
      </c>
      <c r="J448" s="275">
        <v>0</v>
      </c>
      <c r="K448" s="275">
        <v>0</v>
      </c>
      <c r="L448" s="279"/>
      <c r="M448" s="310"/>
      <c r="N448" s="310"/>
      <c r="O448" s="271"/>
      <c r="P448" s="271"/>
      <c r="Q448" s="271"/>
      <c r="R448" s="271"/>
      <c r="S448" s="258"/>
      <c r="T448" s="258"/>
      <c r="U448" s="258"/>
      <c r="V448" s="258"/>
      <c r="W448" s="258"/>
      <c r="X448" s="258"/>
      <c r="Y448" s="258"/>
      <c r="Z448" s="258"/>
    </row>
    <row r="449" spans="1:26" hidden="1" outlineLevel="1">
      <c r="A449" s="271"/>
      <c r="B449" s="271"/>
      <c r="C449" s="672"/>
      <c r="D449" s="280">
        <v>5</v>
      </c>
      <c r="E449" s="275">
        <v>0</v>
      </c>
      <c r="F449" s="275">
        <v>0</v>
      </c>
      <c r="G449" s="276"/>
      <c r="H449" s="672"/>
      <c r="I449" s="280">
        <v>5</v>
      </c>
      <c r="J449" s="275">
        <v>0</v>
      </c>
      <c r="K449" s="275">
        <v>0</v>
      </c>
      <c r="L449" s="279"/>
      <c r="M449" s="310"/>
      <c r="N449" s="310"/>
      <c r="O449" s="271"/>
      <c r="P449" s="271"/>
      <c r="Q449" s="271"/>
      <c r="R449" s="271"/>
      <c r="S449" s="258"/>
      <c r="T449" s="258"/>
      <c r="U449" s="258"/>
      <c r="V449" s="258"/>
      <c r="W449" s="258"/>
      <c r="X449" s="258"/>
      <c r="Y449" s="258"/>
      <c r="Z449" s="258"/>
    </row>
    <row r="450" spans="1:26" hidden="1" outlineLevel="1">
      <c r="A450" s="271"/>
      <c r="B450" s="271"/>
      <c r="C450" s="672"/>
      <c r="D450" s="280">
        <v>6</v>
      </c>
      <c r="E450" s="275">
        <v>0</v>
      </c>
      <c r="F450" s="275">
        <v>0</v>
      </c>
      <c r="G450" s="276"/>
      <c r="H450" s="672"/>
      <c r="I450" s="280">
        <v>6</v>
      </c>
      <c r="J450" s="275">
        <v>0</v>
      </c>
      <c r="K450" s="275">
        <v>0</v>
      </c>
      <c r="L450" s="279"/>
      <c r="M450" s="310"/>
      <c r="N450" s="310"/>
      <c r="O450" s="271"/>
      <c r="P450" s="271"/>
      <c r="Q450" s="271"/>
      <c r="R450" s="271"/>
      <c r="S450" s="258"/>
      <c r="T450" s="258"/>
      <c r="U450" s="258"/>
      <c r="V450" s="258"/>
      <c r="W450" s="258"/>
      <c r="X450" s="258"/>
      <c r="Y450" s="258"/>
      <c r="Z450" s="258"/>
    </row>
    <row r="451" spans="1:26" hidden="1" outlineLevel="1">
      <c r="A451" s="271"/>
      <c r="B451" s="271"/>
      <c r="C451" s="672"/>
      <c r="D451" s="280">
        <v>7</v>
      </c>
      <c r="E451" s="275">
        <v>0</v>
      </c>
      <c r="F451" s="275">
        <v>0</v>
      </c>
      <c r="G451" s="276"/>
      <c r="H451" s="672"/>
      <c r="I451" s="280">
        <v>7</v>
      </c>
      <c r="J451" s="275">
        <v>0</v>
      </c>
      <c r="K451" s="275">
        <v>0</v>
      </c>
      <c r="L451" s="279"/>
      <c r="M451" s="310"/>
      <c r="N451" s="310"/>
      <c r="O451" s="271"/>
      <c r="P451" s="271"/>
      <c r="Q451" s="271"/>
      <c r="R451" s="271"/>
      <c r="S451" s="258"/>
      <c r="T451" s="258"/>
      <c r="U451" s="258"/>
      <c r="V451" s="258"/>
      <c r="W451" s="258"/>
      <c r="X451" s="258"/>
      <c r="Y451" s="258"/>
      <c r="Z451" s="258"/>
    </row>
    <row r="452" spans="1:26" hidden="1" outlineLevel="1">
      <c r="A452" s="271"/>
      <c r="B452" s="271"/>
      <c r="C452" s="672"/>
      <c r="D452" s="280">
        <v>8</v>
      </c>
      <c r="E452" s="275">
        <v>0</v>
      </c>
      <c r="F452" s="275">
        <v>0</v>
      </c>
      <c r="G452" s="276"/>
      <c r="H452" s="672"/>
      <c r="I452" s="280">
        <v>8</v>
      </c>
      <c r="J452" s="275">
        <v>0</v>
      </c>
      <c r="K452" s="275">
        <v>0</v>
      </c>
      <c r="L452" s="279"/>
      <c r="M452" s="310"/>
      <c r="N452" s="310"/>
      <c r="O452" s="271"/>
      <c r="P452" s="271"/>
      <c r="Q452" s="271"/>
      <c r="R452" s="271"/>
      <c r="S452" s="258"/>
      <c r="T452" s="258"/>
      <c r="U452" s="258"/>
      <c r="V452" s="258"/>
      <c r="W452" s="258"/>
      <c r="X452" s="258"/>
      <c r="Y452" s="258"/>
      <c r="Z452" s="258"/>
    </row>
    <row r="453" spans="1:26" hidden="1" outlineLevel="1">
      <c r="A453" s="271"/>
      <c r="B453" s="271"/>
      <c r="C453" s="672"/>
      <c r="D453" s="280">
        <v>9</v>
      </c>
      <c r="E453" s="275">
        <v>0</v>
      </c>
      <c r="F453" s="275">
        <v>0</v>
      </c>
      <c r="G453" s="276"/>
      <c r="H453" s="672"/>
      <c r="I453" s="280">
        <v>9</v>
      </c>
      <c r="J453" s="275">
        <v>0</v>
      </c>
      <c r="K453" s="275">
        <v>0</v>
      </c>
      <c r="L453" s="279"/>
      <c r="M453" s="310"/>
      <c r="N453" s="310"/>
      <c r="O453" s="271"/>
      <c r="P453" s="271"/>
      <c r="Q453" s="271"/>
      <c r="R453" s="271"/>
      <c r="S453" s="258"/>
      <c r="T453" s="258"/>
      <c r="U453" s="258"/>
      <c r="V453" s="258"/>
      <c r="W453" s="258"/>
      <c r="X453" s="258"/>
      <c r="Y453" s="258"/>
      <c r="Z453" s="258"/>
    </row>
    <row r="454" spans="1:26" hidden="1" outlineLevel="1">
      <c r="A454" s="271"/>
      <c r="B454" s="271"/>
      <c r="C454" s="673"/>
      <c r="D454" s="281">
        <v>10</v>
      </c>
      <c r="E454" s="275">
        <v>0</v>
      </c>
      <c r="F454" s="275">
        <v>0</v>
      </c>
      <c r="G454" s="276"/>
      <c r="H454" s="673"/>
      <c r="I454" s="281">
        <v>10</v>
      </c>
      <c r="J454" s="275">
        <v>0</v>
      </c>
      <c r="K454" s="275">
        <v>0</v>
      </c>
      <c r="M454" s="310"/>
      <c r="N454" s="310"/>
      <c r="O454" s="271"/>
      <c r="P454" s="271"/>
      <c r="Q454" s="271"/>
      <c r="R454" s="271"/>
      <c r="S454" s="258"/>
      <c r="T454" s="258"/>
      <c r="U454" s="258"/>
      <c r="V454" s="258"/>
      <c r="W454" s="258"/>
      <c r="X454" s="258"/>
      <c r="Y454" s="258"/>
      <c r="Z454" s="258"/>
    </row>
    <row r="455" spans="1:26" collapsed="1">
      <c r="A455" s="271"/>
      <c r="B455" s="271"/>
      <c r="C455" s="291">
        <v>0</v>
      </c>
      <c r="D455" s="271"/>
      <c r="E455" s="275">
        <v>0</v>
      </c>
      <c r="F455" s="275">
        <v>0</v>
      </c>
      <c r="G455" s="276"/>
      <c r="H455" s="283"/>
      <c r="J455" s="309">
        <v>0</v>
      </c>
      <c r="K455" s="309">
        <v>0</v>
      </c>
      <c r="L455" s="279"/>
      <c r="M455" s="310"/>
      <c r="N455" s="310"/>
      <c r="O455" s="271"/>
      <c r="P455" s="271"/>
      <c r="Q455" s="271"/>
      <c r="R455" s="271"/>
      <c r="S455" s="258"/>
      <c r="T455" s="258"/>
      <c r="U455" s="258"/>
      <c r="V455" s="258"/>
      <c r="W455" s="258"/>
      <c r="X455" s="258"/>
      <c r="Y455" s="258"/>
      <c r="Z455" s="258"/>
    </row>
    <row r="456" spans="1:26">
      <c r="M456" s="288"/>
    </row>
    <row r="457" spans="1:26">
      <c r="M457" s="288"/>
    </row>
    <row r="458" spans="1:26">
      <c r="M458" s="288"/>
    </row>
    <row r="459" spans="1:26">
      <c r="M459" s="288"/>
    </row>
    <row r="460" spans="1:26">
      <c r="M460" s="288"/>
    </row>
    <row r="461" spans="1:26">
      <c r="M461" s="288"/>
    </row>
    <row r="462" spans="1:26">
      <c r="M462" s="288"/>
    </row>
    <row r="463" spans="1:26">
      <c r="M463" s="288"/>
    </row>
    <row r="464" spans="1:26">
      <c r="M464" s="288"/>
    </row>
    <row r="465" spans="13:13">
      <c r="M465" s="288"/>
    </row>
    <row r="466" spans="13:13">
      <c r="M466" s="288"/>
    </row>
    <row r="467" spans="13:13">
      <c r="M467" s="288"/>
    </row>
    <row r="468" spans="13:13">
      <c r="M468" s="288"/>
    </row>
    <row r="469" spans="13:13">
      <c r="M469" s="288"/>
    </row>
    <row r="470" spans="13:13">
      <c r="M470" s="288"/>
    </row>
    <row r="471" spans="13:13">
      <c r="M471" s="288"/>
    </row>
    <row r="472" spans="13:13">
      <c r="M472" s="288"/>
    </row>
    <row r="473" spans="13:13">
      <c r="M473" s="288"/>
    </row>
    <row r="474" spans="13:13">
      <c r="M474" s="288"/>
    </row>
    <row r="475" spans="13:13">
      <c r="M475" s="288"/>
    </row>
    <row r="476" spans="13:13">
      <c r="M476" s="288"/>
    </row>
    <row r="477" spans="13:13">
      <c r="M477" s="288"/>
    </row>
    <row r="478" spans="13:13">
      <c r="M478" s="288"/>
    </row>
    <row r="479" spans="13:13">
      <c r="M479" s="288"/>
    </row>
    <row r="480" spans="13:13">
      <c r="M480" s="288"/>
    </row>
    <row r="481" spans="13:13">
      <c r="M481" s="288"/>
    </row>
    <row r="482" spans="13:13">
      <c r="M482" s="288"/>
    </row>
    <row r="483" spans="13:13">
      <c r="M483" s="288"/>
    </row>
    <row r="484" spans="13:13">
      <c r="M484" s="288"/>
    </row>
    <row r="485" spans="13:13">
      <c r="M485" s="288"/>
    </row>
    <row r="486" spans="13:13">
      <c r="M486" s="288"/>
    </row>
    <row r="487" spans="13:13">
      <c r="M487" s="288"/>
    </row>
    <row r="488" spans="13:13">
      <c r="M488" s="288"/>
    </row>
    <row r="489" spans="13:13">
      <c r="M489" s="288"/>
    </row>
    <row r="490" spans="13:13">
      <c r="M490" s="288"/>
    </row>
    <row r="491" spans="13:13">
      <c r="M491" s="288"/>
    </row>
    <row r="492" spans="13:13">
      <c r="M492" s="288"/>
    </row>
    <row r="493" spans="13:13">
      <c r="M493" s="288"/>
    </row>
    <row r="494" spans="13:13">
      <c r="M494" s="288"/>
    </row>
    <row r="495" spans="13:13">
      <c r="M495" s="288"/>
    </row>
    <row r="496" spans="13:13">
      <c r="M496" s="288"/>
    </row>
    <row r="497" spans="13:13">
      <c r="M497" s="288"/>
    </row>
    <row r="498" spans="13:13">
      <c r="M498" s="288"/>
    </row>
    <row r="499" spans="13:13">
      <c r="M499" s="288"/>
    </row>
    <row r="500" spans="13:13">
      <c r="M500" s="288"/>
    </row>
    <row r="501" spans="13:13">
      <c r="M501" s="288"/>
    </row>
    <row r="502" spans="13:13">
      <c r="M502" s="288"/>
    </row>
    <row r="503" spans="13:13">
      <c r="M503" s="288"/>
    </row>
    <row r="504" spans="13:13">
      <c r="M504" s="288"/>
    </row>
    <row r="505" spans="13:13">
      <c r="M505" s="288"/>
    </row>
    <row r="506" spans="13:13">
      <c r="M506" s="288"/>
    </row>
    <row r="507" spans="13:13">
      <c r="M507" s="288"/>
    </row>
    <row r="508" spans="13:13">
      <c r="M508" s="288"/>
    </row>
    <row r="509" spans="13:13">
      <c r="M509" s="288"/>
    </row>
    <row r="510" spans="13:13">
      <c r="M510" s="288"/>
    </row>
    <row r="511" spans="13:13">
      <c r="M511" s="288"/>
    </row>
    <row r="512" spans="13:13">
      <c r="M512" s="288"/>
    </row>
    <row r="513" spans="13:13">
      <c r="M513" s="288"/>
    </row>
    <row r="514" spans="13:13">
      <c r="M514" s="288"/>
    </row>
    <row r="515" spans="13:13">
      <c r="M515" s="288"/>
    </row>
    <row r="516" spans="13:13">
      <c r="M516" s="288"/>
    </row>
    <row r="517" spans="13:13">
      <c r="M517" s="288"/>
    </row>
    <row r="518" spans="13:13">
      <c r="M518" s="288"/>
    </row>
    <row r="519" spans="13:13">
      <c r="M519" s="288"/>
    </row>
    <row r="520" spans="13:13">
      <c r="M520" s="288"/>
    </row>
    <row r="521" spans="13:13">
      <c r="M521" s="288"/>
    </row>
    <row r="522" spans="13:13">
      <c r="M522" s="288"/>
    </row>
    <row r="523" spans="13:13">
      <c r="M523" s="288"/>
    </row>
    <row r="524" spans="13:13">
      <c r="M524" s="288"/>
    </row>
    <row r="525" spans="13:13">
      <c r="M525" s="288"/>
    </row>
    <row r="526" spans="13:13">
      <c r="M526" s="288"/>
    </row>
    <row r="527" spans="13:13">
      <c r="M527" s="288"/>
    </row>
    <row r="528" spans="13:13">
      <c r="M528" s="288"/>
    </row>
    <row r="529" spans="13:13">
      <c r="M529" s="288"/>
    </row>
    <row r="530" spans="13:13">
      <c r="M530" s="288"/>
    </row>
    <row r="531" spans="13:13">
      <c r="M531" s="288"/>
    </row>
    <row r="532" spans="13:13">
      <c r="M532" s="288"/>
    </row>
    <row r="533" spans="13:13">
      <c r="M533" s="288"/>
    </row>
    <row r="534" spans="13:13">
      <c r="M534" s="288"/>
    </row>
    <row r="535" spans="13:13">
      <c r="M535" s="288"/>
    </row>
    <row r="536" spans="13:13">
      <c r="M536" s="288"/>
    </row>
    <row r="537" spans="13:13">
      <c r="M537" s="288"/>
    </row>
    <row r="538" spans="13:13">
      <c r="M538" s="288"/>
    </row>
    <row r="539" spans="13:13">
      <c r="M539" s="288"/>
    </row>
    <row r="540" spans="13:13">
      <c r="M540" s="288"/>
    </row>
    <row r="541" spans="13:13">
      <c r="M541" s="288"/>
    </row>
    <row r="542" spans="13:13">
      <c r="M542" s="288"/>
    </row>
    <row r="543" spans="13:13">
      <c r="M543" s="288"/>
    </row>
    <row r="544" spans="13:13">
      <c r="M544" s="288"/>
    </row>
    <row r="545" spans="13:13">
      <c r="M545" s="288"/>
    </row>
    <row r="546" spans="13:13">
      <c r="M546" s="288"/>
    </row>
    <row r="547" spans="13:13">
      <c r="M547" s="288"/>
    </row>
    <row r="548" spans="13:13">
      <c r="M548" s="288"/>
    </row>
    <row r="549" spans="13:13">
      <c r="M549" s="288"/>
    </row>
    <row r="550" spans="13:13">
      <c r="M550" s="288"/>
    </row>
    <row r="551" spans="13:13">
      <c r="M551" s="288"/>
    </row>
    <row r="552" spans="13:13">
      <c r="M552" s="288"/>
    </row>
    <row r="553" spans="13:13">
      <c r="M553" s="288"/>
    </row>
    <row r="554" spans="13:13">
      <c r="M554" s="288"/>
    </row>
    <row r="555" spans="13:13">
      <c r="M555" s="288"/>
    </row>
    <row r="556" spans="13:13">
      <c r="M556" s="288"/>
    </row>
    <row r="557" spans="13:13">
      <c r="M557" s="288"/>
    </row>
    <row r="558" spans="13:13">
      <c r="M558" s="288"/>
    </row>
    <row r="559" spans="13:13">
      <c r="M559" s="288"/>
    </row>
    <row r="560" spans="13:13">
      <c r="M560" s="288"/>
    </row>
    <row r="561" spans="13:13">
      <c r="M561" s="288"/>
    </row>
    <row r="562" spans="13:13">
      <c r="M562" s="288"/>
    </row>
    <row r="563" spans="13:13">
      <c r="M563" s="288"/>
    </row>
    <row r="564" spans="13:13">
      <c r="M564" s="288"/>
    </row>
    <row r="565" spans="13:13">
      <c r="M565" s="288"/>
    </row>
  </sheetData>
  <mergeCells count="90">
    <mergeCell ref="C8:D8"/>
    <mergeCell ref="C9:C19"/>
    <mergeCell ref="H9:H19"/>
    <mergeCell ref="C23:D23"/>
    <mergeCell ref="C24:C34"/>
    <mergeCell ref="H24:H34"/>
    <mergeCell ref="C38:D38"/>
    <mergeCell ref="C39:C49"/>
    <mergeCell ref="H39:H49"/>
    <mergeCell ref="C53:D53"/>
    <mergeCell ref="C54:C64"/>
    <mergeCell ref="H54:H64"/>
    <mergeCell ref="C68:D68"/>
    <mergeCell ref="C69:C79"/>
    <mergeCell ref="H69:H79"/>
    <mergeCell ref="C83:D83"/>
    <mergeCell ref="C84:C94"/>
    <mergeCell ref="H84:H94"/>
    <mergeCell ref="C98:D98"/>
    <mergeCell ref="C99:C109"/>
    <mergeCell ref="H99:H109"/>
    <mergeCell ref="C113:D113"/>
    <mergeCell ref="C114:C124"/>
    <mergeCell ref="H114:H124"/>
    <mergeCell ref="C128:D128"/>
    <mergeCell ref="C129:C139"/>
    <mergeCell ref="H129:H139"/>
    <mergeCell ref="C143:D143"/>
    <mergeCell ref="C144:C154"/>
    <mergeCell ref="H144:H154"/>
    <mergeCell ref="C158:D158"/>
    <mergeCell ref="C159:C169"/>
    <mergeCell ref="H159:H169"/>
    <mergeCell ref="C173:D173"/>
    <mergeCell ref="C174:C184"/>
    <mergeCell ref="H174:H184"/>
    <mergeCell ref="C188:D188"/>
    <mergeCell ref="C189:C199"/>
    <mergeCell ref="H189:H199"/>
    <mergeCell ref="C203:D203"/>
    <mergeCell ref="C204:C214"/>
    <mergeCell ref="H204:H214"/>
    <mergeCell ref="C218:D218"/>
    <mergeCell ref="C219:C229"/>
    <mergeCell ref="H219:H229"/>
    <mergeCell ref="C233:D233"/>
    <mergeCell ref="C234:C244"/>
    <mergeCell ref="H234:H244"/>
    <mergeCell ref="C248:D248"/>
    <mergeCell ref="C249:C259"/>
    <mergeCell ref="H249:H259"/>
    <mergeCell ref="C263:D263"/>
    <mergeCell ref="C264:C274"/>
    <mergeCell ref="H264:H274"/>
    <mergeCell ref="C278:D278"/>
    <mergeCell ref="C279:C289"/>
    <mergeCell ref="H279:H289"/>
    <mergeCell ref="C293:D293"/>
    <mergeCell ref="C294:C304"/>
    <mergeCell ref="H294:H304"/>
    <mergeCell ref="C308:D308"/>
    <mergeCell ref="C309:C319"/>
    <mergeCell ref="H309:H319"/>
    <mergeCell ref="C323:D323"/>
    <mergeCell ref="C324:C334"/>
    <mergeCell ref="H324:H334"/>
    <mergeCell ref="C338:D338"/>
    <mergeCell ref="C339:C349"/>
    <mergeCell ref="H339:H349"/>
    <mergeCell ref="C353:D353"/>
    <mergeCell ref="C354:C364"/>
    <mergeCell ref="H354:H364"/>
    <mergeCell ref="C368:D368"/>
    <mergeCell ref="C369:C379"/>
    <mergeCell ref="H369:H379"/>
    <mergeCell ref="C383:D383"/>
    <mergeCell ref="C384:C394"/>
    <mergeCell ref="H384:H394"/>
    <mergeCell ref="C398:D398"/>
    <mergeCell ref="C399:C409"/>
    <mergeCell ref="H399:H409"/>
    <mergeCell ref="C413:D413"/>
    <mergeCell ref="C414:C424"/>
    <mergeCell ref="H414:H424"/>
    <mergeCell ref="C428:D428"/>
    <mergeCell ref="C429:C439"/>
    <mergeCell ref="H429:H439"/>
    <mergeCell ref="C443:D443"/>
    <mergeCell ref="C444:C454"/>
    <mergeCell ref="H444:H454"/>
  </mergeCell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1"/>
  </sheetPr>
  <dimension ref="A1:IV501"/>
  <sheetViews>
    <sheetView workbookViewId="0">
      <selection activeCell="D37" sqref="D37"/>
    </sheetView>
  </sheetViews>
  <sheetFormatPr defaultRowHeight="12.75" outlineLevelRow="2"/>
  <cols>
    <col min="1" max="1" width="3.5703125" customWidth="1"/>
    <col min="2" max="2" width="22.85546875" customWidth="1"/>
    <col min="3" max="3" width="12.42578125" customWidth="1"/>
    <col min="5" max="5" width="3.5703125" customWidth="1"/>
    <col min="6" max="6" width="9.5703125" bestFit="1" customWidth="1"/>
    <col min="7" max="7" width="10" customWidth="1"/>
    <col min="8" max="8" width="10.140625" customWidth="1"/>
    <col min="9" max="10" width="10" customWidth="1"/>
    <col min="11" max="61" width="9.5703125" bestFit="1" customWidth="1"/>
  </cols>
  <sheetData>
    <row r="1" spans="1:256">
      <c r="A1" s="9"/>
      <c r="B1" s="9"/>
      <c r="C1" s="9"/>
      <c r="D1" s="9"/>
      <c r="E1" s="9"/>
      <c r="F1" s="51"/>
      <c r="G1" s="51"/>
      <c r="H1" s="51"/>
      <c r="I1" s="51"/>
      <c r="J1" s="51"/>
      <c r="K1" s="51"/>
      <c r="L1" s="51"/>
      <c r="M1" s="51"/>
      <c r="N1" s="51"/>
      <c r="O1" s="51"/>
      <c r="P1" s="51"/>
      <c r="Q1" s="51"/>
      <c r="R1" s="51"/>
      <c r="S1" s="51"/>
      <c r="T1" s="51"/>
      <c r="U1" s="51"/>
      <c r="V1" s="51"/>
      <c r="W1" s="51"/>
      <c r="X1" s="51"/>
      <c r="Y1" s="51"/>
      <c r="Z1" s="51"/>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187"/>
      <c r="BK1" s="187"/>
      <c r="BL1" s="187"/>
      <c r="BM1" s="187"/>
      <c r="BN1" s="187"/>
      <c r="BO1" s="187"/>
    </row>
    <row r="2" spans="1:256" ht="15.75">
      <c r="A2" s="9"/>
      <c r="B2" s="56" t="s">
        <v>77</v>
      </c>
      <c r="C2" s="9"/>
      <c r="D2" s="9"/>
      <c r="E2" s="9"/>
      <c r="F2" s="9"/>
      <c r="G2" s="9"/>
      <c r="H2" s="9"/>
      <c r="I2" s="9"/>
      <c r="J2" s="9"/>
      <c r="K2" s="9"/>
      <c r="L2" s="9"/>
      <c r="M2" s="9"/>
      <c r="N2" s="9"/>
      <c r="O2" s="9"/>
      <c r="P2" s="9"/>
      <c r="Q2" s="9"/>
      <c r="R2" s="9"/>
      <c r="S2" s="9"/>
      <c r="T2" s="9"/>
      <c r="U2" s="9"/>
      <c r="V2" s="9"/>
      <c r="W2" s="9"/>
      <c r="X2" s="9"/>
      <c r="Y2" s="9"/>
      <c r="Z2" s="9"/>
      <c r="AA2" s="187"/>
      <c r="AB2" s="187"/>
      <c r="AC2" s="187"/>
      <c r="AD2" s="187"/>
      <c r="AE2" s="187"/>
      <c r="AF2" s="187"/>
      <c r="AG2" s="187"/>
      <c r="AH2" s="187"/>
      <c r="AI2" s="187"/>
      <c r="AJ2" s="187"/>
      <c r="AK2" s="187"/>
      <c r="AL2" s="187"/>
      <c r="AM2" s="187"/>
      <c r="AN2" s="187"/>
      <c r="AO2" s="187"/>
      <c r="AP2" s="187"/>
      <c r="AQ2" s="187"/>
      <c r="AR2" s="187"/>
      <c r="AS2" s="187"/>
      <c r="AT2" s="187"/>
      <c r="AU2" s="187"/>
      <c r="AV2" s="187"/>
      <c r="AW2" s="187"/>
      <c r="AX2" s="187"/>
      <c r="AY2" s="187"/>
      <c r="AZ2" s="187"/>
      <c r="BA2" s="187"/>
      <c r="BB2" s="187"/>
      <c r="BC2" s="187"/>
      <c r="BD2" s="187"/>
      <c r="BE2" s="187"/>
      <c r="BF2" s="187"/>
      <c r="BG2" s="187"/>
      <c r="BH2" s="187"/>
      <c r="BI2" s="187"/>
      <c r="BJ2" s="187"/>
      <c r="BK2" s="187"/>
      <c r="BL2" s="187"/>
      <c r="BM2" s="187"/>
      <c r="BN2" s="187"/>
      <c r="BO2" s="187"/>
    </row>
    <row r="3" spans="1:256" s="1" customFormat="1">
      <c r="A3" s="57"/>
      <c r="B3" s="58"/>
      <c r="C3" s="57"/>
      <c r="D3" s="57"/>
      <c r="E3" s="57"/>
      <c r="F3" s="59">
        <v>0</v>
      </c>
      <c r="G3" s="59">
        <v>1</v>
      </c>
      <c r="H3" s="59">
        <v>2</v>
      </c>
      <c r="I3" s="59">
        <v>3</v>
      </c>
      <c r="J3" s="59">
        <v>4</v>
      </c>
      <c r="K3" s="59">
        <v>5</v>
      </c>
      <c r="L3" s="59">
        <v>6</v>
      </c>
      <c r="M3" s="59">
        <v>7</v>
      </c>
      <c r="N3" s="59">
        <v>8</v>
      </c>
      <c r="O3" s="59">
        <v>9</v>
      </c>
      <c r="P3" s="59">
        <v>10</v>
      </c>
      <c r="Q3" s="59">
        <v>11</v>
      </c>
      <c r="R3" s="59">
        <v>12</v>
      </c>
      <c r="S3" s="51"/>
      <c r="T3" s="51"/>
      <c r="U3" s="51"/>
      <c r="V3" s="51"/>
      <c r="W3" s="51"/>
      <c r="X3" s="51"/>
      <c r="Y3" s="51"/>
      <c r="Z3" s="51"/>
      <c r="AA3" s="210"/>
      <c r="AB3" s="210"/>
      <c r="AC3" s="210"/>
      <c r="AD3" s="210"/>
      <c r="AE3" s="210"/>
      <c r="AF3" s="210"/>
      <c r="AG3" s="210"/>
      <c r="AH3" s="210"/>
      <c r="AI3" s="210"/>
      <c r="AJ3" s="210"/>
      <c r="AK3" s="210"/>
      <c r="AL3" s="210"/>
      <c r="AM3" s="210"/>
      <c r="AN3" s="210"/>
      <c r="AO3" s="210"/>
      <c r="AP3" s="210"/>
      <c r="AQ3" s="210"/>
      <c r="AR3" s="210"/>
      <c r="AS3" s="210"/>
      <c r="AT3" s="210"/>
      <c r="AU3" s="210"/>
      <c r="AV3" s="210"/>
      <c r="AW3" s="210"/>
      <c r="AX3" s="210"/>
      <c r="AY3" s="210"/>
      <c r="AZ3" s="210"/>
      <c r="BA3" s="210"/>
      <c r="BB3" s="210"/>
      <c r="BC3" s="210"/>
      <c r="BD3" s="210"/>
      <c r="BE3" s="210"/>
      <c r="BF3" s="210"/>
      <c r="BG3" s="210"/>
      <c r="BH3" s="210"/>
      <c r="BI3" s="210"/>
      <c r="BJ3" s="211"/>
      <c r="BK3" s="211"/>
      <c r="BL3" s="211"/>
      <c r="BM3" s="211"/>
      <c r="BN3" s="211"/>
      <c r="BO3" s="211"/>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row>
    <row r="4" spans="1:256" s="24" customFormat="1" ht="15.75">
      <c r="A4" s="81"/>
      <c r="B4" s="82" t="s">
        <v>5</v>
      </c>
      <c r="C4" s="81"/>
      <c r="D4" s="81"/>
      <c r="E4" s="81"/>
      <c r="F4" s="81"/>
      <c r="G4" s="146">
        <v>2012</v>
      </c>
      <c r="H4" s="146">
        <v>2013</v>
      </c>
      <c r="I4" s="146" t="s">
        <v>248</v>
      </c>
      <c r="J4" s="146" t="s">
        <v>249</v>
      </c>
      <c r="K4" s="146" t="s">
        <v>250</v>
      </c>
      <c r="L4" s="146" t="s">
        <v>251</v>
      </c>
      <c r="M4" s="146" t="s">
        <v>252</v>
      </c>
      <c r="N4" s="146" t="s">
        <v>253</v>
      </c>
      <c r="O4" s="146" t="s">
        <v>254</v>
      </c>
      <c r="P4" s="146" t="s">
        <v>255</v>
      </c>
      <c r="Q4" s="146" t="s">
        <v>256</v>
      </c>
      <c r="R4" s="146" t="s">
        <v>257</v>
      </c>
      <c r="S4" s="146"/>
      <c r="T4" s="17"/>
      <c r="U4" s="17"/>
      <c r="V4" s="17"/>
      <c r="W4" s="17"/>
      <c r="X4" s="17"/>
      <c r="Y4" s="17"/>
      <c r="Z4" s="17"/>
      <c r="AA4" s="212"/>
      <c r="AB4" s="212"/>
      <c r="AC4" s="212"/>
      <c r="AD4" s="212"/>
      <c r="AE4" s="212"/>
      <c r="AF4" s="212"/>
      <c r="AG4" s="212"/>
      <c r="AH4" s="212"/>
      <c r="AI4" s="212"/>
      <c r="AJ4" s="212"/>
      <c r="AK4" s="212"/>
      <c r="AL4" s="212"/>
      <c r="AM4" s="212"/>
      <c r="AN4" s="212"/>
      <c r="AO4" s="212"/>
      <c r="AP4" s="212"/>
      <c r="AQ4" s="212"/>
      <c r="AR4" s="212"/>
      <c r="AS4" s="212"/>
      <c r="AT4" s="212"/>
      <c r="AU4" s="212"/>
      <c r="AV4" s="212"/>
      <c r="AW4" s="212"/>
      <c r="AX4" s="212"/>
      <c r="AY4" s="212"/>
      <c r="AZ4" s="212"/>
      <c r="BA4" s="212"/>
      <c r="BB4" s="212"/>
      <c r="BC4" s="212"/>
      <c r="BD4" s="212"/>
      <c r="BE4" s="212"/>
      <c r="BF4" s="212"/>
      <c r="BG4" s="212"/>
      <c r="BH4" s="212"/>
      <c r="BI4" s="212"/>
      <c r="BJ4" s="187"/>
      <c r="BK4" s="187"/>
      <c r="BL4" s="187"/>
      <c r="BM4" s="187"/>
      <c r="BN4" s="187"/>
      <c r="BO4" s="187"/>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187" customFormat="1">
      <c r="A5" s="73"/>
      <c r="B5" s="80" t="s">
        <v>70</v>
      </c>
      <c r="C5" s="73"/>
      <c r="D5" s="73"/>
      <c r="E5" s="73"/>
      <c r="F5" s="83"/>
      <c r="G5" s="84"/>
      <c r="H5" s="84"/>
      <c r="I5" s="84"/>
      <c r="J5" s="84"/>
      <c r="K5" s="84"/>
      <c r="L5" s="84"/>
      <c r="M5" s="84"/>
      <c r="N5" s="84"/>
      <c r="O5" s="84"/>
      <c r="P5" s="84"/>
      <c r="Q5" s="84"/>
      <c r="R5" s="84"/>
      <c r="S5" s="84"/>
      <c r="T5" s="106"/>
      <c r="U5" s="106"/>
      <c r="V5" s="106"/>
      <c r="W5" s="106"/>
      <c r="X5" s="106"/>
      <c r="Y5" s="106"/>
      <c r="Z5" s="106"/>
      <c r="AA5" s="214"/>
      <c r="AB5" s="214"/>
      <c r="AC5" s="214"/>
      <c r="AD5" s="214"/>
      <c r="AE5" s="214"/>
      <c r="AF5" s="214"/>
      <c r="AG5" s="214"/>
      <c r="AH5" s="214"/>
      <c r="AI5" s="214"/>
      <c r="AJ5" s="214"/>
      <c r="AK5" s="214"/>
      <c r="AL5" s="214"/>
      <c r="AM5" s="214"/>
      <c r="AN5" s="214"/>
      <c r="AO5" s="214"/>
      <c r="AP5" s="214"/>
      <c r="AQ5" s="214"/>
      <c r="AR5" s="214"/>
      <c r="AS5" s="214"/>
      <c r="AT5" s="214"/>
      <c r="AU5" s="214"/>
      <c r="AV5" s="214"/>
      <c r="AW5" s="214"/>
      <c r="AX5" s="214"/>
      <c r="AY5" s="214"/>
      <c r="AZ5" s="214"/>
      <c r="BA5" s="214"/>
      <c r="BB5" s="214"/>
      <c r="BC5" s="214"/>
      <c r="BD5" s="214"/>
      <c r="BE5" s="214"/>
      <c r="BF5" s="214"/>
      <c r="BG5" s="214"/>
      <c r="BH5" s="214"/>
      <c r="BI5" s="214"/>
    </row>
    <row r="6" spans="1:256" s="187" customFormat="1">
      <c r="A6" s="12"/>
      <c r="B6" s="17"/>
      <c r="C6" s="12"/>
      <c r="D6" s="12"/>
      <c r="E6" s="12"/>
      <c r="F6" s="115"/>
      <c r="G6" s="106"/>
      <c r="H6" s="106"/>
      <c r="I6" s="106"/>
      <c r="J6" s="106"/>
      <c r="K6" s="106"/>
      <c r="L6" s="106"/>
      <c r="M6" s="106"/>
      <c r="N6" s="106"/>
      <c r="O6" s="106"/>
      <c r="P6" s="106"/>
      <c r="Q6" s="106"/>
      <c r="R6" s="106"/>
      <c r="S6" s="106"/>
      <c r="T6" s="106"/>
      <c r="U6" s="106"/>
      <c r="V6" s="106"/>
      <c r="W6" s="106"/>
      <c r="X6" s="106"/>
      <c r="Y6" s="106"/>
      <c r="Z6" s="106"/>
      <c r="AA6" s="214"/>
      <c r="AB6" s="214"/>
      <c r="AC6" s="214"/>
      <c r="AD6" s="214"/>
      <c r="AE6" s="214"/>
      <c r="AF6" s="214"/>
      <c r="AG6" s="214"/>
      <c r="AH6" s="214"/>
      <c r="AI6" s="214"/>
      <c r="AJ6" s="214"/>
      <c r="AK6" s="214"/>
      <c r="AL6" s="214"/>
      <c r="AM6" s="214"/>
      <c r="AN6" s="214"/>
      <c r="AO6" s="214"/>
      <c r="AP6" s="214"/>
      <c r="AQ6" s="214"/>
      <c r="AR6" s="214"/>
      <c r="AS6" s="214"/>
      <c r="AT6" s="214"/>
      <c r="AU6" s="214"/>
      <c r="AV6" s="214"/>
      <c r="AW6" s="214"/>
      <c r="AX6" s="214"/>
      <c r="AY6" s="214"/>
      <c r="AZ6" s="214"/>
      <c r="BA6" s="214"/>
      <c r="BB6" s="214"/>
      <c r="BC6" s="214"/>
      <c r="BD6" s="214"/>
      <c r="BE6" s="214"/>
      <c r="BF6" s="214"/>
      <c r="BG6" s="214"/>
      <c r="BH6" s="214"/>
      <c r="BI6" s="214"/>
    </row>
    <row r="7" spans="1:256" s="187" customFormat="1">
      <c r="A7" s="9"/>
      <c r="B7" s="46" t="s">
        <v>69</v>
      </c>
      <c r="C7" s="9"/>
      <c r="D7" s="9"/>
      <c r="E7" s="9"/>
      <c r="G7" s="200">
        <v>0</v>
      </c>
      <c r="H7" s="116">
        <v>102.01499999999999</v>
      </c>
      <c r="I7" s="116">
        <v>197.37841662</v>
      </c>
      <c r="J7" s="116">
        <v>295.10936720170116</v>
      </c>
      <c r="K7" s="116">
        <v>398.85648510601754</v>
      </c>
      <c r="L7" s="116">
        <v>448.51575392117934</v>
      </c>
      <c r="M7" s="116">
        <v>524.64566176052483</v>
      </c>
      <c r="N7" s="116">
        <v>0</v>
      </c>
      <c r="O7" s="116">
        <v>0</v>
      </c>
      <c r="P7" s="116">
        <v>0</v>
      </c>
      <c r="Q7" s="116">
        <v>0</v>
      </c>
      <c r="R7" s="116">
        <v>0</v>
      </c>
      <c r="S7" s="106"/>
      <c r="T7" s="106"/>
      <c r="U7" s="106"/>
      <c r="V7" s="106"/>
      <c r="W7" s="106"/>
      <c r="X7" s="106"/>
      <c r="Y7" s="106"/>
      <c r="Z7" s="106"/>
      <c r="AA7" s="214"/>
      <c r="AB7" s="214"/>
      <c r="AC7" s="214"/>
      <c r="AD7" s="214"/>
      <c r="AE7" s="214"/>
      <c r="AF7" s="214"/>
      <c r="AG7" s="214"/>
      <c r="AH7" s="214"/>
      <c r="AI7" s="214"/>
      <c r="AJ7" s="214"/>
      <c r="AK7" s="214"/>
      <c r="AL7" s="214"/>
      <c r="AM7" s="214"/>
      <c r="AN7" s="214"/>
      <c r="AO7" s="214"/>
      <c r="AP7" s="214"/>
      <c r="AQ7" s="214"/>
      <c r="AR7" s="214"/>
      <c r="AS7" s="214"/>
      <c r="AT7" s="214"/>
      <c r="AU7" s="214"/>
      <c r="AV7" s="214"/>
      <c r="AW7" s="214"/>
      <c r="AX7" s="214"/>
      <c r="AY7" s="214"/>
      <c r="AZ7" s="214"/>
      <c r="BA7" s="214"/>
      <c r="BB7" s="214"/>
      <c r="BC7" s="214"/>
      <c r="BD7" s="214"/>
      <c r="BE7" s="214"/>
      <c r="BF7" s="214"/>
      <c r="BG7" s="214"/>
      <c r="BH7" s="214"/>
      <c r="BI7" s="214"/>
    </row>
    <row r="8" spans="1:256" s="187" customFormat="1" outlineLevel="1">
      <c r="A8" s="9"/>
      <c r="B8" s="9"/>
      <c r="C8" s="129" t="s">
        <v>121</v>
      </c>
      <c r="D8" s="9"/>
      <c r="E8" s="9"/>
      <c r="F8" s="9"/>
      <c r="G8" s="193">
        <v>0</v>
      </c>
      <c r="H8" s="111">
        <v>75.370999999999995</v>
      </c>
      <c r="I8" s="111">
        <v>161.94743050512375</v>
      </c>
      <c r="J8" s="111">
        <v>251.98206000698227</v>
      </c>
      <c r="K8" s="111">
        <v>342.53419903590623</v>
      </c>
      <c r="L8" s="111">
        <v>401.80816740411643</v>
      </c>
      <c r="M8" s="111">
        <v>463.08547463878529</v>
      </c>
      <c r="N8" s="111">
        <v>0</v>
      </c>
      <c r="O8" s="111">
        <v>0</v>
      </c>
      <c r="P8" s="111">
        <v>0</v>
      </c>
      <c r="Q8" s="111">
        <v>0</v>
      </c>
      <c r="R8" s="111">
        <v>0</v>
      </c>
      <c r="S8" s="106"/>
      <c r="T8" s="106"/>
      <c r="U8" s="106"/>
      <c r="V8" s="106"/>
      <c r="W8" s="106"/>
      <c r="X8" s="106"/>
      <c r="Y8" s="106"/>
      <c r="Z8" s="106"/>
      <c r="AA8" s="214"/>
      <c r="AB8" s="214"/>
      <c r="AC8" s="214"/>
      <c r="AD8" s="214"/>
      <c r="AE8" s="214"/>
      <c r="AF8" s="214"/>
      <c r="AG8" s="214"/>
      <c r="AH8" s="214"/>
      <c r="AI8" s="214"/>
      <c r="AJ8" s="214"/>
      <c r="AK8" s="214"/>
      <c r="AL8" s="214"/>
      <c r="AM8" s="214"/>
      <c r="AN8" s="214"/>
      <c r="AO8" s="214"/>
      <c r="AP8" s="214"/>
      <c r="AQ8" s="214"/>
      <c r="AR8" s="214"/>
      <c r="AS8" s="214"/>
      <c r="AT8" s="214"/>
      <c r="AU8" s="214"/>
      <c r="AV8" s="214"/>
      <c r="AW8" s="214"/>
      <c r="AX8" s="214"/>
      <c r="AY8" s="214"/>
      <c r="AZ8" s="214"/>
      <c r="BA8" s="214"/>
      <c r="BB8" s="214"/>
      <c r="BC8" s="214"/>
      <c r="BD8" s="214"/>
      <c r="BE8" s="214"/>
      <c r="BF8" s="214"/>
      <c r="BG8" s="214"/>
      <c r="BH8" s="214"/>
      <c r="BI8" s="214"/>
    </row>
    <row r="9" spans="1:256" s="187" customFormat="1" outlineLevel="1">
      <c r="A9" s="9"/>
      <c r="B9" s="46"/>
      <c r="C9" s="129" t="s">
        <v>122</v>
      </c>
      <c r="D9" s="9"/>
      <c r="E9" s="9"/>
      <c r="F9" s="9"/>
      <c r="G9" s="193">
        <v>0</v>
      </c>
      <c r="H9" s="111">
        <v>8.7110000000000003</v>
      </c>
      <c r="I9" s="111">
        <v>15.048417912219552</v>
      </c>
      <c r="J9" s="111">
        <v>21.251335058529037</v>
      </c>
      <c r="K9" s="111">
        <v>23.927314288218192</v>
      </c>
      <c r="L9" s="111">
        <v>25.902052239050747</v>
      </c>
      <c r="M9" s="111">
        <v>31.205644930899155</v>
      </c>
      <c r="N9" s="111">
        <v>0</v>
      </c>
      <c r="O9" s="111">
        <v>0</v>
      </c>
      <c r="P9" s="111">
        <v>0</v>
      </c>
      <c r="Q9" s="111">
        <v>0</v>
      </c>
      <c r="R9" s="111">
        <v>0</v>
      </c>
      <c r="S9" s="106"/>
      <c r="T9" s="106"/>
      <c r="U9" s="106"/>
      <c r="V9" s="106"/>
      <c r="W9" s="106"/>
      <c r="X9" s="106"/>
      <c r="Y9" s="106"/>
      <c r="Z9" s="106"/>
      <c r="AA9" s="214"/>
      <c r="AB9" s="214"/>
      <c r="AC9" s="214"/>
      <c r="AD9" s="214"/>
      <c r="AE9" s="214"/>
      <c r="AF9" s="214"/>
      <c r="AG9" s="214"/>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c r="BI9" s="214"/>
    </row>
    <row r="10" spans="1:256" s="187" customFormat="1" outlineLevel="1">
      <c r="A10" s="9"/>
      <c r="B10" s="46"/>
      <c r="C10" s="129" t="s">
        <v>123</v>
      </c>
      <c r="D10" s="9"/>
      <c r="E10" s="9"/>
      <c r="F10" s="9"/>
      <c r="G10" s="193">
        <v>0</v>
      </c>
      <c r="H10" s="111">
        <v>0</v>
      </c>
      <c r="I10" s="111">
        <v>-0.75918233999999996</v>
      </c>
      <c r="J10" s="111">
        <v>-0.74020278149999996</v>
      </c>
      <c r="K10" s="111">
        <v>-0.72122322299999997</v>
      </c>
      <c r="L10" s="111">
        <v>-0.70224366449999998</v>
      </c>
      <c r="M10" s="111">
        <v>-0.68326410599999998</v>
      </c>
      <c r="N10" s="111">
        <v>0</v>
      </c>
      <c r="O10" s="111">
        <v>0</v>
      </c>
      <c r="P10" s="111">
        <v>0</v>
      </c>
      <c r="Q10" s="111">
        <v>0</v>
      </c>
      <c r="R10" s="111">
        <v>0</v>
      </c>
      <c r="S10" s="106"/>
      <c r="T10" s="106"/>
      <c r="U10" s="106"/>
      <c r="V10" s="106"/>
      <c r="W10" s="106"/>
      <c r="X10" s="106"/>
      <c r="Y10" s="106"/>
      <c r="Z10" s="106"/>
      <c r="AA10" s="214"/>
      <c r="AB10" s="214"/>
      <c r="AC10" s="214"/>
      <c r="AD10" s="214"/>
      <c r="AE10" s="214"/>
      <c r="AF10" s="214"/>
      <c r="AG10" s="214"/>
      <c r="AH10" s="214"/>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c r="BI10" s="214"/>
    </row>
    <row r="11" spans="1:256" s="187" customFormat="1" outlineLevel="1">
      <c r="A11" s="9"/>
      <c r="B11" s="46"/>
      <c r="C11" s="129" t="s">
        <v>124</v>
      </c>
      <c r="D11" s="9"/>
      <c r="E11" s="9"/>
      <c r="F11" s="9"/>
      <c r="G11" s="193">
        <v>0</v>
      </c>
      <c r="H11" s="111">
        <v>0.16700000000000001</v>
      </c>
      <c r="I11" s="111">
        <v>0.15042731149188029</v>
      </c>
      <c r="J11" s="111">
        <v>0.39470883272000595</v>
      </c>
      <c r="K11" s="111">
        <v>0.40925550440670461</v>
      </c>
      <c r="L11" s="111">
        <v>0.2380900397714914</v>
      </c>
      <c r="M11" s="111">
        <v>0.51</v>
      </c>
      <c r="N11" s="111">
        <v>0</v>
      </c>
      <c r="O11" s="111">
        <v>0</v>
      </c>
      <c r="P11" s="111">
        <v>0</v>
      </c>
      <c r="Q11" s="111">
        <v>0</v>
      </c>
      <c r="R11" s="111">
        <v>0</v>
      </c>
      <c r="S11" s="106"/>
      <c r="T11" s="106"/>
      <c r="U11" s="106"/>
      <c r="V11" s="106"/>
      <c r="W11" s="106"/>
      <c r="X11" s="106"/>
      <c r="Y11" s="106"/>
      <c r="Z11" s="106"/>
      <c r="AA11" s="214"/>
      <c r="AB11" s="214"/>
      <c r="AC11" s="214"/>
      <c r="AD11" s="214"/>
      <c r="AE11" s="214"/>
      <c r="AF11" s="214"/>
      <c r="AG11" s="214"/>
      <c r="AH11" s="214"/>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c r="BI11" s="214"/>
    </row>
    <row r="12" spans="1:256" s="187" customFormat="1" outlineLevel="1">
      <c r="A12" s="9"/>
      <c r="B12" s="46"/>
      <c r="C12" s="129" t="s">
        <v>125</v>
      </c>
      <c r="D12" s="9"/>
      <c r="E12" s="9"/>
      <c r="F12" s="9"/>
      <c r="G12" s="193">
        <v>0</v>
      </c>
      <c r="H12" s="111">
        <v>0.05</v>
      </c>
      <c r="I12" s="111">
        <v>0.87310144948076329</v>
      </c>
      <c r="J12" s="111">
        <v>0.40761449155181106</v>
      </c>
      <c r="K12" s="111">
        <v>11.286109046466432</v>
      </c>
      <c r="L12" s="111">
        <v>0.5239130000000003</v>
      </c>
      <c r="M12" s="111">
        <v>8.6300000000000008</v>
      </c>
      <c r="N12" s="111">
        <v>0</v>
      </c>
      <c r="O12" s="111">
        <v>0</v>
      </c>
      <c r="P12" s="111">
        <v>0</v>
      </c>
      <c r="Q12" s="111">
        <v>0</v>
      </c>
      <c r="R12" s="111">
        <v>0</v>
      </c>
      <c r="S12" s="106"/>
      <c r="T12" s="106"/>
      <c r="U12" s="106"/>
      <c r="V12" s="106"/>
      <c r="W12" s="106"/>
      <c r="X12" s="106"/>
      <c r="Y12" s="106"/>
      <c r="Z12" s="106"/>
      <c r="AA12" s="214"/>
      <c r="AB12" s="214"/>
      <c r="AC12" s="214"/>
      <c r="AD12" s="214"/>
      <c r="AE12" s="214"/>
      <c r="AF12" s="214"/>
      <c r="AG12" s="214"/>
      <c r="AH12" s="214"/>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c r="BI12" s="214"/>
    </row>
    <row r="13" spans="1:256" s="187" customFormat="1" outlineLevel="1">
      <c r="A13" s="9"/>
      <c r="B13" s="46"/>
      <c r="C13" s="129" t="s">
        <v>126</v>
      </c>
      <c r="D13" s="9"/>
      <c r="E13" s="9"/>
      <c r="F13" s="9"/>
      <c r="G13" s="193">
        <v>0</v>
      </c>
      <c r="H13" s="111">
        <v>17.716000000000001</v>
      </c>
      <c r="I13" s="111">
        <v>20.118221781684049</v>
      </c>
      <c r="J13" s="111">
        <v>21.813851593418004</v>
      </c>
      <c r="K13" s="111">
        <v>21.420830454019921</v>
      </c>
      <c r="L13" s="111">
        <v>20.745774902740692</v>
      </c>
      <c r="M13" s="111">
        <v>21.89780629684045</v>
      </c>
      <c r="N13" s="111">
        <v>0</v>
      </c>
      <c r="O13" s="111">
        <v>0</v>
      </c>
      <c r="P13" s="111">
        <v>0</v>
      </c>
      <c r="Q13" s="111">
        <v>0</v>
      </c>
      <c r="R13" s="111">
        <v>0</v>
      </c>
      <c r="S13" s="106"/>
      <c r="T13" s="106"/>
      <c r="U13" s="106"/>
      <c r="V13" s="106"/>
      <c r="W13" s="106"/>
      <c r="X13" s="106"/>
      <c r="Y13" s="106"/>
      <c r="Z13" s="106"/>
      <c r="AA13" s="214"/>
      <c r="AB13" s="214"/>
      <c r="AC13" s="214"/>
      <c r="AD13" s="214"/>
      <c r="AE13" s="214"/>
      <c r="AF13" s="214"/>
      <c r="AG13" s="214"/>
      <c r="AH13" s="214"/>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c r="BI13" s="214"/>
    </row>
    <row r="14" spans="1:256" s="187" customFormat="1" outlineLevel="1">
      <c r="A14" s="9"/>
      <c r="B14" s="46"/>
      <c r="C14" s="129" t="s">
        <v>127</v>
      </c>
      <c r="D14" s="9"/>
      <c r="E14" s="9"/>
      <c r="F14" s="9"/>
      <c r="G14" s="193">
        <v>0</v>
      </c>
      <c r="H14" s="111">
        <v>0</v>
      </c>
      <c r="I14" s="111">
        <v>0</v>
      </c>
      <c r="J14" s="111">
        <v>0</v>
      </c>
      <c r="K14" s="111">
        <v>0</v>
      </c>
      <c r="L14" s="111">
        <v>0</v>
      </c>
      <c r="M14" s="111">
        <v>0</v>
      </c>
      <c r="N14" s="111">
        <v>0</v>
      </c>
      <c r="O14" s="111">
        <v>0</v>
      </c>
      <c r="P14" s="111">
        <v>0</v>
      </c>
      <c r="Q14" s="111">
        <v>0</v>
      </c>
      <c r="R14" s="111">
        <v>0</v>
      </c>
      <c r="S14" s="106"/>
      <c r="T14" s="106"/>
      <c r="U14" s="106"/>
      <c r="V14" s="106"/>
      <c r="W14" s="106"/>
      <c r="X14" s="106"/>
      <c r="Y14" s="106"/>
      <c r="Z14" s="106"/>
      <c r="AA14" s="214"/>
      <c r="AB14" s="214"/>
      <c r="AC14" s="214"/>
      <c r="AD14" s="214"/>
      <c r="AE14" s="214"/>
      <c r="AF14" s="214"/>
      <c r="AG14" s="214"/>
      <c r="AH14" s="214"/>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c r="BI14" s="214"/>
    </row>
    <row r="15" spans="1:256" s="187" customFormat="1" outlineLevel="1">
      <c r="A15" s="9"/>
      <c r="B15" s="46"/>
      <c r="C15" s="129" t="s">
        <v>128</v>
      </c>
      <c r="D15" s="9"/>
      <c r="E15" s="9"/>
      <c r="F15" s="9"/>
      <c r="G15" s="193">
        <v>0</v>
      </c>
      <c r="H15" s="111">
        <v>0</v>
      </c>
      <c r="I15" s="111">
        <v>0</v>
      </c>
      <c r="J15" s="111">
        <v>0</v>
      </c>
      <c r="K15" s="111">
        <v>0</v>
      </c>
      <c r="L15" s="111">
        <v>0</v>
      </c>
      <c r="M15" s="111">
        <v>0</v>
      </c>
      <c r="N15" s="111">
        <v>0</v>
      </c>
      <c r="O15" s="111">
        <v>0</v>
      </c>
      <c r="P15" s="111">
        <v>0</v>
      </c>
      <c r="Q15" s="111">
        <v>0</v>
      </c>
      <c r="R15" s="111">
        <v>0</v>
      </c>
      <c r="S15" s="106"/>
      <c r="T15" s="106"/>
      <c r="U15" s="106"/>
      <c r="V15" s="106"/>
      <c r="W15" s="106"/>
      <c r="X15" s="106"/>
      <c r="Y15" s="106"/>
      <c r="Z15" s="106"/>
      <c r="AA15" s="214"/>
      <c r="AB15" s="214"/>
      <c r="AC15" s="214"/>
      <c r="AD15" s="214"/>
      <c r="AE15" s="214"/>
      <c r="AF15" s="214"/>
      <c r="AG15" s="214"/>
      <c r="AH15" s="214"/>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c r="BI15" s="214"/>
    </row>
    <row r="16" spans="1:256" s="187" customFormat="1" outlineLevel="1">
      <c r="A16" s="9"/>
      <c r="B16" s="46"/>
      <c r="C16" s="129">
        <v>0</v>
      </c>
      <c r="D16" s="9"/>
      <c r="E16" s="9"/>
      <c r="F16" s="9"/>
      <c r="G16" s="193">
        <v>0</v>
      </c>
      <c r="H16" s="111">
        <v>0</v>
      </c>
      <c r="I16" s="111">
        <v>0</v>
      </c>
      <c r="J16" s="111">
        <v>0</v>
      </c>
      <c r="K16" s="111">
        <v>0</v>
      </c>
      <c r="L16" s="111">
        <v>0</v>
      </c>
      <c r="M16" s="111">
        <v>0</v>
      </c>
      <c r="N16" s="111">
        <v>0</v>
      </c>
      <c r="O16" s="111">
        <v>0</v>
      </c>
      <c r="P16" s="111">
        <v>0</v>
      </c>
      <c r="Q16" s="111">
        <v>0</v>
      </c>
      <c r="R16" s="111">
        <v>0</v>
      </c>
      <c r="S16" s="106"/>
      <c r="T16" s="106"/>
      <c r="U16" s="106"/>
      <c r="V16" s="106"/>
      <c r="W16" s="106"/>
      <c r="X16" s="106"/>
      <c r="Y16" s="106"/>
      <c r="Z16" s="106"/>
      <c r="AA16" s="214"/>
      <c r="AB16" s="214"/>
      <c r="AC16" s="214"/>
      <c r="AD16" s="214"/>
      <c r="AE16" s="214"/>
      <c r="AF16" s="214"/>
      <c r="AG16" s="214"/>
      <c r="AH16" s="214"/>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c r="BI16" s="214"/>
    </row>
    <row r="17" spans="1:61" s="187" customFormat="1" outlineLevel="1">
      <c r="A17" s="9"/>
      <c r="B17" s="46"/>
      <c r="C17" s="129">
        <v>0</v>
      </c>
      <c r="D17" s="9"/>
      <c r="E17" s="9"/>
      <c r="F17" s="9"/>
      <c r="G17" s="193">
        <v>0</v>
      </c>
      <c r="H17" s="111">
        <v>0</v>
      </c>
      <c r="I17" s="111">
        <v>0</v>
      </c>
      <c r="J17" s="111">
        <v>0</v>
      </c>
      <c r="K17" s="111">
        <v>0</v>
      </c>
      <c r="L17" s="111">
        <v>0</v>
      </c>
      <c r="M17" s="111">
        <v>0</v>
      </c>
      <c r="N17" s="111">
        <v>0</v>
      </c>
      <c r="O17" s="111">
        <v>0</v>
      </c>
      <c r="P17" s="111">
        <v>0</v>
      </c>
      <c r="Q17" s="111">
        <v>0</v>
      </c>
      <c r="R17" s="111">
        <v>0</v>
      </c>
      <c r="S17" s="106"/>
      <c r="T17" s="106"/>
      <c r="U17" s="106"/>
      <c r="V17" s="106"/>
      <c r="W17" s="106"/>
      <c r="X17" s="106"/>
      <c r="Y17" s="106"/>
      <c r="Z17" s="106"/>
      <c r="AA17" s="214"/>
      <c r="AB17" s="214"/>
      <c r="AC17" s="214"/>
      <c r="AD17" s="214"/>
      <c r="AE17" s="214"/>
      <c r="AF17" s="214"/>
      <c r="AG17" s="214"/>
      <c r="AH17" s="214"/>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c r="BI17" s="214"/>
    </row>
    <row r="18" spans="1:61" s="187" customFormat="1" outlineLevel="1">
      <c r="A18" s="9"/>
      <c r="B18" s="46"/>
      <c r="C18" s="129">
        <v>0</v>
      </c>
      <c r="D18" s="9"/>
      <c r="E18" s="9"/>
      <c r="F18" s="9"/>
      <c r="G18" s="193">
        <v>0</v>
      </c>
      <c r="H18" s="111">
        <v>0</v>
      </c>
      <c r="I18" s="111">
        <v>0</v>
      </c>
      <c r="J18" s="111">
        <v>0</v>
      </c>
      <c r="K18" s="111">
        <v>0</v>
      </c>
      <c r="L18" s="111">
        <v>0</v>
      </c>
      <c r="M18" s="111">
        <v>0</v>
      </c>
      <c r="N18" s="111">
        <v>0</v>
      </c>
      <c r="O18" s="111">
        <v>0</v>
      </c>
      <c r="P18" s="111">
        <v>0</v>
      </c>
      <c r="Q18" s="111">
        <v>0</v>
      </c>
      <c r="R18" s="111">
        <v>0</v>
      </c>
      <c r="S18" s="106"/>
      <c r="T18" s="106"/>
      <c r="U18" s="106"/>
      <c r="V18" s="106"/>
      <c r="W18" s="106"/>
      <c r="X18" s="106"/>
      <c r="Y18" s="106"/>
      <c r="Z18" s="106"/>
      <c r="AA18" s="214"/>
      <c r="AB18" s="214"/>
      <c r="AC18" s="214"/>
      <c r="AD18" s="214"/>
      <c r="AE18" s="214"/>
      <c r="AF18" s="214"/>
      <c r="AG18" s="214"/>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c r="BI18" s="214"/>
    </row>
    <row r="19" spans="1:61" s="187" customFormat="1" outlineLevel="1">
      <c r="A19" s="9"/>
      <c r="B19" s="46"/>
      <c r="C19" s="129">
        <v>0</v>
      </c>
      <c r="D19" s="9"/>
      <c r="E19" s="9"/>
      <c r="F19" s="9"/>
      <c r="G19" s="193">
        <v>0</v>
      </c>
      <c r="H19" s="111">
        <v>0</v>
      </c>
      <c r="I19" s="111">
        <v>0</v>
      </c>
      <c r="J19" s="111">
        <v>0</v>
      </c>
      <c r="K19" s="111">
        <v>0</v>
      </c>
      <c r="L19" s="111">
        <v>0</v>
      </c>
      <c r="M19" s="111">
        <v>0</v>
      </c>
      <c r="N19" s="111">
        <v>0</v>
      </c>
      <c r="O19" s="111">
        <v>0</v>
      </c>
      <c r="P19" s="111">
        <v>0</v>
      </c>
      <c r="Q19" s="111">
        <v>0</v>
      </c>
      <c r="R19" s="111">
        <v>0</v>
      </c>
      <c r="S19" s="106"/>
      <c r="T19" s="106"/>
      <c r="U19" s="106"/>
      <c r="V19" s="106"/>
      <c r="W19" s="106"/>
      <c r="X19" s="106"/>
      <c r="Y19" s="106"/>
      <c r="Z19" s="106"/>
      <c r="AA19" s="214"/>
      <c r="AB19" s="214"/>
      <c r="AC19" s="214"/>
      <c r="AD19" s="214"/>
      <c r="AE19" s="214"/>
      <c r="AF19" s="214"/>
      <c r="AG19" s="214"/>
      <c r="AH19" s="214"/>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c r="BI19" s="214"/>
    </row>
    <row r="20" spans="1:61" s="187" customFormat="1" outlineLevel="1">
      <c r="A20" s="9"/>
      <c r="B20" s="46"/>
      <c r="C20" s="129">
        <v>0</v>
      </c>
      <c r="D20" s="9"/>
      <c r="E20" s="9"/>
      <c r="F20" s="9"/>
      <c r="G20" s="193">
        <v>0</v>
      </c>
      <c r="H20" s="111">
        <v>0</v>
      </c>
      <c r="I20" s="111">
        <v>0</v>
      </c>
      <c r="J20" s="111">
        <v>0</v>
      </c>
      <c r="K20" s="111">
        <v>0</v>
      </c>
      <c r="L20" s="111">
        <v>0</v>
      </c>
      <c r="M20" s="111">
        <v>0</v>
      </c>
      <c r="N20" s="111">
        <v>0</v>
      </c>
      <c r="O20" s="111">
        <v>0</v>
      </c>
      <c r="P20" s="111">
        <v>0</v>
      </c>
      <c r="Q20" s="111">
        <v>0</v>
      </c>
      <c r="R20" s="111">
        <v>0</v>
      </c>
      <c r="S20" s="106"/>
      <c r="T20" s="106"/>
      <c r="U20" s="106"/>
      <c r="V20" s="106"/>
      <c r="W20" s="106"/>
      <c r="X20" s="106"/>
      <c r="Y20" s="106"/>
      <c r="Z20" s="106"/>
      <c r="AA20" s="214"/>
      <c r="AB20" s="214"/>
      <c r="AC20" s="214"/>
      <c r="AD20" s="214"/>
      <c r="AE20" s="214"/>
      <c r="AF20" s="214"/>
      <c r="AG20" s="214"/>
      <c r="AH20" s="214"/>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c r="BI20" s="214"/>
    </row>
    <row r="21" spans="1:61" s="187" customFormat="1" outlineLevel="1">
      <c r="A21" s="9"/>
      <c r="B21" s="46"/>
      <c r="C21" s="129">
        <v>0</v>
      </c>
      <c r="D21" s="9"/>
      <c r="E21" s="9"/>
      <c r="F21" s="9"/>
      <c r="G21" s="193">
        <v>0</v>
      </c>
      <c r="H21" s="111">
        <v>0</v>
      </c>
      <c r="I21" s="111">
        <v>0</v>
      </c>
      <c r="J21" s="111">
        <v>0</v>
      </c>
      <c r="K21" s="111">
        <v>0</v>
      </c>
      <c r="L21" s="111">
        <v>0</v>
      </c>
      <c r="M21" s="111">
        <v>0</v>
      </c>
      <c r="N21" s="111">
        <v>0</v>
      </c>
      <c r="O21" s="111">
        <v>0</v>
      </c>
      <c r="P21" s="111">
        <v>0</v>
      </c>
      <c r="Q21" s="111">
        <v>0</v>
      </c>
      <c r="R21" s="111">
        <v>0</v>
      </c>
      <c r="S21" s="106"/>
      <c r="T21" s="106"/>
      <c r="U21" s="106"/>
      <c r="V21" s="106"/>
      <c r="W21" s="106"/>
      <c r="X21" s="106"/>
      <c r="Y21" s="106"/>
      <c r="Z21" s="106"/>
      <c r="AA21" s="214"/>
      <c r="AB21" s="214"/>
      <c r="AC21" s="214"/>
      <c r="AD21" s="214"/>
      <c r="AE21" s="214"/>
      <c r="AF21" s="214"/>
      <c r="AG21" s="214"/>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c r="BI21" s="214"/>
    </row>
    <row r="22" spans="1:61" s="187" customFormat="1" outlineLevel="1">
      <c r="A22" s="9"/>
      <c r="B22" s="46"/>
      <c r="C22" s="129">
        <v>0</v>
      </c>
      <c r="D22" s="9"/>
      <c r="E22" s="9"/>
      <c r="F22" s="9"/>
      <c r="G22" s="193">
        <v>0</v>
      </c>
      <c r="H22" s="111">
        <v>0</v>
      </c>
      <c r="I22" s="111">
        <v>0</v>
      </c>
      <c r="J22" s="111">
        <v>0</v>
      </c>
      <c r="K22" s="111">
        <v>0</v>
      </c>
      <c r="L22" s="111">
        <v>0</v>
      </c>
      <c r="M22" s="111">
        <v>0</v>
      </c>
      <c r="N22" s="111">
        <v>0</v>
      </c>
      <c r="O22" s="111">
        <v>0</v>
      </c>
      <c r="P22" s="111">
        <v>0</v>
      </c>
      <c r="Q22" s="111">
        <v>0</v>
      </c>
      <c r="R22" s="111">
        <v>0</v>
      </c>
      <c r="S22" s="106"/>
      <c r="T22" s="106"/>
      <c r="U22" s="106"/>
      <c r="V22" s="106"/>
      <c r="W22" s="106"/>
      <c r="X22" s="106"/>
      <c r="Y22" s="106"/>
      <c r="Z22" s="106"/>
      <c r="AA22" s="214"/>
      <c r="AB22" s="214"/>
      <c r="AC22" s="214"/>
      <c r="AD22" s="214"/>
      <c r="AE22" s="214"/>
      <c r="AF22" s="214"/>
      <c r="AG22" s="214"/>
      <c r="AH22" s="214"/>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c r="BI22" s="214"/>
    </row>
    <row r="23" spans="1:61" s="187" customFormat="1" outlineLevel="1">
      <c r="A23" s="9"/>
      <c r="B23" s="46"/>
      <c r="C23" s="129">
        <v>0</v>
      </c>
      <c r="D23" s="9"/>
      <c r="E23" s="9"/>
      <c r="F23" s="9"/>
      <c r="G23" s="193">
        <v>0</v>
      </c>
      <c r="H23" s="111">
        <v>0</v>
      </c>
      <c r="I23" s="111">
        <v>0</v>
      </c>
      <c r="J23" s="111">
        <v>0</v>
      </c>
      <c r="K23" s="111">
        <v>0</v>
      </c>
      <c r="L23" s="111">
        <v>0</v>
      </c>
      <c r="M23" s="111">
        <v>0</v>
      </c>
      <c r="N23" s="111">
        <v>0</v>
      </c>
      <c r="O23" s="111">
        <v>0</v>
      </c>
      <c r="P23" s="111">
        <v>0</v>
      </c>
      <c r="Q23" s="111">
        <v>0</v>
      </c>
      <c r="R23" s="111">
        <v>0</v>
      </c>
      <c r="S23" s="106"/>
      <c r="T23" s="106"/>
      <c r="U23" s="106"/>
      <c r="V23" s="106"/>
      <c r="W23" s="106"/>
      <c r="X23" s="106"/>
      <c r="Y23" s="106"/>
      <c r="Z23" s="106"/>
      <c r="AA23" s="214"/>
      <c r="AB23" s="214"/>
      <c r="AC23" s="214"/>
      <c r="AD23" s="214"/>
      <c r="AE23" s="214"/>
      <c r="AF23" s="214"/>
      <c r="AG23" s="214"/>
      <c r="AH23" s="214"/>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c r="BI23" s="214"/>
    </row>
    <row r="24" spans="1:61" s="187" customFormat="1" outlineLevel="1">
      <c r="A24" s="9"/>
      <c r="B24" s="46"/>
      <c r="C24" s="129">
        <v>0</v>
      </c>
      <c r="D24" s="9"/>
      <c r="E24" s="9"/>
      <c r="F24" s="9"/>
      <c r="G24" s="193">
        <v>0</v>
      </c>
      <c r="H24" s="111">
        <v>0</v>
      </c>
      <c r="I24" s="111">
        <v>0</v>
      </c>
      <c r="J24" s="111">
        <v>0</v>
      </c>
      <c r="K24" s="111">
        <v>0</v>
      </c>
      <c r="L24" s="111">
        <v>0</v>
      </c>
      <c r="M24" s="111">
        <v>0</v>
      </c>
      <c r="N24" s="111">
        <v>0</v>
      </c>
      <c r="O24" s="111">
        <v>0</v>
      </c>
      <c r="P24" s="111">
        <v>0</v>
      </c>
      <c r="Q24" s="111">
        <v>0</v>
      </c>
      <c r="R24" s="111">
        <v>0</v>
      </c>
      <c r="S24" s="106"/>
      <c r="T24" s="106"/>
      <c r="U24" s="106"/>
      <c r="V24" s="106"/>
      <c r="W24" s="106"/>
      <c r="X24" s="106"/>
      <c r="Y24" s="106"/>
      <c r="Z24" s="106"/>
      <c r="AA24" s="214"/>
      <c r="AB24" s="214"/>
      <c r="AC24" s="214"/>
      <c r="AD24" s="214"/>
      <c r="AE24" s="214"/>
      <c r="AF24" s="214"/>
      <c r="AG24" s="214"/>
      <c r="AH24" s="214"/>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c r="BI24" s="214"/>
    </row>
    <row r="25" spans="1:61" s="187" customFormat="1" outlineLevel="1">
      <c r="A25" s="9"/>
      <c r="B25" s="46"/>
      <c r="C25" s="129">
        <v>0</v>
      </c>
      <c r="D25" s="9"/>
      <c r="E25" s="9"/>
      <c r="F25" s="9"/>
      <c r="G25" s="193">
        <v>0</v>
      </c>
      <c r="H25" s="111">
        <v>0</v>
      </c>
      <c r="I25" s="111">
        <v>0</v>
      </c>
      <c r="J25" s="111">
        <v>0</v>
      </c>
      <c r="K25" s="111">
        <v>0</v>
      </c>
      <c r="L25" s="111">
        <v>0</v>
      </c>
      <c r="M25" s="111">
        <v>0</v>
      </c>
      <c r="N25" s="111">
        <v>0</v>
      </c>
      <c r="O25" s="111">
        <v>0</v>
      </c>
      <c r="P25" s="111">
        <v>0</v>
      </c>
      <c r="Q25" s="111">
        <v>0</v>
      </c>
      <c r="R25" s="111">
        <v>0</v>
      </c>
      <c r="S25" s="106"/>
      <c r="T25" s="106"/>
      <c r="U25" s="106"/>
      <c r="V25" s="106"/>
      <c r="W25" s="106"/>
      <c r="X25" s="106"/>
      <c r="Y25" s="106"/>
      <c r="Z25" s="106"/>
      <c r="AA25" s="214"/>
      <c r="AB25" s="214"/>
      <c r="AC25" s="214"/>
      <c r="AD25" s="214"/>
      <c r="AE25" s="214"/>
      <c r="AF25" s="214"/>
      <c r="AG25" s="214"/>
      <c r="AH25" s="214"/>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c r="BI25" s="214"/>
    </row>
    <row r="26" spans="1:61" s="187" customFormat="1" outlineLevel="1">
      <c r="A26" s="9"/>
      <c r="B26" s="46"/>
      <c r="C26" s="129">
        <v>0</v>
      </c>
      <c r="D26" s="9"/>
      <c r="E26" s="9"/>
      <c r="F26" s="9"/>
      <c r="G26" s="193">
        <v>0</v>
      </c>
      <c r="H26" s="111">
        <v>0</v>
      </c>
      <c r="I26" s="111">
        <v>0</v>
      </c>
      <c r="J26" s="111">
        <v>0</v>
      </c>
      <c r="K26" s="111">
        <v>0</v>
      </c>
      <c r="L26" s="111">
        <v>0</v>
      </c>
      <c r="M26" s="111">
        <v>0</v>
      </c>
      <c r="N26" s="111">
        <v>0</v>
      </c>
      <c r="O26" s="111">
        <v>0</v>
      </c>
      <c r="P26" s="111">
        <v>0</v>
      </c>
      <c r="Q26" s="111">
        <v>0</v>
      </c>
      <c r="R26" s="111">
        <v>0</v>
      </c>
      <c r="S26" s="106"/>
      <c r="T26" s="106"/>
      <c r="U26" s="106"/>
      <c r="V26" s="106"/>
      <c r="W26" s="106"/>
      <c r="X26" s="106"/>
      <c r="Y26" s="106"/>
      <c r="Z26" s="106"/>
      <c r="AA26" s="214"/>
      <c r="AB26" s="214"/>
      <c r="AC26" s="214"/>
      <c r="AD26" s="214"/>
      <c r="AE26" s="214"/>
      <c r="AF26" s="214"/>
      <c r="AG26" s="214"/>
      <c r="AH26" s="214"/>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c r="BI26" s="214"/>
    </row>
    <row r="27" spans="1:61" s="187" customFormat="1" outlineLevel="1">
      <c r="A27" s="9"/>
      <c r="B27" s="46"/>
      <c r="C27" s="129">
        <v>0</v>
      </c>
      <c r="D27" s="9"/>
      <c r="E27" s="9"/>
      <c r="F27" s="9"/>
      <c r="G27" s="193">
        <v>0</v>
      </c>
      <c r="H27" s="111">
        <v>0</v>
      </c>
      <c r="I27" s="111">
        <v>0</v>
      </c>
      <c r="J27" s="111">
        <v>0</v>
      </c>
      <c r="K27" s="111">
        <v>0</v>
      </c>
      <c r="L27" s="111">
        <v>0</v>
      </c>
      <c r="M27" s="111">
        <v>0</v>
      </c>
      <c r="N27" s="111">
        <v>0</v>
      </c>
      <c r="O27" s="111">
        <v>0</v>
      </c>
      <c r="P27" s="111">
        <v>0</v>
      </c>
      <c r="Q27" s="111">
        <v>0</v>
      </c>
      <c r="R27" s="111">
        <v>0</v>
      </c>
      <c r="S27" s="106"/>
      <c r="T27" s="106"/>
      <c r="U27" s="106"/>
      <c r="V27" s="106"/>
      <c r="W27" s="106"/>
      <c r="X27" s="106"/>
      <c r="Y27" s="106"/>
      <c r="Z27" s="106"/>
      <c r="AA27" s="214"/>
      <c r="AB27" s="214"/>
      <c r="AC27" s="214"/>
      <c r="AD27" s="214"/>
      <c r="AE27" s="214"/>
      <c r="AF27" s="214"/>
      <c r="AG27" s="214"/>
      <c r="AH27" s="214"/>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c r="BI27" s="214"/>
    </row>
    <row r="28" spans="1:61" s="187" customFormat="1" outlineLevel="1">
      <c r="A28" s="9"/>
      <c r="B28" s="46"/>
      <c r="C28" s="129">
        <v>0</v>
      </c>
      <c r="D28" s="9"/>
      <c r="E28" s="9"/>
      <c r="F28" s="9"/>
      <c r="G28" s="193">
        <v>0</v>
      </c>
      <c r="H28" s="111">
        <v>0</v>
      </c>
      <c r="I28" s="111">
        <v>0</v>
      </c>
      <c r="J28" s="111">
        <v>0</v>
      </c>
      <c r="K28" s="111">
        <v>0</v>
      </c>
      <c r="L28" s="111">
        <v>0</v>
      </c>
      <c r="M28" s="111">
        <v>0</v>
      </c>
      <c r="N28" s="111">
        <v>0</v>
      </c>
      <c r="O28" s="111">
        <v>0</v>
      </c>
      <c r="P28" s="111">
        <v>0</v>
      </c>
      <c r="Q28" s="111">
        <v>0</v>
      </c>
      <c r="R28" s="111">
        <v>0</v>
      </c>
      <c r="S28" s="106"/>
      <c r="T28" s="106"/>
      <c r="U28" s="106"/>
      <c r="V28" s="106"/>
      <c r="W28" s="106"/>
      <c r="X28" s="106"/>
      <c r="Y28" s="106"/>
      <c r="Z28" s="106"/>
      <c r="AA28" s="214"/>
      <c r="AB28" s="214"/>
      <c r="AC28" s="214"/>
      <c r="AD28" s="214"/>
      <c r="AE28" s="214"/>
      <c r="AF28" s="214"/>
      <c r="AG28" s="214"/>
      <c r="AH28" s="214"/>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c r="BI28" s="214"/>
    </row>
    <row r="29" spans="1:61" s="187" customFormat="1" outlineLevel="1">
      <c r="A29" s="9"/>
      <c r="B29" s="46"/>
      <c r="C29" s="129">
        <v>0</v>
      </c>
      <c r="D29" s="9"/>
      <c r="E29" s="9"/>
      <c r="F29" s="9"/>
      <c r="G29" s="193">
        <v>0</v>
      </c>
      <c r="H29" s="111">
        <v>0</v>
      </c>
      <c r="I29" s="111">
        <v>0</v>
      </c>
      <c r="J29" s="111">
        <v>0</v>
      </c>
      <c r="K29" s="111">
        <v>0</v>
      </c>
      <c r="L29" s="111">
        <v>0</v>
      </c>
      <c r="M29" s="111">
        <v>0</v>
      </c>
      <c r="N29" s="111">
        <v>0</v>
      </c>
      <c r="O29" s="111">
        <v>0</v>
      </c>
      <c r="P29" s="111">
        <v>0</v>
      </c>
      <c r="Q29" s="111">
        <v>0</v>
      </c>
      <c r="R29" s="111">
        <v>0</v>
      </c>
      <c r="S29" s="106"/>
      <c r="T29" s="106"/>
      <c r="U29" s="106"/>
      <c r="V29" s="106"/>
      <c r="W29" s="106"/>
      <c r="X29" s="106"/>
      <c r="Y29" s="106"/>
      <c r="Z29" s="106"/>
      <c r="AA29" s="214"/>
      <c r="AB29" s="214"/>
      <c r="AC29" s="214"/>
      <c r="AD29" s="214"/>
      <c r="AE29" s="214"/>
      <c r="AF29" s="214"/>
      <c r="AG29" s="214"/>
      <c r="AH29" s="214"/>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c r="BI29" s="214"/>
    </row>
    <row r="30" spans="1:61" s="187" customFormat="1" outlineLevel="1">
      <c r="A30" s="9"/>
      <c r="B30" s="46"/>
      <c r="C30" s="129">
        <v>0</v>
      </c>
      <c r="D30" s="9"/>
      <c r="E30" s="9"/>
      <c r="F30" s="9"/>
      <c r="G30" s="193">
        <v>0</v>
      </c>
      <c r="H30" s="111">
        <v>0</v>
      </c>
      <c r="I30" s="111">
        <v>0</v>
      </c>
      <c r="J30" s="111">
        <v>0</v>
      </c>
      <c r="K30" s="111">
        <v>0</v>
      </c>
      <c r="L30" s="111">
        <v>0</v>
      </c>
      <c r="M30" s="111">
        <v>0</v>
      </c>
      <c r="N30" s="111">
        <v>0</v>
      </c>
      <c r="O30" s="111">
        <v>0</v>
      </c>
      <c r="P30" s="111">
        <v>0</v>
      </c>
      <c r="Q30" s="111">
        <v>0</v>
      </c>
      <c r="R30" s="111">
        <v>0</v>
      </c>
      <c r="S30" s="106"/>
      <c r="T30" s="106"/>
      <c r="U30" s="106"/>
      <c r="V30" s="106"/>
      <c r="W30" s="106"/>
      <c r="X30" s="106"/>
      <c r="Y30" s="106"/>
      <c r="Z30" s="106"/>
      <c r="AA30" s="214"/>
      <c r="AB30" s="214"/>
      <c r="AC30" s="214"/>
      <c r="AD30" s="214"/>
      <c r="AE30" s="214"/>
      <c r="AF30" s="214"/>
      <c r="AG30" s="214"/>
      <c r="AH30" s="214"/>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c r="BI30" s="214"/>
    </row>
    <row r="31" spans="1:61" s="187" customFormat="1" outlineLevel="1">
      <c r="A31" s="9"/>
      <c r="B31" s="46"/>
      <c r="C31" s="129">
        <v>0</v>
      </c>
      <c r="D31" s="9"/>
      <c r="E31" s="9"/>
      <c r="F31" s="9"/>
      <c r="G31" s="193">
        <v>0</v>
      </c>
      <c r="H31" s="111">
        <v>0</v>
      </c>
      <c r="I31" s="111">
        <v>0</v>
      </c>
      <c r="J31" s="111">
        <v>0</v>
      </c>
      <c r="K31" s="111">
        <v>0</v>
      </c>
      <c r="L31" s="111">
        <v>0</v>
      </c>
      <c r="M31" s="111">
        <v>0</v>
      </c>
      <c r="N31" s="111">
        <v>0</v>
      </c>
      <c r="O31" s="111">
        <v>0</v>
      </c>
      <c r="P31" s="111">
        <v>0</v>
      </c>
      <c r="Q31" s="111">
        <v>0</v>
      </c>
      <c r="R31" s="111">
        <v>0</v>
      </c>
      <c r="S31" s="106"/>
      <c r="T31" s="106"/>
      <c r="U31" s="106"/>
      <c r="V31" s="106"/>
      <c r="W31" s="106"/>
      <c r="X31" s="106"/>
      <c r="Y31" s="106"/>
      <c r="Z31" s="106"/>
      <c r="AA31" s="214"/>
      <c r="AB31" s="214"/>
      <c r="AC31" s="214"/>
      <c r="AD31" s="214"/>
      <c r="AE31" s="214"/>
      <c r="AF31" s="214"/>
      <c r="AG31" s="214"/>
      <c r="AH31" s="214"/>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c r="BI31" s="214"/>
    </row>
    <row r="32" spans="1:61" s="187" customFormat="1" outlineLevel="1">
      <c r="A32" s="9"/>
      <c r="B32" s="46"/>
      <c r="C32" s="129">
        <v>0</v>
      </c>
      <c r="D32" s="9"/>
      <c r="E32" s="9"/>
      <c r="F32" s="9"/>
      <c r="G32" s="193">
        <v>0</v>
      </c>
      <c r="H32" s="111">
        <v>0</v>
      </c>
      <c r="I32" s="111">
        <v>0</v>
      </c>
      <c r="J32" s="111">
        <v>0</v>
      </c>
      <c r="K32" s="111">
        <v>0</v>
      </c>
      <c r="L32" s="111">
        <v>0</v>
      </c>
      <c r="M32" s="111">
        <v>0</v>
      </c>
      <c r="N32" s="111">
        <v>0</v>
      </c>
      <c r="O32" s="111">
        <v>0</v>
      </c>
      <c r="P32" s="111">
        <v>0</v>
      </c>
      <c r="Q32" s="111">
        <v>0</v>
      </c>
      <c r="R32" s="111">
        <v>0</v>
      </c>
      <c r="S32" s="106"/>
      <c r="T32" s="106"/>
      <c r="U32" s="106"/>
      <c r="V32" s="106"/>
      <c r="W32" s="106"/>
      <c r="X32" s="106"/>
      <c r="Y32" s="106"/>
      <c r="Z32" s="106"/>
      <c r="AA32" s="214"/>
      <c r="AB32" s="214"/>
      <c r="AC32" s="214"/>
      <c r="AD32" s="214"/>
      <c r="AE32" s="214"/>
      <c r="AF32" s="214"/>
      <c r="AG32" s="214"/>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c r="BI32" s="214"/>
    </row>
    <row r="33" spans="1:61" s="187" customFormat="1" outlineLevel="1">
      <c r="A33" s="9"/>
      <c r="B33" s="46"/>
      <c r="C33" s="129">
        <v>0</v>
      </c>
      <c r="D33" s="9"/>
      <c r="E33" s="9"/>
      <c r="F33" s="9"/>
      <c r="G33" s="193">
        <v>0</v>
      </c>
      <c r="H33" s="111">
        <v>0</v>
      </c>
      <c r="I33" s="111">
        <v>0</v>
      </c>
      <c r="J33" s="111">
        <v>0</v>
      </c>
      <c r="K33" s="111">
        <v>0</v>
      </c>
      <c r="L33" s="111">
        <v>0</v>
      </c>
      <c r="M33" s="111">
        <v>0</v>
      </c>
      <c r="N33" s="111">
        <v>0</v>
      </c>
      <c r="O33" s="111">
        <v>0</v>
      </c>
      <c r="P33" s="111">
        <v>0</v>
      </c>
      <c r="Q33" s="111">
        <v>0</v>
      </c>
      <c r="R33" s="111">
        <v>0</v>
      </c>
      <c r="S33" s="106"/>
      <c r="T33" s="106"/>
      <c r="U33" s="106"/>
      <c r="V33" s="106"/>
      <c r="W33" s="106"/>
      <c r="X33" s="106"/>
      <c r="Y33" s="106"/>
      <c r="Z33" s="106"/>
      <c r="AA33" s="214"/>
      <c r="AB33" s="214"/>
      <c r="AC33" s="214"/>
      <c r="AD33" s="214"/>
      <c r="AE33" s="214"/>
      <c r="AF33" s="214"/>
      <c r="AG33" s="214"/>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c r="BI33" s="214"/>
    </row>
    <row r="34" spans="1:61" s="187" customFormat="1" outlineLevel="1">
      <c r="A34" s="9"/>
      <c r="B34" s="46"/>
      <c r="C34" s="129">
        <v>0</v>
      </c>
      <c r="D34" s="9"/>
      <c r="E34" s="9"/>
      <c r="F34" s="9"/>
      <c r="G34" s="193">
        <v>0</v>
      </c>
      <c r="H34" s="111">
        <v>0</v>
      </c>
      <c r="I34" s="111">
        <v>0</v>
      </c>
      <c r="J34" s="111">
        <v>0</v>
      </c>
      <c r="K34" s="111">
        <v>0</v>
      </c>
      <c r="L34" s="111">
        <v>0</v>
      </c>
      <c r="M34" s="111">
        <v>0</v>
      </c>
      <c r="N34" s="111">
        <v>0</v>
      </c>
      <c r="O34" s="111">
        <v>0</v>
      </c>
      <c r="P34" s="111">
        <v>0</v>
      </c>
      <c r="Q34" s="111">
        <v>0</v>
      </c>
      <c r="R34" s="111">
        <v>0</v>
      </c>
      <c r="S34" s="106"/>
      <c r="T34" s="106"/>
      <c r="U34" s="106"/>
      <c r="V34" s="106"/>
      <c r="W34" s="106"/>
      <c r="X34" s="106"/>
      <c r="Y34" s="106"/>
      <c r="Z34" s="106"/>
      <c r="AA34" s="214"/>
      <c r="AB34" s="214"/>
      <c r="AC34" s="214"/>
      <c r="AD34" s="214"/>
      <c r="AE34" s="214"/>
      <c r="AF34" s="214"/>
      <c r="AG34" s="214"/>
      <c r="AH34" s="214"/>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c r="BI34" s="214"/>
    </row>
    <row r="35" spans="1:61" s="187" customFormat="1" outlineLevel="1">
      <c r="A35" s="9"/>
      <c r="B35" s="46"/>
      <c r="C35" s="129">
        <v>0</v>
      </c>
      <c r="D35" s="9"/>
      <c r="E35" s="9"/>
      <c r="F35" s="9"/>
      <c r="G35" s="193">
        <v>0</v>
      </c>
      <c r="H35" s="111">
        <v>0</v>
      </c>
      <c r="I35" s="111">
        <v>0</v>
      </c>
      <c r="J35" s="111">
        <v>0</v>
      </c>
      <c r="K35" s="111">
        <v>0</v>
      </c>
      <c r="L35" s="111">
        <v>0</v>
      </c>
      <c r="M35" s="111">
        <v>0</v>
      </c>
      <c r="N35" s="111">
        <v>0</v>
      </c>
      <c r="O35" s="111">
        <v>0</v>
      </c>
      <c r="P35" s="111">
        <v>0</v>
      </c>
      <c r="Q35" s="111">
        <v>0</v>
      </c>
      <c r="R35" s="111">
        <v>0</v>
      </c>
      <c r="S35" s="106"/>
      <c r="T35" s="106"/>
      <c r="U35" s="106"/>
      <c r="V35" s="106"/>
      <c r="W35" s="106"/>
      <c r="X35" s="106"/>
      <c r="Y35" s="106"/>
      <c r="Z35" s="106"/>
      <c r="AA35" s="214"/>
      <c r="AB35" s="214"/>
      <c r="AC35" s="214"/>
      <c r="AD35" s="214"/>
      <c r="AE35" s="214"/>
      <c r="AF35" s="214"/>
      <c r="AG35" s="214"/>
      <c r="AH35" s="214"/>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c r="BI35" s="214"/>
    </row>
    <row r="36" spans="1:61" s="187" customFormat="1" outlineLevel="1">
      <c r="A36" s="9"/>
      <c r="B36" s="46"/>
      <c r="C36" s="129">
        <v>0</v>
      </c>
      <c r="D36" s="9"/>
      <c r="E36" s="9"/>
      <c r="F36" s="9"/>
      <c r="G36" s="193">
        <v>0</v>
      </c>
      <c r="H36" s="111">
        <v>0</v>
      </c>
      <c r="I36" s="111">
        <v>0</v>
      </c>
      <c r="J36" s="111">
        <v>0</v>
      </c>
      <c r="K36" s="111">
        <v>0</v>
      </c>
      <c r="L36" s="111">
        <v>0</v>
      </c>
      <c r="M36" s="111">
        <v>0</v>
      </c>
      <c r="N36" s="111">
        <v>0</v>
      </c>
      <c r="O36" s="111">
        <v>0</v>
      </c>
      <c r="P36" s="111">
        <v>0</v>
      </c>
      <c r="Q36" s="111">
        <v>0</v>
      </c>
      <c r="R36" s="111">
        <v>0</v>
      </c>
      <c r="S36" s="106"/>
      <c r="T36" s="106"/>
      <c r="U36" s="106"/>
      <c r="V36" s="106"/>
      <c r="W36" s="106"/>
      <c r="X36" s="106"/>
      <c r="Y36" s="106"/>
      <c r="Z36" s="106"/>
      <c r="AA36" s="214"/>
      <c r="AB36" s="214"/>
      <c r="AC36" s="214"/>
      <c r="AD36" s="214"/>
      <c r="AE36" s="214"/>
      <c r="AF36" s="214"/>
      <c r="AG36" s="214"/>
      <c r="AH36" s="214"/>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c r="BI36" s="214"/>
    </row>
    <row r="37" spans="1:61" s="187" customFormat="1" outlineLevel="1">
      <c r="A37" s="9"/>
      <c r="B37" s="46"/>
      <c r="C37" s="129">
        <v>0</v>
      </c>
      <c r="D37" s="9"/>
      <c r="E37" s="9"/>
      <c r="F37" s="9"/>
      <c r="G37" s="193">
        <v>0</v>
      </c>
      <c r="H37" s="111">
        <v>0</v>
      </c>
      <c r="I37" s="111">
        <v>0</v>
      </c>
      <c r="J37" s="111">
        <v>0</v>
      </c>
      <c r="K37" s="111">
        <v>0</v>
      </c>
      <c r="L37" s="111">
        <v>0</v>
      </c>
      <c r="M37" s="111">
        <v>0</v>
      </c>
      <c r="N37" s="111">
        <v>0</v>
      </c>
      <c r="O37" s="111">
        <v>0</v>
      </c>
      <c r="P37" s="111">
        <v>0</v>
      </c>
      <c r="Q37" s="111">
        <v>0</v>
      </c>
      <c r="R37" s="111">
        <v>0</v>
      </c>
      <c r="S37" s="106"/>
      <c r="T37" s="106"/>
      <c r="U37" s="106"/>
      <c r="V37" s="106"/>
      <c r="W37" s="106"/>
      <c r="X37" s="106"/>
      <c r="Y37" s="106"/>
      <c r="Z37" s="106"/>
      <c r="AA37" s="214"/>
      <c r="AB37" s="214"/>
      <c r="AC37" s="214"/>
      <c r="AD37" s="214"/>
      <c r="AE37" s="214"/>
      <c r="AF37" s="214"/>
      <c r="AG37" s="214"/>
      <c r="AH37" s="214"/>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c r="BI37" s="214"/>
    </row>
    <row r="38" spans="1:61" s="187" customFormat="1">
      <c r="A38" s="12"/>
      <c r="B38" s="17"/>
      <c r="C38" s="12"/>
      <c r="D38" s="12"/>
      <c r="E38" s="12"/>
      <c r="F38" s="115"/>
      <c r="G38" s="204"/>
      <c r="H38" s="106"/>
      <c r="I38" s="106"/>
      <c r="J38" s="106"/>
      <c r="K38" s="106"/>
      <c r="L38" s="106"/>
      <c r="M38" s="106"/>
      <c r="N38" s="106"/>
      <c r="O38" s="106"/>
      <c r="P38" s="106"/>
      <c r="Q38" s="106"/>
      <c r="R38" s="106"/>
      <c r="S38" s="106"/>
      <c r="T38" s="106"/>
      <c r="U38" s="106"/>
      <c r="V38" s="106"/>
      <c r="W38" s="106"/>
      <c r="X38" s="106"/>
      <c r="Y38" s="106"/>
      <c r="Z38" s="106"/>
      <c r="AA38" s="214"/>
      <c r="AB38" s="214"/>
      <c r="AC38" s="214"/>
      <c r="AD38" s="214"/>
      <c r="AE38" s="214"/>
      <c r="AF38" s="214"/>
      <c r="AG38" s="214"/>
      <c r="AH38" s="214"/>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c r="BI38" s="214"/>
    </row>
    <row r="39" spans="1:61" s="187" customFormat="1">
      <c r="A39" s="12"/>
      <c r="B39" s="46" t="s">
        <v>68</v>
      </c>
      <c r="C39" s="9"/>
      <c r="D39" s="12"/>
      <c r="E39" s="12"/>
      <c r="F39" s="115"/>
      <c r="G39" s="204">
        <v>102.01499999999999</v>
      </c>
      <c r="H39" s="106">
        <v>103.29831662000001</v>
      </c>
      <c r="I39" s="106">
        <v>113.51682296565326</v>
      </c>
      <c r="J39" s="106">
        <v>127.24363225800472</v>
      </c>
      <c r="K39" s="106">
        <v>91.857436090463182</v>
      </c>
      <c r="L39" s="106">
        <v>112.14</v>
      </c>
      <c r="M39" s="106">
        <v>0</v>
      </c>
      <c r="N39" s="106">
        <v>0</v>
      </c>
      <c r="O39" s="106">
        <v>0</v>
      </c>
      <c r="P39" s="106">
        <v>0</v>
      </c>
      <c r="Q39" s="106">
        <v>0</v>
      </c>
      <c r="R39" s="106"/>
      <c r="S39" s="106"/>
      <c r="T39" s="106"/>
      <c r="U39" s="106"/>
      <c r="V39" s="106"/>
      <c r="W39" s="106"/>
      <c r="X39" s="106"/>
      <c r="Y39" s="106"/>
      <c r="Z39" s="106"/>
      <c r="AA39" s="214"/>
      <c r="AB39" s="214"/>
      <c r="AC39" s="214"/>
      <c r="AD39" s="214"/>
      <c r="AE39" s="214"/>
      <c r="AF39" s="214"/>
      <c r="AG39" s="214"/>
      <c r="AH39" s="214"/>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c r="BI39" s="214"/>
    </row>
    <row r="40" spans="1:61" s="187" customFormat="1" outlineLevel="1">
      <c r="A40" s="12"/>
      <c r="B40" s="9"/>
      <c r="C40" s="129" t="s">
        <v>121</v>
      </c>
      <c r="D40" s="12"/>
      <c r="E40" s="12"/>
      <c r="F40" s="115"/>
      <c r="G40" s="204">
        <v>75.370999999999995</v>
      </c>
      <c r="H40" s="106">
        <v>90.344980505123758</v>
      </c>
      <c r="I40" s="106">
        <v>98.320428527114714</v>
      </c>
      <c r="J40" s="106">
        <v>103.7539594805359</v>
      </c>
      <c r="K40" s="106">
        <v>77.663486793848918</v>
      </c>
      <c r="L40" s="106">
        <v>83.55</v>
      </c>
      <c r="M40" s="106">
        <v>0</v>
      </c>
      <c r="N40" s="106">
        <v>0</v>
      </c>
      <c r="O40" s="106">
        <v>0</v>
      </c>
      <c r="P40" s="106">
        <v>0</v>
      </c>
      <c r="Q40" s="106">
        <v>0</v>
      </c>
      <c r="R40" s="106"/>
      <c r="S40" s="106"/>
      <c r="T40" s="106"/>
      <c r="U40" s="106"/>
      <c r="V40" s="106"/>
      <c r="W40" s="106"/>
      <c r="X40" s="106"/>
      <c r="Y40" s="106"/>
      <c r="Z40" s="106"/>
      <c r="AA40" s="214"/>
      <c r="AB40" s="214"/>
      <c r="AC40" s="214"/>
      <c r="AD40" s="214"/>
      <c r="AE40" s="214"/>
      <c r="AF40" s="214"/>
      <c r="AG40" s="214"/>
      <c r="AH40" s="214"/>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c r="BI40" s="214"/>
    </row>
    <row r="41" spans="1:61" s="187" customFormat="1" outlineLevel="1">
      <c r="A41" s="12"/>
      <c r="B41" s="46"/>
      <c r="C41" s="129" t="s">
        <v>122</v>
      </c>
      <c r="D41" s="12"/>
      <c r="E41" s="12"/>
      <c r="F41" s="115"/>
      <c r="G41" s="204">
        <v>8.7110000000000003</v>
      </c>
      <c r="H41" s="106">
        <v>8.5151679122195496</v>
      </c>
      <c r="I41" s="106">
        <v>10.509459124364371</v>
      </c>
      <c r="J41" s="106">
        <v>9.6098859888351349</v>
      </c>
      <c r="K41" s="106">
        <v>11.311116207187315</v>
      </c>
      <c r="L41" s="106">
        <v>15.29</v>
      </c>
      <c r="M41" s="106">
        <v>0</v>
      </c>
      <c r="N41" s="106">
        <v>0</v>
      </c>
      <c r="O41" s="106">
        <v>0</v>
      </c>
      <c r="P41" s="106">
        <v>0</v>
      </c>
      <c r="Q41" s="106">
        <v>0</v>
      </c>
      <c r="R41" s="106"/>
      <c r="S41" s="106"/>
      <c r="T41" s="106"/>
      <c r="U41" s="106"/>
      <c r="V41" s="106"/>
      <c r="W41" s="106"/>
      <c r="X41" s="106"/>
      <c r="Y41" s="106"/>
      <c r="Z41" s="106"/>
      <c r="AA41" s="214"/>
      <c r="AB41" s="214"/>
      <c r="AC41" s="214"/>
      <c r="AD41" s="214"/>
      <c r="AE41" s="214"/>
      <c r="AF41" s="214"/>
      <c r="AG41" s="214"/>
      <c r="AH41" s="214"/>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c r="BI41" s="214"/>
    </row>
    <row r="42" spans="1:61" s="187" customFormat="1" outlineLevel="1">
      <c r="A42" s="12"/>
      <c r="B42" s="46"/>
      <c r="C42" s="129" t="s">
        <v>123</v>
      </c>
      <c r="D42" s="12"/>
      <c r="E42" s="12"/>
      <c r="F42" s="115"/>
      <c r="G42" s="204">
        <v>0</v>
      </c>
      <c r="H42" s="106">
        <v>-0.75918233999999996</v>
      </c>
      <c r="I42" s="106">
        <v>0</v>
      </c>
      <c r="J42" s="106">
        <v>0</v>
      </c>
      <c r="K42" s="106">
        <v>0</v>
      </c>
      <c r="L42" s="106">
        <v>0</v>
      </c>
      <c r="M42" s="106">
        <v>0</v>
      </c>
      <c r="N42" s="106">
        <v>0</v>
      </c>
      <c r="O42" s="106">
        <v>0</v>
      </c>
      <c r="P42" s="106">
        <v>0</v>
      </c>
      <c r="Q42" s="106">
        <v>0</v>
      </c>
      <c r="R42" s="106"/>
      <c r="S42" s="106"/>
      <c r="T42" s="106"/>
      <c r="U42" s="106"/>
      <c r="V42" s="106"/>
      <c r="W42" s="106"/>
      <c r="X42" s="106"/>
      <c r="Y42" s="106"/>
      <c r="Z42" s="106"/>
      <c r="AA42" s="214"/>
      <c r="AB42" s="214"/>
      <c r="AC42" s="214"/>
      <c r="AD42" s="214"/>
      <c r="AE42" s="214"/>
      <c r="AF42" s="214"/>
      <c r="AG42" s="214"/>
      <c r="AH42" s="214"/>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c r="BI42" s="214"/>
    </row>
    <row r="43" spans="1:61" s="187" customFormat="1" outlineLevel="1">
      <c r="A43" s="12"/>
      <c r="B43" s="46"/>
      <c r="C43" s="129" t="s">
        <v>124</v>
      </c>
      <c r="D43" s="12"/>
      <c r="E43" s="12"/>
      <c r="F43" s="115"/>
      <c r="G43" s="204">
        <v>0.16700000000000001</v>
      </c>
      <c r="H43" s="106">
        <v>0.15042731149188032</v>
      </c>
      <c r="I43" s="106">
        <v>0.39470883272000595</v>
      </c>
      <c r="J43" s="106">
        <v>0.40925550440670461</v>
      </c>
      <c r="K43" s="106">
        <v>0.2380900397714914</v>
      </c>
      <c r="L43" s="106">
        <v>0.51</v>
      </c>
      <c r="M43" s="106">
        <v>0</v>
      </c>
      <c r="N43" s="106">
        <v>0</v>
      </c>
      <c r="O43" s="106">
        <v>0</v>
      </c>
      <c r="P43" s="106">
        <v>0</v>
      </c>
      <c r="Q43" s="106">
        <v>0</v>
      </c>
      <c r="R43" s="106"/>
      <c r="S43" s="106"/>
      <c r="T43" s="106"/>
      <c r="U43" s="106"/>
      <c r="V43" s="106"/>
      <c r="W43" s="106"/>
      <c r="X43" s="106"/>
      <c r="Y43" s="106"/>
      <c r="Z43" s="106"/>
      <c r="AA43" s="214"/>
      <c r="AB43" s="214"/>
      <c r="AC43" s="214"/>
      <c r="AD43" s="214"/>
      <c r="AE43" s="214"/>
      <c r="AF43" s="214"/>
      <c r="AG43" s="214"/>
      <c r="AH43" s="214"/>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c r="BI43" s="214"/>
    </row>
    <row r="44" spans="1:61" s="187" customFormat="1" outlineLevel="1">
      <c r="A44" s="12"/>
      <c r="B44" s="46"/>
      <c r="C44" s="129" t="s">
        <v>125</v>
      </c>
      <c r="D44" s="12"/>
      <c r="E44" s="12"/>
      <c r="F44" s="115"/>
      <c r="G44" s="204">
        <v>0.05</v>
      </c>
      <c r="H44" s="106">
        <v>0.87310144948076329</v>
      </c>
      <c r="I44" s="106">
        <v>0.40761449155181118</v>
      </c>
      <c r="J44" s="106">
        <v>11.286109046466432</v>
      </c>
      <c r="K44" s="106">
        <v>0.52391299999999996</v>
      </c>
      <c r="L44" s="106">
        <v>8.6300000000000008</v>
      </c>
      <c r="M44" s="106">
        <v>0</v>
      </c>
      <c r="N44" s="106">
        <v>0</v>
      </c>
      <c r="O44" s="106">
        <v>0</v>
      </c>
      <c r="P44" s="106">
        <v>0</v>
      </c>
      <c r="Q44" s="106">
        <v>0</v>
      </c>
      <c r="R44" s="106"/>
      <c r="S44" s="106"/>
      <c r="T44" s="106"/>
      <c r="U44" s="106"/>
      <c r="V44" s="106"/>
      <c r="W44" s="106"/>
      <c r="X44" s="106"/>
      <c r="Y44" s="106"/>
      <c r="Z44" s="106"/>
      <c r="AA44" s="214"/>
      <c r="AB44" s="214"/>
      <c r="AC44" s="214"/>
      <c r="AD44" s="214"/>
      <c r="AE44" s="214"/>
      <c r="AF44" s="214"/>
      <c r="AG44" s="214"/>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c r="BI44" s="214"/>
    </row>
    <row r="45" spans="1:61" s="187" customFormat="1" outlineLevel="1">
      <c r="A45" s="12"/>
      <c r="B45" s="46"/>
      <c r="C45" s="129" t="s">
        <v>126</v>
      </c>
      <c r="D45" s="12"/>
      <c r="E45" s="12"/>
      <c r="F45" s="115"/>
      <c r="G45" s="204">
        <v>17.716000000000001</v>
      </c>
      <c r="H45" s="106">
        <v>4.1738217816840493</v>
      </c>
      <c r="I45" s="106">
        <v>3.8846119899023606</v>
      </c>
      <c r="J45" s="106">
        <v>2.184422237760558</v>
      </c>
      <c r="K45" s="106">
        <v>2.1208300496554657</v>
      </c>
      <c r="L45" s="106">
        <v>4.16</v>
      </c>
      <c r="M45" s="106">
        <v>0</v>
      </c>
      <c r="N45" s="106">
        <v>0</v>
      </c>
      <c r="O45" s="106">
        <v>0</v>
      </c>
      <c r="P45" s="106">
        <v>0</v>
      </c>
      <c r="Q45" s="106">
        <v>0</v>
      </c>
      <c r="R45" s="106"/>
      <c r="S45" s="106"/>
      <c r="T45" s="106"/>
      <c r="U45" s="106"/>
      <c r="V45" s="106"/>
      <c r="W45" s="106"/>
      <c r="X45" s="106"/>
      <c r="Y45" s="106"/>
      <c r="Z45" s="106"/>
      <c r="AA45" s="214"/>
      <c r="AB45" s="214"/>
      <c r="AC45" s="214"/>
      <c r="AD45" s="214"/>
      <c r="AE45" s="214"/>
      <c r="AF45" s="214"/>
      <c r="AG45" s="214"/>
      <c r="AH45" s="214"/>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c r="BI45" s="214"/>
    </row>
    <row r="46" spans="1:61" s="187" customFormat="1" outlineLevel="1">
      <c r="A46" s="12"/>
      <c r="B46" s="46"/>
      <c r="C46" s="129" t="s">
        <v>127</v>
      </c>
      <c r="D46" s="12"/>
      <c r="E46" s="12"/>
      <c r="F46" s="115"/>
      <c r="G46" s="204">
        <v>0</v>
      </c>
      <c r="H46" s="106">
        <v>0</v>
      </c>
      <c r="I46" s="106">
        <v>0</v>
      </c>
      <c r="J46" s="106">
        <v>0</v>
      </c>
      <c r="K46" s="106">
        <v>0</v>
      </c>
      <c r="L46" s="106">
        <v>0</v>
      </c>
      <c r="M46" s="106">
        <v>0</v>
      </c>
      <c r="N46" s="106">
        <v>0</v>
      </c>
      <c r="O46" s="106">
        <v>0</v>
      </c>
      <c r="P46" s="106">
        <v>0</v>
      </c>
      <c r="Q46" s="106">
        <v>0</v>
      </c>
      <c r="R46" s="106"/>
      <c r="S46" s="106"/>
      <c r="T46" s="106"/>
      <c r="U46" s="106"/>
      <c r="V46" s="106"/>
      <c r="W46" s="106"/>
      <c r="X46" s="106"/>
      <c r="Y46" s="106"/>
      <c r="Z46" s="106"/>
      <c r="AA46" s="214"/>
      <c r="AB46" s="214"/>
      <c r="AC46" s="214"/>
      <c r="AD46" s="214"/>
      <c r="AE46" s="214"/>
      <c r="AF46" s="214"/>
      <c r="AG46" s="214"/>
      <c r="AH46" s="214"/>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c r="BI46" s="214"/>
    </row>
    <row r="47" spans="1:61" s="187" customFormat="1" outlineLevel="1">
      <c r="A47" s="12"/>
      <c r="B47" s="46"/>
      <c r="C47" s="129" t="s">
        <v>128</v>
      </c>
      <c r="D47" s="12"/>
      <c r="E47" s="12"/>
      <c r="F47" s="115"/>
      <c r="G47" s="204">
        <v>0</v>
      </c>
      <c r="H47" s="106">
        <v>0</v>
      </c>
      <c r="I47" s="106">
        <v>0</v>
      </c>
      <c r="J47" s="106">
        <v>0</v>
      </c>
      <c r="K47" s="106">
        <v>0</v>
      </c>
      <c r="L47" s="106">
        <v>0</v>
      </c>
      <c r="M47" s="106">
        <v>0</v>
      </c>
      <c r="N47" s="106">
        <v>0</v>
      </c>
      <c r="O47" s="106">
        <v>0</v>
      </c>
      <c r="P47" s="106">
        <v>0</v>
      </c>
      <c r="Q47" s="106">
        <v>0</v>
      </c>
      <c r="R47" s="106"/>
      <c r="S47" s="106"/>
      <c r="T47" s="106"/>
      <c r="U47" s="106"/>
      <c r="V47" s="106"/>
      <c r="W47" s="106"/>
      <c r="X47" s="106"/>
      <c r="Y47" s="106"/>
      <c r="Z47" s="106"/>
      <c r="AA47" s="214"/>
      <c r="AB47" s="214"/>
      <c r="AC47" s="214"/>
      <c r="AD47" s="214"/>
      <c r="AE47" s="214"/>
      <c r="AF47" s="214"/>
      <c r="AG47" s="214"/>
      <c r="AH47" s="214"/>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c r="BI47" s="214"/>
    </row>
    <row r="48" spans="1:61" s="187" customFormat="1" outlineLevel="1">
      <c r="A48" s="12"/>
      <c r="B48" s="46"/>
      <c r="C48" s="129">
        <v>0</v>
      </c>
      <c r="D48" s="12"/>
      <c r="E48" s="12"/>
      <c r="F48" s="115"/>
      <c r="G48" s="204">
        <v>0</v>
      </c>
      <c r="H48" s="106">
        <v>0</v>
      </c>
      <c r="I48" s="106">
        <v>0</v>
      </c>
      <c r="J48" s="106">
        <v>0</v>
      </c>
      <c r="K48" s="106">
        <v>0</v>
      </c>
      <c r="L48" s="106">
        <v>0</v>
      </c>
      <c r="M48" s="106">
        <v>0</v>
      </c>
      <c r="N48" s="106">
        <v>0</v>
      </c>
      <c r="O48" s="106">
        <v>0</v>
      </c>
      <c r="P48" s="106">
        <v>0</v>
      </c>
      <c r="Q48" s="106">
        <v>0</v>
      </c>
      <c r="R48" s="106"/>
      <c r="S48" s="106"/>
      <c r="T48" s="106"/>
      <c r="U48" s="106"/>
      <c r="V48" s="106"/>
      <c r="W48" s="106"/>
      <c r="X48" s="106"/>
      <c r="Y48" s="106"/>
      <c r="Z48" s="106"/>
      <c r="AA48" s="214"/>
      <c r="AB48" s="214"/>
      <c r="AC48" s="214"/>
      <c r="AD48" s="214"/>
      <c r="AE48" s="214"/>
      <c r="AF48" s="214"/>
      <c r="AG48" s="214"/>
      <c r="AH48" s="214"/>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c r="BI48" s="214"/>
    </row>
    <row r="49" spans="1:61" s="187" customFormat="1" outlineLevel="1">
      <c r="A49" s="12"/>
      <c r="B49" s="46"/>
      <c r="C49" s="129">
        <v>0</v>
      </c>
      <c r="D49" s="12"/>
      <c r="E49" s="12"/>
      <c r="F49" s="115"/>
      <c r="G49" s="204">
        <v>0</v>
      </c>
      <c r="H49" s="106">
        <v>0</v>
      </c>
      <c r="I49" s="106">
        <v>0</v>
      </c>
      <c r="J49" s="106">
        <v>0</v>
      </c>
      <c r="K49" s="106">
        <v>0</v>
      </c>
      <c r="L49" s="106">
        <v>0</v>
      </c>
      <c r="M49" s="106">
        <v>0</v>
      </c>
      <c r="N49" s="106">
        <v>0</v>
      </c>
      <c r="O49" s="106">
        <v>0</v>
      </c>
      <c r="P49" s="106">
        <v>0</v>
      </c>
      <c r="Q49" s="106">
        <v>0</v>
      </c>
      <c r="R49" s="106"/>
      <c r="S49" s="106"/>
      <c r="T49" s="106"/>
      <c r="U49" s="106"/>
      <c r="V49" s="106"/>
      <c r="W49" s="106"/>
      <c r="X49" s="106"/>
      <c r="Y49" s="106"/>
      <c r="Z49" s="106"/>
      <c r="AA49" s="214"/>
      <c r="AB49" s="214"/>
      <c r="AC49" s="214"/>
      <c r="AD49" s="214"/>
      <c r="AE49" s="214"/>
      <c r="AF49" s="214"/>
      <c r="AG49" s="214"/>
      <c r="AH49" s="214"/>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c r="BI49" s="214"/>
    </row>
    <row r="50" spans="1:61" s="187" customFormat="1" outlineLevel="1">
      <c r="A50" s="12"/>
      <c r="B50" s="46"/>
      <c r="C50" s="129">
        <v>0</v>
      </c>
      <c r="D50" s="12"/>
      <c r="E50" s="12"/>
      <c r="F50" s="115"/>
      <c r="G50" s="204">
        <v>0</v>
      </c>
      <c r="H50" s="106">
        <v>0</v>
      </c>
      <c r="I50" s="106">
        <v>0</v>
      </c>
      <c r="J50" s="106">
        <v>0</v>
      </c>
      <c r="K50" s="106">
        <v>0</v>
      </c>
      <c r="L50" s="106">
        <v>0</v>
      </c>
      <c r="M50" s="106">
        <v>0</v>
      </c>
      <c r="N50" s="106">
        <v>0</v>
      </c>
      <c r="O50" s="106">
        <v>0</v>
      </c>
      <c r="P50" s="106">
        <v>0</v>
      </c>
      <c r="Q50" s="106">
        <v>0</v>
      </c>
      <c r="R50" s="106"/>
      <c r="S50" s="106"/>
      <c r="T50" s="106"/>
      <c r="U50" s="106"/>
      <c r="V50" s="106"/>
      <c r="W50" s="106"/>
      <c r="X50" s="106"/>
      <c r="Y50" s="106"/>
      <c r="Z50" s="106"/>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c r="BI50" s="214"/>
    </row>
    <row r="51" spans="1:61" s="187" customFormat="1" outlineLevel="1">
      <c r="A51" s="12"/>
      <c r="B51" s="46"/>
      <c r="C51" s="129">
        <v>0</v>
      </c>
      <c r="D51" s="12"/>
      <c r="E51" s="12"/>
      <c r="F51" s="115"/>
      <c r="G51" s="204">
        <v>0</v>
      </c>
      <c r="H51" s="106">
        <v>0</v>
      </c>
      <c r="I51" s="106">
        <v>0</v>
      </c>
      <c r="J51" s="106">
        <v>0</v>
      </c>
      <c r="K51" s="106">
        <v>0</v>
      </c>
      <c r="L51" s="106">
        <v>0</v>
      </c>
      <c r="M51" s="106">
        <v>0</v>
      </c>
      <c r="N51" s="106">
        <v>0</v>
      </c>
      <c r="O51" s="106">
        <v>0</v>
      </c>
      <c r="P51" s="106">
        <v>0</v>
      </c>
      <c r="Q51" s="106">
        <v>0</v>
      </c>
      <c r="R51" s="106"/>
      <c r="S51" s="106"/>
      <c r="T51" s="106"/>
      <c r="U51" s="106"/>
      <c r="V51" s="106"/>
      <c r="W51" s="106"/>
      <c r="X51" s="106"/>
      <c r="Y51" s="106"/>
      <c r="Z51" s="106"/>
      <c r="AA51" s="214"/>
      <c r="AB51" s="214"/>
      <c r="AC51" s="214"/>
      <c r="AD51" s="214"/>
      <c r="AE51" s="214"/>
      <c r="AF51" s="214"/>
      <c r="AG51" s="214"/>
      <c r="AH51" s="214"/>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c r="BI51" s="214"/>
    </row>
    <row r="52" spans="1:61" s="187" customFormat="1" outlineLevel="1">
      <c r="A52" s="12"/>
      <c r="B52" s="46"/>
      <c r="C52" s="129">
        <v>0</v>
      </c>
      <c r="D52" s="12"/>
      <c r="E52" s="12"/>
      <c r="F52" s="115"/>
      <c r="G52" s="204">
        <v>0</v>
      </c>
      <c r="H52" s="106">
        <v>0</v>
      </c>
      <c r="I52" s="106">
        <v>0</v>
      </c>
      <c r="J52" s="106">
        <v>0</v>
      </c>
      <c r="K52" s="106">
        <v>0</v>
      </c>
      <c r="L52" s="106">
        <v>0</v>
      </c>
      <c r="M52" s="106">
        <v>0</v>
      </c>
      <c r="N52" s="106">
        <v>0</v>
      </c>
      <c r="O52" s="106">
        <v>0</v>
      </c>
      <c r="P52" s="106">
        <v>0</v>
      </c>
      <c r="Q52" s="106">
        <v>0</v>
      </c>
      <c r="R52" s="106"/>
      <c r="S52" s="106"/>
      <c r="T52" s="106"/>
      <c r="U52" s="106"/>
      <c r="V52" s="106"/>
      <c r="W52" s="106"/>
      <c r="X52" s="106"/>
      <c r="Y52" s="106"/>
      <c r="Z52" s="106"/>
      <c r="AA52" s="214"/>
      <c r="AB52" s="214"/>
      <c r="AC52" s="214"/>
      <c r="AD52" s="214"/>
      <c r="AE52" s="214"/>
      <c r="AF52" s="214"/>
      <c r="AG52" s="214"/>
      <c r="AH52" s="214"/>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c r="BI52" s="214"/>
    </row>
    <row r="53" spans="1:61" s="187" customFormat="1" outlineLevel="1">
      <c r="A53" s="12"/>
      <c r="B53" s="46"/>
      <c r="C53" s="129">
        <v>0</v>
      </c>
      <c r="D53" s="12"/>
      <c r="E53" s="12"/>
      <c r="F53" s="115"/>
      <c r="G53" s="204">
        <v>0</v>
      </c>
      <c r="H53" s="106">
        <v>0</v>
      </c>
      <c r="I53" s="106">
        <v>0</v>
      </c>
      <c r="J53" s="106">
        <v>0</v>
      </c>
      <c r="K53" s="106">
        <v>0</v>
      </c>
      <c r="L53" s="106">
        <v>0</v>
      </c>
      <c r="M53" s="106">
        <v>0</v>
      </c>
      <c r="N53" s="106">
        <v>0</v>
      </c>
      <c r="O53" s="106">
        <v>0</v>
      </c>
      <c r="P53" s="106">
        <v>0</v>
      </c>
      <c r="Q53" s="106">
        <v>0</v>
      </c>
      <c r="R53" s="106"/>
      <c r="S53" s="106"/>
      <c r="T53" s="106"/>
      <c r="U53" s="106"/>
      <c r="V53" s="106"/>
      <c r="W53" s="106"/>
      <c r="X53" s="106"/>
      <c r="Y53" s="106"/>
      <c r="Z53" s="106"/>
      <c r="AA53" s="214"/>
      <c r="AB53" s="214"/>
      <c r="AC53" s="214"/>
      <c r="AD53" s="214"/>
      <c r="AE53" s="214"/>
      <c r="AF53" s="214"/>
      <c r="AG53" s="214"/>
      <c r="AH53" s="214"/>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c r="BI53" s="214"/>
    </row>
    <row r="54" spans="1:61" s="187" customFormat="1" outlineLevel="1">
      <c r="A54" s="12"/>
      <c r="B54" s="46"/>
      <c r="C54" s="129">
        <v>0</v>
      </c>
      <c r="D54" s="12"/>
      <c r="E54" s="12"/>
      <c r="F54" s="115"/>
      <c r="G54" s="204">
        <v>0</v>
      </c>
      <c r="H54" s="106">
        <v>0</v>
      </c>
      <c r="I54" s="106">
        <v>0</v>
      </c>
      <c r="J54" s="106">
        <v>0</v>
      </c>
      <c r="K54" s="106">
        <v>0</v>
      </c>
      <c r="L54" s="106">
        <v>0</v>
      </c>
      <c r="M54" s="106">
        <v>0</v>
      </c>
      <c r="N54" s="106">
        <v>0</v>
      </c>
      <c r="O54" s="106">
        <v>0</v>
      </c>
      <c r="P54" s="106">
        <v>0</v>
      </c>
      <c r="Q54" s="106">
        <v>0</v>
      </c>
      <c r="R54" s="106"/>
      <c r="S54" s="106"/>
      <c r="T54" s="106"/>
      <c r="U54" s="106"/>
      <c r="V54" s="106"/>
      <c r="W54" s="106"/>
      <c r="X54" s="106"/>
      <c r="Y54" s="106"/>
      <c r="Z54" s="106"/>
      <c r="AA54" s="214"/>
      <c r="AB54" s="214"/>
      <c r="AC54" s="214"/>
      <c r="AD54" s="214"/>
      <c r="AE54" s="214"/>
      <c r="AF54" s="214"/>
      <c r="AG54" s="214"/>
      <c r="AH54" s="214"/>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c r="BI54" s="214"/>
    </row>
    <row r="55" spans="1:61" s="187" customFormat="1" outlineLevel="1">
      <c r="A55" s="12"/>
      <c r="B55" s="46"/>
      <c r="C55" s="129">
        <v>0</v>
      </c>
      <c r="D55" s="12"/>
      <c r="E55" s="12"/>
      <c r="F55" s="115"/>
      <c r="G55" s="204">
        <v>0</v>
      </c>
      <c r="H55" s="106">
        <v>0</v>
      </c>
      <c r="I55" s="106">
        <v>0</v>
      </c>
      <c r="J55" s="106">
        <v>0</v>
      </c>
      <c r="K55" s="106">
        <v>0</v>
      </c>
      <c r="L55" s="106">
        <v>0</v>
      </c>
      <c r="M55" s="106">
        <v>0</v>
      </c>
      <c r="N55" s="106">
        <v>0</v>
      </c>
      <c r="O55" s="106">
        <v>0</v>
      </c>
      <c r="P55" s="106">
        <v>0</v>
      </c>
      <c r="Q55" s="106">
        <v>0</v>
      </c>
      <c r="R55" s="106"/>
      <c r="S55" s="106"/>
      <c r="T55" s="106"/>
      <c r="U55" s="106"/>
      <c r="V55" s="106"/>
      <c r="W55" s="106"/>
      <c r="X55" s="106"/>
      <c r="Y55" s="106"/>
      <c r="Z55" s="106"/>
      <c r="AA55" s="214"/>
      <c r="AB55" s="214"/>
      <c r="AC55" s="214"/>
      <c r="AD55" s="214"/>
      <c r="AE55" s="214"/>
      <c r="AF55" s="214"/>
      <c r="AG55" s="214"/>
      <c r="AH55" s="214"/>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4"/>
      <c r="BI55" s="214"/>
    </row>
    <row r="56" spans="1:61" s="187" customFormat="1" outlineLevel="1">
      <c r="A56" s="12"/>
      <c r="B56" s="46"/>
      <c r="C56" s="129">
        <v>0</v>
      </c>
      <c r="D56" s="12"/>
      <c r="E56" s="12"/>
      <c r="F56" s="115"/>
      <c r="G56" s="204">
        <v>0</v>
      </c>
      <c r="H56" s="106">
        <v>0</v>
      </c>
      <c r="I56" s="106">
        <v>0</v>
      </c>
      <c r="J56" s="106">
        <v>0</v>
      </c>
      <c r="K56" s="106">
        <v>0</v>
      </c>
      <c r="L56" s="106">
        <v>0</v>
      </c>
      <c r="M56" s="106">
        <v>0</v>
      </c>
      <c r="N56" s="106">
        <v>0</v>
      </c>
      <c r="O56" s="106">
        <v>0</v>
      </c>
      <c r="P56" s="106">
        <v>0</v>
      </c>
      <c r="Q56" s="106">
        <v>0</v>
      </c>
      <c r="R56" s="106"/>
      <c r="S56" s="106"/>
      <c r="T56" s="106"/>
      <c r="U56" s="106"/>
      <c r="V56" s="106"/>
      <c r="W56" s="106"/>
      <c r="X56" s="106"/>
      <c r="Y56" s="106"/>
      <c r="Z56" s="106"/>
      <c r="AA56" s="214"/>
      <c r="AB56" s="214"/>
      <c r="AC56" s="214"/>
      <c r="AD56" s="214"/>
      <c r="AE56" s="214"/>
      <c r="AF56" s="214"/>
      <c r="AG56" s="214"/>
      <c r="AH56" s="214"/>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c r="BI56" s="214"/>
    </row>
    <row r="57" spans="1:61" s="187" customFormat="1" outlineLevel="1">
      <c r="A57" s="12"/>
      <c r="B57" s="46"/>
      <c r="C57" s="129">
        <v>0</v>
      </c>
      <c r="D57" s="12"/>
      <c r="E57" s="12"/>
      <c r="F57" s="115"/>
      <c r="G57" s="204">
        <v>0</v>
      </c>
      <c r="H57" s="106">
        <v>0</v>
      </c>
      <c r="I57" s="106">
        <v>0</v>
      </c>
      <c r="J57" s="106">
        <v>0</v>
      </c>
      <c r="K57" s="106">
        <v>0</v>
      </c>
      <c r="L57" s="106">
        <v>0</v>
      </c>
      <c r="M57" s="106">
        <v>0</v>
      </c>
      <c r="N57" s="106">
        <v>0</v>
      </c>
      <c r="O57" s="106">
        <v>0</v>
      </c>
      <c r="P57" s="106">
        <v>0</v>
      </c>
      <c r="Q57" s="106">
        <v>0</v>
      </c>
      <c r="R57" s="106"/>
      <c r="S57" s="106"/>
      <c r="T57" s="106"/>
      <c r="U57" s="106"/>
      <c r="V57" s="106"/>
      <c r="W57" s="106"/>
      <c r="X57" s="106"/>
      <c r="Y57" s="106"/>
      <c r="Z57" s="106"/>
      <c r="AA57" s="214"/>
      <c r="AB57" s="214"/>
      <c r="AC57" s="214"/>
      <c r="AD57" s="214"/>
      <c r="AE57" s="214"/>
      <c r="AF57" s="214"/>
      <c r="AG57" s="214"/>
      <c r="AH57" s="214"/>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c r="BI57" s="214"/>
    </row>
    <row r="58" spans="1:61" s="187" customFormat="1" outlineLevel="1">
      <c r="A58" s="12"/>
      <c r="B58" s="46"/>
      <c r="C58" s="129">
        <v>0</v>
      </c>
      <c r="D58" s="12"/>
      <c r="E58" s="12"/>
      <c r="F58" s="115"/>
      <c r="G58" s="204">
        <v>0</v>
      </c>
      <c r="H58" s="106">
        <v>0</v>
      </c>
      <c r="I58" s="106">
        <v>0</v>
      </c>
      <c r="J58" s="106">
        <v>0</v>
      </c>
      <c r="K58" s="106">
        <v>0</v>
      </c>
      <c r="L58" s="106">
        <v>0</v>
      </c>
      <c r="M58" s="106">
        <v>0</v>
      </c>
      <c r="N58" s="106">
        <v>0</v>
      </c>
      <c r="O58" s="106">
        <v>0</v>
      </c>
      <c r="P58" s="106">
        <v>0</v>
      </c>
      <c r="Q58" s="106">
        <v>0</v>
      </c>
      <c r="R58" s="106"/>
      <c r="S58" s="106"/>
      <c r="T58" s="106"/>
      <c r="U58" s="106"/>
      <c r="V58" s="106"/>
      <c r="W58" s="106"/>
      <c r="X58" s="106"/>
      <c r="Y58" s="106"/>
      <c r="Z58" s="106"/>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c r="BI58" s="214"/>
    </row>
    <row r="59" spans="1:61" s="187" customFormat="1" outlineLevel="1">
      <c r="A59" s="12"/>
      <c r="B59" s="46"/>
      <c r="C59" s="129">
        <v>0</v>
      </c>
      <c r="D59" s="12"/>
      <c r="E59" s="12"/>
      <c r="F59" s="115"/>
      <c r="G59" s="204">
        <v>0</v>
      </c>
      <c r="H59" s="106">
        <v>0</v>
      </c>
      <c r="I59" s="106">
        <v>0</v>
      </c>
      <c r="J59" s="106">
        <v>0</v>
      </c>
      <c r="K59" s="106">
        <v>0</v>
      </c>
      <c r="L59" s="106">
        <v>0</v>
      </c>
      <c r="M59" s="106">
        <v>0</v>
      </c>
      <c r="N59" s="106">
        <v>0</v>
      </c>
      <c r="O59" s="106">
        <v>0</v>
      </c>
      <c r="P59" s="106">
        <v>0</v>
      </c>
      <c r="Q59" s="106">
        <v>0</v>
      </c>
      <c r="R59" s="106"/>
      <c r="S59" s="106"/>
      <c r="T59" s="106"/>
      <c r="U59" s="106"/>
      <c r="V59" s="106"/>
      <c r="W59" s="106"/>
      <c r="X59" s="106"/>
      <c r="Y59" s="106"/>
      <c r="Z59" s="106"/>
      <c r="AA59" s="214"/>
      <c r="AB59" s="214"/>
      <c r="AC59" s="214"/>
      <c r="AD59" s="214"/>
      <c r="AE59" s="214"/>
      <c r="AF59" s="214"/>
      <c r="AG59" s="214"/>
      <c r="AH59" s="214"/>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c r="BI59" s="214"/>
    </row>
    <row r="60" spans="1:61" s="187" customFormat="1" outlineLevel="1">
      <c r="A60" s="12"/>
      <c r="B60" s="46"/>
      <c r="C60" s="129">
        <v>0</v>
      </c>
      <c r="D60" s="12"/>
      <c r="E60" s="12"/>
      <c r="F60" s="115"/>
      <c r="G60" s="204">
        <v>0</v>
      </c>
      <c r="H60" s="106">
        <v>0</v>
      </c>
      <c r="I60" s="106">
        <v>0</v>
      </c>
      <c r="J60" s="106">
        <v>0</v>
      </c>
      <c r="K60" s="106">
        <v>0</v>
      </c>
      <c r="L60" s="106">
        <v>0</v>
      </c>
      <c r="M60" s="106">
        <v>0</v>
      </c>
      <c r="N60" s="106">
        <v>0</v>
      </c>
      <c r="O60" s="106">
        <v>0</v>
      </c>
      <c r="P60" s="106">
        <v>0</v>
      </c>
      <c r="Q60" s="106">
        <v>0</v>
      </c>
      <c r="R60" s="106"/>
      <c r="S60" s="106"/>
      <c r="T60" s="106"/>
      <c r="U60" s="106"/>
      <c r="V60" s="106"/>
      <c r="W60" s="106"/>
      <c r="X60" s="106"/>
      <c r="Y60" s="106"/>
      <c r="Z60" s="106"/>
      <c r="AA60" s="214"/>
      <c r="AB60" s="214"/>
      <c r="AC60" s="214"/>
      <c r="AD60" s="214"/>
      <c r="AE60" s="214"/>
      <c r="AF60" s="214"/>
      <c r="AG60" s="214"/>
      <c r="AH60" s="214"/>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c r="BI60" s="214"/>
    </row>
    <row r="61" spans="1:61" s="187" customFormat="1" outlineLevel="1">
      <c r="A61" s="12"/>
      <c r="B61" s="46"/>
      <c r="C61" s="129">
        <v>0</v>
      </c>
      <c r="D61" s="12"/>
      <c r="E61" s="12"/>
      <c r="F61" s="115"/>
      <c r="G61" s="204">
        <v>0</v>
      </c>
      <c r="H61" s="106">
        <v>0</v>
      </c>
      <c r="I61" s="106">
        <v>0</v>
      </c>
      <c r="J61" s="106">
        <v>0</v>
      </c>
      <c r="K61" s="106">
        <v>0</v>
      </c>
      <c r="L61" s="106">
        <v>0</v>
      </c>
      <c r="M61" s="106">
        <v>0</v>
      </c>
      <c r="N61" s="106">
        <v>0</v>
      </c>
      <c r="O61" s="106">
        <v>0</v>
      </c>
      <c r="P61" s="106">
        <v>0</v>
      </c>
      <c r="Q61" s="106">
        <v>0</v>
      </c>
      <c r="R61" s="106"/>
      <c r="S61" s="106"/>
      <c r="T61" s="106"/>
      <c r="U61" s="106"/>
      <c r="V61" s="106"/>
      <c r="W61" s="106"/>
      <c r="X61" s="106"/>
      <c r="Y61" s="106"/>
      <c r="Z61" s="106"/>
      <c r="AA61" s="214"/>
      <c r="AB61" s="214"/>
      <c r="AC61" s="214"/>
      <c r="AD61" s="214"/>
      <c r="AE61" s="214"/>
      <c r="AF61" s="214"/>
      <c r="AG61" s="214"/>
      <c r="AH61" s="214"/>
      <c r="AI61" s="214"/>
      <c r="AJ61" s="214"/>
      <c r="AK61" s="214"/>
      <c r="AL61" s="214"/>
      <c r="AM61" s="214"/>
      <c r="AN61" s="214"/>
      <c r="AO61" s="214"/>
      <c r="AP61" s="214"/>
      <c r="AQ61" s="214"/>
      <c r="AR61" s="214"/>
      <c r="AS61" s="214"/>
      <c r="AT61" s="214"/>
      <c r="AU61" s="214"/>
      <c r="AV61" s="214"/>
      <c r="AW61" s="214"/>
      <c r="AX61" s="214"/>
      <c r="AY61" s="214"/>
      <c r="AZ61" s="214"/>
      <c r="BA61" s="214"/>
      <c r="BB61" s="214"/>
      <c r="BC61" s="214"/>
      <c r="BD61" s="214"/>
      <c r="BE61" s="214"/>
      <c r="BF61" s="214"/>
      <c r="BG61" s="214"/>
      <c r="BH61" s="214"/>
      <c r="BI61" s="214"/>
    </row>
    <row r="62" spans="1:61" s="187" customFormat="1" outlineLevel="1">
      <c r="A62" s="12"/>
      <c r="B62" s="46"/>
      <c r="C62" s="129">
        <v>0</v>
      </c>
      <c r="D62" s="12"/>
      <c r="E62" s="12"/>
      <c r="F62" s="115"/>
      <c r="G62" s="204">
        <v>0</v>
      </c>
      <c r="H62" s="106">
        <v>0</v>
      </c>
      <c r="I62" s="106">
        <v>0</v>
      </c>
      <c r="J62" s="106">
        <v>0</v>
      </c>
      <c r="K62" s="106">
        <v>0</v>
      </c>
      <c r="L62" s="106">
        <v>0</v>
      </c>
      <c r="M62" s="106">
        <v>0</v>
      </c>
      <c r="N62" s="106">
        <v>0</v>
      </c>
      <c r="O62" s="106">
        <v>0</v>
      </c>
      <c r="P62" s="106">
        <v>0</v>
      </c>
      <c r="Q62" s="106">
        <v>0</v>
      </c>
      <c r="R62" s="106"/>
      <c r="S62" s="106"/>
      <c r="T62" s="106"/>
      <c r="U62" s="106"/>
      <c r="V62" s="106"/>
      <c r="W62" s="106"/>
      <c r="X62" s="106"/>
      <c r="Y62" s="106"/>
      <c r="Z62" s="106"/>
      <c r="AA62" s="214"/>
      <c r="AB62" s="214"/>
      <c r="AC62" s="214"/>
      <c r="AD62" s="214"/>
      <c r="AE62" s="214"/>
      <c r="AF62" s="214"/>
      <c r="AG62" s="214"/>
      <c r="AH62" s="214"/>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214"/>
      <c r="BE62" s="214"/>
      <c r="BF62" s="214"/>
      <c r="BG62" s="214"/>
      <c r="BH62" s="214"/>
      <c r="BI62" s="214"/>
    </row>
    <row r="63" spans="1:61" s="187" customFormat="1" outlineLevel="1">
      <c r="A63" s="12"/>
      <c r="B63" s="46"/>
      <c r="C63" s="129">
        <v>0</v>
      </c>
      <c r="D63" s="12"/>
      <c r="E63" s="12"/>
      <c r="F63" s="115"/>
      <c r="G63" s="204">
        <v>0</v>
      </c>
      <c r="H63" s="106">
        <v>0</v>
      </c>
      <c r="I63" s="106">
        <v>0</v>
      </c>
      <c r="J63" s="106">
        <v>0</v>
      </c>
      <c r="K63" s="106">
        <v>0</v>
      </c>
      <c r="L63" s="106">
        <v>0</v>
      </c>
      <c r="M63" s="106">
        <v>0</v>
      </c>
      <c r="N63" s="106">
        <v>0</v>
      </c>
      <c r="O63" s="106">
        <v>0</v>
      </c>
      <c r="P63" s="106">
        <v>0</v>
      </c>
      <c r="Q63" s="106">
        <v>0</v>
      </c>
      <c r="R63" s="106"/>
      <c r="S63" s="106"/>
      <c r="T63" s="106"/>
      <c r="U63" s="106"/>
      <c r="V63" s="106"/>
      <c r="W63" s="106"/>
      <c r="X63" s="106"/>
      <c r="Y63" s="106"/>
      <c r="Z63" s="106"/>
      <c r="AA63" s="214"/>
      <c r="AB63" s="214"/>
      <c r="AC63" s="214"/>
      <c r="AD63" s="214"/>
      <c r="AE63" s="214"/>
      <c r="AF63" s="214"/>
      <c r="AG63" s="214"/>
      <c r="AH63" s="214"/>
      <c r="AI63" s="214"/>
      <c r="AJ63" s="214"/>
      <c r="AK63" s="214"/>
      <c r="AL63" s="214"/>
      <c r="AM63" s="214"/>
      <c r="AN63" s="214"/>
      <c r="AO63" s="214"/>
      <c r="AP63" s="214"/>
      <c r="AQ63" s="214"/>
      <c r="AR63" s="214"/>
      <c r="AS63" s="214"/>
      <c r="AT63" s="214"/>
      <c r="AU63" s="214"/>
      <c r="AV63" s="214"/>
      <c r="AW63" s="214"/>
      <c r="AX63" s="214"/>
      <c r="AY63" s="214"/>
      <c r="AZ63" s="214"/>
      <c r="BA63" s="214"/>
      <c r="BB63" s="214"/>
      <c r="BC63" s="214"/>
      <c r="BD63" s="214"/>
      <c r="BE63" s="214"/>
      <c r="BF63" s="214"/>
      <c r="BG63" s="214"/>
      <c r="BH63" s="214"/>
      <c r="BI63" s="214"/>
    </row>
    <row r="64" spans="1:61" s="187" customFormat="1" outlineLevel="1">
      <c r="A64" s="12"/>
      <c r="B64" s="46"/>
      <c r="C64" s="129">
        <v>0</v>
      </c>
      <c r="D64" s="12"/>
      <c r="E64" s="12"/>
      <c r="F64" s="115"/>
      <c r="G64" s="204">
        <v>0</v>
      </c>
      <c r="H64" s="106">
        <v>0</v>
      </c>
      <c r="I64" s="106">
        <v>0</v>
      </c>
      <c r="J64" s="106">
        <v>0</v>
      </c>
      <c r="K64" s="106">
        <v>0</v>
      </c>
      <c r="L64" s="106">
        <v>0</v>
      </c>
      <c r="M64" s="106">
        <v>0</v>
      </c>
      <c r="N64" s="106">
        <v>0</v>
      </c>
      <c r="O64" s="106">
        <v>0</v>
      </c>
      <c r="P64" s="106">
        <v>0</v>
      </c>
      <c r="Q64" s="106">
        <v>0</v>
      </c>
      <c r="R64" s="106"/>
      <c r="S64" s="106"/>
      <c r="T64" s="106"/>
      <c r="U64" s="106"/>
      <c r="V64" s="106"/>
      <c r="W64" s="106"/>
      <c r="X64" s="106"/>
      <c r="Y64" s="106"/>
      <c r="Z64" s="106"/>
      <c r="AA64" s="214"/>
      <c r="AB64" s="214"/>
      <c r="AC64" s="214"/>
      <c r="AD64" s="214"/>
      <c r="AE64" s="214"/>
      <c r="AF64" s="214"/>
      <c r="AG64" s="214"/>
      <c r="AH64" s="214"/>
      <c r="AI64" s="214"/>
      <c r="AJ64" s="214"/>
      <c r="AK64" s="214"/>
      <c r="AL64" s="214"/>
      <c r="AM64" s="214"/>
      <c r="AN64" s="214"/>
      <c r="AO64" s="214"/>
      <c r="AP64" s="214"/>
      <c r="AQ64" s="214"/>
      <c r="AR64" s="214"/>
      <c r="AS64" s="214"/>
      <c r="AT64" s="214"/>
      <c r="AU64" s="214"/>
      <c r="AV64" s="214"/>
      <c r="AW64" s="214"/>
      <c r="AX64" s="214"/>
      <c r="AY64" s="214"/>
      <c r="AZ64" s="214"/>
      <c r="BA64" s="214"/>
      <c r="BB64" s="214"/>
      <c r="BC64" s="214"/>
      <c r="BD64" s="214"/>
      <c r="BE64" s="214"/>
      <c r="BF64" s="214"/>
      <c r="BG64" s="214"/>
      <c r="BH64" s="214"/>
      <c r="BI64" s="214"/>
    </row>
    <row r="65" spans="1:61" s="187" customFormat="1" outlineLevel="1">
      <c r="A65" s="12"/>
      <c r="B65" s="46"/>
      <c r="C65" s="129">
        <v>0</v>
      </c>
      <c r="D65" s="12"/>
      <c r="E65" s="12"/>
      <c r="F65" s="115"/>
      <c r="G65" s="204">
        <v>0</v>
      </c>
      <c r="H65" s="106">
        <v>0</v>
      </c>
      <c r="I65" s="106">
        <v>0</v>
      </c>
      <c r="J65" s="106">
        <v>0</v>
      </c>
      <c r="K65" s="106">
        <v>0</v>
      </c>
      <c r="L65" s="106">
        <v>0</v>
      </c>
      <c r="M65" s="106">
        <v>0</v>
      </c>
      <c r="N65" s="106">
        <v>0</v>
      </c>
      <c r="O65" s="106">
        <v>0</v>
      </c>
      <c r="P65" s="106">
        <v>0</v>
      </c>
      <c r="Q65" s="106">
        <v>0</v>
      </c>
      <c r="R65" s="106"/>
      <c r="S65" s="106"/>
      <c r="T65" s="106"/>
      <c r="U65" s="106"/>
      <c r="V65" s="106"/>
      <c r="W65" s="106"/>
      <c r="X65" s="106"/>
      <c r="Y65" s="106"/>
      <c r="Z65" s="106"/>
      <c r="AA65" s="214"/>
      <c r="AB65" s="214"/>
      <c r="AC65" s="214"/>
      <c r="AD65" s="214"/>
      <c r="AE65" s="214"/>
      <c r="AF65" s="214"/>
      <c r="AG65" s="214"/>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14"/>
      <c r="BF65" s="214"/>
      <c r="BG65" s="214"/>
      <c r="BH65" s="214"/>
      <c r="BI65" s="214"/>
    </row>
    <row r="66" spans="1:61" s="187" customFormat="1" outlineLevel="1">
      <c r="A66" s="12"/>
      <c r="B66" s="46"/>
      <c r="C66" s="129">
        <v>0</v>
      </c>
      <c r="D66" s="12"/>
      <c r="E66" s="12"/>
      <c r="F66" s="115"/>
      <c r="G66" s="204">
        <v>0</v>
      </c>
      <c r="H66" s="106">
        <v>0</v>
      </c>
      <c r="I66" s="106">
        <v>0</v>
      </c>
      <c r="J66" s="106">
        <v>0</v>
      </c>
      <c r="K66" s="106">
        <v>0</v>
      </c>
      <c r="L66" s="106">
        <v>0</v>
      </c>
      <c r="M66" s="106">
        <v>0</v>
      </c>
      <c r="N66" s="106">
        <v>0</v>
      </c>
      <c r="O66" s="106">
        <v>0</v>
      </c>
      <c r="P66" s="106">
        <v>0</v>
      </c>
      <c r="Q66" s="106">
        <v>0</v>
      </c>
      <c r="R66" s="106"/>
      <c r="S66" s="106"/>
      <c r="T66" s="106"/>
      <c r="U66" s="106"/>
      <c r="V66" s="106"/>
      <c r="W66" s="106"/>
      <c r="X66" s="106"/>
      <c r="Y66" s="106"/>
      <c r="Z66" s="106"/>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4"/>
      <c r="AY66" s="214"/>
      <c r="AZ66" s="214"/>
      <c r="BA66" s="214"/>
      <c r="BB66" s="214"/>
      <c r="BC66" s="214"/>
      <c r="BD66" s="214"/>
      <c r="BE66" s="214"/>
      <c r="BF66" s="214"/>
      <c r="BG66" s="214"/>
      <c r="BH66" s="214"/>
      <c r="BI66" s="214"/>
    </row>
    <row r="67" spans="1:61" s="187" customFormat="1" outlineLevel="1">
      <c r="A67" s="12"/>
      <c r="B67" s="46"/>
      <c r="C67" s="129">
        <v>0</v>
      </c>
      <c r="D67" s="12"/>
      <c r="E67" s="12"/>
      <c r="F67" s="115"/>
      <c r="G67" s="204">
        <v>0</v>
      </c>
      <c r="H67" s="106">
        <v>0</v>
      </c>
      <c r="I67" s="106">
        <v>0</v>
      </c>
      <c r="J67" s="106">
        <v>0</v>
      </c>
      <c r="K67" s="106">
        <v>0</v>
      </c>
      <c r="L67" s="106">
        <v>0</v>
      </c>
      <c r="M67" s="106">
        <v>0</v>
      </c>
      <c r="N67" s="106">
        <v>0</v>
      </c>
      <c r="O67" s="106">
        <v>0</v>
      </c>
      <c r="P67" s="106">
        <v>0</v>
      </c>
      <c r="Q67" s="106">
        <v>0</v>
      </c>
      <c r="R67" s="106"/>
      <c r="S67" s="106"/>
      <c r="T67" s="106"/>
      <c r="U67" s="106"/>
      <c r="V67" s="106"/>
      <c r="W67" s="106"/>
      <c r="X67" s="106"/>
      <c r="Y67" s="106"/>
      <c r="Z67" s="106"/>
      <c r="AA67" s="214"/>
      <c r="AB67" s="214"/>
      <c r="AC67" s="214"/>
      <c r="AD67" s="214"/>
      <c r="AE67" s="214"/>
      <c r="AF67" s="214"/>
      <c r="AG67" s="214"/>
      <c r="AH67" s="214"/>
      <c r="AI67" s="214"/>
      <c r="AJ67" s="214"/>
      <c r="AK67" s="214"/>
      <c r="AL67" s="214"/>
      <c r="AM67" s="214"/>
      <c r="AN67" s="214"/>
      <c r="AO67" s="214"/>
      <c r="AP67" s="214"/>
      <c r="AQ67" s="214"/>
      <c r="AR67" s="214"/>
      <c r="AS67" s="214"/>
      <c r="AT67" s="214"/>
      <c r="AU67" s="214"/>
      <c r="AV67" s="214"/>
      <c r="AW67" s="214"/>
      <c r="AX67" s="214"/>
      <c r="AY67" s="214"/>
      <c r="AZ67" s="214"/>
      <c r="BA67" s="214"/>
      <c r="BB67" s="214"/>
      <c r="BC67" s="214"/>
      <c r="BD67" s="214"/>
      <c r="BE67" s="214"/>
      <c r="BF67" s="214"/>
      <c r="BG67" s="214"/>
      <c r="BH67" s="214"/>
      <c r="BI67" s="214"/>
    </row>
    <row r="68" spans="1:61" s="187" customFormat="1" outlineLevel="1">
      <c r="A68" s="12"/>
      <c r="B68" s="46"/>
      <c r="C68" s="129">
        <v>0</v>
      </c>
      <c r="D68" s="12"/>
      <c r="E68" s="12"/>
      <c r="F68" s="115"/>
      <c r="G68" s="204">
        <v>0</v>
      </c>
      <c r="H68" s="106">
        <v>0</v>
      </c>
      <c r="I68" s="106">
        <v>0</v>
      </c>
      <c r="J68" s="106">
        <v>0</v>
      </c>
      <c r="K68" s="106">
        <v>0</v>
      </c>
      <c r="L68" s="106">
        <v>0</v>
      </c>
      <c r="M68" s="106">
        <v>0</v>
      </c>
      <c r="N68" s="106">
        <v>0</v>
      </c>
      <c r="O68" s="106">
        <v>0</v>
      </c>
      <c r="P68" s="106">
        <v>0</v>
      </c>
      <c r="Q68" s="106">
        <v>0</v>
      </c>
      <c r="R68" s="106"/>
      <c r="S68" s="106"/>
      <c r="T68" s="106"/>
      <c r="U68" s="106"/>
      <c r="V68" s="106"/>
      <c r="W68" s="106"/>
      <c r="X68" s="106"/>
      <c r="Y68" s="106"/>
      <c r="Z68" s="106"/>
      <c r="AA68" s="214"/>
      <c r="AB68" s="214"/>
      <c r="AC68" s="214"/>
      <c r="AD68" s="214"/>
      <c r="AE68" s="214"/>
      <c r="AF68" s="214"/>
      <c r="AG68" s="214"/>
      <c r="AH68" s="214"/>
      <c r="AI68" s="214"/>
      <c r="AJ68" s="214"/>
      <c r="AK68" s="214"/>
      <c r="AL68" s="214"/>
      <c r="AM68" s="214"/>
      <c r="AN68" s="214"/>
      <c r="AO68" s="214"/>
      <c r="AP68" s="214"/>
      <c r="AQ68" s="214"/>
      <c r="AR68" s="214"/>
      <c r="AS68" s="214"/>
      <c r="AT68" s="214"/>
      <c r="AU68" s="214"/>
      <c r="AV68" s="214"/>
      <c r="AW68" s="214"/>
      <c r="AX68" s="214"/>
      <c r="AY68" s="214"/>
      <c r="AZ68" s="214"/>
      <c r="BA68" s="214"/>
      <c r="BB68" s="214"/>
      <c r="BC68" s="214"/>
      <c r="BD68" s="214"/>
      <c r="BE68" s="214"/>
      <c r="BF68" s="214"/>
      <c r="BG68" s="214"/>
      <c r="BH68" s="214"/>
      <c r="BI68" s="214"/>
    </row>
    <row r="69" spans="1:61" s="187" customFormat="1" outlineLevel="1">
      <c r="A69" s="12"/>
      <c r="B69" s="46"/>
      <c r="C69" s="129">
        <v>0</v>
      </c>
      <c r="D69" s="12"/>
      <c r="E69" s="12"/>
      <c r="F69" s="115"/>
      <c r="G69" s="204">
        <v>0</v>
      </c>
      <c r="H69" s="106">
        <v>0</v>
      </c>
      <c r="I69" s="106">
        <v>0</v>
      </c>
      <c r="J69" s="106">
        <v>0</v>
      </c>
      <c r="K69" s="106">
        <v>0</v>
      </c>
      <c r="L69" s="106">
        <v>0</v>
      </c>
      <c r="M69" s="106">
        <v>0</v>
      </c>
      <c r="N69" s="106">
        <v>0</v>
      </c>
      <c r="O69" s="106">
        <v>0</v>
      </c>
      <c r="P69" s="106">
        <v>0</v>
      </c>
      <c r="Q69" s="106">
        <v>0</v>
      </c>
      <c r="R69" s="106"/>
      <c r="S69" s="106"/>
      <c r="T69" s="106"/>
      <c r="U69" s="106"/>
      <c r="V69" s="106"/>
      <c r="W69" s="106"/>
      <c r="X69" s="106"/>
      <c r="Y69" s="106"/>
      <c r="Z69" s="106"/>
      <c r="AA69" s="214"/>
      <c r="AB69" s="214"/>
      <c r="AC69" s="214"/>
      <c r="AD69" s="214"/>
      <c r="AE69" s="214"/>
      <c r="AF69" s="214"/>
      <c r="AG69" s="214"/>
      <c r="AH69" s="214"/>
      <c r="AI69" s="214"/>
      <c r="AJ69" s="214"/>
      <c r="AK69" s="214"/>
      <c r="AL69" s="214"/>
      <c r="AM69" s="214"/>
      <c r="AN69" s="214"/>
      <c r="AO69" s="214"/>
      <c r="AP69" s="214"/>
      <c r="AQ69" s="214"/>
      <c r="AR69" s="214"/>
      <c r="AS69" s="214"/>
      <c r="AT69" s="214"/>
      <c r="AU69" s="214"/>
      <c r="AV69" s="214"/>
      <c r="AW69" s="214"/>
      <c r="AX69" s="214"/>
      <c r="AY69" s="214"/>
      <c r="AZ69" s="214"/>
      <c r="BA69" s="214"/>
      <c r="BB69" s="214"/>
      <c r="BC69" s="214"/>
      <c r="BD69" s="214"/>
      <c r="BE69" s="214"/>
      <c r="BF69" s="214"/>
      <c r="BG69" s="214"/>
      <c r="BH69" s="214"/>
      <c r="BI69" s="214"/>
    </row>
    <row r="70" spans="1:61" s="187" customFormat="1">
      <c r="A70" s="12"/>
      <c r="B70" s="17"/>
      <c r="C70" s="12"/>
      <c r="D70" s="12"/>
      <c r="E70" s="12"/>
      <c r="F70" s="115"/>
      <c r="G70" s="204"/>
      <c r="H70" s="106"/>
      <c r="I70" s="106"/>
      <c r="J70" s="106"/>
      <c r="K70" s="106"/>
      <c r="L70" s="106"/>
      <c r="M70" s="106"/>
      <c r="N70" s="106"/>
      <c r="O70" s="106"/>
      <c r="P70" s="106"/>
      <c r="Q70" s="106"/>
      <c r="R70" s="106"/>
      <c r="S70" s="106"/>
      <c r="T70" s="106"/>
      <c r="U70" s="106"/>
      <c r="V70" s="106"/>
      <c r="W70" s="106"/>
      <c r="X70" s="106"/>
      <c r="Y70" s="106"/>
      <c r="Z70" s="106"/>
      <c r="AA70" s="214"/>
      <c r="AB70" s="214"/>
      <c r="AC70" s="214"/>
      <c r="AD70" s="214"/>
      <c r="AE70" s="214"/>
      <c r="AF70" s="214"/>
      <c r="AG70" s="214"/>
      <c r="AH70" s="214"/>
      <c r="AI70" s="214"/>
      <c r="AJ70" s="214"/>
      <c r="AK70" s="214"/>
      <c r="AL70" s="214"/>
      <c r="AM70" s="214"/>
      <c r="AN70" s="214"/>
      <c r="AO70" s="214"/>
      <c r="AP70" s="214"/>
      <c r="AQ70" s="214"/>
      <c r="AR70" s="214"/>
      <c r="AS70" s="214"/>
      <c r="AT70" s="214"/>
      <c r="AU70" s="214"/>
      <c r="AV70" s="214"/>
      <c r="AW70" s="214"/>
      <c r="AX70" s="214"/>
      <c r="AY70" s="214"/>
      <c r="AZ70" s="214"/>
      <c r="BA70" s="214"/>
      <c r="BB70" s="214"/>
      <c r="BC70" s="214"/>
      <c r="BD70" s="214"/>
      <c r="BE70" s="214"/>
      <c r="BF70" s="214"/>
      <c r="BG70" s="214"/>
      <c r="BH70" s="214"/>
      <c r="BI70" s="214"/>
    </row>
    <row r="71" spans="1:61" s="187" customFormat="1">
      <c r="A71" s="9"/>
      <c r="B71" s="9" t="s">
        <v>71</v>
      </c>
      <c r="C71" s="9"/>
      <c r="D71" s="9"/>
      <c r="E71" s="9"/>
      <c r="F71" s="23"/>
      <c r="G71" s="197">
        <v>0</v>
      </c>
      <c r="H71" s="118">
        <v>-7.9348999999999998</v>
      </c>
      <c r="I71" s="118">
        <v>-15.785872383952125</v>
      </c>
      <c r="J71" s="118">
        <v>-23.496514353688362</v>
      </c>
      <c r="K71" s="118">
        <v>-42.198167275301316</v>
      </c>
      <c r="L71" s="118">
        <v>-36.010092160654494</v>
      </c>
      <c r="M71" s="118">
        <v>0</v>
      </c>
      <c r="N71" s="118">
        <v>0</v>
      </c>
      <c r="O71" s="118">
        <v>0</v>
      </c>
      <c r="P71" s="118">
        <v>0</v>
      </c>
      <c r="Q71" s="118">
        <v>0</v>
      </c>
      <c r="R71" s="112"/>
      <c r="S71" s="190"/>
      <c r="T71" s="190"/>
      <c r="U71" s="190"/>
      <c r="V71" s="190"/>
      <c r="W71" s="190"/>
      <c r="X71" s="190"/>
      <c r="Y71" s="190"/>
      <c r="Z71" s="190"/>
      <c r="AA71" s="215"/>
      <c r="AB71" s="215"/>
      <c r="AC71" s="215"/>
      <c r="AD71" s="215"/>
      <c r="AE71" s="215"/>
      <c r="AF71" s="215"/>
      <c r="AG71" s="215"/>
      <c r="AH71" s="215"/>
      <c r="AI71" s="215"/>
      <c r="AJ71" s="215"/>
      <c r="AK71" s="215"/>
      <c r="AL71" s="215"/>
      <c r="AM71" s="215"/>
      <c r="AN71" s="215"/>
      <c r="AO71" s="215"/>
      <c r="AP71" s="215"/>
      <c r="AQ71" s="215"/>
      <c r="AR71" s="215"/>
      <c r="AS71" s="215"/>
      <c r="AT71" s="215"/>
      <c r="AU71" s="215"/>
      <c r="AV71" s="215"/>
      <c r="AW71" s="215"/>
      <c r="AX71" s="215"/>
      <c r="AY71" s="215"/>
      <c r="AZ71" s="215"/>
      <c r="BA71" s="215"/>
      <c r="BB71" s="215"/>
      <c r="BC71" s="215"/>
      <c r="BD71" s="215"/>
      <c r="BE71" s="215"/>
      <c r="BF71" s="215"/>
      <c r="BG71" s="215"/>
      <c r="BH71" s="215"/>
      <c r="BI71" s="215"/>
    </row>
    <row r="72" spans="1:61" s="187" customFormat="1" ht="12.75" customHeight="1" outlineLevel="2">
      <c r="A72" s="9"/>
      <c r="B72" s="32" t="s">
        <v>121</v>
      </c>
      <c r="C72" s="33"/>
      <c r="D72" s="34" t="s">
        <v>67</v>
      </c>
      <c r="E72" s="33"/>
      <c r="F72" s="35"/>
      <c r="G72" s="205">
        <v>0</v>
      </c>
      <c r="H72" s="67">
        <v>0</v>
      </c>
      <c r="I72" s="67">
        <v>0</v>
      </c>
      <c r="J72" s="67">
        <v>0</v>
      </c>
      <c r="K72" s="67">
        <v>0</v>
      </c>
      <c r="L72" s="67">
        <v>0</v>
      </c>
      <c r="M72" s="67">
        <v>0</v>
      </c>
      <c r="N72" s="67">
        <v>0</v>
      </c>
      <c r="O72" s="67">
        <v>0</v>
      </c>
      <c r="P72" s="67">
        <v>0</v>
      </c>
      <c r="Q72" s="67">
        <v>0</v>
      </c>
      <c r="R72" s="67"/>
      <c r="S72" s="103"/>
      <c r="T72" s="103"/>
      <c r="U72" s="103"/>
      <c r="V72" s="103"/>
      <c r="W72" s="103"/>
      <c r="X72" s="103"/>
      <c r="Y72" s="103"/>
      <c r="Z72" s="103"/>
      <c r="AA72" s="216"/>
      <c r="AB72" s="216"/>
      <c r="AC72" s="216"/>
      <c r="AD72" s="216"/>
      <c r="AE72" s="216"/>
      <c r="AF72" s="216"/>
      <c r="AG72" s="216"/>
      <c r="AH72" s="216"/>
      <c r="AI72" s="216"/>
      <c r="AJ72" s="216"/>
      <c r="AK72" s="216"/>
      <c r="AL72" s="216"/>
      <c r="AM72" s="216"/>
      <c r="AN72" s="216"/>
      <c r="AO72" s="216"/>
      <c r="AP72" s="216"/>
      <c r="AQ72" s="216"/>
      <c r="AR72" s="216"/>
      <c r="AS72" s="216"/>
      <c r="AT72" s="216"/>
      <c r="AU72" s="216"/>
      <c r="AV72" s="216"/>
      <c r="AW72" s="216"/>
      <c r="AX72" s="216"/>
      <c r="AY72" s="216"/>
      <c r="AZ72" s="216"/>
      <c r="BA72" s="216"/>
      <c r="BB72" s="216"/>
      <c r="BC72" s="216"/>
      <c r="BD72" s="216"/>
      <c r="BE72" s="216"/>
      <c r="BF72" s="216"/>
      <c r="BG72" s="216"/>
      <c r="BH72" s="216"/>
      <c r="BI72" s="216"/>
    </row>
    <row r="73" spans="1:61" s="187" customFormat="1" ht="12.75" customHeight="1" outlineLevel="2">
      <c r="A73" s="9"/>
      <c r="B73" s="26"/>
      <c r="C73" s="25"/>
      <c r="D73" s="681" t="s">
        <v>84</v>
      </c>
      <c r="E73" s="86">
        <v>0</v>
      </c>
      <c r="F73" s="27"/>
      <c r="G73" s="206"/>
      <c r="H73" s="68"/>
      <c r="I73" s="68"/>
      <c r="J73" s="68"/>
      <c r="K73" s="68"/>
      <c r="L73" s="68"/>
      <c r="M73" s="68"/>
      <c r="N73" s="68"/>
      <c r="O73" s="68"/>
      <c r="P73" s="68"/>
      <c r="Q73" s="68"/>
      <c r="R73" s="68"/>
      <c r="S73" s="103"/>
      <c r="T73" s="103"/>
      <c r="U73" s="103"/>
      <c r="V73" s="103"/>
      <c r="W73" s="103"/>
      <c r="X73" s="103"/>
      <c r="Y73" s="103"/>
      <c r="Z73" s="103"/>
      <c r="AA73" s="216"/>
      <c r="AB73" s="216"/>
      <c r="AC73" s="216"/>
      <c r="AD73" s="216"/>
      <c r="AE73" s="216"/>
      <c r="AF73" s="216"/>
      <c r="AG73" s="216"/>
      <c r="AH73" s="216"/>
      <c r="AI73" s="216"/>
      <c r="AJ73" s="216"/>
      <c r="AK73" s="216"/>
      <c r="AL73" s="216"/>
      <c r="AM73" s="216"/>
      <c r="AN73" s="216"/>
      <c r="AO73" s="216"/>
      <c r="AP73" s="216"/>
      <c r="AQ73" s="216"/>
      <c r="AR73" s="216"/>
      <c r="AS73" s="216"/>
      <c r="AT73" s="216"/>
      <c r="AU73" s="216"/>
      <c r="AV73" s="216"/>
      <c r="AW73" s="216"/>
      <c r="AX73" s="216"/>
      <c r="AY73" s="216"/>
      <c r="AZ73" s="216"/>
      <c r="BA73" s="216"/>
      <c r="BB73" s="216"/>
      <c r="BC73" s="216"/>
      <c r="BD73" s="216"/>
      <c r="BE73" s="216"/>
      <c r="BF73" s="216"/>
      <c r="BG73" s="216"/>
      <c r="BH73" s="216"/>
      <c r="BI73" s="216"/>
    </row>
    <row r="74" spans="1:61" s="187" customFormat="1" ht="12.75" customHeight="1" outlineLevel="2">
      <c r="A74" s="9"/>
      <c r="B74" s="26"/>
      <c r="C74" s="25"/>
      <c r="D74" s="682"/>
      <c r="E74" s="86">
        <v>1</v>
      </c>
      <c r="F74" s="27"/>
      <c r="G74" s="207"/>
      <c r="H74" s="68">
        <v>3.7685499999999998</v>
      </c>
      <c r="I74" s="68">
        <v>3.7685499999999998</v>
      </c>
      <c r="J74" s="68">
        <v>3.7685499999999998</v>
      </c>
      <c r="K74" s="68">
        <v>3.7685499999999998</v>
      </c>
      <c r="L74" s="68">
        <v>3.7685499999999998</v>
      </c>
      <c r="M74" s="68">
        <v>3.7685499999999998</v>
      </c>
      <c r="N74" s="68">
        <v>3.7685499999999998</v>
      </c>
      <c r="O74" s="68">
        <v>3.7685499999999998</v>
      </c>
      <c r="P74" s="68">
        <v>3.7685499999999998</v>
      </c>
      <c r="Q74" s="68">
        <v>3.7685499999999998</v>
      </c>
      <c r="R74" s="68"/>
      <c r="S74" s="103"/>
      <c r="T74" s="243"/>
      <c r="U74" s="103"/>
      <c r="V74" s="103"/>
      <c r="W74" s="103"/>
      <c r="X74" s="103"/>
      <c r="Y74" s="103"/>
      <c r="Z74" s="103"/>
      <c r="AA74" s="216"/>
      <c r="AB74" s="216"/>
      <c r="AC74" s="216"/>
      <c r="AD74" s="216"/>
      <c r="AE74" s="216"/>
      <c r="AF74" s="216"/>
      <c r="AG74" s="216"/>
      <c r="AH74" s="216"/>
      <c r="AI74" s="216"/>
      <c r="AJ74" s="216"/>
      <c r="AK74" s="216"/>
      <c r="AL74" s="216"/>
      <c r="AM74" s="216"/>
      <c r="AN74" s="216"/>
      <c r="AO74" s="216"/>
      <c r="AP74" s="216"/>
      <c r="AQ74" s="216"/>
      <c r="AR74" s="216"/>
      <c r="AS74" s="216"/>
      <c r="AT74" s="216"/>
      <c r="AU74" s="216"/>
      <c r="AV74" s="216"/>
      <c r="AW74" s="216"/>
      <c r="AX74" s="216"/>
      <c r="AY74" s="216"/>
      <c r="AZ74" s="216"/>
      <c r="BA74" s="216"/>
      <c r="BB74" s="216"/>
      <c r="BC74" s="216"/>
      <c r="BD74" s="216"/>
      <c r="BE74" s="216"/>
      <c r="BF74" s="216"/>
      <c r="BG74" s="216"/>
      <c r="BH74" s="216"/>
      <c r="BI74" s="216"/>
    </row>
    <row r="75" spans="1:61" s="187" customFormat="1" ht="12.75" customHeight="1" outlineLevel="2">
      <c r="A75" s="9"/>
      <c r="B75" s="26"/>
      <c r="C75" s="25"/>
      <c r="D75" s="682"/>
      <c r="E75" s="86">
        <v>2</v>
      </c>
      <c r="F75" s="27"/>
      <c r="G75" s="208"/>
      <c r="H75" s="149"/>
      <c r="I75" s="68">
        <v>4.5172490252561879</v>
      </c>
      <c r="J75" s="68">
        <v>4.5172490252561879</v>
      </c>
      <c r="K75" s="68">
        <v>4.5172490252561879</v>
      </c>
      <c r="L75" s="68">
        <v>4.5172490252561879</v>
      </c>
      <c r="M75" s="68">
        <v>4.5172490252561879</v>
      </c>
      <c r="N75" s="68">
        <v>4.5172490252561879</v>
      </c>
      <c r="O75" s="68">
        <v>4.5172490252561879</v>
      </c>
      <c r="P75" s="68">
        <v>4.5172490252561879</v>
      </c>
      <c r="Q75" s="68">
        <v>4.5172490252561879</v>
      </c>
      <c r="R75" s="68"/>
      <c r="S75" s="103"/>
      <c r="T75" s="103"/>
      <c r="U75" s="103"/>
      <c r="V75" s="103"/>
      <c r="W75" s="103"/>
      <c r="X75" s="103"/>
      <c r="Y75" s="103"/>
      <c r="Z75" s="103"/>
      <c r="AA75" s="216"/>
      <c r="AB75" s="216"/>
      <c r="AC75" s="216"/>
      <c r="AD75" s="216"/>
      <c r="AE75" s="216"/>
      <c r="AF75" s="216"/>
      <c r="AG75" s="216"/>
      <c r="AH75" s="216"/>
      <c r="AI75" s="216"/>
      <c r="AJ75" s="216"/>
      <c r="AK75" s="216"/>
      <c r="AL75" s="216"/>
      <c r="AM75" s="216"/>
      <c r="AN75" s="216"/>
      <c r="AO75" s="216"/>
      <c r="AP75" s="216"/>
      <c r="AQ75" s="216"/>
      <c r="AR75" s="216"/>
      <c r="AS75" s="216"/>
      <c r="AT75" s="216"/>
      <c r="AU75" s="216"/>
      <c r="AV75" s="216"/>
      <c r="AW75" s="216"/>
      <c r="AX75" s="216"/>
      <c r="AY75" s="216"/>
      <c r="AZ75" s="216"/>
      <c r="BA75" s="216"/>
      <c r="BB75" s="216"/>
      <c r="BC75" s="216"/>
      <c r="BD75" s="216"/>
      <c r="BE75" s="216"/>
      <c r="BF75" s="216"/>
      <c r="BG75" s="216"/>
      <c r="BH75" s="216"/>
      <c r="BI75" s="216"/>
    </row>
    <row r="76" spans="1:61" s="187" customFormat="1" ht="12.75" customHeight="1" outlineLevel="2">
      <c r="A76" s="9"/>
      <c r="B76" s="26"/>
      <c r="C76" s="25"/>
      <c r="D76" s="682"/>
      <c r="E76" s="86">
        <v>3</v>
      </c>
      <c r="F76" s="27"/>
      <c r="G76" s="208"/>
      <c r="H76" s="150"/>
      <c r="I76" s="149"/>
      <c r="J76" s="68">
        <v>4.9160214263557354</v>
      </c>
      <c r="K76" s="68">
        <v>4.9160214263557354</v>
      </c>
      <c r="L76" s="68">
        <v>4.9160214263557354</v>
      </c>
      <c r="M76" s="68">
        <v>4.9160214263557354</v>
      </c>
      <c r="N76" s="68">
        <v>4.9160214263557354</v>
      </c>
      <c r="O76" s="68">
        <v>4.9160214263557354</v>
      </c>
      <c r="P76" s="68">
        <v>4.9160214263557354</v>
      </c>
      <c r="Q76" s="68">
        <v>4.9160214263557354</v>
      </c>
      <c r="R76" s="68"/>
      <c r="S76" s="103"/>
      <c r="T76" s="103"/>
      <c r="U76" s="103"/>
      <c r="V76" s="103"/>
      <c r="W76" s="103"/>
      <c r="X76" s="103"/>
      <c r="Y76" s="103"/>
      <c r="Z76" s="103"/>
      <c r="AA76" s="216"/>
      <c r="AB76" s="216"/>
      <c r="AC76" s="216"/>
      <c r="AD76" s="216"/>
      <c r="AE76" s="216"/>
      <c r="AF76" s="216"/>
      <c r="AG76" s="216"/>
      <c r="AH76" s="216"/>
      <c r="AI76" s="216"/>
      <c r="AJ76" s="216"/>
      <c r="AK76" s="216"/>
      <c r="AL76" s="216"/>
      <c r="AM76" s="216"/>
      <c r="AN76" s="216"/>
      <c r="AO76" s="216"/>
      <c r="AP76" s="216"/>
      <c r="AQ76" s="216"/>
      <c r="AR76" s="216"/>
      <c r="AS76" s="216"/>
      <c r="AT76" s="216"/>
      <c r="AU76" s="216"/>
      <c r="AV76" s="216"/>
      <c r="AW76" s="216"/>
      <c r="AX76" s="216"/>
      <c r="AY76" s="216"/>
      <c r="AZ76" s="216"/>
      <c r="BA76" s="216"/>
      <c r="BB76" s="216"/>
      <c r="BC76" s="216"/>
      <c r="BD76" s="216"/>
      <c r="BE76" s="216"/>
      <c r="BF76" s="216"/>
      <c r="BG76" s="216"/>
      <c r="BH76" s="216"/>
      <c r="BI76" s="216"/>
    </row>
    <row r="77" spans="1:61" s="187" customFormat="1" ht="12.75" customHeight="1" outlineLevel="2">
      <c r="A77" s="9"/>
      <c r="B77" s="26"/>
      <c r="C77" s="25"/>
      <c r="D77" s="682"/>
      <c r="E77" s="86">
        <v>4</v>
      </c>
      <c r="F77" s="27"/>
      <c r="G77" s="208"/>
      <c r="H77" s="150"/>
      <c r="I77" s="150"/>
      <c r="J77" s="149"/>
      <c r="K77" s="68">
        <v>5.1876979740267952</v>
      </c>
      <c r="L77" s="68">
        <v>5.1876979740267952</v>
      </c>
      <c r="M77" s="68">
        <v>5.1876979740267952</v>
      </c>
      <c r="N77" s="68">
        <v>5.1876979740267952</v>
      </c>
      <c r="O77" s="68">
        <v>5.1876979740267952</v>
      </c>
      <c r="P77" s="68">
        <v>5.1876979740267952</v>
      </c>
      <c r="Q77" s="68">
        <v>5.1876979740267952</v>
      </c>
      <c r="R77" s="68"/>
      <c r="S77" s="103"/>
      <c r="T77" s="103"/>
      <c r="U77" s="103"/>
      <c r="V77" s="103"/>
      <c r="W77" s="103"/>
      <c r="X77" s="103"/>
      <c r="Y77" s="103"/>
      <c r="Z77" s="103"/>
      <c r="AA77" s="216"/>
      <c r="AB77" s="216"/>
      <c r="AC77" s="216"/>
      <c r="AD77" s="216"/>
      <c r="AE77" s="216"/>
      <c r="AF77" s="216"/>
      <c r="AG77" s="216"/>
      <c r="AH77" s="216"/>
      <c r="AI77" s="216"/>
      <c r="AJ77" s="216"/>
      <c r="AK77" s="216"/>
      <c r="AL77" s="216"/>
      <c r="AM77" s="216"/>
      <c r="AN77" s="216"/>
      <c r="AO77" s="216"/>
      <c r="AP77" s="216"/>
      <c r="AQ77" s="216"/>
      <c r="AR77" s="216"/>
      <c r="AS77" s="216"/>
      <c r="AT77" s="216"/>
      <c r="AU77" s="216"/>
      <c r="AV77" s="216"/>
      <c r="AW77" s="216"/>
      <c r="AX77" s="216"/>
      <c r="AY77" s="216"/>
      <c r="AZ77" s="216"/>
      <c r="BA77" s="216"/>
      <c r="BB77" s="216"/>
      <c r="BC77" s="216"/>
      <c r="BD77" s="216"/>
      <c r="BE77" s="216"/>
      <c r="BF77" s="216"/>
      <c r="BG77" s="216"/>
      <c r="BH77" s="216"/>
      <c r="BI77" s="216"/>
    </row>
    <row r="78" spans="1:61" s="187" customFormat="1" ht="12.75" customHeight="1" outlineLevel="2">
      <c r="A78" s="9"/>
      <c r="B78" s="26"/>
      <c r="C78" s="25"/>
      <c r="D78" s="682"/>
      <c r="E78" s="86">
        <v>5</v>
      </c>
      <c r="F78" s="27"/>
      <c r="G78" s="208"/>
      <c r="H78" s="150"/>
      <c r="I78" s="150"/>
      <c r="J78" s="150"/>
      <c r="K78" s="149"/>
      <c r="L78" s="68">
        <v>3.8831743396924461</v>
      </c>
      <c r="M78" s="68">
        <v>3.8831743396924461</v>
      </c>
      <c r="N78" s="68">
        <v>3.8831743396924461</v>
      </c>
      <c r="O78" s="68">
        <v>3.8831743396924461</v>
      </c>
      <c r="P78" s="68">
        <v>3.8831743396924461</v>
      </c>
      <c r="Q78" s="68">
        <v>3.8831743396924461</v>
      </c>
      <c r="R78" s="68"/>
      <c r="S78" s="103"/>
      <c r="T78" s="103"/>
      <c r="U78" s="103"/>
      <c r="V78" s="103"/>
      <c r="W78" s="103"/>
      <c r="X78" s="103"/>
      <c r="Y78" s="103"/>
      <c r="Z78" s="103"/>
      <c r="AA78" s="216"/>
      <c r="AB78" s="216"/>
      <c r="AC78" s="216"/>
      <c r="AD78" s="216"/>
      <c r="AE78" s="216"/>
      <c r="AF78" s="216"/>
      <c r="AG78" s="216"/>
      <c r="AH78" s="216"/>
      <c r="AI78" s="216"/>
      <c r="AJ78" s="216"/>
      <c r="AK78" s="216"/>
      <c r="AL78" s="216"/>
      <c r="AM78" s="216"/>
      <c r="AN78" s="216"/>
      <c r="AO78" s="216"/>
      <c r="AP78" s="216"/>
      <c r="AQ78" s="216"/>
      <c r="AR78" s="216"/>
      <c r="AS78" s="216"/>
      <c r="AT78" s="216"/>
      <c r="AU78" s="216"/>
      <c r="AV78" s="216"/>
      <c r="AW78" s="216"/>
      <c r="AX78" s="216"/>
      <c r="AY78" s="216"/>
      <c r="AZ78" s="216"/>
      <c r="BA78" s="216"/>
      <c r="BB78" s="216"/>
      <c r="BC78" s="216"/>
      <c r="BD78" s="216"/>
      <c r="BE78" s="216"/>
      <c r="BF78" s="216"/>
      <c r="BG78" s="216"/>
      <c r="BH78" s="216"/>
      <c r="BI78" s="216"/>
    </row>
    <row r="79" spans="1:61" s="187" customFormat="1" ht="12.75" customHeight="1" outlineLevel="2">
      <c r="A79" s="9"/>
      <c r="B79" s="26"/>
      <c r="C79" s="25"/>
      <c r="D79" s="682"/>
      <c r="E79" s="86">
        <v>6</v>
      </c>
      <c r="F79" s="27"/>
      <c r="G79" s="208"/>
      <c r="H79" s="150"/>
      <c r="I79" s="150"/>
      <c r="J79" s="150"/>
      <c r="K79" s="150"/>
      <c r="L79" s="149"/>
      <c r="M79" s="68">
        <v>4.1775000000000002</v>
      </c>
      <c r="N79" s="68">
        <v>4.1775000000000002</v>
      </c>
      <c r="O79" s="68">
        <v>4.1775000000000002</v>
      </c>
      <c r="P79" s="68">
        <v>4.1775000000000002</v>
      </c>
      <c r="Q79" s="68">
        <v>4.1775000000000002</v>
      </c>
      <c r="R79" s="68"/>
      <c r="S79" s="103"/>
      <c r="T79" s="103"/>
      <c r="U79" s="103"/>
      <c r="V79" s="103"/>
      <c r="W79" s="103"/>
      <c r="X79" s="103"/>
      <c r="Y79" s="103"/>
      <c r="Z79" s="103"/>
      <c r="AA79" s="216"/>
      <c r="AB79" s="216"/>
      <c r="AC79" s="216"/>
      <c r="AD79" s="216"/>
      <c r="AE79" s="216"/>
      <c r="AF79" s="216"/>
      <c r="AG79" s="216"/>
      <c r="AH79" s="216"/>
      <c r="AI79" s="216"/>
      <c r="AJ79" s="216"/>
      <c r="AK79" s="216"/>
      <c r="AL79" s="216"/>
      <c r="AM79" s="216"/>
      <c r="AN79" s="216"/>
      <c r="AO79" s="216"/>
      <c r="AP79" s="216"/>
      <c r="AQ79" s="216"/>
      <c r="AR79" s="216"/>
      <c r="AS79" s="216"/>
      <c r="AT79" s="216"/>
      <c r="AU79" s="216"/>
      <c r="AV79" s="216"/>
      <c r="AW79" s="216"/>
      <c r="AX79" s="216"/>
      <c r="AY79" s="216"/>
      <c r="AZ79" s="216"/>
      <c r="BA79" s="216"/>
      <c r="BB79" s="216"/>
      <c r="BC79" s="216"/>
      <c r="BD79" s="216"/>
      <c r="BE79" s="216"/>
      <c r="BF79" s="216"/>
      <c r="BG79" s="216"/>
      <c r="BH79" s="216"/>
      <c r="BI79" s="216"/>
    </row>
    <row r="80" spans="1:61" s="187" customFormat="1" ht="12.75" customHeight="1" outlineLevel="2">
      <c r="A80" s="9"/>
      <c r="B80" s="26"/>
      <c r="C80" s="25"/>
      <c r="D80" s="682"/>
      <c r="E80" s="86">
        <v>7</v>
      </c>
      <c r="F80" s="27"/>
      <c r="G80" s="208"/>
      <c r="H80" s="150"/>
      <c r="I80" s="150"/>
      <c r="J80" s="150"/>
      <c r="K80" s="150"/>
      <c r="L80" s="150"/>
      <c r="M80" s="149"/>
      <c r="N80" s="68">
        <v>0</v>
      </c>
      <c r="O80" s="68">
        <v>0</v>
      </c>
      <c r="P80" s="68">
        <v>0</v>
      </c>
      <c r="Q80" s="68">
        <v>0</v>
      </c>
      <c r="R80" s="68"/>
      <c r="S80" s="103"/>
      <c r="T80" s="103"/>
      <c r="U80" s="103"/>
      <c r="V80" s="103"/>
      <c r="W80" s="103"/>
      <c r="X80" s="103"/>
      <c r="Y80" s="103"/>
      <c r="Z80" s="103"/>
      <c r="AA80" s="216"/>
      <c r="AB80" s="216"/>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16"/>
      <c r="AY80" s="216"/>
      <c r="AZ80" s="216"/>
      <c r="BA80" s="216"/>
      <c r="BB80" s="216"/>
      <c r="BC80" s="216"/>
      <c r="BD80" s="216"/>
      <c r="BE80" s="216"/>
      <c r="BF80" s="216"/>
      <c r="BG80" s="216"/>
      <c r="BH80" s="216"/>
      <c r="BI80" s="216"/>
    </row>
    <row r="81" spans="1:62" s="187" customFormat="1" ht="12.75" customHeight="1" outlineLevel="2">
      <c r="A81" s="9"/>
      <c r="B81" s="26"/>
      <c r="C81" s="25"/>
      <c r="D81" s="682"/>
      <c r="E81" s="86">
        <v>8</v>
      </c>
      <c r="F81" s="27"/>
      <c r="G81" s="208"/>
      <c r="H81" s="150"/>
      <c r="I81" s="150"/>
      <c r="J81" s="150"/>
      <c r="K81" s="150"/>
      <c r="L81" s="150"/>
      <c r="M81" s="150"/>
      <c r="N81" s="149"/>
      <c r="O81" s="68">
        <v>0</v>
      </c>
      <c r="P81" s="68">
        <v>0</v>
      </c>
      <c r="Q81" s="68">
        <v>0</v>
      </c>
      <c r="R81" s="68"/>
      <c r="S81" s="103"/>
      <c r="T81" s="103"/>
      <c r="U81" s="103"/>
      <c r="V81" s="103"/>
      <c r="W81" s="103"/>
      <c r="X81" s="103"/>
      <c r="Y81" s="103"/>
      <c r="Z81" s="103"/>
      <c r="AA81" s="216"/>
      <c r="AB81" s="216"/>
      <c r="AC81" s="216"/>
      <c r="AD81" s="216"/>
      <c r="AE81" s="216"/>
      <c r="AF81" s="216"/>
      <c r="AG81" s="216"/>
      <c r="AH81" s="216"/>
      <c r="AI81" s="216"/>
      <c r="AJ81" s="216"/>
      <c r="AK81" s="216"/>
      <c r="AL81" s="216"/>
      <c r="AM81" s="216"/>
      <c r="AN81" s="216"/>
      <c r="AO81" s="216"/>
      <c r="AP81" s="216"/>
      <c r="AQ81" s="216"/>
      <c r="AR81" s="216"/>
      <c r="AS81" s="216"/>
      <c r="AT81" s="216"/>
      <c r="AU81" s="216"/>
      <c r="AV81" s="216"/>
      <c r="AW81" s="216"/>
      <c r="AX81" s="216"/>
      <c r="AY81" s="216"/>
      <c r="AZ81" s="216"/>
      <c r="BA81" s="216"/>
      <c r="BB81" s="216"/>
      <c r="BC81" s="216"/>
      <c r="BD81" s="216"/>
      <c r="BE81" s="216"/>
      <c r="BF81" s="216"/>
      <c r="BG81" s="216"/>
      <c r="BH81" s="216"/>
      <c r="BI81" s="216"/>
    </row>
    <row r="82" spans="1:62" s="187" customFormat="1" ht="12.75" customHeight="1" outlineLevel="2">
      <c r="A82" s="9"/>
      <c r="B82" s="26"/>
      <c r="C82" s="25"/>
      <c r="D82" s="682"/>
      <c r="E82" s="86">
        <v>9</v>
      </c>
      <c r="F82" s="27"/>
      <c r="G82" s="208"/>
      <c r="H82" s="150"/>
      <c r="I82" s="150"/>
      <c r="J82" s="150"/>
      <c r="K82" s="150"/>
      <c r="L82" s="150"/>
      <c r="M82" s="150"/>
      <c r="N82" s="150"/>
      <c r="O82" s="149"/>
      <c r="P82" s="68">
        <v>0</v>
      </c>
      <c r="Q82" s="68">
        <v>0</v>
      </c>
      <c r="R82" s="68"/>
      <c r="S82" s="103"/>
      <c r="T82" s="103"/>
      <c r="U82" s="103"/>
      <c r="V82" s="103"/>
      <c r="W82" s="103"/>
      <c r="X82" s="103"/>
      <c r="Y82" s="103"/>
      <c r="Z82" s="103"/>
      <c r="AA82" s="216"/>
      <c r="AB82" s="216"/>
      <c r="AC82" s="216"/>
      <c r="AD82" s="216"/>
      <c r="AE82" s="216"/>
      <c r="AF82" s="216"/>
      <c r="AG82" s="216"/>
      <c r="AH82" s="216"/>
      <c r="AI82" s="216"/>
      <c r="AJ82" s="216"/>
      <c r="AK82" s="216"/>
      <c r="AL82" s="216"/>
      <c r="AM82" s="216"/>
      <c r="AN82" s="216"/>
      <c r="AO82" s="216"/>
      <c r="AP82" s="216"/>
      <c r="AQ82" s="216"/>
      <c r="AR82" s="216"/>
      <c r="AS82" s="216"/>
      <c r="AT82" s="216"/>
      <c r="AU82" s="216"/>
      <c r="AV82" s="216"/>
      <c r="AW82" s="216"/>
      <c r="AX82" s="216"/>
      <c r="AY82" s="216"/>
      <c r="AZ82" s="216"/>
      <c r="BA82" s="216"/>
      <c r="BB82" s="216"/>
      <c r="BC82" s="216"/>
      <c r="BD82" s="216"/>
      <c r="BE82" s="216"/>
      <c r="BF82" s="216"/>
      <c r="BG82" s="216"/>
      <c r="BH82" s="216"/>
      <c r="BI82" s="216"/>
    </row>
    <row r="83" spans="1:62" s="187" customFormat="1" ht="12.75" customHeight="1" outlineLevel="2">
      <c r="A83" s="9"/>
      <c r="B83" s="26"/>
      <c r="C83" s="25"/>
      <c r="D83" s="682"/>
      <c r="E83" s="86">
        <v>10</v>
      </c>
      <c r="F83" s="27"/>
      <c r="G83" s="208"/>
      <c r="H83" s="150"/>
      <c r="I83" s="150"/>
      <c r="J83" s="150"/>
      <c r="K83" s="150"/>
      <c r="L83" s="150"/>
      <c r="M83" s="150"/>
      <c r="N83" s="150"/>
      <c r="O83" s="150"/>
      <c r="P83" s="149"/>
      <c r="Q83" s="68">
        <v>0</v>
      </c>
      <c r="R83" s="68"/>
      <c r="S83" s="103"/>
      <c r="T83" s="103"/>
      <c r="U83" s="103"/>
      <c r="V83" s="103"/>
      <c r="W83" s="103"/>
      <c r="X83" s="103"/>
      <c r="Y83" s="103"/>
      <c r="Z83" s="103"/>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6"/>
      <c r="AY83" s="216"/>
      <c r="AZ83" s="216"/>
      <c r="BA83" s="216"/>
      <c r="BB83" s="216"/>
      <c r="BC83" s="216"/>
      <c r="BD83" s="216"/>
      <c r="BE83" s="216"/>
      <c r="BF83" s="216"/>
      <c r="BG83" s="216"/>
      <c r="BH83" s="216"/>
      <c r="BI83" s="216"/>
    </row>
    <row r="84" spans="1:62" s="187" customFormat="1" ht="12.75" customHeight="1" outlineLevel="2">
      <c r="A84" s="9"/>
      <c r="B84" s="26"/>
      <c r="C84" s="25"/>
      <c r="D84" s="682"/>
      <c r="E84" s="87">
        <v>11</v>
      </c>
      <c r="F84" s="27"/>
      <c r="G84" s="208"/>
      <c r="H84" s="150"/>
      <c r="I84" s="150"/>
      <c r="J84" s="150"/>
      <c r="K84" s="150"/>
      <c r="L84" s="150"/>
      <c r="M84" s="150"/>
      <c r="N84" s="150"/>
      <c r="O84" s="150"/>
      <c r="P84" s="189"/>
      <c r="Q84" s="149"/>
      <c r="R84" s="68"/>
      <c r="S84" s="103"/>
      <c r="T84" s="103"/>
      <c r="U84" s="103"/>
      <c r="V84" s="103"/>
      <c r="W84" s="103"/>
      <c r="X84" s="103"/>
      <c r="Y84" s="103"/>
      <c r="Z84" s="103"/>
      <c r="AA84" s="216"/>
      <c r="AB84" s="216"/>
      <c r="AC84" s="216"/>
      <c r="AD84" s="216"/>
      <c r="AE84" s="216"/>
      <c r="AF84" s="216"/>
      <c r="AG84" s="216"/>
      <c r="AH84" s="216"/>
      <c r="AI84" s="216"/>
      <c r="AJ84" s="216"/>
      <c r="AK84" s="216"/>
      <c r="AL84" s="216"/>
      <c r="AM84" s="216"/>
      <c r="AN84" s="216"/>
      <c r="AO84" s="216"/>
      <c r="AP84" s="216"/>
      <c r="AQ84" s="216"/>
      <c r="AR84" s="216"/>
      <c r="AS84" s="216"/>
      <c r="AT84" s="216"/>
      <c r="AU84" s="216"/>
      <c r="AV84" s="216"/>
      <c r="AW84" s="216"/>
      <c r="AX84" s="216"/>
      <c r="AY84" s="216"/>
      <c r="AZ84" s="216"/>
      <c r="BA84" s="216"/>
      <c r="BB84" s="216"/>
      <c r="BC84" s="216"/>
      <c r="BD84" s="216"/>
      <c r="BE84" s="216"/>
      <c r="BF84" s="216"/>
      <c r="BG84" s="216"/>
      <c r="BH84" s="216"/>
      <c r="BI84" s="216"/>
    </row>
    <row r="85" spans="1:62" s="187" customFormat="1" outlineLevel="1">
      <c r="A85" s="9"/>
      <c r="B85" s="9"/>
      <c r="C85" s="26" t="s">
        <v>121</v>
      </c>
      <c r="D85" s="9"/>
      <c r="E85" s="9"/>
      <c r="F85" s="23"/>
      <c r="G85" s="209">
        <v>0</v>
      </c>
      <c r="H85" s="166">
        <v>-3.7685499999999998</v>
      </c>
      <c r="I85" s="166">
        <v>-8.2857990252561873</v>
      </c>
      <c r="J85" s="166">
        <v>-13.201820451611923</v>
      </c>
      <c r="K85" s="166">
        <v>-18.38951842563872</v>
      </c>
      <c r="L85" s="166">
        <v>-22.272692765331165</v>
      </c>
      <c r="M85" s="166">
        <v>0</v>
      </c>
      <c r="N85" s="166">
        <v>0</v>
      </c>
      <c r="O85" s="166">
        <v>0</v>
      </c>
      <c r="P85" s="166">
        <v>0</v>
      </c>
      <c r="Q85" s="166">
        <v>0</v>
      </c>
      <c r="R85" s="64"/>
      <c r="S85" s="102"/>
      <c r="T85" s="102"/>
      <c r="U85" s="102"/>
      <c r="V85" s="102"/>
      <c r="W85" s="102"/>
      <c r="X85" s="102"/>
      <c r="Y85" s="102"/>
      <c r="Z85" s="102"/>
      <c r="AA85" s="217"/>
      <c r="AB85" s="217"/>
      <c r="AC85" s="217"/>
      <c r="AD85" s="217"/>
      <c r="AE85" s="217"/>
      <c r="AF85" s="217"/>
      <c r="AG85" s="217"/>
      <c r="AH85" s="217"/>
      <c r="AI85" s="217"/>
      <c r="AJ85" s="217"/>
      <c r="AK85" s="217"/>
      <c r="AL85" s="217"/>
      <c r="AM85" s="217"/>
      <c r="AN85" s="217"/>
      <c r="AO85" s="217"/>
      <c r="AP85" s="217"/>
      <c r="AQ85" s="217"/>
      <c r="AR85" s="217"/>
      <c r="AS85" s="217"/>
      <c r="AT85" s="217"/>
      <c r="AU85" s="217"/>
      <c r="AV85" s="217"/>
      <c r="AW85" s="217"/>
      <c r="AX85" s="217"/>
      <c r="AY85" s="217"/>
      <c r="AZ85" s="217"/>
      <c r="BA85" s="217"/>
      <c r="BB85" s="217"/>
      <c r="BC85" s="217"/>
      <c r="BD85" s="217"/>
      <c r="BE85" s="217"/>
      <c r="BF85" s="217"/>
      <c r="BG85" s="217"/>
      <c r="BH85" s="217"/>
      <c r="BI85" s="217"/>
    </row>
    <row r="86" spans="1:62" s="187" customFormat="1" ht="12.75" customHeight="1" outlineLevel="2">
      <c r="A86" s="9"/>
      <c r="B86" s="32" t="s">
        <v>122</v>
      </c>
      <c r="C86" s="33"/>
      <c r="D86" s="34" t="s">
        <v>67</v>
      </c>
      <c r="E86" s="33"/>
      <c r="F86" s="35"/>
      <c r="G86" s="205">
        <v>0</v>
      </c>
      <c r="H86" s="67">
        <v>0</v>
      </c>
      <c r="I86" s="67">
        <v>0</v>
      </c>
      <c r="J86" s="67">
        <v>0</v>
      </c>
      <c r="K86" s="67">
        <v>0</v>
      </c>
      <c r="L86" s="67">
        <v>0</v>
      </c>
      <c r="M86" s="67">
        <v>0</v>
      </c>
      <c r="N86" s="67">
        <v>0</v>
      </c>
      <c r="O86" s="67">
        <v>0</v>
      </c>
      <c r="P86" s="67">
        <v>0</v>
      </c>
      <c r="Q86" s="67">
        <v>0</v>
      </c>
      <c r="R86" s="67"/>
      <c r="S86" s="103"/>
      <c r="T86" s="103"/>
      <c r="U86" s="103"/>
      <c r="V86" s="103"/>
      <c r="W86" s="103"/>
      <c r="X86" s="103"/>
      <c r="Y86" s="103"/>
      <c r="Z86" s="103"/>
      <c r="AA86" s="216"/>
      <c r="AB86" s="216"/>
      <c r="AC86" s="216"/>
      <c r="AD86" s="216"/>
      <c r="AE86" s="216"/>
      <c r="AF86" s="216"/>
      <c r="AG86" s="216"/>
      <c r="AH86" s="216"/>
      <c r="AI86" s="216"/>
      <c r="AJ86" s="216"/>
      <c r="AK86" s="216"/>
      <c r="AL86" s="216"/>
      <c r="AM86" s="216"/>
      <c r="AN86" s="216"/>
      <c r="AO86" s="216"/>
      <c r="AP86" s="216"/>
      <c r="AQ86" s="216"/>
      <c r="AR86" s="216"/>
      <c r="AS86" s="216"/>
      <c r="AT86" s="216"/>
      <c r="AU86" s="216"/>
      <c r="AV86" s="216"/>
      <c r="AW86" s="216"/>
      <c r="AX86" s="216"/>
      <c r="AY86" s="216"/>
      <c r="AZ86" s="216"/>
      <c r="BA86" s="216"/>
      <c r="BB86" s="216"/>
      <c r="BC86" s="216"/>
      <c r="BD86" s="216"/>
      <c r="BE86" s="216"/>
      <c r="BF86" s="216"/>
      <c r="BG86" s="216"/>
      <c r="BH86" s="216"/>
      <c r="BI86" s="216"/>
    </row>
    <row r="87" spans="1:62" s="187" customFormat="1" ht="12.75" customHeight="1" outlineLevel="2">
      <c r="A87" s="9"/>
      <c r="B87" s="9"/>
      <c r="C87" s="26"/>
      <c r="D87" s="681" t="s">
        <v>84</v>
      </c>
      <c r="E87" s="86">
        <v>0</v>
      </c>
      <c r="F87" s="27"/>
      <c r="G87" s="206"/>
      <c r="H87" s="68"/>
      <c r="I87" s="68"/>
      <c r="J87" s="68"/>
      <c r="K87" s="68"/>
      <c r="L87" s="68"/>
      <c r="M87" s="68"/>
      <c r="N87" s="68"/>
      <c r="O87" s="68"/>
      <c r="P87" s="68"/>
      <c r="Q87" s="68"/>
      <c r="R87" s="68"/>
      <c r="S87" s="103"/>
      <c r="T87" s="103"/>
      <c r="U87" s="103"/>
      <c r="V87" s="103"/>
      <c r="W87" s="103"/>
      <c r="X87" s="103"/>
      <c r="Y87" s="103"/>
      <c r="Z87" s="103"/>
      <c r="AA87" s="216"/>
      <c r="AB87" s="216"/>
      <c r="AC87" s="216"/>
      <c r="AD87" s="216"/>
      <c r="AE87" s="216"/>
      <c r="AF87" s="216"/>
      <c r="AG87" s="216"/>
      <c r="AH87" s="216"/>
      <c r="AI87" s="216"/>
      <c r="AJ87" s="216"/>
      <c r="AK87" s="216"/>
      <c r="AL87" s="216"/>
      <c r="AM87" s="216"/>
      <c r="AN87" s="216"/>
      <c r="AO87" s="216"/>
      <c r="AP87" s="216"/>
      <c r="AQ87" s="216"/>
      <c r="AR87" s="216"/>
      <c r="AS87" s="216"/>
      <c r="AT87" s="216"/>
      <c r="AU87" s="216"/>
      <c r="AV87" s="216"/>
      <c r="AW87" s="216"/>
      <c r="AX87" s="216"/>
      <c r="AY87" s="216"/>
      <c r="AZ87" s="216"/>
      <c r="BA87" s="216"/>
      <c r="BB87" s="216"/>
      <c r="BC87" s="216"/>
      <c r="BD87" s="216"/>
      <c r="BE87" s="216"/>
      <c r="BF87" s="216"/>
      <c r="BG87" s="216"/>
      <c r="BH87" s="216"/>
      <c r="BI87" s="216"/>
    </row>
    <row r="88" spans="1:62" s="187" customFormat="1" ht="12.75" customHeight="1" outlineLevel="2">
      <c r="A88" s="9"/>
      <c r="B88" s="9"/>
      <c r="C88" s="26"/>
      <c r="D88" s="682"/>
      <c r="E88" s="86">
        <v>1</v>
      </c>
      <c r="F88" s="27"/>
      <c r="G88" s="207"/>
      <c r="H88" s="68">
        <v>2.1777500000000001</v>
      </c>
      <c r="I88" s="68">
        <v>2.1777500000000001</v>
      </c>
      <c r="J88" s="68">
        <v>2.1777500000000001</v>
      </c>
      <c r="K88" s="68">
        <v>2.1777500000000001</v>
      </c>
      <c r="L88" s="68">
        <v>0</v>
      </c>
      <c r="M88" s="68">
        <v>0</v>
      </c>
      <c r="N88" s="68">
        <v>0</v>
      </c>
      <c r="O88" s="68">
        <v>0</v>
      </c>
      <c r="P88" s="68">
        <v>0</v>
      </c>
      <c r="Q88" s="68">
        <v>0</v>
      </c>
      <c r="R88" s="68"/>
      <c r="S88" s="103"/>
      <c r="T88" s="103"/>
      <c r="U88" s="103"/>
      <c r="V88" s="103"/>
      <c r="W88" s="103"/>
      <c r="X88" s="103"/>
      <c r="Y88" s="103"/>
      <c r="Z88" s="103"/>
      <c r="AA88" s="216"/>
      <c r="AB88" s="216"/>
      <c r="AC88" s="216"/>
      <c r="AD88" s="216"/>
      <c r="AE88" s="216"/>
      <c r="AF88" s="216"/>
      <c r="AG88" s="216"/>
      <c r="AH88" s="216"/>
      <c r="AI88" s="216"/>
      <c r="AJ88" s="216"/>
      <c r="AK88" s="216"/>
      <c r="AL88" s="216"/>
      <c r="AM88" s="216"/>
      <c r="AN88" s="216"/>
      <c r="AO88" s="216"/>
      <c r="AP88" s="216"/>
      <c r="AQ88" s="216"/>
      <c r="AR88" s="216"/>
      <c r="AS88" s="216"/>
      <c r="AT88" s="216"/>
      <c r="AU88" s="216"/>
      <c r="AV88" s="216"/>
      <c r="AW88" s="216"/>
      <c r="AX88" s="216"/>
      <c r="AY88" s="216"/>
      <c r="AZ88" s="216"/>
      <c r="BA88" s="216"/>
      <c r="BB88" s="216"/>
      <c r="BC88" s="216"/>
      <c r="BD88" s="216"/>
      <c r="BE88" s="216"/>
      <c r="BF88" s="216"/>
      <c r="BG88" s="216"/>
      <c r="BH88" s="216"/>
      <c r="BI88" s="216"/>
    </row>
    <row r="89" spans="1:62" s="187" customFormat="1" ht="12.75" customHeight="1" outlineLevel="2">
      <c r="A89" s="9"/>
      <c r="B89" s="9"/>
      <c r="C89" s="26"/>
      <c r="D89" s="682"/>
      <c r="E89" s="86">
        <v>2</v>
      </c>
      <c r="F89" s="27"/>
      <c r="G89" s="208"/>
      <c r="H89" s="149"/>
      <c r="I89" s="68">
        <v>2.1287919780548874</v>
      </c>
      <c r="J89" s="68">
        <v>2.1287919780548874</v>
      </c>
      <c r="K89" s="68">
        <v>2.1287919780548874</v>
      </c>
      <c r="L89" s="68">
        <v>2.1287919780548874</v>
      </c>
      <c r="M89" s="68">
        <v>0</v>
      </c>
      <c r="N89" s="68">
        <v>0</v>
      </c>
      <c r="O89" s="68">
        <v>0</v>
      </c>
      <c r="P89" s="68">
        <v>0</v>
      </c>
      <c r="Q89" s="68">
        <v>0</v>
      </c>
      <c r="R89" s="68"/>
      <c r="S89" s="103"/>
      <c r="T89" s="103"/>
      <c r="U89" s="103"/>
      <c r="V89" s="103"/>
      <c r="W89" s="103"/>
      <c r="X89" s="103"/>
      <c r="Y89" s="103"/>
      <c r="Z89" s="103"/>
      <c r="AA89" s="216"/>
      <c r="AB89" s="216"/>
      <c r="AC89" s="216"/>
      <c r="AD89" s="216"/>
      <c r="AE89" s="216"/>
      <c r="AF89" s="216"/>
      <c r="AG89" s="216"/>
      <c r="AH89" s="216"/>
      <c r="AI89" s="216"/>
      <c r="AJ89" s="216"/>
      <c r="AK89" s="216"/>
      <c r="AL89" s="216"/>
      <c r="AM89" s="216"/>
      <c r="AN89" s="216"/>
      <c r="AO89" s="216"/>
      <c r="AP89" s="216"/>
      <c r="AQ89" s="216"/>
      <c r="AR89" s="216"/>
      <c r="AS89" s="216"/>
      <c r="AT89" s="216"/>
      <c r="AU89" s="216"/>
      <c r="AV89" s="216"/>
      <c r="AW89" s="216"/>
      <c r="AX89" s="216"/>
      <c r="AY89" s="216"/>
      <c r="AZ89" s="216"/>
      <c r="BA89" s="216"/>
      <c r="BB89" s="216"/>
      <c r="BC89" s="216"/>
      <c r="BD89" s="216"/>
      <c r="BE89" s="216"/>
      <c r="BF89" s="216"/>
      <c r="BG89" s="216"/>
      <c r="BH89" s="216"/>
      <c r="BI89" s="216"/>
      <c r="BJ89" s="218"/>
    </row>
    <row r="90" spans="1:62" s="187" customFormat="1" ht="12.75" customHeight="1" outlineLevel="2">
      <c r="A90" s="9"/>
      <c r="B90" s="9"/>
      <c r="C90" s="26"/>
      <c r="D90" s="682"/>
      <c r="E90" s="86">
        <v>3</v>
      </c>
      <c r="F90" s="27"/>
      <c r="G90" s="208"/>
      <c r="H90" s="150"/>
      <c r="I90" s="149"/>
      <c r="J90" s="68">
        <v>2.6273647810910927</v>
      </c>
      <c r="K90" s="68">
        <v>2.6273647810910927</v>
      </c>
      <c r="L90" s="68">
        <v>2.6273647810910927</v>
      </c>
      <c r="M90" s="68">
        <v>2.6273647810910927</v>
      </c>
      <c r="N90" s="68">
        <v>0</v>
      </c>
      <c r="O90" s="68">
        <v>0</v>
      </c>
      <c r="P90" s="68">
        <v>0</v>
      </c>
      <c r="Q90" s="68">
        <v>0</v>
      </c>
      <c r="R90" s="68"/>
      <c r="S90" s="103"/>
      <c r="T90" s="103"/>
      <c r="U90" s="103"/>
      <c r="V90" s="103"/>
      <c r="W90" s="103"/>
      <c r="X90" s="103"/>
      <c r="Y90" s="103"/>
      <c r="Z90" s="103"/>
      <c r="AA90" s="216"/>
      <c r="AB90" s="216"/>
      <c r="AC90" s="216"/>
      <c r="AD90" s="216"/>
      <c r="AE90" s="216"/>
      <c r="AF90" s="216"/>
      <c r="AG90" s="216"/>
      <c r="AH90" s="216"/>
      <c r="AI90" s="216"/>
      <c r="AJ90" s="216"/>
      <c r="AK90" s="216"/>
      <c r="AL90" s="216"/>
      <c r="AM90" s="216"/>
      <c r="AN90" s="216"/>
      <c r="AO90" s="216"/>
      <c r="AP90" s="216"/>
      <c r="AQ90" s="216"/>
      <c r="AR90" s="216"/>
      <c r="AS90" s="216"/>
      <c r="AT90" s="216"/>
      <c r="AU90" s="216"/>
      <c r="AV90" s="216"/>
      <c r="AW90" s="216"/>
      <c r="AX90" s="216"/>
      <c r="AY90" s="216"/>
      <c r="AZ90" s="216"/>
      <c r="BA90" s="216"/>
      <c r="BB90" s="216"/>
      <c r="BC90" s="216"/>
      <c r="BD90" s="216"/>
      <c r="BE90" s="216"/>
      <c r="BF90" s="216"/>
      <c r="BG90" s="216"/>
      <c r="BH90" s="216"/>
      <c r="BI90" s="216"/>
    </row>
    <row r="91" spans="1:62" s="187" customFormat="1" ht="12.75" customHeight="1" outlineLevel="2">
      <c r="A91" s="9"/>
      <c r="B91" s="9"/>
      <c r="C91" s="26"/>
      <c r="D91" s="682"/>
      <c r="E91" s="86">
        <v>4</v>
      </c>
      <c r="F91" s="27"/>
      <c r="G91" s="208"/>
      <c r="H91" s="150"/>
      <c r="I91" s="150"/>
      <c r="J91" s="149"/>
      <c r="K91" s="68">
        <v>2.4024714972087837</v>
      </c>
      <c r="L91" s="68">
        <v>2.4024714972087837</v>
      </c>
      <c r="M91" s="68">
        <v>2.4024714972087837</v>
      </c>
      <c r="N91" s="68">
        <v>2.4024714972087837</v>
      </c>
      <c r="O91" s="68">
        <v>0</v>
      </c>
      <c r="P91" s="68">
        <v>0</v>
      </c>
      <c r="Q91" s="68">
        <v>0</v>
      </c>
      <c r="R91" s="68"/>
      <c r="S91" s="103"/>
      <c r="T91" s="103"/>
      <c r="U91" s="103"/>
      <c r="V91" s="103"/>
      <c r="W91" s="103"/>
      <c r="X91" s="103"/>
      <c r="Y91" s="103"/>
      <c r="Z91" s="103"/>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6"/>
      <c r="AY91" s="216"/>
      <c r="AZ91" s="216"/>
      <c r="BA91" s="216"/>
      <c r="BB91" s="216"/>
      <c r="BC91" s="216"/>
      <c r="BD91" s="216"/>
      <c r="BE91" s="216"/>
      <c r="BF91" s="216"/>
      <c r="BG91" s="216"/>
      <c r="BH91" s="216"/>
      <c r="BI91" s="216"/>
    </row>
    <row r="92" spans="1:62" s="187" customFormat="1" ht="12.75" customHeight="1" outlineLevel="2">
      <c r="A92" s="9"/>
      <c r="B92" s="9"/>
      <c r="C92" s="26"/>
      <c r="D92" s="682"/>
      <c r="E92" s="86">
        <v>5</v>
      </c>
      <c r="F92" s="27"/>
      <c r="G92" s="208"/>
      <c r="H92" s="150"/>
      <c r="I92" s="150"/>
      <c r="J92" s="150"/>
      <c r="K92" s="149"/>
      <c r="L92" s="68">
        <v>2.8277790517968286</v>
      </c>
      <c r="M92" s="68">
        <v>2.8277790517968286</v>
      </c>
      <c r="N92" s="68">
        <v>2.8277790517968286</v>
      </c>
      <c r="O92" s="68">
        <v>2.8277790517968286</v>
      </c>
      <c r="P92" s="68">
        <v>0</v>
      </c>
      <c r="Q92" s="68">
        <v>0</v>
      </c>
      <c r="R92" s="68"/>
      <c r="S92" s="103"/>
      <c r="T92" s="103"/>
      <c r="U92" s="103"/>
      <c r="V92" s="103"/>
      <c r="W92" s="103"/>
      <c r="X92" s="103"/>
      <c r="Y92" s="103"/>
      <c r="Z92" s="103"/>
      <c r="AA92" s="216"/>
      <c r="AB92" s="216"/>
      <c r="AC92" s="216"/>
      <c r="AD92" s="216"/>
      <c r="AE92" s="216"/>
      <c r="AF92" s="216"/>
      <c r="AG92" s="216"/>
      <c r="AH92" s="216"/>
      <c r="AI92" s="216"/>
      <c r="AJ92" s="216"/>
      <c r="AK92" s="216"/>
      <c r="AL92" s="216"/>
      <c r="AM92" s="216"/>
      <c r="AN92" s="216"/>
      <c r="AO92" s="216"/>
      <c r="AP92" s="216"/>
      <c r="AQ92" s="216"/>
      <c r="AR92" s="216"/>
      <c r="AS92" s="216"/>
      <c r="AT92" s="216"/>
      <c r="AU92" s="216"/>
      <c r="AV92" s="216"/>
      <c r="AW92" s="216"/>
      <c r="AX92" s="216"/>
      <c r="AY92" s="216"/>
      <c r="AZ92" s="216"/>
      <c r="BA92" s="216"/>
      <c r="BB92" s="216"/>
      <c r="BC92" s="216"/>
      <c r="BD92" s="216"/>
      <c r="BE92" s="216"/>
      <c r="BF92" s="216"/>
      <c r="BG92" s="216"/>
      <c r="BH92" s="216"/>
      <c r="BI92" s="216"/>
    </row>
    <row r="93" spans="1:62" s="187" customFormat="1" ht="12.75" customHeight="1" outlineLevel="2">
      <c r="A93" s="9"/>
      <c r="B93" s="9"/>
      <c r="C93" s="26"/>
      <c r="D93" s="682"/>
      <c r="E93" s="86">
        <v>6</v>
      </c>
      <c r="F93" s="27"/>
      <c r="G93" s="208"/>
      <c r="H93" s="150"/>
      <c r="I93" s="150"/>
      <c r="J93" s="150"/>
      <c r="K93" s="150"/>
      <c r="L93" s="149"/>
      <c r="M93" s="68">
        <v>3.8224999999999998</v>
      </c>
      <c r="N93" s="68">
        <v>3.8224999999999998</v>
      </c>
      <c r="O93" s="68">
        <v>3.8224999999999998</v>
      </c>
      <c r="P93" s="68">
        <v>3.8224999999999998</v>
      </c>
      <c r="Q93" s="68">
        <v>0</v>
      </c>
      <c r="R93" s="68"/>
      <c r="S93" s="103"/>
      <c r="T93" s="103"/>
      <c r="U93" s="103"/>
      <c r="V93" s="103"/>
      <c r="W93" s="103"/>
      <c r="X93" s="103"/>
      <c r="Y93" s="103"/>
      <c r="Z93" s="103"/>
      <c r="AA93" s="216"/>
      <c r="AB93" s="216"/>
      <c r="AC93" s="216"/>
      <c r="AD93" s="216"/>
      <c r="AE93" s="216"/>
      <c r="AF93" s="216"/>
      <c r="AG93" s="216"/>
      <c r="AH93" s="216"/>
      <c r="AI93" s="216"/>
      <c r="AJ93" s="216"/>
      <c r="AK93" s="216"/>
      <c r="AL93" s="216"/>
      <c r="AM93" s="216"/>
      <c r="AN93" s="216"/>
      <c r="AO93" s="216"/>
      <c r="AP93" s="216"/>
      <c r="AQ93" s="216"/>
      <c r="AR93" s="216"/>
      <c r="AS93" s="216"/>
      <c r="AT93" s="216"/>
      <c r="AU93" s="216"/>
      <c r="AV93" s="216"/>
      <c r="AW93" s="216"/>
      <c r="AX93" s="216"/>
      <c r="AY93" s="216"/>
      <c r="AZ93" s="216"/>
      <c r="BA93" s="216"/>
      <c r="BB93" s="216"/>
      <c r="BC93" s="216"/>
      <c r="BD93" s="216"/>
      <c r="BE93" s="216"/>
      <c r="BF93" s="216"/>
      <c r="BG93" s="216"/>
      <c r="BH93" s="216"/>
      <c r="BI93" s="216"/>
    </row>
    <row r="94" spans="1:62" s="187" customFormat="1" ht="12.75" customHeight="1" outlineLevel="2">
      <c r="A94" s="9"/>
      <c r="B94" s="9"/>
      <c r="C94" s="26"/>
      <c r="D94" s="682"/>
      <c r="E94" s="86">
        <v>7</v>
      </c>
      <c r="F94" s="27"/>
      <c r="G94" s="208"/>
      <c r="H94" s="150"/>
      <c r="I94" s="150"/>
      <c r="J94" s="150"/>
      <c r="K94" s="150"/>
      <c r="L94" s="150"/>
      <c r="M94" s="149"/>
      <c r="N94" s="68">
        <v>0</v>
      </c>
      <c r="O94" s="68">
        <v>0</v>
      </c>
      <c r="P94" s="68">
        <v>0</v>
      </c>
      <c r="Q94" s="68">
        <v>0</v>
      </c>
      <c r="R94" s="68"/>
      <c r="S94" s="103"/>
      <c r="T94" s="103"/>
      <c r="U94" s="103"/>
      <c r="V94" s="103"/>
      <c r="W94" s="103"/>
      <c r="X94" s="103"/>
      <c r="Y94" s="103"/>
      <c r="Z94" s="103"/>
      <c r="AA94" s="216"/>
      <c r="AB94" s="216"/>
      <c r="AC94" s="216"/>
      <c r="AD94" s="216"/>
      <c r="AE94" s="216"/>
      <c r="AF94" s="216"/>
      <c r="AG94" s="216"/>
      <c r="AH94" s="216"/>
      <c r="AI94" s="216"/>
      <c r="AJ94" s="216"/>
      <c r="AK94" s="216"/>
      <c r="AL94" s="216"/>
      <c r="AM94" s="216"/>
      <c r="AN94" s="216"/>
      <c r="AO94" s="216"/>
      <c r="AP94" s="216"/>
      <c r="AQ94" s="216"/>
      <c r="AR94" s="216"/>
      <c r="AS94" s="216"/>
      <c r="AT94" s="216"/>
      <c r="AU94" s="216"/>
      <c r="AV94" s="216"/>
      <c r="AW94" s="216"/>
      <c r="AX94" s="216"/>
      <c r="AY94" s="216"/>
      <c r="AZ94" s="216"/>
      <c r="BA94" s="216"/>
      <c r="BB94" s="216"/>
      <c r="BC94" s="216"/>
      <c r="BD94" s="216"/>
      <c r="BE94" s="216"/>
      <c r="BF94" s="216"/>
      <c r="BG94" s="216"/>
      <c r="BH94" s="216"/>
      <c r="BI94" s="216"/>
    </row>
    <row r="95" spans="1:62" s="187" customFormat="1" ht="12.75" customHeight="1" outlineLevel="2">
      <c r="A95" s="9"/>
      <c r="B95" s="9"/>
      <c r="C95" s="26"/>
      <c r="D95" s="682"/>
      <c r="E95" s="86">
        <v>8</v>
      </c>
      <c r="F95" s="27"/>
      <c r="G95" s="208"/>
      <c r="H95" s="150"/>
      <c r="I95" s="150"/>
      <c r="J95" s="150"/>
      <c r="K95" s="150"/>
      <c r="L95" s="150"/>
      <c r="M95" s="150"/>
      <c r="N95" s="149"/>
      <c r="O95" s="68">
        <v>0</v>
      </c>
      <c r="P95" s="68">
        <v>0</v>
      </c>
      <c r="Q95" s="68">
        <v>0</v>
      </c>
      <c r="R95" s="68"/>
      <c r="S95" s="103"/>
      <c r="T95" s="103"/>
      <c r="U95" s="103"/>
      <c r="V95" s="103"/>
      <c r="W95" s="103"/>
      <c r="X95" s="103"/>
      <c r="Y95" s="103"/>
      <c r="Z95" s="103"/>
      <c r="AA95" s="216"/>
      <c r="AB95" s="216"/>
      <c r="AC95" s="216"/>
      <c r="AD95" s="216"/>
      <c r="AE95" s="216"/>
      <c r="AF95" s="216"/>
      <c r="AG95" s="216"/>
      <c r="AH95" s="216"/>
      <c r="AI95" s="216"/>
      <c r="AJ95" s="216"/>
      <c r="AK95" s="216"/>
      <c r="AL95" s="216"/>
      <c r="AM95" s="216"/>
      <c r="AN95" s="216"/>
      <c r="AO95" s="216"/>
      <c r="AP95" s="216"/>
      <c r="AQ95" s="216"/>
      <c r="AR95" s="216"/>
      <c r="AS95" s="216"/>
      <c r="AT95" s="216"/>
      <c r="AU95" s="216"/>
      <c r="AV95" s="216"/>
      <c r="AW95" s="216"/>
      <c r="AX95" s="216"/>
      <c r="AY95" s="216"/>
      <c r="AZ95" s="216"/>
      <c r="BA95" s="216"/>
      <c r="BB95" s="216"/>
      <c r="BC95" s="216"/>
      <c r="BD95" s="216"/>
      <c r="BE95" s="216"/>
      <c r="BF95" s="216"/>
      <c r="BG95" s="216"/>
      <c r="BH95" s="216"/>
      <c r="BI95" s="216"/>
    </row>
    <row r="96" spans="1:62" s="187" customFormat="1" ht="12.75" customHeight="1" outlineLevel="2">
      <c r="A96" s="9"/>
      <c r="B96" s="9"/>
      <c r="C96" s="26"/>
      <c r="D96" s="682"/>
      <c r="E96" s="86">
        <v>9</v>
      </c>
      <c r="F96" s="27"/>
      <c r="G96" s="208"/>
      <c r="H96" s="150"/>
      <c r="I96" s="150"/>
      <c r="J96" s="150"/>
      <c r="K96" s="150"/>
      <c r="L96" s="150"/>
      <c r="M96" s="150"/>
      <c r="N96" s="150"/>
      <c r="O96" s="149"/>
      <c r="P96" s="68">
        <v>0</v>
      </c>
      <c r="Q96" s="68">
        <v>0</v>
      </c>
      <c r="R96" s="68"/>
      <c r="S96" s="103"/>
      <c r="T96" s="103"/>
      <c r="U96" s="103"/>
      <c r="V96" s="103"/>
      <c r="W96" s="103"/>
      <c r="X96" s="103"/>
      <c r="Y96" s="103"/>
      <c r="Z96" s="103"/>
      <c r="AA96" s="216"/>
      <c r="AB96" s="216"/>
      <c r="AC96" s="216"/>
      <c r="AD96" s="216"/>
      <c r="AE96" s="216"/>
      <c r="AF96" s="216"/>
      <c r="AG96" s="216"/>
      <c r="AH96" s="216"/>
      <c r="AI96" s="216"/>
      <c r="AJ96" s="216"/>
      <c r="AK96" s="216"/>
      <c r="AL96" s="216"/>
      <c r="AM96" s="216"/>
      <c r="AN96" s="216"/>
      <c r="AO96" s="216"/>
      <c r="AP96" s="216"/>
      <c r="AQ96" s="216"/>
      <c r="AR96" s="216"/>
      <c r="AS96" s="216"/>
      <c r="AT96" s="216"/>
      <c r="AU96" s="216"/>
      <c r="AV96" s="216"/>
      <c r="AW96" s="216"/>
      <c r="AX96" s="216"/>
      <c r="AY96" s="216"/>
      <c r="AZ96" s="216"/>
      <c r="BA96" s="216"/>
      <c r="BB96" s="216"/>
      <c r="BC96" s="216"/>
      <c r="BD96" s="216"/>
      <c r="BE96" s="216"/>
      <c r="BF96" s="216"/>
      <c r="BG96" s="216"/>
      <c r="BH96" s="216"/>
      <c r="BI96" s="216"/>
    </row>
    <row r="97" spans="1:61" s="187" customFormat="1" ht="12.75" customHeight="1" outlineLevel="2">
      <c r="A97" s="9"/>
      <c r="B97" s="9"/>
      <c r="C97" s="26"/>
      <c r="D97" s="682"/>
      <c r="E97" s="86">
        <v>10</v>
      </c>
      <c r="F97" s="27"/>
      <c r="G97" s="208"/>
      <c r="H97" s="150"/>
      <c r="I97" s="150"/>
      <c r="J97" s="150"/>
      <c r="K97" s="150"/>
      <c r="L97" s="150"/>
      <c r="M97" s="150"/>
      <c r="N97" s="150"/>
      <c r="O97" s="150"/>
      <c r="P97" s="149"/>
      <c r="Q97" s="68">
        <v>0</v>
      </c>
      <c r="R97" s="68"/>
      <c r="S97" s="103"/>
      <c r="T97" s="103"/>
      <c r="U97" s="103"/>
      <c r="V97" s="103"/>
      <c r="W97" s="103"/>
      <c r="X97" s="103"/>
      <c r="Y97" s="103"/>
      <c r="Z97" s="103"/>
      <c r="AA97" s="216"/>
      <c r="AB97" s="216"/>
      <c r="AC97" s="216"/>
      <c r="AD97" s="216"/>
      <c r="AE97" s="216"/>
      <c r="AF97" s="216"/>
      <c r="AG97" s="216"/>
      <c r="AH97" s="216"/>
      <c r="AI97" s="216"/>
      <c r="AJ97" s="216"/>
      <c r="AK97" s="216"/>
      <c r="AL97" s="216"/>
      <c r="AM97" s="216"/>
      <c r="AN97" s="216"/>
      <c r="AO97" s="216"/>
      <c r="AP97" s="216"/>
      <c r="AQ97" s="216"/>
      <c r="AR97" s="216"/>
      <c r="AS97" s="216"/>
      <c r="AT97" s="216"/>
      <c r="AU97" s="216"/>
      <c r="AV97" s="216"/>
      <c r="AW97" s="216"/>
      <c r="AX97" s="216"/>
      <c r="AY97" s="216"/>
      <c r="AZ97" s="216"/>
      <c r="BA97" s="216"/>
      <c r="BB97" s="216"/>
      <c r="BC97" s="216"/>
      <c r="BD97" s="216"/>
      <c r="BE97" s="216"/>
      <c r="BF97" s="216"/>
      <c r="BG97" s="216"/>
      <c r="BH97" s="216"/>
      <c r="BI97" s="216"/>
    </row>
    <row r="98" spans="1:61" s="187" customFormat="1" ht="12.75" customHeight="1" outlineLevel="2">
      <c r="A98" s="9"/>
      <c r="B98" s="9"/>
      <c r="C98" s="26"/>
      <c r="D98" s="682"/>
      <c r="E98" s="87">
        <v>11</v>
      </c>
      <c r="F98" s="27"/>
      <c r="G98" s="208"/>
      <c r="H98" s="150"/>
      <c r="I98" s="150"/>
      <c r="J98" s="150"/>
      <c r="K98" s="150"/>
      <c r="L98" s="150"/>
      <c r="M98" s="150"/>
      <c r="N98" s="150"/>
      <c r="O98" s="150"/>
      <c r="P98" s="189"/>
      <c r="Q98" s="149"/>
      <c r="R98" s="68"/>
      <c r="S98" s="103"/>
      <c r="T98" s="103"/>
      <c r="U98" s="103"/>
      <c r="V98" s="103"/>
      <c r="W98" s="103"/>
      <c r="X98" s="103"/>
      <c r="Y98" s="103"/>
      <c r="Z98" s="103"/>
      <c r="AA98" s="216"/>
      <c r="AB98" s="216"/>
      <c r="AC98" s="216"/>
      <c r="AD98" s="216"/>
      <c r="AE98" s="216"/>
      <c r="AF98" s="216"/>
      <c r="AG98" s="216"/>
      <c r="AH98" s="216"/>
      <c r="AI98" s="216"/>
      <c r="AJ98" s="216"/>
      <c r="AK98" s="216"/>
      <c r="AL98" s="216"/>
      <c r="AM98" s="216"/>
      <c r="AN98" s="216"/>
      <c r="AO98" s="216"/>
      <c r="AP98" s="216"/>
      <c r="AQ98" s="216"/>
      <c r="AR98" s="216"/>
      <c r="AS98" s="216"/>
      <c r="AT98" s="216"/>
      <c r="AU98" s="216"/>
      <c r="AV98" s="216"/>
      <c r="AW98" s="216"/>
      <c r="AX98" s="216"/>
      <c r="AY98" s="216"/>
      <c r="AZ98" s="216"/>
      <c r="BA98" s="216"/>
      <c r="BB98" s="216"/>
      <c r="BC98" s="216"/>
      <c r="BD98" s="216"/>
      <c r="BE98" s="216"/>
      <c r="BF98" s="216"/>
      <c r="BG98" s="216"/>
      <c r="BH98" s="216"/>
      <c r="BI98" s="216"/>
    </row>
    <row r="99" spans="1:61" s="187" customFormat="1" outlineLevel="1">
      <c r="A99" s="9"/>
      <c r="B99" s="9"/>
      <c r="C99" s="26" t="s">
        <v>122</v>
      </c>
      <c r="D99" s="9"/>
      <c r="E99" s="9"/>
      <c r="F99" s="23"/>
      <c r="G99" s="209">
        <v>0</v>
      </c>
      <c r="H99" s="166">
        <v>-2.1777500000000001</v>
      </c>
      <c r="I99" s="166">
        <v>-4.3065419780548879</v>
      </c>
      <c r="J99" s="166">
        <v>-6.9339067591459802</v>
      </c>
      <c r="K99" s="166">
        <v>-9.336378256354763</v>
      </c>
      <c r="L99" s="166">
        <v>-9.9864073081515929</v>
      </c>
      <c r="M99" s="166">
        <v>0</v>
      </c>
      <c r="N99" s="166">
        <v>0</v>
      </c>
      <c r="O99" s="166">
        <v>0</v>
      </c>
      <c r="P99" s="166">
        <v>0</v>
      </c>
      <c r="Q99" s="166">
        <v>0</v>
      </c>
      <c r="R99" s="64"/>
      <c r="S99" s="102"/>
      <c r="T99" s="102"/>
      <c r="U99" s="102"/>
      <c r="V99" s="102"/>
      <c r="W99" s="102"/>
      <c r="X99" s="102"/>
      <c r="Y99" s="102"/>
      <c r="Z99" s="102"/>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7"/>
      <c r="AY99" s="217"/>
      <c r="AZ99" s="217"/>
      <c r="BA99" s="217"/>
      <c r="BB99" s="217"/>
      <c r="BC99" s="217"/>
      <c r="BD99" s="217"/>
      <c r="BE99" s="217"/>
      <c r="BF99" s="217"/>
      <c r="BG99" s="217"/>
      <c r="BH99" s="217"/>
      <c r="BI99" s="217"/>
    </row>
    <row r="100" spans="1:61" s="187" customFormat="1" ht="12.75" customHeight="1" outlineLevel="2">
      <c r="A100" s="9"/>
      <c r="B100" s="32" t="s">
        <v>123</v>
      </c>
      <c r="C100" s="33"/>
      <c r="D100" s="34" t="s">
        <v>67</v>
      </c>
      <c r="E100" s="33"/>
      <c r="F100" s="35"/>
      <c r="G100" s="205">
        <v>0</v>
      </c>
      <c r="H100" s="67">
        <v>0</v>
      </c>
      <c r="I100" s="67">
        <v>0</v>
      </c>
      <c r="J100" s="67">
        <v>0</v>
      </c>
      <c r="K100" s="67">
        <v>0</v>
      </c>
      <c r="L100" s="67">
        <v>0</v>
      </c>
      <c r="M100" s="67">
        <v>0</v>
      </c>
      <c r="N100" s="67">
        <v>0</v>
      </c>
      <c r="O100" s="67">
        <v>0</v>
      </c>
      <c r="P100" s="67">
        <v>0</v>
      </c>
      <c r="Q100" s="67">
        <v>0</v>
      </c>
      <c r="R100" s="67"/>
      <c r="S100" s="103"/>
      <c r="T100" s="103"/>
      <c r="U100" s="103"/>
      <c r="V100" s="103"/>
      <c r="W100" s="103"/>
      <c r="X100" s="103"/>
      <c r="Y100" s="103"/>
      <c r="Z100" s="103"/>
      <c r="AA100" s="216"/>
      <c r="AB100" s="216"/>
      <c r="AC100" s="216"/>
      <c r="AD100" s="216"/>
      <c r="AE100" s="216"/>
      <c r="AF100" s="216"/>
      <c r="AG100" s="216"/>
      <c r="AH100" s="216"/>
      <c r="AI100" s="216"/>
      <c r="AJ100" s="216"/>
      <c r="AK100" s="216"/>
      <c r="AL100" s="216"/>
      <c r="AM100" s="216"/>
      <c r="AN100" s="216"/>
      <c r="AO100" s="216"/>
      <c r="AP100" s="216"/>
      <c r="AQ100" s="216"/>
      <c r="AR100" s="216"/>
      <c r="AS100" s="216"/>
      <c r="AT100" s="216"/>
      <c r="AU100" s="216"/>
      <c r="AV100" s="216"/>
      <c r="AW100" s="216"/>
      <c r="AX100" s="216"/>
      <c r="AY100" s="216"/>
      <c r="AZ100" s="216"/>
      <c r="BA100" s="216"/>
      <c r="BB100" s="216"/>
      <c r="BC100" s="216"/>
      <c r="BD100" s="216"/>
      <c r="BE100" s="216"/>
      <c r="BF100" s="216"/>
      <c r="BG100" s="216"/>
      <c r="BH100" s="216"/>
      <c r="BI100" s="216"/>
    </row>
    <row r="101" spans="1:61" s="187" customFormat="1" ht="12.75" customHeight="1" outlineLevel="2">
      <c r="A101" s="9"/>
      <c r="B101" s="9"/>
      <c r="C101" s="26"/>
      <c r="D101" s="681" t="s">
        <v>84</v>
      </c>
      <c r="E101" s="86">
        <v>0</v>
      </c>
      <c r="F101" s="27"/>
      <c r="G101" s="206"/>
      <c r="H101" s="68"/>
      <c r="I101" s="68"/>
      <c r="J101" s="68"/>
      <c r="K101" s="68"/>
      <c r="L101" s="68"/>
      <c r="M101" s="68"/>
      <c r="N101" s="68"/>
      <c r="O101" s="68"/>
      <c r="P101" s="68"/>
      <c r="Q101" s="68"/>
      <c r="R101" s="68"/>
      <c r="S101" s="103"/>
      <c r="T101" s="103"/>
      <c r="U101" s="103"/>
      <c r="V101" s="103"/>
      <c r="W101" s="103"/>
      <c r="X101" s="103"/>
      <c r="Y101" s="103"/>
      <c r="Z101" s="103"/>
      <c r="AA101" s="216"/>
      <c r="AB101" s="216"/>
      <c r="AC101" s="216"/>
      <c r="AD101" s="216"/>
      <c r="AE101" s="216"/>
      <c r="AF101" s="216"/>
      <c r="AG101" s="216"/>
      <c r="AH101" s="216"/>
      <c r="AI101" s="216"/>
      <c r="AJ101" s="216"/>
      <c r="AK101" s="216"/>
      <c r="AL101" s="216"/>
      <c r="AM101" s="216"/>
      <c r="AN101" s="216"/>
      <c r="AO101" s="216"/>
      <c r="AP101" s="216"/>
      <c r="AQ101" s="216"/>
      <c r="AR101" s="216"/>
      <c r="AS101" s="216"/>
      <c r="AT101" s="216"/>
      <c r="AU101" s="216"/>
      <c r="AV101" s="216"/>
      <c r="AW101" s="216"/>
      <c r="AX101" s="216"/>
      <c r="AY101" s="216"/>
      <c r="AZ101" s="216"/>
      <c r="BA101" s="216"/>
      <c r="BB101" s="216"/>
      <c r="BC101" s="216"/>
      <c r="BD101" s="216"/>
      <c r="BE101" s="216"/>
      <c r="BF101" s="216"/>
      <c r="BG101" s="216"/>
      <c r="BH101" s="216"/>
      <c r="BI101" s="216"/>
    </row>
    <row r="102" spans="1:61" s="187" customFormat="1" ht="12.75" customHeight="1" outlineLevel="2">
      <c r="A102" s="9"/>
      <c r="B102" s="9"/>
      <c r="C102" s="26"/>
      <c r="D102" s="682"/>
      <c r="E102" s="86">
        <v>1</v>
      </c>
      <c r="F102" s="27"/>
      <c r="G102" s="207"/>
      <c r="H102" s="68">
        <v>0</v>
      </c>
      <c r="I102" s="68">
        <v>0</v>
      </c>
      <c r="J102" s="68">
        <v>0</v>
      </c>
      <c r="K102" s="68">
        <v>0</v>
      </c>
      <c r="L102" s="68">
        <v>0</v>
      </c>
      <c r="M102" s="68">
        <v>0</v>
      </c>
      <c r="N102" s="68">
        <v>0</v>
      </c>
      <c r="O102" s="68">
        <v>0</v>
      </c>
      <c r="P102" s="68">
        <v>0</v>
      </c>
      <c r="Q102" s="68">
        <v>0</v>
      </c>
      <c r="R102" s="68"/>
      <c r="S102" s="103"/>
      <c r="T102" s="103"/>
      <c r="U102" s="103"/>
      <c r="V102" s="103"/>
      <c r="W102" s="103"/>
      <c r="X102" s="103"/>
      <c r="Y102" s="103"/>
      <c r="Z102" s="103"/>
      <c r="AA102" s="216"/>
      <c r="AB102" s="216"/>
      <c r="AC102" s="216"/>
      <c r="AD102" s="216"/>
      <c r="AE102" s="216"/>
      <c r="AF102" s="216"/>
      <c r="AG102" s="216"/>
      <c r="AH102" s="216"/>
      <c r="AI102" s="216"/>
      <c r="AJ102" s="216"/>
      <c r="AK102" s="216"/>
      <c r="AL102" s="216"/>
      <c r="AM102" s="216"/>
      <c r="AN102" s="216"/>
      <c r="AO102" s="216"/>
      <c r="AP102" s="216"/>
      <c r="AQ102" s="216"/>
      <c r="AR102" s="216"/>
      <c r="AS102" s="216"/>
      <c r="AT102" s="216"/>
      <c r="AU102" s="216"/>
      <c r="AV102" s="216"/>
      <c r="AW102" s="216"/>
      <c r="AX102" s="216"/>
      <c r="AY102" s="216"/>
      <c r="AZ102" s="216"/>
      <c r="BA102" s="216"/>
      <c r="BB102" s="216"/>
      <c r="BC102" s="216"/>
      <c r="BD102" s="216"/>
      <c r="BE102" s="216"/>
      <c r="BF102" s="216"/>
      <c r="BG102" s="216"/>
      <c r="BH102" s="216"/>
      <c r="BI102" s="216"/>
    </row>
    <row r="103" spans="1:61" s="187" customFormat="1" ht="12.75" customHeight="1" outlineLevel="2">
      <c r="A103" s="9"/>
      <c r="B103" s="9"/>
      <c r="C103" s="26"/>
      <c r="D103" s="682"/>
      <c r="E103" s="86">
        <v>2</v>
      </c>
      <c r="F103" s="27"/>
      <c r="G103" s="208"/>
      <c r="H103" s="149"/>
      <c r="I103" s="68">
        <v>-1.89795585E-2</v>
      </c>
      <c r="J103" s="68">
        <v>-1.89795585E-2</v>
      </c>
      <c r="K103" s="68">
        <v>-1.89795585E-2</v>
      </c>
      <c r="L103" s="68">
        <v>-1.89795585E-2</v>
      </c>
      <c r="M103" s="68">
        <v>-1.89795585E-2</v>
      </c>
      <c r="N103" s="68">
        <v>-1.89795585E-2</v>
      </c>
      <c r="O103" s="68">
        <v>-1.89795585E-2</v>
      </c>
      <c r="P103" s="68">
        <v>-1.89795585E-2</v>
      </c>
      <c r="Q103" s="68">
        <v>-1.89795585E-2</v>
      </c>
      <c r="R103" s="68"/>
      <c r="S103" s="103"/>
      <c r="T103" s="103"/>
      <c r="U103" s="103"/>
      <c r="V103" s="103"/>
      <c r="W103" s="103"/>
      <c r="X103" s="103"/>
      <c r="Y103" s="103"/>
      <c r="Z103" s="103"/>
      <c r="AA103" s="216"/>
      <c r="AB103" s="216"/>
      <c r="AC103" s="216"/>
      <c r="AD103" s="216"/>
      <c r="AE103" s="216"/>
      <c r="AF103" s="216"/>
      <c r="AG103" s="216"/>
      <c r="AH103" s="216"/>
      <c r="AI103" s="216"/>
      <c r="AJ103" s="216"/>
      <c r="AK103" s="216"/>
      <c r="AL103" s="216"/>
      <c r="AM103" s="216"/>
      <c r="AN103" s="216"/>
      <c r="AO103" s="216"/>
      <c r="AP103" s="216"/>
      <c r="AQ103" s="216"/>
      <c r="AR103" s="216"/>
      <c r="AS103" s="216"/>
      <c r="AT103" s="216"/>
      <c r="AU103" s="216"/>
      <c r="AV103" s="216"/>
      <c r="AW103" s="216"/>
      <c r="AX103" s="216"/>
      <c r="AY103" s="216"/>
      <c r="AZ103" s="216"/>
      <c r="BA103" s="216"/>
      <c r="BB103" s="216"/>
      <c r="BC103" s="216"/>
      <c r="BD103" s="216"/>
      <c r="BE103" s="216"/>
      <c r="BF103" s="216"/>
      <c r="BG103" s="216"/>
      <c r="BH103" s="216"/>
      <c r="BI103" s="216"/>
    </row>
    <row r="104" spans="1:61" s="187" customFormat="1" ht="12.75" customHeight="1" outlineLevel="2">
      <c r="A104" s="9"/>
      <c r="B104" s="9"/>
      <c r="C104" s="26"/>
      <c r="D104" s="682"/>
      <c r="E104" s="86">
        <v>3</v>
      </c>
      <c r="F104" s="27"/>
      <c r="G104" s="208"/>
      <c r="H104" s="150"/>
      <c r="I104" s="149"/>
      <c r="J104" s="68">
        <v>0</v>
      </c>
      <c r="K104" s="68">
        <v>0</v>
      </c>
      <c r="L104" s="68">
        <v>0</v>
      </c>
      <c r="M104" s="68">
        <v>0</v>
      </c>
      <c r="N104" s="68">
        <v>0</v>
      </c>
      <c r="O104" s="68">
        <v>0</v>
      </c>
      <c r="P104" s="68">
        <v>0</v>
      </c>
      <c r="Q104" s="68">
        <v>0</v>
      </c>
      <c r="R104" s="68"/>
      <c r="S104" s="103"/>
      <c r="T104" s="103"/>
      <c r="U104" s="103"/>
      <c r="V104" s="103"/>
      <c r="W104" s="103"/>
      <c r="X104" s="103"/>
      <c r="Y104" s="103"/>
      <c r="Z104" s="103"/>
      <c r="AA104" s="216"/>
      <c r="AB104" s="216"/>
      <c r="AC104" s="216"/>
      <c r="AD104" s="216"/>
      <c r="AE104" s="216"/>
      <c r="AF104" s="216"/>
      <c r="AG104" s="216"/>
      <c r="AH104" s="216"/>
      <c r="AI104" s="216"/>
      <c r="AJ104" s="216"/>
      <c r="AK104" s="216"/>
      <c r="AL104" s="216"/>
      <c r="AM104" s="216"/>
      <c r="AN104" s="216"/>
      <c r="AO104" s="216"/>
      <c r="AP104" s="216"/>
      <c r="AQ104" s="216"/>
      <c r="AR104" s="216"/>
      <c r="AS104" s="216"/>
      <c r="AT104" s="216"/>
      <c r="AU104" s="216"/>
      <c r="AV104" s="216"/>
      <c r="AW104" s="216"/>
      <c r="AX104" s="216"/>
      <c r="AY104" s="216"/>
      <c r="AZ104" s="216"/>
      <c r="BA104" s="216"/>
      <c r="BB104" s="216"/>
      <c r="BC104" s="216"/>
      <c r="BD104" s="216"/>
      <c r="BE104" s="216"/>
      <c r="BF104" s="216"/>
      <c r="BG104" s="216"/>
      <c r="BH104" s="216"/>
      <c r="BI104" s="216"/>
    </row>
    <row r="105" spans="1:61" s="187" customFormat="1" ht="12.75" customHeight="1" outlineLevel="2">
      <c r="A105" s="9"/>
      <c r="B105" s="9"/>
      <c r="C105" s="26"/>
      <c r="D105" s="682"/>
      <c r="E105" s="86">
        <v>4</v>
      </c>
      <c r="F105" s="27"/>
      <c r="G105" s="208"/>
      <c r="H105" s="150"/>
      <c r="I105" s="150"/>
      <c r="J105" s="149"/>
      <c r="K105" s="68">
        <v>0</v>
      </c>
      <c r="L105" s="68">
        <v>0</v>
      </c>
      <c r="M105" s="68">
        <v>0</v>
      </c>
      <c r="N105" s="68">
        <v>0</v>
      </c>
      <c r="O105" s="68">
        <v>0</v>
      </c>
      <c r="P105" s="68">
        <v>0</v>
      </c>
      <c r="Q105" s="68">
        <v>0</v>
      </c>
      <c r="R105" s="68"/>
      <c r="S105" s="103"/>
      <c r="T105" s="103"/>
      <c r="U105" s="103"/>
      <c r="V105" s="103"/>
      <c r="W105" s="103"/>
      <c r="X105" s="103"/>
      <c r="Y105" s="103"/>
      <c r="Z105" s="103"/>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row>
    <row r="106" spans="1:61" s="187" customFormat="1" ht="12.75" customHeight="1" outlineLevel="2">
      <c r="A106" s="9"/>
      <c r="B106" s="9"/>
      <c r="C106" s="26"/>
      <c r="D106" s="682"/>
      <c r="E106" s="86">
        <v>5</v>
      </c>
      <c r="F106" s="27"/>
      <c r="G106" s="208"/>
      <c r="H106" s="150"/>
      <c r="I106" s="150"/>
      <c r="J106" s="150"/>
      <c r="K106" s="149"/>
      <c r="L106" s="68">
        <v>0</v>
      </c>
      <c r="M106" s="68">
        <v>0</v>
      </c>
      <c r="N106" s="68">
        <v>0</v>
      </c>
      <c r="O106" s="68">
        <v>0</v>
      </c>
      <c r="P106" s="68">
        <v>0</v>
      </c>
      <c r="Q106" s="68">
        <v>0</v>
      </c>
      <c r="R106" s="68"/>
      <c r="S106" s="103"/>
      <c r="T106" s="103"/>
      <c r="U106" s="103"/>
      <c r="V106" s="103"/>
      <c r="W106" s="103"/>
      <c r="X106" s="103"/>
      <c r="Y106" s="103"/>
      <c r="Z106" s="103"/>
      <c r="AA106" s="216"/>
      <c r="AB106" s="216"/>
      <c r="AC106" s="216"/>
      <c r="AD106" s="216"/>
      <c r="AE106" s="216"/>
      <c r="AF106" s="216"/>
      <c r="AG106" s="216"/>
      <c r="AH106" s="216"/>
      <c r="AI106" s="216"/>
      <c r="AJ106" s="216"/>
      <c r="AK106" s="216"/>
      <c r="AL106" s="216"/>
      <c r="AM106" s="216"/>
      <c r="AN106" s="216"/>
      <c r="AO106" s="216"/>
      <c r="AP106" s="216"/>
      <c r="AQ106" s="216"/>
      <c r="AR106" s="216"/>
      <c r="AS106" s="216"/>
      <c r="AT106" s="216"/>
      <c r="AU106" s="216"/>
      <c r="AV106" s="216"/>
      <c r="AW106" s="216"/>
      <c r="AX106" s="216"/>
      <c r="AY106" s="216"/>
      <c r="AZ106" s="216"/>
      <c r="BA106" s="216"/>
      <c r="BB106" s="216"/>
      <c r="BC106" s="216"/>
      <c r="BD106" s="216"/>
      <c r="BE106" s="216"/>
      <c r="BF106" s="216"/>
      <c r="BG106" s="216"/>
      <c r="BH106" s="216"/>
      <c r="BI106" s="216"/>
    </row>
    <row r="107" spans="1:61" s="187" customFormat="1" ht="12.75" customHeight="1" outlineLevel="2">
      <c r="A107" s="9"/>
      <c r="B107" s="9"/>
      <c r="C107" s="26"/>
      <c r="D107" s="682"/>
      <c r="E107" s="86">
        <v>6</v>
      </c>
      <c r="F107" s="27"/>
      <c r="G107" s="208"/>
      <c r="H107" s="150"/>
      <c r="I107" s="150"/>
      <c r="J107" s="150"/>
      <c r="K107" s="150"/>
      <c r="L107" s="149"/>
      <c r="M107" s="68">
        <v>0</v>
      </c>
      <c r="N107" s="68">
        <v>0</v>
      </c>
      <c r="O107" s="68">
        <v>0</v>
      </c>
      <c r="P107" s="68">
        <v>0</v>
      </c>
      <c r="Q107" s="68">
        <v>0</v>
      </c>
      <c r="R107" s="68"/>
      <c r="S107" s="103"/>
      <c r="T107" s="103"/>
      <c r="U107" s="103"/>
      <c r="V107" s="103"/>
      <c r="W107" s="103"/>
      <c r="X107" s="103"/>
      <c r="Y107" s="103"/>
      <c r="Z107" s="103"/>
      <c r="AA107" s="216"/>
      <c r="AB107" s="216"/>
      <c r="AC107" s="216"/>
      <c r="AD107" s="216"/>
      <c r="AE107" s="216"/>
      <c r="AF107" s="216"/>
      <c r="AG107" s="216"/>
      <c r="AH107" s="216"/>
      <c r="AI107" s="216"/>
      <c r="AJ107" s="216"/>
      <c r="AK107" s="216"/>
      <c r="AL107" s="216"/>
      <c r="AM107" s="216"/>
      <c r="AN107" s="216"/>
      <c r="AO107" s="216"/>
      <c r="AP107" s="216"/>
      <c r="AQ107" s="216"/>
      <c r="AR107" s="216"/>
      <c r="AS107" s="216"/>
      <c r="AT107" s="216"/>
      <c r="AU107" s="216"/>
      <c r="AV107" s="216"/>
      <c r="AW107" s="216"/>
      <c r="AX107" s="216"/>
      <c r="AY107" s="216"/>
      <c r="AZ107" s="216"/>
      <c r="BA107" s="216"/>
      <c r="BB107" s="216"/>
      <c r="BC107" s="216"/>
      <c r="BD107" s="216"/>
      <c r="BE107" s="216"/>
      <c r="BF107" s="216"/>
      <c r="BG107" s="216"/>
      <c r="BH107" s="216"/>
      <c r="BI107" s="216"/>
    </row>
    <row r="108" spans="1:61" s="187" customFormat="1" ht="12.75" customHeight="1" outlineLevel="2">
      <c r="A108" s="9"/>
      <c r="B108" s="9"/>
      <c r="C108" s="26"/>
      <c r="D108" s="682"/>
      <c r="E108" s="86">
        <v>7</v>
      </c>
      <c r="F108" s="27"/>
      <c r="G108" s="208"/>
      <c r="H108" s="150"/>
      <c r="I108" s="150"/>
      <c r="J108" s="150"/>
      <c r="K108" s="150"/>
      <c r="L108" s="150"/>
      <c r="M108" s="149"/>
      <c r="N108" s="68">
        <v>0</v>
      </c>
      <c r="O108" s="68">
        <v>0</v>
      </c>
      <c r="P108" s="68">
        <v>0</v>
      </c>
      <c r="Q108" s="68">
        <v>0</v>
      </c>
      <c r="R108" s="68"/>
      <c r="S108" s="103"/>
      <c r="T108" s="103"/>
      <c r="U108" s="103"/>
      <c r="V108" s="103"/>
      <c r="W108" s="103"/>
      <c r="X108" s="103"/>
      <c r="Y108" s="103"/>
      <c r="Z108" s="103"/>
      <c r="AA108" s="216"/>
      <c r="AB108" s="216"/>
      <c r="AC108" s="216"/>
      <c r="AD108" s="216"/>
      <c r="AE108" s="216"/>
      <c r="AF108" s="216"/>
      <c r="AG108" s="216"/>
      <c r="AH108" s="216"/>
      <c r="AI108" s="216"/>
      <c r="AJ108" s="216"/>
      <c r="AK108" s="216"/>
      <c r="AL108" s="216"/>
      <c r="AM108" s="216"/>
      <c r="AN108" s="216"/>
      <c r="AO108" s="216"/>
      <c r="AP108" s="216"/>
      <c r="AQ108" s="216"/>
      <c r="AR108" s="216"/>
      <c r="AS108" s="216"/>
      <c r="AT108" s="216"/>
      <c r="AU108" s="216"/>
      <c r="AV108" s="216"/>
      <c r="AW108" s="216"/>
      <c r="AX108" s="216"/>
      <c r="AY108" s="216"/>
      <c r="AZ108" s="216"/>
      <c r="BA108" s="216"/>
      <c r="BB108" s="216"/>
      <c r="BC108" s="216"/>
      <c r="BD108" s="216"/>
      <c r="BE108" s="216"/>
      <c r="BF108" s="216"/>
      <c r="BG108" s="216"/>
      <c r="BH108" s="216"/>
      <c r="BI108" s="216"/>
    </row>
    <row r="109" spans="1:61" s="187" customFormat="1" ht="12.75" customHeight="1" outlineLevel="2">
      <c r="A109" s="9"/>
      <c r="B109" s="9"/>
      <c r="C109" s="26"/>
      <c r="D109" s="682"/>
      <c r="E109" s="86">
        <v>8</v>
      </c>
      <c r="F109" s="27"/>
      <c r="G109" s="208"/>
      <c r="H109" s="150"/>
      <c r="I109" s="150"/>
      <c r="J109" s="150"/>
      <c r="K109" s="150"/>
      <c r="L109" s="150"/>
      <c r="M109" s="150"/>
      <c r="N109" s="149"/>
      <c r="O109" s="68">
        <v>0</v>
      </c>
      <c r="P109" s="68">
        <v>0</v>
      </c>
      <c r="Q109" s="68">
        <v>0</v>
      </c>
      <c r="R109" s="68"/>
      <c r="S109" s="103"/>
      <c r="T109" s="103"/>
      <c r="U109" s="103"/>
      <c r="V109" s="103"/>
      <c r="W109" s="103"/>
      <c r="X109" s="103"/>
      <c r="Y109" s="103"/>
      <c r="Z109" s="103"/>
      <c r="AA109" s="216"/>
      <c r="AB109" s="216"/>
      <c r="AC109" s="216"/>
      <c r="AD109" s="216"/>
      <c r="AE109" s="216"/>
      <c r="AF109" s="216"/>
      <c r="AG109" s="216"/>
      <c r="AH109" s="216"/>
      <c r="AI109" s="216"/>
      <c r="AJ109" s="216"/>
      <c r="AK109" s="216"/>
      <c r="AL109" s="216"/>
      <c r="AM109" s="216"/>
      <c r="AN109" s="216"/>
      <c r="AO109" s="216"/>
      <c r="AP109" s="216"/>
      <c r="AQ109" s="216"/>
      <c r="AR109" s="216"/>
      <c r="AS109" s="216"/>
      <c r="AT109" s="216"/>
      <c r="AU109" s="216"/>
      <c r="AV109" s="216"/>
      <c r="AW109" s="216"/>
      <c r="AX109" s="216"/>
      <c r="AY109" s="216"/>
      <c r="AZ109" s="216"/>
      <c r="BA109" s="216"/>
      <c r="BB109" s="216"/>
      <c r="BC109" s="216"/>
      <c r="BD109" s="216"/>
      <c r="BE109" s="216"/>
      <c r="BF109" s="216"/>
      <c r="BG109" s="216"/>
      <c r="BH109" s="216"/>
      <c r="BI109" s="216"/>
    </row>
    <row r="110" spans="1:61" s="187" customFormat="1" ht="12.75" customHeight="1" outlineLevel="2">
      <c r="A110" s="9"/>
      <c r="B110" s="9"/>
      <c r="C110" s="26"/>
      <c r="D110" s="682"/>
      <c r="E110" s="86">
        <v>9</v>
      </c>
      <c r="F110" s="27"/>
      <c r="G110" s="208"/>
      <c r="H110" s="150"/>
      <c r="I110" s="150"/>
      <c r="J110" s="150"/>
      <c r="K110" s="150"/>
      <c r="L110" s="150"/>
      <c r="M110" s="150"/>
      <c r="N110" s="150"/>
      <c r="O110" s="149"/>
      <c r="P110" s="68">
        <v>0</v>
      </c>
      <c r="Q110" s="68">
        <v>0</v>
      </c>
      <c r="R110" s="68"/>
      <c r="S110" s="103"/>
      <c r="T110" s="103"/>
      <c r="U110" s="103"/>
      <c r="V110" s="103"/>
      <c r="W110" s="103"/>
      <c r="X110" s="103"/>
      <c r="Y110" s="103"/>
      <c r="Z110" s="103"/>
      <c r="AA110" s="216"/>
      <c r="AB110" s="216"/>
      <c r="AC110" s="216"/>
      <c r="AD110" s="216"/>
      <c r="AE110" s="216"/>
      <c r="AF110" s="216"/>
      <c r="AG110" s="216"/>
      <c r="AH110" s="216"/>
      <c r="AI110" s="216"/>
      <c r="AJ110" s="216"/>
      <c r="AK110" s="216"/>
      <c r="AL110" s="216"/>
      <c r="AM110" s="216"/>
      <c r="AN110" s="216"/>
      <c r="AO110" s="216"/>
      <c r="AP110" s="216"/>
      <c r="AQ110" s="216"/>
      <c r="AR110" s="216"/>
      <c r="AS110" s="216"/>
      <c r="AT110" s="216"/>
      <c r="AU110" s="216"/>
      <c r="AV110" s="216"/>
      <c r="AW110" s="216"/>
      <c r="AX110" s="216"/>
      <c r="AY110" s="216"/>
      <c r="AZ110" s="216"/>
      <c r="BA110" s="216"/>
      <c r="BB110" s="216"/>
      <c r="BC110" s="216"/>
      <c r="BD110" s="216"/>
      <c r="BE110" s="216"/>
      <c r="BF110" s="216"/>
      <c r="BG110" s="216"/>
      <c r="BH110" s="216"/>
      <c r="BI110" s="216"/>
    </row>
    <row r="111" spans="1:61" s="187" customFormat="1" ht="12.75" customHeight="1" outlineLevel="2">
      <c r="A111" s="9"/>
      <c r="B111" s="9"/>
      <c r="C111" s="26"/>
      <c r="D111" s="682"/>
      <c r="E111" s="86">
        <v>10</v>
      </c>
      <c r="F111" s="27"/>
      <c r="G111" s="208"/>
      <c r="H111" s="150"/>
      <c r="I111" s="150"/>
      <c r="J111" s="150"/>
      <c r="K111" s="150"/>
      <c r="L111" s="150"/>
      <c r="M111" s="150"/>
      <c r="N111" s="150"/>
      <c r="O111" s="150"/>
      <c r="P111" s="149"/>
      <c r="Q111" s="68">
        <v>0</v>
      </c>
      <c r="R111" s="68"/>
      <c r="S111" s="103"/>
      <c r="T111" s="103"/>
      <c r="U111" s="103"/>
      <c r="V111" s="103"/>
      <c r="W111" s="103"/>
      <c r="X111" s="103"/>
      <c r="Y111" s="103"/>
      <c r="Z111" s="103"/>
      <c r="AA111" s="216"/>
      <c r="AB111" s="216"/>
      <c r="AC111" s="216"/>
      <c r="AD111" s="216"/>
      <c r="AE111" s="216"/>
      <c r="AF111" s="216"/>
      <c r="AG111" s="216"/>
      <c r="AH111" s="216"/>
      <c r="AI111" s="216"/>
      <c r="AJ111" s="216"/>
      <c r="AK111" s="216"/>
      <c r="AL111" s="216"/>
      <c r="AM111" s="216"/>
      <c r="AN111" s="216"/>
      <c r="AO111" s="216"/>
      <c r="AP111" s="216"/>
      <c r="AQ111" s="216"/>
      <c r="AR111" s="216"/>
      <c r="AS111" s="216"/>
      <c r="AT111" s="216"/>
      <c r="AU111" s="216"/>
      <c r="AV111" s="216"/>
      <c r="AW111" s="216"/>
      <c r="AX111" s="216"/>
      <c r="AY111" s="216"/>
      <c r="AZ111" s="216"/>
      <c r="BA111" s="216"/>
      <c r="BB111" s="216"/>
      <c r="BC111" s="216"/>
      <c r="BD111" s="216"/>
      <c r="BE111" s="216"/>
      <c r="BF111" s="216"/>
      <c r="BG111" s="216"/>
      <c r="BH111" s="216"/>
      <c r="BI111" s="216"/>
    </row>
    <row r="112" spans="1:61" s="187" customFormat="1" ht="12.75" customHeight="1" outlineLevel="2">
      <c r="A112" s="9"/>
      <c r="B112" s="9"/>
      <c r="C112" s="26"/>
      <c r="D112" s="682"/>
      <c r="E112" s="87">
        <v>11</v>
      </c>
      <c r="F112" s="27"/>
      <c r="G112" s="208"/>
      <c r="H112" s="150"/>
      <c r="I112" s="150"/>
      <c r="J112" s="150"/>
      <c r="K112" s="150"/>
      <c r="L112" s="150"/>
      <c r="M112" s="150"/>
      <c r="N112" s="150"/>
      <c r="O112" s="150"/>
      <c r="P112" s="189"/>
      <c r="Q112" s="149"/>
      <c r="R112" s="68"/>
      <c r="S112" s="103"/>
      <c r="T112" s="103"/>
      <c r="U112" s="103"/>
      <c r="V112" s="103"/>
      <c r="W112" s="103"/>
      <c r="X112" s="103"/>
      <c r="Y112" s="103"/>
      <c r="Z112" s="103"/>
      <c r="AA112" s="216"/>
      <c r="AB112" s="216"/>
      <c r="AC112" s="216"/>
      <c r="AD112" s="216"/>
      <c r="AE112" s="216"/>
      <c r="AF112" s="216"/>
      <c r="AG112" s="216"/>
      <c r="AH112" s="216"/>
      <c r="AI112" s="216"/>
      <c r="AJ112" s="216"/>
      <c r="AK112" s="216"/>
      <c r="AL112" s="216"/>
      <c r="AM112" s="216"/>
      <c r="AN112" s="216"/>
      <c r="AO112" s="216"/>
      <c r="AP112" s="216"/>
      <c r="AQ112" s="216"/>
      <c r="AR112" s="216"/>
      <c r="AS112" s="216"/>
      <c r="AT112" s="216"/>
      <c r="AU112" s="216"/>
      <c r="AV112" s="216"/>
      <c r="AW112" s="216"/>
      <c r="AX112" s="216"/>
      <c r="AY112" s="216"/>
      <c r="AZ112" s="216"/>
      <c r="BA112" s="216"/>
      <c r="BB112" s="216"/>
      <c r="BC112" s="216"/>
      <c r="BD112" s="216"/>
      <c r="BE112" s="216"/>
      <c r="BF112" s="216"/>
      <c r="BG112" s="216"/>
      <c r="BH112" s="216"/>
      <c r="BI112" s="216"/>
    </row>
    <row r="113" spans="1:61" s="187" customFormat="1" outlineLevel="1">
      <c r="A113" s="9"/>
      <c r="B113" s="9"/>
      <c r="C113" s="26" t="s">
        <v>123</v>
      </c>
      <c r="D113" s="9"/>
      <c r="E113" s="9"/>
      <c r="F113" s="23"/>
      <c r="G113" s="209">
        <v>0</v>
      </c>
      <c r="H113" s="166">
        <v>0</v>
      </c>
      <c r="I113" s="166">
        <v>1.89795585E-2</v>
      </c>
      <c r="J113" s="166">
        <v>1.89795585E-2</v>
      </c>
      <c r="K113" s="166">
        <v>1.89795585E-2</v>
      </c>
      <c r="L113" s="166">
        <v>1.89795585E-2</v>
      </c>
      <c r="M113" s="166">
        <v>0</v>
      </c>
      <c r="N113" s="166">
        <v>0</v>
      </c>
      <c r="O113" s="166">
        <v>0</v>
      </c>
      <c r="P113" s="166">
        <v>0</v>
      </c>
      <c r="Q113" s="166">
        <v>0</v>
      </c>
      <c r="R113" s="64"/>
      <c r="S113" s="102"/>
      <c r="T113" s="102"/>
      <c r="U113" s="102"/>
      <c r="V113" s="102"/>
      <c r="W113" s="102"/>
      <c r="X113" s="102"/>
      <c r="Y113" s="102"/>
      <c r="Z113" s="102"/>
      <c r="AA113" s="217"/>
      <c r="AB113" s="217"/>
      <c r="AC113" s="217"/>
      <c r="AD113" s="217"/>
      <c r="AE113" s="217"/>
      <c r="AF113" s="217"/>
      <c r="AG113" s="217"/>
      <c r="AH113" s="217"/>
      <c r="AI113" s="217"/>
      <c r="AJ113" s="217"/>
      <c r="AK113" s="217"/>
      <c r="AL113" s="217"/>
      <c r="AM113" s="217"/>
      <c r="AN113" s="217"/>
      <c r="AO113" s="217"/>
      <c r="AP113" s="217"/>
      <c r="AQ113" s="217"/>
      <c r="AR113" s="217"/>
      <c r="AS113" s="217"/>
      <c r="AT113" s="217"/>
      <c r="AU113" s="217"/>
      <c r="AV113" s="217"/>
      <c r="AW113" s="217"/>
      <c r="AX113" s="217"/>
      <c r="AY113" s="217"/>
      <c r="AZ113" s="217"/>
      <c r="BA113" s="217"/>
      <c r="BB113" s="217"/>
      <c r="BC113" s="217"/>
      <c r="BD113" s="217"/>
      <c r="BE113" s="217"/>
      <c r="BF113" s="217"/>
      <c r="BG113" s="217"/>
      <c r="BH113" s="217"/>
      <c r="BI113" s="217"/>
    </row>
    <row r="114" spans="1:61" s="187" customFormat="1" ht="12.75" customHeight="1" outlineLevel="2">
      <c r="A114" s="9"/>
      <c r="B114" s="32" t="s">
        <v>124</v>
      </c>
      <c r="C114" s="33"/>
      <c r="D114" s="34" t="s">
        <v>67</v>
      </c>
      <c r="E114" s="33"/>
      <c r="F114" s="35"/>
      <c r="G114" s="205">
        <v>0</v>
      </c>
      <c r="H114" s="67">
        <v>0</v>
      </c>
      <c r="I114" s="67">
        <v>0</v>
      </c>
      <c r="J114" s="67">
        <v>0</v>
      </c>
      <c r="K114" s="67">
        <v>0</v>
      </c>
      <c r="L114" s="67">
        <v>0</v>
      </c>
      <c r="M114" s="67">
        <v>0</v>
      </c>
      <c r="N114" s="67">
        <v>0</v>
      </c>
      <c r="O114" s="67">
        <v>0</v>
      </c>
      <c r="P114" s="67">
        <v>0</v>
      </c>
      <c r="Q114" s="67">
        <v>0</v>
      </c>
      <c r="R114" s="67"/>
      <c r="S114" s="103"/>
      <c r="T114" s="103"/>
      <c r="U114" s="103"/>
      <c r="V114" s="103"/>
      <c r="W114" s="103"/>
      <c r="X114" s="103"/>
      <c r="Y114" s="103"/>
      <c r="Z114" s="103"/>
      <c r="AA114" s="216"/>
      <c r="AB114" s="216"/>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16"/>
      <c r="AY114" s="216"/>
      <c r="AZ114" s="216"/>
      <c r="BA114" s="216"/>
      <c r="BB114" s="216"/>
      <c r="BC114" s="216"/>
      <c r="BD114" s="216"/>
      <c r="BE114" s="216"/>
      <c r="BF114" s="216"/>
      <c r="BG114" s="216"/>
      <c r="BH114" s="216"/>
      <c r="BI114" s="216"/>
    </row>
    <row r="115" spans="1:61" s="187" customFormat="1" ht="12.75" customHeight="1" outlineLevel="2">
      <c r="A115" s="9"/>
      <c r="B115" s="9"/>
      <c r="C115" s="26"/>
      <c r="D115" s="681" t="s">
        <v>84</v>
      </c>
      <c r="E115" s="86">
        <v>0</v>
      </c>
      <c r="F115" s="27"/>
      <c r="G115" s="206"/>
      <c r="H115" s="68"/>
      <c r="I115" s="68"/>
      <c r="J115" s="68"/>
      <c r="K115" s="68"/>
      <c r="L115" s="68"/>
      <c r="M115" s="68"/>
      <c r="N115" s="68"/>
      <c r="O115" s="68"/>
      <c r="P115" s="68"/>
      <c r="Q115" s="68"/>
      <c r="R115" s="68"/>
      <c r="S115" s="103"/>
      <c r="T115" s="103"/>
      <c r="U115" s="103"/>
      <c r="V115" s="103"/>
      <c r="W115" s="103"/>
      <c r="X115" s="103"/>
      <c r="Y115" s="103"/>
      <c r="Z115" s="103"/>
      <c r="AA115" s="216"/>
      <c r="AB115" s="216"/>
      <c r="AC115" s="216"/>
      <c r="AD115" s="216"/>
      <c r="AE115" s="216"/>
      <c r="AF115" s="216"/>
      <c r="AG115" s="216"/>
      <c r="AH115" s="216"/>
      <c r="AI115" s="216"/>
      <c r="AJ115" s="216"/>
      <c r="AK115" s="216"/>
      <c r="AL115" s="216"/>
      <c r="AM115" s="216"/>
      <c r="AN115" s="216"/>
      <c r="AO115" s="216"/>
      <c r="AP115" s="216"/>
      <c r="AQ115" s="216"/>
      <c r="AR115" s="216"/>
      <c r="AS115" s="216"/>
      <c r="AT115" s="216"/>
      <c r="AU115" s="216"/>
      <c r="AV115" s="216"/>
      <c r="AW115" s="216"/>
      <c r="AX115" s="216"/>
      <c r="AY115" s="216"/>
      <c r="AZ115" s="216"/>
      <c r="BA115" s="216"/>
      <c r="BB115" s="216"/>
      <c r="BC115" s="216"/>
      <c r="BD115" s="216"/>
      <c r="BE115" s="216"/>
      <c r="BF115" s="216"/>
      <c r="BG115" s="216"/>
      <c r="BH115" s="216"/>
      <c r="BI115" s="216"/>
    </row>
    <row r="116" spans="1:61" s="187" customFormat="1" ht="12.75" customHeight="1" outlineLevel="2">
      <c r="A116" s="9"/>
      <c r="B116" s="9"/>
      <c r="C116" s="26"/>
      <c r="D116" s="682"/>
      <c r="E116" s="86">
        <v>1</v>
      </c>
      <c r="F116" s="27"/>
      <c r="G116" s="207"/>
      <c r="H116" s="68">
        <v>0.16700000000000001</v>
      </c>
      <c r="I116" s="68">
        <v>0</v>
      </c>
      <c r="J116" s="68">
        <v>0</v>
      </c>
      <c r="K116" s="68">
        <v>0</v>
      </c>
      <c r="L116" s="68">
        <v>0</v>
      </c>
      <c r="M116" s="68">
        <v>0</v>
      </c>
      <c r="N116" s="68">
        <v>0</v>
      </c>
      <c r="O116" s="68">
        <v>0</v>
      </c>
      <c r="P116" s="68">
        <v>0</v>
      </c>
      <c r="Q116" s="68">
        <v>0</v>
      </c>
      <c r="R116" s="68"/>
      <c r="S116" s="103"/>
      <c r="T116" s="103"/>
      <c r="U116" s="103"/>
      <c r="V116" s="103"/>
      <c r="W116" s="103"/>
      <c r="X116" s="103"/>
      <c r="Y116" s="103"/>
      <c r="Z116" s="103"/>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6"/>
      <c r="AY116" s="216"/>
      <c r="AZ116" s="216"/>
      <c r="BA116" s="216"/>
      <c r="BB116" s="216"/>
      <c r="BC116" s="216"/>
      <c r="BD116" s="216"/>
      <c r="BE116" s="216"/>
      <c r="BF116" s="216"/>
      <c r="BG116" s="216"/>
      <c r="BH116" s="216"/>
      <c r="BI116" s="216"/>
    </row>
    <row r="117" spans="1:61" s="187" customFormat="1" ht="12.75" customHeight="1" outlineLevel="2">
      <c r="A117" s="9"/>
      <c r="B117" s="9"/>
      <c r="C117" s="26"/>
      <c r="D117" s="682"/>
      <c r="E117" s="86">
        <v>2</v>
      </c>
      <c r="F117" s="27"/>
      <c r="G117" s="208"/>
      <c r="H117" s="149"/>
      <c r="I117" s="68">
        <v>0.15042731149188032</v>
      </c>
      <c r="J117" s="68">
        <v>0</v>
      </c>
      <c r="K117" s="68">
        <v>0</v>
      </c>
      <c r="L117" s="68">
        <v>0</v>
      </c>
      <c r="M117" s="68">
        <v>0</v>
      </c>
      <c r="N117" s="68">
        <v>0</v>
      </c>
      <c r="O117" s="68">
        <v>0</v>
      </c>
      <c r="P117" s="68">
        <v>0</v>
      </c>
      <c r="Q117" s="68">
        <v>0</v>
      </c>
      <c r="R117" s="68"/>
      <c r="S117" s="103"/>
      <c r="T117" s="103"/>
      <c r="U117" s="103"/>
      <c r="V117" s="103"/>
      <c r="W117" s="103"/>
      <c r="X117" s="103"/>
      <c r="Y117" s="103"/>
      <c r="Z117" s="103"/>
      <c r="AA117" s="216"/>
      <c r="AB117" s="216"/>
      <c r="AC117" s="216"/>
      <c r="AD117" s="216"/>
      <c r="AE117" s="216"/>
      <c r="AF117" s="216"/>
      <c r="AG117" s="216"/>
      <c r="AH117" s="216"/>
      <c r="AI117" s="216"/>
      <c r="AJ117" s="216"/>
      <c r="AK117" s="216"/>
      <c r="AL117" s="216"/>
      <c r="AM117" s="216"/>
      <c r="AN117" s="216"/>
      <c r="AO117" s="216"/>
      <c r="AP117" s="216"/>
      <c r="AQ117" s="216"/>
      <c r="AR117" s="216"/>
      <c r="AS117" s="216"/>
      <c r="AT117" s="216"/>
      <c r="AU117" s="216"/>
      <c r="AV117" s="216"/>
      <c r="AW117" s="216"/>
      <c r="AX117" s="216"/>
      <c r="AY117" s="216"/>
      <c r="AZ117" s="216"/>
      <c r="BA117" s="216"/>
      <c r="BB117" s="216"/>
      <c r="BC117" s="216"/>
      <c r="BD117" s="216"/>
      <c r="BE117" s="216"/>
      <c r="BF117" s="216"/>
      <c r="BG117" s="216"/>
      <c r="BH117" s="216"/>
      <c r="BI117" s="216"/>
    </row>
    <row r="118" spans="1:61" s="187" customFormat="1" ht="12.75" customHeight="1" outlineLevel="2">
      <c r="A118" s="9"/>
      <c r="B118" s="9"/>
      <c r="C118" s="26"/>
      <c r="D118" s="682"/>
      <c r="E118" s="86">
        <v>3</v>
      </c>
      <c r="F118" s="27"/>
      <c r="G118" s="208"/>
      <c r="H118" s="150"/>
      <c r="I118" s="149"/>
      <c r="J118" s="68">
        <v>0.39470883272000595</v>
      </c>
      <c r="K118" s="68">
        <v>0</v>
      </c>
      <c r="L118" s="68">
        <v>0</v>
      </c>
      <c r="M118" s="68">
        <v>0</v>
      </c>
      <c r="N118" s="68">
        <v>0</v>
      </c>
      <c r="O118" s="68">
        <v>0</v>
      </c>
      <c r="P118" s="68">
        <v>0</v>
      </c>
      <c r="Q118" s="68">
        <v>0</v>
      </c>
      <c r="R118" s="68"/>
      <c r="S118" s="103"/>
      <c r="T118" s="103"/>
      <c r="U118" s="103"/>
      <c r="V118" s="103"/>
      <c r="W118" s="103"/>
      <c r="X118" s="103"/>
      <c r="Y118" s="103"/>
      <c r="Z118" s="103"/>
      <c r="AA118" s="216"/>
      <c r="AB118" s="216"/>
      <c r="AC118" s="216"/>
      <c r="AD118" s="216"/>
      <c r="AE118" s="216"/>
      <c r="AF118" s="216"/>
      <c r="AG118" s="216"/>
      <c r="AH118" s="216"/>
      <c r="AI118" s="216"/>
      <c r="AJ118" s="216"/>
      <c r="AK118" s="216"/>
      <c r="AL118" s="216"/>
      <c r="AM118" s="216"/>
      <c r="AN118" s="216"/>
      <c r="AO118" s="216"/>
      <c r="AP118" s="216"/>
      <c r="AQ118" s="216"/>
      <c r="AR118" s="216"/>
      <c r="AS118" s="216"/>
      <c r="AT118" s="216"/>
      <c r="AU118" s="216"/>
      <c r="AV118" s="216"/>
      <c r="AW118" s="216"/>
      <c r="AX118" s="216"/>
      <c r="AY118" s="216"/>
      <c r="AZ118" s="216"/>
      <c r="BA118" s="216"/>
      <c r="BB118" s="216"/>
      <c r="BC118" s="216"/>
      <c r="BD118" s="216"/>
      <c r="BE118" s="216"/>
      <c r="BF118" s="216"/>
      <c r="BG118" s="216"/>
      <c r="BH118" s="216"/>
      <c r="BI118" s="216"/>
    </row>
    <row r="119" spans="1:61" s="187" customFormat="1" ht="12.75" customHeight="1" outlineLevel="2">
      <c r="A119" s="9"/>
      <c r="B119" s="9"/>
      <c r="C119" s="26"/>
      <c r="D119" s="682"/>
      <c r="E119" s="86">
        <v>4</v>
      </c>
      <c r="F119" s="27"/>
      <c r="G119" s="208"/>
      <c r="H119" s="150"/>
      <c r="I119" s="150"/>
      <c r="J119" s="149"/>
      <c r="K119" s="68">
        <v>0.40925550440670461</v>
      </c>
      <c r="L119" s="68">
        <v>0</v>
      </c>
      <c r="M119" s="68">
        <v>0</v>
      </c>
      <c r="N119" s="68">
        <v>0</v>
      </c>
      <c r="O119" s="68">
        <v>0</v>
      </c>
      <c r="P119" s="68">
        <v>0</v>
      </c>
      <c r="Q119" s="68">
        <v>0</v>
      </c>
      <c r="R119" s="68"/>
      <c r="S119" s="103"/>
      <c r="T119" s="103"/>
      <c r="U119" s="103"/>
      <c r="V119" s="103"/>
      <c r="W119" s="103"/>
      <c r="X119" s="103"/>
      <c r="Y119" s="103"/>
      <c r="Z119" s="103"/>
      <c r="AA119" s="216"/>
      <c r="AB119" s="216"/>
      <c r="AC119" s="216"/>
      <c r="AD119" s="216"/>
      <c r="AE119" s="216"/>
      <c r="AF119" s="216"/>
      <c r="AG119" s="216"/>
      <c r="AH119" s="216"/>
      <c r="AI119" s="216"/>
      <c r="AJ119" s="216"/>
      <c r="AK119" s="216"/>
      <c r="AL119" s="216"/>
      <c r="AM119" s="216"/>
      <c r="AN119" s="216"/>
      <c r="AO119" s="216"/>
      <c r="AP119" s="216"/>
      <c r="AQ119" s="216"/>
      <c r="AR119" s="216"/>
      <c r="AS119" s="216"/>
      <c r="AT119" s="216"/>
      <c r="AU119" s="216"/>
      <c r="AV119" s="216"/>
      <c r="AW119" s="216"/>
      <c r="AX119" s="216"/>
      <c r="AY119" s="216"/>
      <c r="AZ119" s="216"/>
      <c r="BA119" s="216"/>
      <c r="BB119" s="216"/>
      <c r="BC119" s="216"/>
      <c r="BD119" s="216"/>
      <c r="BE119" s="216"/>
      <c r="BF119" s="216"/>
      <c r="BG119" s="216"/>
      <c r="BH119" s="216"/>
      <c r="BI119" s="216"/>
    </row>
    <row r="120" spans="1:61" s="187" customFormat="1" ht="12.75" customHeight="1" outlineLevel="2">
      <c r="A120" s="9"/>
      <c r="B120" s="9"/>
      <c r="C120" s="26"/>
      <c r="D120" s="682"/>
      <c r="E120" s="86">
        <v>5</v>
      </c>
      <c r="F120" s="27"/>
      <c r="G120" s="208"/>
      <c r="H120" s="150"/>
      <c r="I120" s="150"/>
      <c r="J120" s="150"/>
      <c r="K120" s="149"/>
      <c r="L120" s="68">
        <v>0.2380900397714914</v>
      </c>
      <c r="M120" s="68">
        <v>0</v>
      </c>
      <c r="N120" s="68">
        <v>0</v>
      </c>
      <c r="O120" s="68">
        <v>0</v>
      </c>
      <c r="P120" s="68">
        <v>0</v>
      </c>
      <c r="Q120" s="68">
        <v>0</v>
      </c>
      <c r="R120" s="68"/>
      <c r="S120" s="103"/>
      <c r="T120" s="103"/>
      <c r="U120" s="103"/>
      <c r="V120" s="103"/>
      <c r="W120" s="103"/>
      <c r="X120" s="103"/>
      <c r="Y120" s="103"/>
      <c r="Z120" s="103"/>
      <c r="AA120" s="216"/>
      <c r="AB120" s="216"/>
      <c r="AC120" s="216"/>
      <c r="AD120" s="216"/>
      <c r="AE120" s="216"/>
      <c r="AF120" s="216"/>
      <c r="AG120" s="216"/>
      <c r="AH120" s="216"/>
      <c r="AI120" s="216"/>
      <c r="AJ120" s="216"/>
      <c r="AK120" s="216"/>
      <c r="AL120" s="216"/>
      <c r="AM120" s="216"/>
      <c r="AN120" s="216"/>
      <c r="AO120" s="216"/>
      <c r="AP120" s="216"/>
      <c r="AQ120" s="216"/>
      <c r="AR120" s="216"/>
      <c r="AS120" s="216"/>
      <c r="AT120" s="216"/>
      <c r="AU120" s="216"/>
      <c r="AV120" s="216"/>
      <c r="AW120" s="216"/>
      <c r="AX120" s="216"/>
      <c r="AY120" s="216"/>
      <c r="AZ120" s="216"/>
      <c r="BA120" s="216"/>
      <c r="BB120" s="216"/>
      <c r="BC120" s="216"/>
      <c r="BD120" s="216"/>
      <c r="BE120" s="216"/>
      <c r="BF120" s="216"/>
      <c r="BG120" s="216"/>
      <c r="BH120" s="216"/>
      <c r="BI120" s="216"/>
    </row>
    <row r="121" spans="1:61" s="187" customFormat="1" ht="12.75" customHeight="1" outlineLevel="2">
      <c r="A121" s="9"/>
      <c r="B121" s="9"/>
      <c r="C121" s="26"/>
      <c r="D121" s="682"/>
      <c r="E121" s="86">
        <v>6</v>
      </c>
      <c r="F121" s="27"/>
      <c r="G121" s="208"/>
      <c r="H121" s="150"/>
      <c r="I121" s="150"/>
      <c r="J121" s="150"/>
      <c r="K121" s="150"/>
      <c r="L121" s="149"/>
      <c r="M121" s="68">
        <v>0.51</v>
      </c>
      <c r="N121" s="68">
        <v>0</v>
      </c>
      <c r="O121" s="68">
        <v>0</v>
      </c>
      <c r="P121" s="68">
        <v>0</v>
      </c>
      <c r="Q121" s="68">
        <v>0</v>
      </c>
      <c r="R121" s="68"/>
      <c r="S121" s="103"/>
      <c r="T121" s="103"/>
      <c r="U121" s="103"/>
      <c r="V121" s="103"/>
      <c r="W121" s="103"/>
      <c r="X121" s="103"/>
      <c r="Y121" s="103"/>
      <c r="Z121" s="103"/>
      <c r="AA121" s="216"/>
      <c r="AB121" s="216"/>
      <c r="AC121" s="216"/>
      <c r="AD121" s="216"/>
      <c r="AE121" s="216"/>
      <c r="AF121" s="216"/>
      <c r="AG121" s="216"/>
      <c r="AH121" s="216"/>
      <c r="AI121" s="216"/>
      <c r="AJ121" s="216"/>
      <c r="AK121" s="216"/>
      <c r="AL121" s="216"/>
      <c r="AM121" s="216"/>
      <c r="AN121" s="216"/>
      <c r="AO121" s="216"/>
      <c r="AP121" s="216"/>
      <c r="AQ121" s="216"/>
      <c r="AR121" s="216"/>
      <c r="AS121" s="216"/>
      <c r="AT121" s="216"/>
      <c r="AU121" s="216"/>
      <c r="AV121" s="216"/>
      <c r="AW121" s="216"/>
      <c r="AX121" s="216"/>
      <c r="AY121" s="216"/>
      <c r="AZ121" s="216"/>
      <c r="BA121" s="216"/>
      <c r="BB121" s="216"/>
      <c r="BC121" s="216"/>
      <c r="BD121" s="216"/>
      <c r="BE121" s="216"/>
      <c r="BF121" s="216"/>
      <c r="BG121" s="216"/>
      <c r="BH121" s="216"/>
      <c r="BI121" s="216"/>
    </row>
    <row r="122" spans="1:61" s="187" customFormat="1" ht="12.75" customHeight="1" outlineLevel="2">
      <c r="A122" s="9"/>
      <c r="B122" s="9"/>
      <c r="C122" s="26"/>
      <c r="D122" s="682"/>
      <c r="E122" s="86">
        <v>7</v>
      </c>
      <c r="F122" s="27"/>
      <c r="G122" s="208"/>
      <c r="H122" s="150"/>
      <c r="I122" s="150"/>
      <c r="J122" s="150"/>
      <c r="K122" s="150"/>
      <c r="L122" s="150"/>
      <c r="M122" s="149"/>
      <c r="N122" s="68">
        <v>0</v>
      </c>
      <c r="O122" s="68">
        <v>0</v>
      </c>
      <c r="P122" s="68">
        <v>0</v>
      </c>
      <c r="Q122" s="68">
        <v>0</v>
      </c>
      <c r="R122" s="68"/>
      <c r="S122" s="103"/>
      <c r="T122" s="103"/>
      <c r="U122" s="103"/>
      <c r="V122" s="103"/>
      <c r="W122" s="103"/>
      <c r="X122" s="103"/>
      <c r="Y122" s="103"/>
      <c r="Z122" s="103"/>
      <c r="AA122" s="216"/>
      <c r="AB122" s="216"/>
      <c r="AC122" s="216"/>
      <c r="AD122" s="216"/>
      <c r="AE122" s="216"/>
      <c r="AF122" s="216"/>
      <c r="AG122" s="216"/>
      <c r="AH122" s="216"/>
      <c r="AI122" s="216"/>
      <c r="AJ122" s="216"/>
      <c r="AK122" s="216"/>
      <c r="AL122" s="216"/>
      <c r="AM122" s="216"/>
      <c r="AN122" s="216"/>
      <c r="AO122" s="216"/>
      <c r="AP122" s="216"/>
      <c r="AQ122" s="216"/>
      <c r="AR122" s="216"/>
      <c r="AS122" s="216"/>
      <c r="AT122" s="216"/>
      <c r="AU122" s="216"/>
      <c r="AV122" s="216"/>
      <c r="AW122" s="216"/>
      <c r="AX122" s="216"/>
      <c r="AY122" s="216"/>
      <c r="AZ122" s="216"/>
      <c r="BA122" s="216"/>
      <c r="BB122" s="216"/>
      <c r="BC122" s="216"/>
      <c r="BD122" s="216"/>
      <c r="BE122" s="216"/>
      <c r="BF122" s="216"/>
      <c r="BG122" s="216"/>
      <c r="BH122" s="216"/>
      <c r="BI122" s="216"/>
    </row>
    <row r="123" spans="1:61" s="187" customFormat="1" ht="12.75" customHeight="1" outlineLevel="2">
      <c r="A123" s="9"/>
      <c r="B123" s="9"/>
      <c r="C123" s="26"/>
      <c r="D123" s="682"/>
      <c r="E123" s="86">
        <v>8</v>
      </c>
      <c r="F123" s="27"/>
      <c r="G123" s="208"/>
      <c r="H123" s="150"/>
      <c r="I123" s="150"/>
      <c r="J123" s="150"/>
      <c r="K123" s="150"/>
      <c r="L123" s="150"/>
      <c r="M123" s="150"/>
      <c r="N123" s="149"/>
      <c r="O123" s="68">
        <v>0</v>
      </c>
      <c r="P123" s="68">
        <v>0</v>
      </c>
      <c r="Q123" s="68">
        <v>0</v>
      </c>
      <c r="R123" s="68"/>
      <c r="S123" s="103"/>
      <c r="T123" s="103"/>
      <c r="U123" s="103"/>
      <c r="V123" s="103"/>
      <c r="W123" s="103"/>
      <c r="X123" s="103"/>
      <c r="Y123" s="103"/>
      <c r="Z123" s="103"/>
      <c r="AA123" s="216"/>
      <c r="AB123" s="216"/>
      <c r="AC123" s="216"/>
      <c r="AD123" s="216"/>
      <c r="AE123" s="216"/>
      <c r="AF123" s="216"/>
      <c r="AG123" s="216"/>
      <c r="AH123" s="216"/>
      <c r="AI123" s="216"/>
      <c r="AJ123" s="216"/>
      <c r="AK123" s="216"/>
      <c r="AL123" s="216"/>
      <c r="AM123" s="216"/>
      <c r="AN123" s="216"/>
      <c r="AO123" s="216"/>
      <c r="AP123" s="216"/>
      <c r="AQ123" s="216"/>
      <c r="AR123" s="216"/>
      <c r="AS123" s="216"/>
      <c r="AT123" s="216"/>
      <c r="AU123" s="216"/>
      <c r="AV123" s="216"/>
      <c r="AW123" s="216"/>
      <c r="AX123" s="216"/>
      <c r="AY123" s="216"/>
      <c r="AZ123" s="216"/>
      <c r="BA123" s="216"/>
      <c r="BB123" s="216"/>
      <c r="BC123" s="216"/>
      <c r="BD123" s="216"/>
      <c r="BE123" s="216"/>
      <c r="BF123" s="216"/>
      <c r="BG123" s="216"/>
      <c r="BH123" s="216"/>
      <c r="BI123" s="216"/>
    </row>
    <row r="124" spans="1:61" s="187" customFormat="1" ht="12.75" customHeight="1" outlineLevel="2">
      <c r="A124" s="9"/>
      <c r="B124" s="9"/>
      <c r="C124" s="26"/>
      <c r="D124" s="682"/>
      <c r="E124" s="86">
        <v>9</v>
      </c>
      <c r="F124" s="27"/>
      <c r="G124" s="208"/>
      <c r="H124" s="150"/>
      <c r="I124" s="150"/>
      <c r="J124" s="150"/>
      <c r="K124" s="150"/>
      <c r="L124" s="150"/>
      <c r="M124" s="150"/>
      <c r="N124" s="150"/>
      <c r="O124" s="149"/>
      <c r="P124" s="68">
        <v>0</v>
      </c>
      <c r="Q124" s="68">
        <v>0</v>
      </c>
      <c r="R124" s="68"/>
      <c r="S124" s="103"/>
      <c r="T124" s="103"/>
      <c r="U124" s="103"/>
      <c r="V124" s="103"/>
      <c r="W124" s="103"/>
      <c r="X124" s="103"/>
      <c r="Y124" s="103"/>
      <c r="Z124" s="103"/>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6"/>
      <c r="AY124" s="216"/>
      <c r="AZ124" s="216"/>
      <c r="BA124" s="216"/>
      <c r="BB124" s="216"/>
      <c r="BC124" s="216"/>
      <c r="BD124" s="216"/>
      <c r="BE124" s="216"/>
      <c r="BF124" s="216"/>
      <c r="BG124" s="216"/>
      <c r="BH124" s="216"/>
      <c r="BI124" s="216"/>
    </row>
    <row r="125" spans="1:61" s="187" customFormat="1" ht="12.75" customHeight="1" outlineLevel="2">
      <c r="A125" s="9"/>
      <c r="B125" s="9"/>
      <c r="C125" s="26"/>
      <c r="D125" s="682"/>
      <c r="E125" s="86">
        <v>10</v>
      </c>
      <c r="F125" s="27"/>
      <c r="G125" s="208"/>
      <c r="H125" s="150"/>
      <c r="I125" s="150"/>
      <c r="J125" s="150"/>
      <c r="K125" s="150"/>
      <c r="L125" s="150"/>
      <c r="M125" s="150"/>
      <c r="N125" s="150"/>
      <c r="O125" s="150"/>
      <c r="P125" s="149"/>
      <c r="Q125" s="68">
        <v>0</v>
      </c>
      <c r="R125" s="68"/>
      <c r="S125" s="103"/>
      <c r="T125" s="103"/>
      <c r="U125" s="103"/>
      <c r="V125" s="103"/>
      <c r="W125" s="103"/>
      <c r="X125" s="103"/>
      <c r="Y125" s="103"/>
      <c r="Z125" s="103"/>
      <c r="AA125" s="216"/>
      <c r="AB125" s="216"/>
      <c r="AC125" s="216"/>
      <c r="AD125" s="216"/>
      <c r="AE125" s="216"/>
      <c r="AF125" s="216"/>
      <c r="AG125" s="216"/>
      <c r="AH125" s="216"/>
      <c r="AI125" s="216"/>
      <c r="AJ125" s="216"/>
      <c r="AK125" s="216"/>
      <c r="AL125" s="216"/>
      <c r="AM125" s="216"/>
      <c r="AN125" s="216"/>
      <c r="AO125" s="216"/>
      <c r="AP125" s="216"/>
      <c r="AQ125" s="216"/>
      <c r="AR125" s="216"/>
      <c r="AS125" s="216"/>
      <c r="AT125" s="216"/>
      <c r="AU125" s="216"/>
      <c r="AV125" s="216"/>
      <c r="AW125" s="216"/>
      <c r="AX125" s="216"/>
      <c r="AY125" s="216"/>
      <c r="AZ125" s="216"/>
      <c r="BA125" s="216"/>
      <c r="BB125" s="216"/>
      <c r="BC125" s="216"/>
      <c r="BD125" s="216"/>
      <c r="BE125" s="216"/>
      <c r="BF125" s="216"/>
      <c r="BG125" s="216"/>
      <c r="BH125" s="216"/>
      <c r="BI125" s="216"/>
    </row>
    <row r="126" spans="1:61" s="187" customFormat="1" ht="12.75" customHeight="1" outlineLevel="2">
      <c r="A126" s="9"/>
      <c r="B126" s="9"/>
      <c r="C126" s="26"/>
      <c r="D126" s="682"/>
      <c r="E126" s="87">
        <v>11</v>
      </c>
      <c r="F126" s="27"/>
      <c r="G126" s="208"/>
      <c r="H126" s="150"/>
      <c r="I126" s="150"/>
      <c r="J126" s="150"/>
      <c r="K126" s="150"/>
      <c r="L126" s="150"/>
      <c r="M126" s="150"/>
      <c r="N126" s="150"/>
      <c r="O126" s="150"/>
      <c r="P126" s="189"/>
      <c r="Q126" s="149"/>
      <c r="R126" s="68"/>
      <c r="S126" s="103"/>
      <c r="T126" s="103"/>
      <c r="U126" s="103"/>
      <c r="V126" s="103"/>
      <c r="W126" s="103"/>
      <c r="X126" s="103"/>
      <c r="Y126" s="103"/>
      <c r="Z126" s="103"/>
      <c r="AA126" s="216"/>
      <c r="AB126" s="216"/>
      <c r="AC126" s="216"/>
      <c r="AD126" s="216"/>
      <c r="AE126" s="216"/>
      <c r="AF126" s="216"/>
      <c r="AG126" s="216"/>
      <c r="AH126" s="216"/>
      <c r="AI126" s="216"/>
      <c r="AJ126" s="216"/>
      <c r="AK126" s="216"/>
      <c r="AL126" s="216"/>
      <c r="AM126" s="216"/>
      <c r="AN126" s="216"/>
      <c r="AO126" s="216"/>
      <c r="AP126" s="216"/>
      <c r="AQ126" s="216"/>
      <c r="AR126" s="216"/>
      <c r="AS126" s="216"/>
      <c r="AT126" s="216"/>
      <c r="AU126" s="216"/>
      <c r="AV126" s="216"/>
      <c r="AW126" s="216"/>
      <c r="AX126" s="216"/>
      <c r="AY126" s="216"/>
      <c r="AZ126" s="216"/>
      <c r="BA126" s="216"/>
      <c r="BB126" s="216"/>
      <c r="BC126" s="216"/>
      <c r="BD126" s="216"/>
      <c r="BE126" s="216"/>
      <c r="BF126" s="216"/>
      <c r="BG126" s="216"/>
      <c r="BH126" s="216"/>
      <c r="BI126" s="216"/>
    </row>
    <row r="127" spans="1:61" s="187" customFormat="1" outlineLevel="1">
      <c r="A127" s="9"/>
      <c r="B127" s="9"/>
      <c r="C127" s="26" t="s">
        <v>124</v>
      </c>
      <c r="D127" s="9"/>
      <c r="E127" s="9"/>
      <c r="F127" s="23"/>
      <c r="G127" s="209">
        <v>0</v>
      </c>
      <c r="H127" s="166">
        <v>-0.16700000000000001</v>
      </c>
      <c r="I127" s="166">
        <v>-0.15042731149188032</v>
      </c>
      <c r="J127" s="166">
        <v>-0.39470883272000595</v>
      </c>
      <c r="K127" s="166">
        <v>-0.40925550440670461</v>
      </c>
      <c r="L127" s="166">
        <v>-0.2380900397714914</v>
      </c>
      <c r="M127" s="166">
        <v>0</v>
      </c>
      <c r="N127" s="166">
        <v>0</v>
      </c>
      <c r="O127" s="166">
        <v>0</v>
      </c>
      <c r="P127" s="166">
        <v>0</v>
      </c>
      <c r="Q127" s="166">
        <v>0</v>
      </c>
      <c r="R127" s="64"/>
      <c r="S127" s="102"/>
      <c r="T127" s="102"/>
      <c r="U127" s="102"/>
      <c r="V127" s="102"/>
      <c r="W127" s="102"/>
      <c r="X127" s="102"/>
      <c r="Y127" s="102"/>
      <c r="Z127" s="102"/>
      <c r="AA127" s="217"/>
      <c r="AB127" s="217"/>
      <c r="AC127" s="217"/>
      <c r="AD127" s="217"/>
      <c r="AE127" s="217"/>
      <c r="AF127" s="217"/>
      <c r="AG127" s="217"/>
      <c r="AH127" s="217"/>
      <c r="AI127" s="217"/>
      <c r="AJ127" s="217"/>
      <c r="AK127" s="217"/>
      <c r="AL127" s="217"/>
      <c r="AM127" s="217"/>
      <c r="AN127" s="217"/>
      <c r="AO127" s="217"/>
      <c r="AP127" s="217"/>
      <c r="AQ127" s="217"/>
      <c r="AR127" s="217"/>
      <c r="AS127" s="217"/>
      <c r="AT127" s="217"/>
      <c r="AU127" s="217"/>
      <c r="AV127" s="217"/>
      <c r="AW127" s="217"/>
      <c r="AX127" s="217"/>
      <c r="AY127" s="217"/>
      <c r="AZ127" s="217"/>
      <c r="BA127" s="217"/>
      <c r="BB127" s="217"/>
      <c r="BC127" s="217"/>
      <c r="BD127" s="217"/>
      <c r="BE127" s="217"/>
      <c r="BF127" s="217"/>
      <c r="BG127" s="217"/>
      <c r="BH127" s="217"/>
      <c r="BI127" s="217"/>
    </row>
    <row r="128" spans="1:61" s="187" customFormat="1" ht="12.75" customHeight="1" outlineLevel="2">
      <c r="A128" s="9"/>
      <c r="B128" s="32" t="s">
        <v>125</v>
      </c>
      <c r="C128" s="33"/>
      <c r="D128" s="34" t="s">
        <v>67</v>
      </c>
      <c r="E128" s="33"/>
      <c r="F128" s="35"/>
      <c r="G128" s="205">
        <v>0</v>
      </c>
      <c r="H128" s="67">
        <v>0</v>
      </c>
      <c r="I128" s="67">
        <v>0</v>
      </c>
      <c r="J128" s="67">
        <v>0</v>
      </c>
      <c r="K128" s="67">
        <v>0</v>
      </c>
      <c r="L128" s="67">
        <v>0</v>
      </c>
      <c r="M128" s="67">
        <v>0</v>
      </c>
      <c r="N128" s="67">
        <v>0</v>
      </c>
      <c r="O128" s="67">
        <v>0</v>
      </c>
      <c r="P128" s="67">
        <v>0</v>
      </c>
      <c r="Q128" s="67">
        <v>0</v>
      </c>
      <c r="R128" s="67"/>
      <c r="S128" s="103"/>
      <c r="T128" s="103"/>
      <c r="U128" s="103"/>
      <c r="V128" s="103"/>
      <c r="W128" s="103"/>
      <c r="X128" s="103"/>
      <c r="Y128" s="103"/>
      <c r="Z128" s="103"/>
      <c r="AA128" s="216"/>
      <c r="AB128" s="216"/>
      <c r="AC128" s="216"/>
      <c r="AD128" s="216"/>
      <c r="AE128" s="216"/>
      <c r="AF128" s="216"/>
      <c r="AG128" s="216"/>
      <c r="AH128" s="216"/>
      <c r="AI128" s="216"/>
      <c r="AJ128" s="216"/>
      <c r="AK128" s="216"/>
      <c r="AL128" s="216"/>
      <c r="AM128" s="216"/>
      <c r="AN128" s="216"/>
      <c r="AO128" s="216"/>
      <c r="AP128" s="216"/>
      <c r="AQ128" s="216"/>
      <c r="AR128" s="216"/>
      <c r="AS128" s="216"/>
      <c r="AT128" s="216"/>
      <c r="AU128" s="216"/>
      <c r="AV128" s="216"/>
      <c r="AW128" s="216"/>
      <c r="AX128" s="216"/>
      <c r="AY128" s="216"/>
      <c r="AZ128" s="216"/>
      <c r="BA128" s="216"/>
      <c r="BB128" s="216"/>
      <c r="BC128" s="216"/>
      <c r="BD128" s="216"/>
      <c r="BE128" s="216"/>
      <c r="BF128" s="216"/>
      <c r="BG128" s="216"/>
      <c r="BH128" s="216"/>
      <c r="BI128" s="216"/>
    </row>
    <row r="129" spans="1:256" s="187" customFormat="1" ht="12.75" customHeight="1" outlineLevel="2">
      <c r="A129" s="9"/>
      <c r="B129" s="9"/>
      <c r="C129" s="26"/>
      <c r="D129" s="681" t="s">
        <v>84</v>
      </c>
      <c r="E129" s="86">
        <v>0</v>
      </c>
      <c r="F129" s="27"/>
      <c r="G129" s="206"/>
      <c r="H129" s="68"/>
      <c r="I129" s="68"/>
      <c r="J129" s="68"/>
      <c r="K129" s="68"/>
      <c r="L129" s="68"/>
      <c r="M129" s="68"/>
      <c r="N129" s="68"/>
      <c r="O129" s="68"/>
      <c r="P129" s="68"/>
      <c r="Q129" s="68"/>
      <c r="R129" s="68"/>
      <c r="S129" s="103"/>
      <c r="T129" s="103"/>
      <c r="U129" s="103"/>
      <c r="V129" s="103"/>
      <c r="W129" s="103"/>
      <c r="X129" s="103"/>
      <c r="Y129" s="103"/>
      <c r="Z129" s="103"/>
      <c r="AA129" s="216"/>
      <c r="AB129" s="216"/>
      <c r="AC129" s="216"/>
      <c r="AD129" s="216"/>
      <c r="AE129" s="216"/>
      <c r="AF129" s="216"/>
      <c r="AG129" s="216"/>
      <c r="AH129" s="216"/>
      <c r="AI129" s="216"/>
      <c r="AJ129" s="216"/>
      <c r="AK129" s="216"/>
      <c r="AL129" s="216"/>
      <c r="AM129" s="216"/>
      <c r="AN129" s="216"/>
      <c r="AO129" s="216"/>
      <c r="AP129" s="216"/>
      <c r="AQ129" s="216"/>
      <c r="AR129" s="216"/>
      <c r="AS129" s="216"/>
      <c r="AT129" s="216"/>
      <c r="AU129" s="216"/>
      <c r="AV129" s="216"/>
      <c r="AW129" s="216"/>
      <c r="AX129" s="216"/>
      <c r="AY129" s="216"/>
      <c r="AZ129" s="216"/>
      <c r="BA129" s="216"/>
      <c r="BB129" s="216"/>
      <c r="BC129" s="216"/>
      <c r="BD129" s="216"/>
      <c r="BE129" s="216"/>
      <c r="BF129" s="216"/>
      <c r="BG129" s="216"/>
      <c r="BH129" s="216"/>
      <c r="BI129" s="216"/>
    </row>
    <row r="130" spans="1:256" s="187" customFormat="1" ht="12.75" customHeight="1" outlineLevel="2">
      <c r="A130" s="9"/>
      <c r="B130" s="9"/>
      <c r="C130" s="26"/>
      <c r="D130" s="682"/>
      <c r="E130" s="86">
        <v>1</v>
      </c>
      <c r="F130" s="27"/>
      <c r="G130" s="207"/>
      <c r="H130" s="68">
        <v>0.05</v>
      </c>
      <c r="I130" s="68">
        <v>0</v>
      </c>
      <c r="J130" s="68">
        <v>0</v>
      </c>
      <c r="K130" s="68">
        <v>0</v>
      </c>
      <c r="L130" s="68">
        <v>0</v>
      </c>
      <c r="M130" s="68">
        <v>0</v>
      </c>
      <c r="N130" s="68">
        <v>0</v>
      </c>
      <c r="O130" s="68">
        <v>0</v>
      </c>
      <c r="P130" s="68">
        <v>0</v>
      </c>
      <c r="Q130" s="68">
        <v>0</v>
      </c>
      <c r="R130" s="68"/>
      <c r="S130" s="103"/>
      <c r="T130" s="103"/>
      <c r="U130" s="103"/>
      <c r="V130" s="103"/>
      <c r="W130" s="103"/>
      <c r="X130" s="103"/>
      <c r="Y130" s="103"/>
      <c r="Z130" s="103"/>
      <c r="AA130" s="216"/>
      <c r="AB130" s="216"/>
      <c r="AC130" s="216"/>
      <c r="AD130" s="216"/>
      <c r="AE130" s="216"/>
      <c r="AF130" s="216"/>
      <c r="AG130" s="216"/>
      <c r="AH130" s="216"/>
      <c r="AI130" s="216"/>
      <c r="AJ130" s="216"/>
      <c r="AK130" s="216"/>
      <c r="AL130" s="216"/>
      <c r="AM130" s="216"/>
      <c r="AN130" s="216"/>
      <c r="AO130" s="216"/>
      <c r="AP130" s="216"/>
      <c r="AQ130" s="216"/>
      <c r="AR130" s="216"/>
      <c r="AS130" s="216"/>
      <c r="AT130" s="216"/>
      <c r="AU130" s="216"/>
      <c r="AV130" s="216"/>
      <c r="AW130" s="216"/>
      <c r="AX130" s="216"/>
      <c r="AY130" s="216"/>
      <c r="AZ130" s="216"/>
      <c r="BA130" s="216"/>
      <c r="BB130" s="216"/>
      <c r="BC130" s="216"/>
      <c r="BD130" s="216"/>
      <c r="BE130" s="216"/>
      <c r="BF130" s="216"/>
      <c r="BG130" s="216"/>
      <c r="BH130" s="216"/>
      <c r="BI130" s="216"/>
    </row>
    <row r="131" spans="1:256" s="187" customFormat="1" ht="12.75" customHeight="1" outlineLevel="2">
      <c r="A131" s="9"/>
      <c r="B131" s="9"/>
      <c r="C131" s="26"/>
      <c r="D131" s="682"/>
      <c r="E131" s="86">
        <v>2</v>
      </c>
      <c r="F131" s="27"/>
      <c r="G131" s="208"/>
      <c r="H131" s="149"/>
      <c r="I131" s="68">
        <v>0.87310144948076329</v>
      </c>
      <c r="J131" s="68">
        <v>0</v>
      </c>
      <c r="K131" s="68">
        <v>0</v>
      </c>
      <c r="L131" s="68">
        <v>0</v>
      </c>
      <c r="M131" s="68">
        <v>0</v>
      </c>
      <c r="N131" s="68">
        <v>0</v>
      </c>
      <c r="O131" s="68">
        <v>0</v>
      </c>
      <c r="P131" s="68">
        <v>0</v>
      </c>
      <c r="Q131" s="68">
        <v>0</v>
      </c>
      <c r="R131" s="68"/>
      <c r="S131" s="103"/>
      <c r="T131" s="103"/>
      <c r="U131" s="103"/>
      <c r="V131" s="103"/>
      <c r="W131" s="103"/>
      <c r="X131" s="103"/>
      <c r="Y131" s="103"/>
      <c r="Z131" s="103"/>
      <c r="AA131" s="216"/>
      <c r="AB131" s="216"/>
      <c r="AC131" s="216"/>
      <c r="AD131" s="216"/>
      <c r="AE131" s="216"/>
      <c r="AF131" s="216"/>
      <c r="AG131" s="216"/>
      <c r="AH131" s="216"/>
      <c r="AI131" s="216"/>
      <c r="AJ131" s="216"/>
      <c r="AK131" s="216"/>
      <c r="AL131" s="216"/>
      <c r="AM131" s="216"/>
      <c r="AN131" s="216"/>
      <c r="AO131" s="216"/>
      <c r="AP131" s="216"/>
      <c r="AQ131" s="216"/>
      <c r="AR131" s="216"/>
      <c r="AS131" s="216"/>
      <c r="AT131" s="216"/>
      <c r="AU131" s="216"/>
      <c r="AV131" s="216"/>
      <c r="AW131" s="216"/>
      <c r="AX131" s="216"/>
      <c r="AY131" s="216"/>
      <c r="AZ131" s="216"/>
      <c r="BA131" s="216"/>
      <c r="BB131" s="216"/>
      <c r="BC131" s="216"/>
      <c r="BD131" s="216"/>
      <c r="BE131" s="216"/>
      <c r="BF131" s="216"/>
      <c r="BG131" s="216"/>
      <c r="BH131" s="216"/>
      <c r="BI131" s="216"/>
    </row>
    <row r="132" spans="1:256" s="187" customFormat="1" ht="12.75" customHeight="1" outlineLevel="2">
      <c r="A132" s="9"/>
      <c r="B132" s="9"/>
      <c r="C132" s="26"/>
      <c r="D132" s="682"/>
      <c r="E132" s="86">
        <v>3</v>
      </c>
      <c r="F132" s="27"/>
      <c r="G132" s="208"/>
      <c r="H132" s="150"/>
      <c r="I132" s="149"/>
      <c r="J132" s="68">
        <v>0.40761449155181118</v>
      </c>
      <c r="K132" s="68">
        <v>0</v>
      </c>
      <c r="L132" s="68">
        <v>0</v>
      </c>
      <c r="M132" s="68">
        <v>0</v>
      </c>
      <c r="N132" s="68">
        <v>0</v>
      </c>
      <c r="O132" s="68">
        <v>0</v>
      </c>
      <c r="P132" s="68">
        <v>0</v>
      </c>
      <c r="Q132" s="68">
        <v>0</v>
      </c>
      <c r="R132" s="68"/>
      <c r="S132" s="103"/>
      <c r="T132" s="103"/>
      <c r="U132" s="103"/>
      <c r="V132" s="103"/>
      <c r="W132" s="103"/>
      <c r="X132" s="103"/>
      <c r="Y132" s="103"/>
      <c r="Z132" s="103"/>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6"/>
      <c r="AY132" s="216"/>
      <c r="AZ132" s="216"/>
      <c r="BA132" s="216"/>
      <c r="BB132" s="216"/>
      <c r="BC132" s="216"/>
      <c r="BD132" s="216"/>
      <c r="BE132" s="216"/>
      <c r="BF132" s="216"/>
      <c r="BG132" s="216"/>
      <c r="BH132" s="216"/>
      <c r="BI132" s="216"/>
    </row>
    <row r="133" spans="1:256" s="187" customFormat="1" ht="12.75" customHeight="1" outlineLevel="2">
      <c r="A133" s="9"/>
      <c r="B133" s="9"/>
      <c r="C133" s="26"/>
      <c r="D133" s="682"/>
      <c r="E133" s="86">
        <v>4</v>
      </c>
      <c r="F133" s="27"/>
      <c r="G133" s="208"/>
      <c r="H133" s="150"/>
      <c r="I133" s="150"/>
      <c r="J133" s="149"/>
      <c r="K133" s="68">
        <v>11.286109046466432</v>
      </c>
      <c r="L133" s="68">
        <v>0</v>
      </c>
      <c r="M133" s="68">
        <v>0</v>
      </c>
      <c r="N133" s="68">
        <v>0</v>
      </c>
      <c r="O133" s="68">
        <v>0</v>
      </c>
      <c r="P133" s="68">
        <v>0</v>
      </c>
      <c r="Q133" s="68">
        <v>0</v>
      </c>
      <c r="R133" s="68"/>
      <c r="S133" s="103"/>
      <c r="T133" s="103"/>
      <c r="U133" s="103"/>
      <c r="V133" s="103"/>
      <c r="W133" s="103"/>
      <c r="X133" s="103"/>
      <c r="Y133" s="103"/>
      <c r="Z133" s="103"/>
      <c r="AA133" s="216"/>
      <c r="AB133" s="216"/>
      <c r="AC133" s="216"/>
      <c r="AD133" s="216"/>
      <c r="AE133" s="216"/>
      <c r="AF133" s="216"/>
      <c r="AG133" s="216"/>
      <c r="AH133" s="216"/>
      <c r="AI133" s="216"/>
      <c r="AJ133" s="216"/>
      <c r="AK133" s="216"/>
      <c r="AL133" s="216"/>
      <c r="AM133" s="216"/>
      <c r="AN133" s="216"/>
      <c r="AO133" s="216"/>
      <c r="AP133" s="216"/>
      <c r="AQ133" s="216"/>
      <c r="AR133" s="216"/>
      <c r="AS133" s="216"/>
      <c r="AT133" s="216"/>
      <c r="AU133" s="216"/>
      <c r="AV133" s="216"/>
      <c r="AW133" s="216"/>
      <c r="AX133" s="216"/>
      <c r="AY133" s="216"/>
      <c r="AZ133" s="216"/>
      <c r="BA133" s="216"/>
      <c r="BB133" s="216"/>
      <c r="BC133" s="216"/>
      <c r="BD133" s="216"/>
      <c r="BE133" s="216"/>
      <c r="BF133" s="216"/>
      <c r="BG133" s="216"/>
      <c r="BH133" s="216"/>
      <c r="BI133" s="216"/>
    </row>
    <row r="134" spans="1:256" s="187" customFormat="1" ht="12.75" customHeight="1" outlineLevel="2">
      <c r="A134" s="9"/>
      <c r="B134" s="9"/>
      <c r="C134" s="26"/>
      <c r="D134" s="682"/>
      <c r="E134" s="86">
        <v>5</v>
      </c>
      <c r="F134" s="27"/>
      <c r="G134" s="208"/>
      <c r="H134" s="150"/>
      <c r="I134" s="150"/>
      <c r="J134" s="150"/>
      <c r="K134" s="149"/>
      <c r="L134" s="68">
        <v>0.52391299999999996</v>
      </c>
      <c r="M134" s="68">
        <v>0</v>
      </c>
      <c r="N134" s="68">
        <v>0</v>
      </c>
      <c r="O134" s="68">
        <v>0</v>
      </c>
      <c r="P134" s="68">
        <v>0</v>
      </c>
      <c r="Q134" s="68">
        <v>0</v>
      </c>
      <c r="R134" s="68"/>
      <c r="S134" s="103"/>
      <c r="T134" s="103"/>
      <c r="U134" s="103"/>
      <c r="V134" s="103"/>
      <c r="W134" s="103"/>
      <c r="X134" s="103"/>
      <c r="Y134" s="103"/>
      <c r="Z134" s="103"/>
      <c r="AA134" s="216"/>
      <c r="AB134" s="216"/>
      <c r="AC134" s="216"/>
      <c r="AD134" s="216"/>
      <c r="AE134" s="216"/>
      <c r="AF134" s="216"/>
      <c r="AG134" s="216"/>
      <c r="AH134" s="216"/>
      <c r="AI134" s="216"/>
      <c r="AJ134" s="216"/>
      <c r="AK134" s="216"/>
      <c r="AL134" s="216"/>
      <c r="AM134" s="216"/>
      <c r="AN134" s="216"/>
      <c r="AO134" s="216"/>
      <c r="AP134" s="216"/>
      <c r="AQ134" s="216"/>
      <c r="AR134" s="216"/>
      <c r="AS134" s="216"/>
      <c r="AT134" s="216"/>
      <c r="AU134" s="216"/>
      <c r="AV134" s="216"/>
      <c r="AW134" s="216"/>
      <c r="AX134" s="216"/>
      <c r="AY134" s="216"/>
      <c r="AZ134" s="216"/>
      <c r="BA134" s="216"/>
      <c r="BB134" s="216"/>
      <c r="BC134" s="216"/>
      <c r="BD134" s="216"/>
      <c r="BE134" s="216"/>
      <c r="BF134" s="216"/>
      <c r="BG134" s="216"/>
      <c r="BH134" s="216"/>
      <c r="BI134" s="216"/>
    </row>
    <row r="135" spans="1:256" s="187" customFormat="1" ht="12.75" customHeight="1" outlineLevel="2">
      <c r="A135" s="9"/>
      <c r="B135" s="9"/>
      <c r="C135" s="26"/>
      <c r="D135" s="682"/>
      <c r="E135" s="86">
        <v>6</v>
      </c>
      <c r="F135" s="27"/>
      <c r="G135" s="208"/>
      <c r="H135" s="150"/>
      <c r="I135" s="150"/>
      <c r="J135" s="150"/>
      <c r="K135" s="150"/>
      <c r="L135" s="149"/>
      <c r="M135" s="68">
        <v>8.6300000000000008</v>
      </c>
      <c r="N135" s="68">
        <v>0</v>
      </c>
      <c r="O135" s="68">
        <v>0</v>
      </c>
      <c r="P135" s="68">
        <v>0</v>
      </c>
      <c r="Q135" s="68">
        <v>0</v>
      </c>
      <c r="R135" s="68"/>
      <c r="S135" s="103"/>
      <c r="T135" s="103"/>
      <c r="U135" s="103"/>
      <c r="V135" s="103"/>
      <c r="W135" s="103"/>
      <c r="X135" s="103"/>
      <c r="Y135" s="103"/>
      <c r="Z135" s="103"/>
      <c r="AA135" s="216"/>
      <c r="AB135" s="216"/>
      <c r="AC135" s="216"/>
      <c r="AD135" s="216"/>
      <c r="AE135" s="216"/>
      <c r="AF135" s="216"/>
      <c r="AG135" s="216"/>
      <c r="AH135" s="216"/>
      <c r="AI135" s="216"/>
      <c r="AJ135" s="216"/>
      <c r="AK135" s="216"/>
      <c r="AL135" s="216"/>
      <c r="AM135" s="216"/>
      <c r="AN135" s="216"/>
      <c r="AO135" s="216"/>
      <c r="AP135" s="216"/>
      <c r="AQ135" s="216"/>
      <c r="AR135" s="216"/>
      <c r="AS135" s="216"/>
      <c r="AT135" s="216"/>
      <c r="AU135" s="216"/>
      <c r="AV135" s="216"/>
      <c r="AW135" s="216"/>
      <c r="AX135" s="216"/>
      <c r="AY135" s="216"/>
      <c r="AZ135" s="216"/>
      <c r="BA135" s="216"/>
      <c r="BB135" s="216"/>
      <c r="BC135" s="216"/>
      <c r="BD135" s="216"/>
      <c r="BE135" s="216"/>
      <c r="BF135" s="216"/>
      <c r="BG135" s="216"/>
      <c r="BH135" s="216"/>
      <c r="BI135" s="216"/>
    </row>
    <row r="136" spans="1:256" s="187" customFormat="1" ht="12.75" customHeight="1" outlineLevel="2">
      <c r="A136" s="9"/>
      <c r="B136" s="9"/>
      <c r="C136" s="26"/>
      <c r="D136" s="682"/>
      <c r="E136" s="86">
        <v>7</v>
      </c>
      <c r="F136" s="27"/>
      <c r="G136" s="208"/>
      <c r="H136" s="150"/>
      <c r="I136" s="150"/>
      <c r="J136" s="150"/>
      <c r="K136" s="150"/>
      <c r="L136" s="150"/>
      <c r="M136" s="149"/>
      <c r="N136" s="68">
        <v>0</v>
      </c>
      <c r="O136" s="68">
        <v>0</v>
      </c>
      <c r="P136" s="68">
        <v>0</v>
      </c>
      <c r="Q136" s="68">
        <v>0</v>
      </c>
      <c r="R136" s="68"/>
      <c r="S136" s="103"/>
      <c r="T136" s="103"/>
      <c r="U136" s="103"/>
      <c r="V136" s="103"/>
      <c r="W136" s="103"/>
      <c r="X136" s="103"/>
      <c r="Y136" s="103"/>
      <c r="Z136" s="103"/>
      <c r="AA136" s="216"/>
      <c r="AB136" s="216"/>
      <c r="AC136" s="216"/>
      <c r="AD136" s="216"/>
      <c r="AE136" s="216"/>
      <c r="AF136" s="216"/>
      <c r="AG136" s="216"/>
      <c r="AH136" s="216"/>
      <c r="AI136" s="216"/>
      <c r="AJ136" s="216"/>
      <c r="AK136" s="216"/>
      <c r="AL136" s="216"/>
      <c r="AM136" s="216"/>
      <c r="AN136" s="216"/>
      <c r="AO136" s="216"/>
      <c r="AP136" s="216"/>
      <c r="AQ136" s="216"/>
      <c r="AR136" s="216"/>
      <c r="AS136" s="216"/>
      <c r="AT136" s="216"/>
      <c r="AU136" s="216"/>
      <c r="AV136" s="216"/>
      <c r="AW136" s="216"/>
      <c r="AX136" s="216"/>
      <c r="AY136" s="216"/>
      <c r="AZ136" s="216"/>
      <c r="BA136" s="216"/>
      <c r="BB136" s="216"/>
      <c r="BC136" s="216"/>
      <c r="BD136" s="216"/>
      <c r="BE136" s="216"/>
      <c r="BF136" s="216"/>
      <c r="BG136" s="216"/>
      <c r="BH136" s="216"/>
      <c r="BI136" s="216"/>
    </row>
    <row r="137" spans="1:256" s="187" customFormat="1" ht="12.75" customHeight="1" outlineLevel="2">
      <c r="A137" s="9"/>
      <c r="B137" s="9"/>
      <c r="C137" s="26"/>
      <c r="D137" s="682"/>
      <c r="E137" s="86">
        <v>8</v>
      </c>
      <c r="F137" s="27"/>
      <c r="G137" s="208"/>
      <c r="H137" s="150"/>
      <c r="I137" s="150"/>
      <c r="J137" s="150"/>
      <c r="K137" s="150"/>
      <c r="L137" s="150"/>
      <c r="M137" s="150"/>
      <c r="N137" s="149"/>
      <c r="O137" s="68">
        <v>0</v>
      </c>
      <c r="P137" s="68">
        <v>0</v>
      </c>
      <c r="Q137" s="68">
        <v>0</v>
      </c>
      <c r="R137" s="68"/>
      <c r="S137" s="103"/>
      <c r="T137" s="103"/>
      <c r="U137" s="103"/>
      <c r="V137" s="103"/>
      <c r="W137" s="103"/>
      <c r="X137" s="103"/>
      <c r="Y137" s="103"/>
      <c r="Z137" s="103"/>
      <c r="AA137" s="216"/>
      <c r="AB137" s="216"/>
      <c r="AC137" s="216"/>
      <c r="AD137" s="216"/>
      <c r="AE137" s="216"/>
      <c r="AF137" s="216"/>
      <c r="AG137" s="216"/>
      <c r="AH137" s="216"/>
      <c r="AI137" s="216"/>
      <c r="AJ137" s="216"/>
      <c r="AK137" s="216"/>
      <c r="AL137" s="216"/>
      <c r="AM137" s="216"/>
      <c r="AN137" s="216"/>
      <c r="AO137" s="216"/>
      <c r="AP137" s="216"/>
      <c r="AQ137" s="216"/>
      <c r="AR137" s="216"/>
      <c r="AS137" s="216"/>
      <c r="AT137" s="216"/>
      <c r="AU137" s="216"/>
      <c r="AV137" s="216"/>
      <c r="AW137" s="216"/>
      <c r="AX137" s="216"/>
      <c r="AY137" s="216"/>
      <c r="AZ137" s="216"/>
      <c r="BA137" s="216"/>
      <c r="BB137" s="216"/>
      <c r="BC137" s="216"/>
      <c r="BD137" s="216"/>
      <c r="BE137" s="216"/>
      <c r="BF137" s="216"/>
      <c r="BG137" s="216"/>
      <c r="BH137" s="216"/>
      <c r="BI137" s="216"/>
    </row>
    <row r="138" spans="1:256" s="187" customFormat="1" ht="12.75" customHeight="1" outlineLevel="2">
      <c r="A138" s="9"/>
      <c r="B138" s="9"/>
      <c r="C138" s="26"/>
      <c r="D138" s="682"/>
      <c r="E138" s="86">
        <v>9</v>
      </c>
      <c r="F138" s="27"/>
      <c r="G138" s="208"/>
      <c r="H138" s="150"/>
      <c r="I138" s="150"/>
      <c r="J138" s="150"/>
      <c r="K138" s="150"/>
      <c r="L138" s="150"/>
      <c r="M138" s="150"/>
      <c r="N138" s="150"/>
      <c r="O138" s="149"/>
      <c r="P138" s="68">
        <v>0</v>
      </c>
      <c r="Q138" s="68">
        <v>0</v>
      </c>
      <c r="R138" s="68"/>
      <c r="S138" s="103"/>
      <c r="T138" s="103"/>
      <c r="U138" s="103"/>
      <c r="V138" s="103"/>
      <c r="W138" s="103"/>
      <c r="X138" s="103"/>
      <c r="Y138" s="103"/>
      <c r="Z138" s="103"/>
      <c r="AA138" s="216"/>
      <c r="AB138" s="216"/>
      <c r="AC138" s="216"/>
      <c r="AD138" s="216"/>
      <c r="AE138" s="216"/>
      <c r="AF138" s="216"/>
      <c r="AG138" s="216"/>
      <c r="AH138" s="216"/>
      <c r="AI138" s="216"/>
      <c r="AJ138" s="216"/>
      <c r="AK138" s="216"/>
      <c r="AL138" s="216"/>
      <c r="AM138" s="216"/>
      <c r="AN138" s="216"/>
      <c r="AO138" s="216"/>
      <c r="AP138" s="216"/>
      <c r="AQ138" s="216"/>
      <c r="AR138" s="216"/>
      <c r="AS138" s="216"/>
      <c r="AT138" s="216"/>
      <c r="AU138" s="216"/>
      <c r="AV138" s="216"/>
      <c r="AW138" s="216"/>
      <c r="AX138" s="216"/>
      <c r="AY138" s="216"/>
      <c r="AZ138" s="216"/>
      <c r="BA138" s="216"/>
      <c r="BB138" s="216"/>
      <c r="BC138" s="216"/>
      <c r="BD138" s="216"/>
      <c r="BE138" s="216"/>
      <c r="BF138" s="216"/>
      <c r="BG138" s="216"/>
      <c r="BH138" s="216"/>
      <c r="BI138" s="216"/>
    </row>
    <row r="139" spans="1:256" s="187" customFormat="1" ht="12.75" customHeight="1" outlineLevel="2">
      <c r="A139" s="9"/>
      <c r="B139" s="9"/>
      <c r="C139" s="26"/>
      <c r="D139" s="682"/>
      <c r="E139" s="86">
        <v>10</v>
      </c>
      <c r="F139" s="27"/>
      <c r="G139" s="208"/>
      <c r="H139" s="150"/>
      <c r="I139" s="150"/>
      <c r="J139" s="150"/>
      <c r="K139" s="150"/>
      <c r="L139" s="150"/>
      <c r="M139" s="150"/>
      <c r="N139" s="150"/>
      <c r="O139" s="150"/>
      <c r="P139" s="149"/>
      <c r="Q139" s="68">
        <v>0</v>
      </c>
      <c r="R139" s="68"/>
      <c r="S139" s="103"/>
      <c r="T139" s="103"/>
      <c r="U139" s="103"/>
      <c r="V139" s="103"/>
      <c r="W139" s="103"/>
      <c r="X139" s="103"/>
      <c r="Y139" s="103"/>
      <c r="Z139" s="103"/>
      <c r="AA139" s="216"/>
      <c r="AB139" s="216"/>
      <c r="AC139" s="216"/>
      <c r="AD139" s="216"/>
      <c r="AE139" s="216"/>
      <c r="AF139" s="216"/>
      <c r="AG139" s="216"/>
      <c r="AH139" s="216"/>
      <c r="AI139" s="216"/>
      <c r="AJ139" s="216"/>
      <c r="AK139" s="216"/>
      <c r="AL139" s="216"/>
      <c r="AM139" s="216"/>
      <c r="AN139" s="216"/>
      <c r="AO139" s="216"/>
      <c r="AP139" s="216"/>
      <c r="AQ139" s="216"/>
      <c r="AR139" s="216"/>
      <c r="AS139" s="216"/>
      <c r="AT139" s="216"/>
      <c r="AU139" s="216"/>
      <c r="AV139" s="216"/>
      <c r="AW139" s="216"/>
      <c r="AX139" s="216"/>
      <c r="AY139" s="216"/>
      <c r="AZ139" s="216"/>
      <c r="BA139" s="216"/>
      <c r="BB139" s="216"/>
      <c r="BC139" s="216"/>
      <c r="BD139" s="216"/>
      <c r="BE139" s="216"/>
      <c r="BF139" s="216"/>
      <c r="BG139" s="216"/>
      <c r="BH139" s="216"/>
      <c r="BI139" s="216"/>
    </row>
    <row r="140" spans="1:256" s="187" customFormat="1" ht="12.75" customHeight="1" outlineLevel="2">
      <c r="A140" s="9"/>
      <c r="B140" s="9"/>
      <c r="C140" s="26"/>
      <c r="D140" s="682"/>
      <c r="E140" s="87">
        <v>11</v>
      </c>
      <c r="F140" s="27"/>
      <c r="G140" s="208"/>
      <c r="H140" s="150"/>
      <c r="I140" s="150"/>
      <c r="J140" s="150"/>
      <c r="K140" s="150"/>
      <c r="L140" s="150"/>
      <c r="M140" s="150"/>
      <c r="N140" s="150"/>
      <c r="O140" s="150"/>
      <c r="P140" s="189"/>
      <c r="Q140" s="149"/>
      <c r="R140" s="68"/>
      <c r="S140" s="103"/>
      <c r="T140" s="103"/>
      <c r="U140" s="103"/>
      <c r="V140" s="103"/>
      <c r="W140" s="103"/>
      <c r="X140" s="103"/>
      <c r="Y140" s="103"/>
      <c r="Z140" s="103"/>
      <c r="AA140" s="216"/>
      <c r="AB140" s="216"/>
      <c r="AC140" s="216"/>
      <c r="AD140" s="216"/>
      <c r="AE140" s="216"/>
      <c r="AF140" s="216"/>
      <c r="AG140" s="216"/>
      <c r="AH140" s="216"/>
      <c r="AI140" s="216"/>
      <c r="AJ140" s="216"/>
      <c r="AK140" s="216"/>
      <c r="AL140" s="216"/>
      <c r="AM140" s="216"/>
      <c r="AN140" s="216"/>
      <c r="AO140" s="216"/>
      <c r="AP140" s="216"/>
      <c r="AQ140" s="216"/>
      <c r="AR140" s="216"/>
      <c r="AS140" s="216"/>
      <c r="AT140" s="216"/>
      <c r="AU140" s="216"/>
      <c r="AV140" s="216"/>
      <c r="AW140" s="216"/>
      <c r="AX140" s="216"/>
      <c r="AY140" s="216"/>
      <c r="AZ140" s="216"/>
      <c r="BA140" s="216"/>
      <c r="BB140" s="216"/>
      <c r="BC140" s="216"/>
      <c r="BD140" s="216"/>
      <c r="BE140" s="216"/>
      <c r="BF140" s="216"/>
      <c r="BG140" s="216"/>
      <c r="BH140" s="216"/>
      <c r="BI140" s="216"/>
    </row>
    <row r="141" spans="1:256" s="187" customFormat="1" outlineLevel="1">
      <c r="A141" s="9"/>
      <c r="B141" s="9"/>
      <c r="C141" s="26" t="s">
        <v>125</v>
      </c>
      <c r="D141" s="9"/>
      <c r="E141" s="9"/>
      <c r="F141" s="23"/>
      <c r="G141" s="209">
        <v>0</v>
      </c>
      <c r="H141" s="166">
        <v>-0.05</v>
      </c>
      <c r="I141" s="166">
        <v>-0.87310144948076329</v>
      </c>
      <c r="J141" s="166">
        <v>-0.40761449155181118</v>
      </c>
      <c r="K141" s="166">
        <v>-11.286109046466432</v>
      </c>
      <c r="L141" s="166">
        <v>-0.52391299999999996</v>
      </c>
      <c r="M141" s="166">
        <v>0</v>
      </c>
      <c r="N141" s="166">
        <v>0</v>
      </c>
      <c r="O141" s="166">
        <v>0</v>
      </c>
      <c r="P141" s="166">
        <v>0</v>
      </c>
      <c r="Q141" s="166">
        <v>0</v>
      </c>
      <c r="R141" s="64"/>
      <c r="S141" s="102"/>
      <c r="T141" s="102"/>
      <c r="U141" s="102"/>
      <c r="V141" s="102"/>
      <c r="W141" s="102"/>
      <c r="X141" s="102"/>
      <c r="Y141" s="102"/>
      <c r="Z141" s="102"/>
      <c r="AA141" s="217"/>
      <c r="AB141" s="217"/>
      <c r="AC141" s="217"/>
      <c r="AD141" s="217"/>
      <c r="AE141" s="217"/>
      <c r="AF141" s="217"/>
      <c r="AG141" s="217"/>
      <c r="AH141" s="217"/>
      <c r="AI141" s="217"/>
      <c r="AJ141" s="217"/>
      <c r="AK141" s="217"/>
      <c r="AL141" s="217"/>
      <c r="AM141" s="217"/>
      <c r="AN141" s="217"/>
      <c r="AO141" s="217"/>
      <c r="AP141" s="217"/>
      <c r="AQ141" s="217"/>
      <c r="AR141" s="217"/>
      <c r="AS141" s="217"/>
      <c r="AT141" s="217"/>
      <c r="AU141" s="217"/>
      <c r="AV141" s="217"/>
      <c r="AW141" s="217"/>
      <c r="AX141" s="217"/>
      <c r="AY141" s="217"/>
      <c r="AZ141" s="217"/>
      <c r="BA141" s="217"/>
      <c r="BB141" s="217"/>
      <c r="BC141" s="217"/>
      <c r="BD141" s="217"/>
      <c r="BE141" s="217"/>
      <c r="BF141" s="217"/>
      <c r="BG141" s="217"/>
      <c r="BH141" s="217"/>
      <c r="BI141" s="217"/>
    </row>
    <row r="142" spans="1:256" s="5" customFormat="1" ht="12.75" customHeight="1" outlineLevel="2">
      <c r="A142" s="9"/>
      <c r="B142" s="32" t="s">
        <v>126</v>
      </c>
      <c r="C142" s="33"/>
      <c r="D142" s="34" t="s">
        <v>67</v>
      </c>
      <c r="E142" s="33"/>
      <c r="F142" s="35"/>
      <c r="G142" s="205">
        <v>0</v>
      </c>
      <c r="H142" s="67">
        <v>0</v>
      </c>
      <c r="I142" s="67">
        <v>0</v>
      </c>
      <c r="J142" s="67">
        <v>0</v>
      </c>
      <c r="K142" s="67">
        <v>0</v>
      </c>
      <c r="L142" s="67">
        <v>0</v>
      </c>
      <c r="M142" s="67">
        <v>0</v>
      </c>
      <c r="N142" s="67">
        <v>0</v>
      </c>
      <c r="O142" s="67">
        <v>0</v>
      </c>
      <c r="P142" s="67">
        <v>0</v>
      </c>
      <c r="Q142" s="67">
        <v>0</v>
      </c>
      <c r="R142" s="67"/>
      <c r="S142" s="103"/>
      <c r="T142" s="103"/>
      <c r="U142" s="103"/>
      <c r="V142" s="103"/>
      <c r="W142" s="103"/>
      <c r="X142" s="103"/>
      <c r="Y142" s="103"/>
      <c r="Z142" s="103"/>
      <c r="AA142" s="216"/>
      <c r="AB142" s="216"/>
      <c r="AC142" s="216"/>
      <c r="AD142" s="216"/>
      <c r="AE142" s="216"/>
      <c r="AF142" s="216"/>
      <c r="AG142" s="216"/>
      <c r="AH142" s="216"/>
      <c r="AI142" s="216"/>
      <c r="AJ142" s="216"/>
      <c r="AK142" s="216"/>
      <c r="AL142" s="216"/>
      <c r="AM142" s="216"/>
      <c r="AN142" s="216"/>
      <c r="AO142" s="216"/>
      <c r="AP142" s="216"/>
      <c r="AQ142" s="216"/>
      <c r="AR142" s="216"/>
      <c r="AS142" s="216"/>
      <c r="AT142" s="216"/>
      <c r="AU142" s="216"/>
      <c r="AV142" s="216"/>
      <c r="AW142" s="216"/>
      <c r="AX142" s="216"/>
      <c r="AY142" s="216"/>
      <c r="AZ142" s="216"/>
      <c r="BA142" s="216"/>
      <c r="BB142" s="216"/>
      <c r="BC142" s="216"/>
      <c r="BD142" s="216"/>
      <c r="BE142" s="216"/>
      <c r="BF142" s="216"/>
      <c r="BG142" s="216"/>
      <c r="BH142" s="216"/>
      <c r="BI142" s="216"/>
      <c r="BJ142" s="187"/>
      <c r="BK142" s="187"/>
      <c r="BL142" s="187"/>
      <c r="BM142" s="187"/>
      <c r="BN142" s="187"/>
      <c r="BO142" s="187"/>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row>
    <row r="143" spans="1:256" s="5" customFormat="1" ht="12.75" customHeight="1" outlineLevel="2">
      <c r="A143" s="9"/>
      <c r="B143" s="9"/>
      <c r="C143" s="26"/>
      <c r="D143" s="681" t="s">
        <v>84</v>
      </c>
      <c r="E143" s="86">
        <v>0</v>
      </c>
      <c r="F143" s="27"/>
      <c r="G143" s="206"/>
      <c r="H143" s="68"/>
      <c r="I143" s="68"/>
      <c r="J143" s="68"/>
      <c r="K143" s="68"/>
      <c r="L143" s="68"/>
      <c r="M143" s="68"/>
      <c r="N143" s="68"/>
      <c r="O143" s="68"/>
      <c r="P143" s="68"/>
      <c r="Q143" s="68"/>
      <c r="R143" s="68"/>
      <c r="S143" s="103"/>
      <c r="T143" s="103"/>
      <c r="U143" s="103"/>
      <c r="V143" s="103"/>
      <c r="W143" s="103"/>
      <c r="X143" s="103"/>
      <c r="Y143" s="103"/>
      <c r="Z143" s="103"/>
      <c r="AA143" s="216"/>
      <c r="AB143" s="216"/>
      <c r="AC143" s="216"/>
      <c r="AD143" s="216"/>
      <c r="AE143" s="216"/>
      <c r="AF143" s="216"/>
      <c r="AG143" s="216"/>
      <c r="AH143" s="216"/>
      <c r="AI143" s="216"/>
      <c r="AJ143" s="216"/>
      <c r="AK143" s="216"/>
      <c r="AL143" s="216"/>
      <c r="AM143" s="216"/>
      <c r="AN143" s="216"/>
      <c r="AO143" s="216"/>
      <c r="AP143" s="216"/>
      <c r="AQ143" s="216"/>
      <c r="AR143" s="216"/>
      <c r="AS143" s="216"/>
      <c r="AT143" s="216"/>
      <c r="AU143" s="216"/>
      <c r="AV143" s="216"/>
      <c r="AW143" s="216"/>
      <c r="AX143" s="216"/>
      <c r="AY143" s="216"/>
      <c r="AZ143" s="216"/>
      <c r="BA143" s="216"/>
      <c r="BB143" s="216"/>
      <c r="BC143" s="216"/>
      <c r="BD143" s="216"/>
      <c r="BE143" s="216"/>
      <c r="BF143" s="216"/>
      <c r="BG143" s="216"/>
      <c r="BH143" s="216"/>
      <c r="BI143" s="216"/>
      <c r="BJ143" s="187"/>
      <c r="BK143" s="187"/>
      <c r="BL143" s="187"/>
      <c r="BM143" s="187"/>
      <c r="BN143" s="187"/>
      <c r="BO143" s="187"/>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row>
    <row r="144" spans="1:256" s="5" customFormat="1" ht="12.75" customHeight="1" outlineLevel="2">
      <c r="A144" s="9"/>
      <c r="B144" s="9"/>
      <c r="C144" s="26"/>
      <c r="D144" s="682"/>
      <c r="E144" s="86">
        <v>1</v>
      </c>
      <c r="F144" s="27"/>
      <c r="G144" s="207"/>
      <c r="H144" s="68">
        <v>1.7716000000000001</v>
      </c>
      <c r="I144" s="68">
        <v>1.7716000000000001</v>
      </c>
      <c r="J144" s="68">
        <v>1.7716000000000001</v>
      </c>
      <c r="K144" s="68">
        <v>1.7716000000000001</v>
      </c>
      <c r="L144" s="68">
        <v>1.7716000000000001</v>
      </c>
      <c r="M144" s="68">
        <v>1.7716000000000001</v>
      </c>
      <c r="N144" s="68">
        <v>1.7716000000000001</v>
      </c>
      <c r="O144" s="68">
        <v>1.7716000000000001</v>
      </c>
      <c r="P144" s="68">
        <v>1.7716000000000001</v>
      </c>
      <c r="Q144" s="68">
        <v>1.7716000000000001</v>
      </c>
      <c r="R144" s="68"/>
      <c r="S144" s="103"/>
      <c r="T144" s="103"/>
      <c r="U144" s="103"/>
      <c r="V144" s="103"/>
      <c r="W144" s="103"/>
      <c r="X144" s="103"/>
      <c r="Y144" s="103"/>
      <c r="Z144" s="103"/>
      <c r="AA144" s="216"/>
      <c r="AB144" s="216"/>
      <c r="AC144" s="216"/>
      <c r="AD144" s="216"/>
      <c r="AE144" s="216"/>
      <c r="AF144" s="216"/>
      <c r="AG144" s="216"/>
      <c r="AH144" s="216"/>
      <c r="AI144" s="216"/>
      <c r="AJ144" s="216"/>
      <c r="AK144" s="216"/>
      <c r="AL144" s="216"/>
      <c r="AM144" s="216"/>
      <c r="AN144" s="216"/>
      <c r="AO144" s="216"/>
      <c r="AP144" s="216"/>
      <c r="AQ144" s="216"/>
      <c r="AR144" s="216"/>
      <c r="AS144" s="216"/>
      <c r="AT144" s="216"/>
      <c r="AU144" s="216"/>
      <c r="AV144" s="216"/>
      <c r="AW144" s="216"/>
      <c r="AX144" s="216"/>
      <c r="AY144" s="216"/>
      <c r="AZ144" s="216"/>
      <c r="BA144" s="216"/>
      <c r="BB144" s="216"/>
      <c r="BC144" s="216"/>
      <c r="BD144" s="216"/>
      <c r="BE144" s="216"/>
      <c r="BF144" s="216"/>
      <c r="BG144" s="216"/>
      <c r="BH144" s="216"/>
      <c r="BI144" s="216"/>
      <c r="BJ144" s="187"/>
      <c r="BK144" s="187"/>
      <c r="BL144" s="187"/>
      <c r="BM144" s="187"/>
      <c r="BN144" s="187"/>
      <c r="BO144" s="187"/>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row>
    <row r="145" spans="1:256" s="5" customFormat="1" ht="12.75" customHeight="1" outlineLevel="2">
      <c r="A145" s="9"/>
      <c r="B145" s="9"/>
      <c r="C145" s="26"/>
      <c r="D145" s="682"/>
      <c r="E145" s="86">
        <v>2</v>
      </c>
      <c r="F145" s="27"/>
      <c r="G145" s="208"/>
      <c r="H145" s="149"/>
      <c r="I145" s="68">
        <v>0.41738217816840495</v>
      </c>
      <c r="J145" s="68">
        <v>0.41738217816840495</v>
      </c>
      <c r="K145" s="68">
        <v>0.41738217816840495</v>
      </c>
      <c r="L145" s="68">
        <v>0.41738217816840495</v>
      </c>
      <c r="M145" s="68">
        <v>0.41738217816840495</v>
      </c>
      <c r="N145" s="68">
        <v>0.41738217816840495</v>
      </c>
      <c r="O145" s="68">
        <v>0.41738217816840495</v>
      </c>
      <c r="P145" s="68">
        <v>0.41738217816840495</v>
      </c>
      <c r="Q145" s="68">
        <v>0.41738217816840495</v>
      </c>
      <c r="R145" s="68"/>
      <c r="S145" s="103"/>
      <c r="T145" s="103"/>
      <c r="U145" s="103"/>
      <c r="V145" s="103"/>
      <c r="W145" s="103"/>
      <c r="X145" s="103"/>
      <c r="Y145" s="103"/>
      <c r="Z145" s="103"/>
      <c r="AA145" s="216"/>
      <c r="AB145" s="216"/>
      <c r="AC145" s="216"/>
      <c r="AD145" s="216"/>
      <c r="AE145" s="216"/>
      <c r="AF145" s="216"/>
      <c r="AG145" s="216"/>
      <c r="AH145" s="216"/>
      <c r="AI145" s="216"/>
      <c r="AJ145" s="216"/>
      <c r="AK145" s="216"/>
      <c r="AL145" s="216"/>
      <c r="AM145" s="216"/>
      <c r="AN145" s="216"/>
      <c r="AO145" s="216"/>
      <c r="AP145" s="216"/>
      <c r="AQ145" s="216"/>
      <c r="AR145" s="216"/>
      <c r="AS145" s="216"/>
      <c r="AT145" s="216"/>
      <c r="AU145" s="216"/>
      <c r="AV145" s="216"/>
      <c r="AW145" s="216"/>
      <c r="AX145" s="216"/>
      <c r="AY145" s="216"/>
      <c r="AZ145" s="216"/>
      <c r="BA145" s="216"/>
      <c r="BB145" s="216"/>
      <c r="BC145" s="216"/>
      <c r="BD145" s="216"/>
      <c r="BE145" s="216"/>
      <c r="BF145" s="216"/>
      <c r="BG145" s="216"/>
      <c r="BH145" s="216"/>
      <c r="BI145" s="216"/>
      <c r="BJ145" s="187"/>
      <c r="BK145" s="187"/>
      <c r="BL145" s="187"/>
      <c r="BM145" s="187"/>
      <c r="BN145" s="187"/>
      <c r="BO145" s="187"/>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row>
    <row r="146" spans="1:256" s="5" customFormat="1" ht="12.75" customHeight="1" outlineLevel="2">
      <c r="A146" s="9"/>
      <c r="B146" s="9"/>
      <c r="C146" s="26"/>
      <c r="D146" s="682"/>
      <c r="E146" s="86">
        <v>3</v>
      </c>
      <c r="F146" s="27"/>
      <c r="G146" s="208"/>
      <c r="H146" s="150"/>
      <c r="I146" s="149"/>
      <c r="J146" s="68">
        <v>0.38846119899023607</v>
      </c>
      <c r="K146" s="68">
        <v>0.38846119899023607</v>
      </c>
      <c r="L146" s="68">
        <v>0.38846119899023607</v>
      </c>
      <c r="M146" s="68">
        <v>0.38846119899023607</v>
      </c>
      <c r="N146" s="68">
        <v>0.38846119899023607</v>
      </c>
      <c r="O146" s="68">
        <v>0.38846119899023607</v>
      </c>
      <c r="P146" s="68">
        <v>0.38846119899023607</v>
      </c>
      <c r="Q146" s="68">
        <v>0.38846119899023607</v>
      </c>
      <c r="R146" s="68"/>
      <c r="S146" s="103"/>
      <c r="T146" s="103"/>
      <c r="U146" s="103"/>
      <c r="V146" s="103"/>
      <c r="W146" s="103"/>
      <c r="X146" s="103"/>
      <c r="Y146" s="103"/>
      <c r="Z146" s="103"/>
      <c r="AA146" s="216"/>
      <c r="AB146" s="216"/>
      <c r="AC146" s="216"/>
      <c r="AD146" s="216"/>
      <c r="AE146" s="216"/>
      <c r="AF146" s="216"/>
      <c r="AG146" s="216"/>
      <c r="AH146" s="216"/>
      <c r="AI146" s="216"/>
      <c r="AJ146" s="216"/>
      <c r="AK146" s="216"/>
      <c r="AL146" s="216"/>
      <c r="AM146" s="216"/>
      <c r="AN146" s="216"/>
      <c r="AO146" s="216"/>
      <c r="AP146" s="216"/>
      <c r="AQ146" s="216"/>
      <c r="AR146" s="216"/>
      <c r="AS146" s="216"/>
      <c r="AT146" s="216"/>
      <c r="AU146" s="216"/>
      <c r="AV146" s="216"/>
      <c r="AW146" s="216"/>
      <c r="AX146" s="216"/>
      <c r="AY146" s="216"/>
      <c r="AZ146" s="216"/>
      <c r="BA146" s="216"/>
      <c r="BB146" s="216"/>
      <c r="BC146" s="216"/>
      <c r="BD146" s="216"/>
      <c r="BE146" s="216"/>
      <c r="BF146" s="216"/>
      <c r="BG146" s="216"/>
      <c r="BH146" s="216"/>
      <c r="BI146" s="216"/>
      <c r="BJ146" s="187"/>
      <c r="BK146" s="187"/>
      <c r="BL146" s="187"/>
      <c r="BM146" s="187"/>
      <c r="BN146" s="187"/>
      <c r="BO146" s="187"/>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row>
    <row r="147" spans="1:256" s="5" customFormat="1" ht="12.75" customHeight="1" outlineLevel="2">
      <c r="A147" s="9"/>
      <c r="B147" s="9"/>
      <c r="C147" s="26"/>
      <c r="D147" s="682"/>
      <c r="E147" s="86">
        <v>4</v>
      </c>
      <c r="F147" s="27"/>
      <c r="G147" s="208"/>
      <c r="H147" s="150"/>
      <c r="I147" s="150"/>
      <c r="J147" s="149"/>
      <c r="K147" s="68">
        <v>0.21844222377605579</v>
      </c>
      <c r="L147" s="68">
        <v>0.21844222377605579</v>
      </c>
      <c r="M147" s="68">
        <v>0.21844222377605579</v>
      </c>
      <c r="N147" s="68">
        <v>0.21844222377605579</v>
      </c>
      <c r="O147" s="68">
        <v>0.21844222377605579</v>
      </c>
      <c r="P147" s="68">
        <v>0.21844222377605579</v>
      </c>
      <c r="Q147" s="68">
        <v>0.21844222377605579</v>
      </c>
      <c r="R147" s="68"/>
      <c r="S147" s="103"/>
      <c r="T147" s="103"/>
      <c r="U147" s="103"/>
      <c r="V147" s="103"/>
      <c r="W147" s="103"/>
      <c r="X147" s="103"/>
      <c r="Y147" s="103"/>
      <c r="Z147" s="103"/>
      <c r="AA147" s="216"/>
      <c r="AB147" s="216"/>
      <c r="AC147" s="216"/>
      <c r="AD147" s="216"/>
      <c r="AE147" s="216"/>
      <c r="AF147" s="216"/>
      <c r="AG147" s="216"/>
      <c r="AH147" s="216"/>
      <c r="AI147" s="216"/>
      <c r="AJ147" s="216"/>
      <c r="AK147" s="216"/>
      <c r="AL147" s="216"/>
      <c r="AM147" s="216"/>
      <c r="AN147" s="216"/>
      <c r="AO147" s="216"/>
      <c r="AP147" s="216"/>
      <c r="AQ147" s="216"/>
      <c r="AR147" s="216"/>
      <c r="AS147" s="216"/>
      <c r="AT147" s="216"/>
      <c r="AU147" s="216"/>
      <c r="AV147" s="216"/>
      <c r="AW147" s="216"/>
      <c r="AX147" s="216"/>
      <c r="AY147" s="216"/>
      <c r="AZ147" s="216"/>
      <c r="BA147" s="216"/>
      <c r="BB147" s="216"/>
      <c r="BC147" s="216"/>
      <c r="BD147" s="216"/>
      <c r="BE147" s="216"/>
      <c r="BF147" s="216"/>
      <c r="BG147" s="216"/>
      <c r="BH147" s="216"/>
      <c r="BI147" s="216"/>
      <c r="BJ147" s="187"/>
      <c r="BK147" s="187"/>
      <c r="BL147" s="187"/>
      <c r="BM147" s="187"/>
      <c r="BN147" s="187"/>
      <c r="BO147" s="18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row>
    <row r="148" spans="1:256" s="5" customFormat="1" ht="12.75" customHeight="1" outlineLevel="2">
      <c r="A148" s="9"/>
      <c r="B148" s="9"/>
      <c r="C148" s="26"/>
      <c r="D148" s="682"/>
      <c r="E148" s="86">
        <v>5</v>
      </c>
      <c r="F148" s="27"/>
      <c r="G148" s="208"/>
      <c r="H148" s="150"/>
      <c r="I148" s="150"/>
      <c r="J148" s="150"/>
      <c r="K148" s="149"/>
      <c r="L148" s="68">
        <v>0.21208300496554658</v>
      </c>
      <c r="M148" s="68">
        <v>0.21208300496554658</v>
      </c>
      <c r="N148" s="68">
        <v>0.21208300496554658</v>
      </c>
      <c r="O148" s="68">
        <v>0.21208300496554658</v>
      </c>
      <c r="P148" s="68">
        <v>0.21208300496554658</v>
      </c>
      <c r="Q148" s="68">
        <v>0.21208300496554658</v>
      </c>
      <c r="R148" s="68"/>
      <c r="S148" s="103"/>
      <c r="T148" s="103"/>
      <c r="U148" s="103"/>
      <c r="V148" s="103"/>
      <c r="W148" s="103"/>
      <c r="X148" s="103"/>
      <c r="Y148" s="103"/>
      <c r="Z148" s="103"/>
      <c r="AA148" s="216"/>
      <c r="AB148" s="216"/>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16"/>
      <c r="AY148" s="216"/>
      <c r="AZ148" s="216"/>
      <c r="BA148" s="216"/>
      <c r="BB148" s="216"/>
      <c r="BC148" s="216"/>
      <c r="BD148" s="216"/>
      <c r="BE148" s="216"/>
      <c r="BF148" s="216"/>
      <c r="BG148" s="216"/>
      <c r="BH148" s="216"/>
      <c r="BI148" s="216"/>
      <c r="BJ148" s="187"/>
      <c r="BK148" s="187"/>
      <c r="BL148" s="187"/>
      <c r="BM148" s="187"/>
      <c r="BN148" s="187"/>
      <c r="BO148" s="187"/>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row>
    <row r="149" spans="1:256" s="5" customFormat="1" ht="12.75" customHeight="1" outlineLevel="2">
      <c r="A149" s="9"/>
      <c r="B149" s="9"/>
      <c r="C149" s="26"/>
      <c r="D149" s="682"/>
      <c r="E149" s="86">
        <v>6</v>
      </c>
      <c r="F149" s="27"/>
      <c r="G149" s="208"/>
      <c r="H149" s="150"/>
      <c r="I149" s="150"/>
      <c r="J149" s="150"/>
      <c r="K149" s="150"/>
      <c r="L149" s="149"/>
      <c r="M149" s="68">
        <v>0.41600000000000004</v>
      </c>
      <c r="N149" s="68">
        <v>0.41600000000000004</v>
      </c>
      <c r="O149" s="68">
        <v>0.41600000000000004</v>
      </c>
      <c r="P149" s="68">
        <v>0.41600000000000004</v>
      </c>
      <c r="Q149" s="68">
        <v>0.41600000000000004</v>
      </c>
      <c r="R149" s="68"/>
      <c r="S149" s="103"/>
      <c r="T149" s="103"/>
      <c r="U149" s="103"/>
      <c r="V149" s="103"/>
      <c r="W149" s="103"/>
      <c r="X149" s="103"/>
      <c r="Y149" s="103"/>
      <c r="Z149" s="103"/>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6"/>
      <c r="AY149" s="216"/>
      <c r="AZ149" s="216"/>
      <c r="BA149" s="216"/>
      <c r="BB149" s="216"/>
      <c r="BC149" s="216"/>
      <c r="BD149" s="216"/>
      <c r="BE149" s="216"/>
      <c r="BF149" s="216"/>
      <c r="BG149" s="216"/>
      <c r="BH149" s="216"/>
      <c r="BI149" s="216"/>
      <c r="BJ149" s="187"/>
      <c r="BK149" s="187"/>
      <c r="BL149" s="187"/>
      <c r="BM149" s="187"/>
      <c r="BN149" s="187"/>
      <c r="BO149" s="187"/>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row>
    <row r="150" spans="1:256" s="5" customFormat="1" ht="12.75" customHeight="1" outlineLevel="2">
      <c r="A150" s="9"/>
      <c r="B150" s="9"/>
      <c r="C150" s="26"/>
      <c r="D150" s="682"/>
      <c r="E150" s="86">
        <v>7</v>
      </c>
      <c r="F150" s="27"/>
      <c r="G150" s="208"/>
      <c r="H150" s="150"/>
      <c r="I150" s="150"/>
      <c r="J150" s="150"/>
      <c r="K150" s="150"/>
      <c r="L150" s="150"/>
      <c r="M150" s="149"/>
      <c r="N150" s="68">
        <v>0</v>
      </c>
      <c r="O150" s="68">
        <v>0</v>
      </c>
      <c r="P150" s="68">
        <v>0</v>
      </c>
      <c r="Q150" s="68">
        <v>0</v>
      </c>
      <c r="R150" s="68"/>
      <c r="S150" s="103"/>
      <c r="T150" s="103"/>
      <c r="U150" s="103"/>
      <c r="V150" s="103"/>
      <c r="W150" s="103"/>
      <c r="X150" s="103"/>
      <c r="Y150" s="103"/>
      <c r="Z150" s="103"/>
      <c r="AA150" s="216"/>
      <c r="AB150" s="216"/>
      <c r="AC150" s="216"/>
      <c r="AD150" s="216"/>
      <c r="AE150" s="216"/>
      <c r="AF150" s="216"/>
      <c r="AG150" s="216"/>
      <c r="AH150" s="216"/>
      <c r="AI150" s="216"/>
      <c r="AJ150" s="216"/>
      <c r="AK150" s="216"/>
      <c r="AL150" s="216"/>
      <c r="AM150" s="216"/>
      <c r="AN150" s="216"/>
      <c r="AO150" s="216"/>
      <c r="AP150" s="216"/>
      <c r="AQ150" s="216"/>
      <c r="AR150" s="216"/>
      <c r="AS150" s="216"/>
      <c r="AT150" s="216"/>
      <c r="AU150" s="216"/>
      <c r="AV150" s="216"/>
      <c r="AW150" s="216"/>
      <c r="AX150" s="216"/>
      <c r="AY150" s="216"/>
      <c r="AZ150" s="216"/>
      <c r="BA150" s="216"/>
      <c r="BB150" s="216"/>
      <c r="BC150" s="216"/>
      <c r="BD150" s="216"/>
      <c r="BE150" s="216"/>
      <c r="BF150" s="216"/>
      <c r="BG150" s="216"/>
      <c r="BH150" s="216"/>
      <c r="BI150" s="216"/>
      <c r="BJ150" s="187"/>
      <c r="BK150" s="187"/>
      <c r="BL150" s="187"/>
      <c r="BM150" s="187"/>
      <c r="BN150" s="187"/>
      <c r="BO150" s="187"/>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row>
    <row r="151" spans="1:256" s="5" customFormat="1" ht="12.75" customHeight="1" outlineLevel="2">
      <c r="A151" s="9"/>
      <c r="B151" s="9"/>
      <c r="C151" s="26"/>
      <c r="D151" s="682"/>
      <c r="E151" s="86">
        <v>8</v>
      </c>
      <c r="F151" s="27"/>
      <c r="G151" s="208"/>
      <c r="H151" s="150"/>
      <c r="I151" s="150"/>
      <c r="J151" s="150"/>
      <c r="K151" s="150"/>
      <c r="L151" s="150"/>
      <c r="M151" s="150"/>
      <c r="N151" s="149"/>
      <c r="O151" s="68">
        <v>0</v>
      </c>
      <c r="P151" s="68">
        <v>0</v>
      </c>
      <c r="Q151" s="68">
        <v>0</v>
      </c>
      <c r="R151" s="68"/>
      <c r="S151" s="103"/>
      <c r="T151" s="103"/>
      <c r="U151" s="103"/>
      <c r="V151" s="103"/>
      <c r="W151" s="103"/>
      <c r="X151" s="103"/>
      <c r="Y151" s="103"/>
      <c r="Z151" s="103"/>
      <c r="AA151" s="216"/>
      <c r="AB151" s="216"/>
      <c r="AC151" s="216"/>
      <c r="AD151" s="216"/>
      <c r="AE151" s="216"/>
      <c r="AF151" s="216"/>
      <c r="AG151" s="216"/>
      <c r="AH151" s="216"/>
      <c r="AI151" s="216"/>
      <c r="AJ151" s="216"/>
      <c r="AK151" s="216"/>
      <c r="AL151" s="216"/>
      <c r="AM151" s="216"/>
      <c r="AN151" s="216"/>
      <c r="AO151" s="216"/>
      <c r="AP151" s="216"/>
      <c r="AQ151" s="216"/>
      <c r="AR151" s="216"/>
      <c r="AS151" s="216"/>
      <c r="AT151" s="216"/>
      <c r="AU151" s="216"/>
      <c r="AV151" s="216"/>
      <c r="AW151" s="216"/>
      <c r="AX151" s="216"/>
      <c r="AY151" s="216"/>
      <c r="AZ151" s="216"/>
      <c r="BA151" s="216"/>
      <c r="BB151" s="216"/>
      <c r="BC151" s="216"/>
      <c r="BD151" s="216"/>
      <c r="BE151" s="216"/>
      <c r="BF151" s="216"/>
      <c r="BG151" s="216"/>
      <c r="BH151" s="216"/>
      <c r="BI151" s="216"/>
      <c r="BJ151" s="187"/>
      <c r="BK151" s="187"/>
      <c r="BL151" s="187"/>
      <c r="BM151" s="187"/>
      <c r="BN151" s="187"/>
      <c r="BO151" s="187"/>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row>
    <row r="152" spans="1:256" s="5" customFormat="1" ht="12.75" customHeight="1" outlineLevel="2">
      <c r="A152" s="9"/>
      <c r="B152" s="9"/>
      <c r="C152" s="26"/>
      <c r="D152" s="682"/>
      <c r="E152" s="86">
        <v>9</v>
      </c>
      <c r="F152" s="27"/>
      <c r="G152" s="208"/>
      <c r="H152" s="150"/>
      <c r="I152" s="150"/>
      <c r="J152" s="150"/>
      <c r="K152" s="150"/>
      <c r="L152" s="150"/>
      <c r="M152" s="150"/>
      <c r="N152" s="150"/>
      <c r="O152" s="149"/>
      <c r="P152" s="68">
        <v>0</v>
      </c>
      <c r="Q152" s="68">
        <v>0</v>
      </c>
      <c r="R152" s="68"/>
      <c r="S152" s="103"/>
      <c r="T152" s="103"/>
      <c r="U152" s="103"/>
      <c r="V152" s="103"/>
      <c r="W152" s="103"/>
      <c r="X152" s="103"/>
      <c r="Y152" s="103"/>
      <c r="Z152" s="103"/>
      <c r="AA152" s="216"/>
      <c r="AB152" s="216"/>
      <c r="AC152" s="216"/>
      <c r="AD152" s="216"/>
      <c r="AE152" s="216"/>
      <c r="AF152" s="216"/>
      <c r="AG152" s="216"/>
      <c r="AH152" s="216"/>
      <c r="AI152" s="216"/>
      <c r="AJ152" s="216"/>
      <c r="AK152" s="216"/>
      <c r="AL152" s="216"/>
      <c r="AM152" s="216"/>
      <c r="AN152" s="216"/>
      <c r="AO152" s="216"/>
      <c r="AP152" s="216"/>
      <c r="AQ152" s="216"/>
      <c r="AR152" s="216"/>
      <c r="AS152" s="216"/>
      <c r="AT152" s="216"/>
      <c r="AU152" s="216"/>
      <c r="AV152" s="216"/>
      <c r="AW152" s="216"/>
      <c r="AX152" s="216"/>
      <c r="AY152" s="216"/>
      <c r="AZ152" s="216"/>
      <c r="BA152" s="216"/>
      <c r="BB152" s="216"/>
      <c r="BC152" s="216"/>
      <c r="BD152" s="216"/>
      <c r="BE152" s="216"/>
      <c r="BF152" s="216"/>
      <c r="BG152" s="216"/>
      <c r="BH152" s="216"/>
      <c r="BI152" s="216"/>
      <c r="BJ152" s="187"/>
      <c r="BK152" s="187"/>
      <c r="BL152" s="187"/>
      <c r="BM152" s="187"/>
      <c r="BN152" s="187"/>
      <c r="BO152" s="187"/>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row>
    <row r="153" spans="1:256" s="5" customFormat="1" ht="12.75" customHeight="1" outlineLevel="2">
      <c r="A153" s="9"/>
      <c r="B153" s="9"/>
      <c r="C153" s="26"/>
      <c r="D153" s="682"/>
      <c r="E153" s="86">
        <v>10</v>
      </c>
      <c r="F153" s="27"/>
      <c r="G153" s="208"/>
      <c r="H153" s="150"/>
      <c r="I153" s="150"/>
      <c r="J153" s="150"/>
      <c r="K153" s="150"/>
      <c r="L153" s="150"/>
      <c r="M153" s="150"/>
      <c r="N153" s="150"/>
      <c r="O153" s="150"/>
      <c r="P153" s="149"/>
      <c r="Q153" s="68">
        <v>0</v>
      </c>
      <c r="R153" s="68"/>
      <c r="S153" s="103"/>
      <c r="T153" s="103"/>
      <c r="U153" s="103"/>
      <c r="V153" s="103"/>
      <c r="W153" s="103"/>
      <c r="X153" s="103"/>
      <c r="Y153" s="103"/>
      <c r="Z153" s="103"/>
      <c r="AA153" s="216"/>
      <c r="AB153" s="216"/>
      <c r="AC153" s="216"/>
      <c r="AD153" s="216"/>
      <c r="AE153" s="216"/>
      <c r="AF153" s="216"/>
      <c r="AG153" s="216"/>
      <c r="AH153" s="216"/>
      <c r="AI153" s="216"/>
      <c r="AJ153" s="216"/>
      <c r="AK153" s="216"/>
      <c r="AL153" s="216"/>
      <c r="AM153" s="216"/>
      <c r="AN153" s="216"/>
      <c r="AO153" s="216"/>
      <c r="AP153" s="216"/>
      <c r="AQ153" s="216"/>
      <c r="AR153" s="216"/>
      <c r="AS153" s="216"/>
      <c r="AT153" s="216"/>
      <c r="AU153" s="216"/>
      <c r="AV153" s="216"/>
      <c r="AW153" s="216"/>
      <c r="AX153" s="216"/>
      <c r="AY153" s="216"/>
      <c r="AZ153" s="216"/>
      <c r="BA153" s="216"/>
      <c r="BB153" s="216"/>
      <c r="BC153" s="216"/>
      <c r="BD153" s="216"/>
      <c r="BE153" s="216"/>
      <c r="BF153" s="216"/>
      <c r="BG153" s="216"/>
      <c r="BH153" s="216"/>
      <c r="BI153" s="216"/>
      <c r="BJ153" s="187"/>
      <c r="BK153" s="187"/>
      <c r="BL153" s="187"/>
      <c r="BM153" s="187"/>
      <c r="BN153" s="187"/>
      <c r="BO153" s="187"/>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row>
    <row r="154" spans="1:256" s="5" customFormat="1" ht="12.75" customHeight="1" outlineLevel="2">
      <c r="A154" s="9"/>
      <c r="B154" s="9"/>
      <c r="C154" s="26"/>
      <c r="D154" s="682"/>
      <c r="E154" s="87">
        <v>11</v>
      </c>
      <c r="F154" s="27"/>
      <c r="G154" s="208"/>
      <c r="H154" s="150"/>
      <c r="I154" s="150"/>
      <c r="J154" s="150"/>
      <c r="K154" s="150"/>
      <c r="L154" s="150"/>
      <c r="M154" s="150"/>
      <c r="N154" s="150"/>
      <c r="O154" s="150"/>
      <c r="P154" s="189"/>
      <c r="Q154" s="149"/>
      <c r="R154" s="68"/>
      <c r="S154" s="103"/>
      <c r="T154" s="103"/>
      <c r="U154" s="103"/>
      <c r="V154" s="103"/>
      <c r="W154" s="103"/>
      <c r="X154" s="103"/>
      <c r="Y154" s="103"/>
      <c r="Z154" s="103"/>
      <c r="AA154" s="216"/>
      <c r="AB154" s="216"/>
      <c r="AC154" s="216"/>
      <c r="AD154" s="216"/>
      <c r="AE154" s="216"/>
      <c r="AF154" s="216"/>
      <c r="AG154" s="216"/>
      <c r="AH154" s="216"/>
      <c r="AI154" s="216"/>
      <c r="AJ154" s="216"/>
      <c r="AK154" s="216"/>
      <c r="AL154" s="216"/>
      <c r="AM154" s="216"/>
      <c r="AN154" s="216"/>
      <c r="AO154" s="216"/>
      <c r="AP154" s="216"/>
      <c r="AQ154" s="216"/>
      <c r="AR154" s="216"/>
      <c r="AS154" s="216"/>
      <c r="AT154" s="216"/>
      <c r="AU154" s="216"/>
      <c r="AV154" s="216"/>
      <c r="AW154" s="216"/>
      <c r="AX154" s="216"/>
      <c r="AY154" s="216"/>
      <c r="AZ154" s="216"/>
      <c r="BA154" s="216"/>
      <c r="BB154" s="216"/>
      <c r="BC154" s="216"/>
      <c r="BD154" s="216"/>
      <c r="BE154" s="216"/>
      <c r="BF154" s="216"/>
      <c r="BG154" s="216"/>
      <c r="BH154" s="216"/>
      <c r="BI154" s="216"/>
      <c r="BJ154" s="187"/>
      <c r="BK154" s="187"/>
      <c r="BL154" s="187"/>
      <c r="BM154" s="187"/>
      <c r="BN154" s="187"/>
      <c r="BO154" s="187"/>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row>
    <row r="155" spans="1:256" s="5" customFormat="1" outlineLevel="1">
      <c r="A155" s="9"/>
      <c r="B155" s="9"/>
      <c r="C155" s="26" t="s">
        <v>126</v>
      </c>
      <c r="D155" s="9"/>
      <c r="E155" s="9"/>
      <c r="F155" s="23"/>
      <c r="G155" s="209">
        <v>0</v>
      </c>
      <c r="H155" s="166">
        <v>-1.7716000000000001</v>
      </c>
      <c r="I155" s="166">
        <v>-2.1889821781684051</v>
      </c>
      <c r="J155" s="166">
        <v>-2.5774433771586414</v>
      </c>
      <c r="K155" s="166">
        <v>-2.7958856009346973</v>
      </c>
      <c r="L155" s="166">
        <v>-3.0079686059002437</v>
      </c>
      <c r="M155" s="166">
        <v>0</v>
      </c>
      <c r="N155" s="166">
        <v>0</v>
      </c>
      <c r="O155" s="166">
        <v>0</v>
      </c>
      <c r="P155" s="166">
        <v>0</v>
      </c>
      <c r="Q155" s="166">
        <v>0</v>
      </c>
      <c r="R155" s="64"/>
      <c r="S155" s="102"/>
      <c r="T155" s="102"/>
      <c r="U155" s="102"/>
      <c r="V155" s="102"/>
      <c r="W155" s="102"/>
      <c r="X155" s="102"/>
      <c r="Y155" s="102"/>
      <c r="Z155" s="102"/>
      <c r="AA155" s="217"/>
      <c r="AB155" s="217"/>
      <c r="AC155" s="217"/>
      <c r="AD155" s="217"/>
      <c r="AE155" s="217"/>
      <c r="AF155" s="217"/>
      <c r="AG155" s="217"/>
      <c r="AH155" s="217"/>
      <c r="AI155" s="217"/>
      <c r="AJ155" s="217"/>
      <c r="AK155" s="217"/>
      <c r="AL155" s="217"/>
      <c r="AM155" s="217"/>
      <c r="AN155" s="217"/>
      <c r="AO155" s="217"/>
      <c r="AP155" s="217"/>
      <c r="AQ155" s="217"/>
      <c r="AR155" s="217"/>
      <c r="AS155" s="217"/>
      <c r="AT155" s="217"/>
      <c r="AU155" s="217"/>
      <c r="AV155" s="217"/>
      <c r="AW155" s="217"/>
      <c r="AX155" s="217"/>
      <c r="AY155" s="217"/>
      <c r="AZ155" s="217"/>
      <c r="BA155" s="217"/>
      <c r="BB155" s="217"/>
      <c r="BC155" s="217"/>
      <c r="BD155" s="217"/>
      <c r="BE155" s="217"/>
      <c r="BF155" s="217"/>
      <c r="BG155" s="217"/>
      <c r="BH155" s="217"/>
      <c r="BI155" s="217"/>
      <c r="BJ155" s="187"/>
      <c r="BK155" s="187"/>
      <c r="BL155" s="187"/>
      <c r="BM155" s="187"/>
      <c r="BN155" s="187"/>
      <c r="BO155" s="187"/>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row>
    <row r="156" spans="1:256" s="5" customFormat="1" ht="12.75" customHeight="1" outlineLevel="2">
      <c r="A156" s="9"/>
      <c r="B156" s="32" t="s">
        <v>127</v>
      </c>
      <c r="C156" s="33"/>
      <c r="D156" s="34" t="s">
        <v>67</v>
      </c>
      <c r="E156" s="33"/>
      <c r="F156" s="35"/>
      <c r="G156" s="205">
        <v>0</v>
      </c>
      <c r="H156" s="67">
        <v>0</v>
      </c>
      <c r="I156" s="67">
        <v>0</v>
      </c>
      <c r="J156" s="67">
        <v>0</v>
      </c>
      <c r="K156" s="67">
        <v>0</v>
      </c>
      <c r="L156" s="67">
        <v>0</v>
      </c>
      <c r="M156" s="67">
        <v>0</v>
      </c>
      <c r="N156" s="67">
        <v>0</v>
      </c>
      <c r="O156" s="67">
        <v>0</v>
      </c>
      <c r="P156" s="67">
        <v>0</v>
      </c>
      <c r="Q156" s="67">
        <v>0</v>
      </c>
      <c r="R156" s="67"/>
      <c r="S156" s="103"/>
      <c r="T156" s="103"/>
      <c r="U156" s="103"/>
      <c r="V156" s="103"/>
      <c r="W156" s="103"/>
      <c r="X156" s="103"/>
      <c r="Y156" s="103"/>
      <c r="Z156" s="103"/>
      <c r="AA156" s="216"/>
      <c r="AB156" s="216"/>
      <c r="AC156" s="216"/>
      <c r="AD156" s="216"/>
      <c r="AE156" s="216"/>
      <c r="AF156" s="216"/>
      <c r="AG156" s="216"/>
      <c r="AH156" s="216"/>
      <c r="AI156" s="216"/>
      <c r="AJ156" s="216"/>
      <c r="AK156" s="216"/>
      <c r="AL156" s="216"/>
      <c r="AM156" s="216"/>
      <c r="AN156" s="216"/>
      <c r="AO156" s="216"/>
      <c r="AP156" s="216"/>
      <c r="AQ156" s="216"/>
      <c r="AR156" s="216"/>
      <c r="AS156" s="216"/>
      <c r="AT156" s="216"/>
      <c r="AU156" s="216"/>
      <c r="AV156" s="216"/>
      <c r="AW156" s="216"/>
      <c r="AX156" s="216"/>
      <c r="AY156" s="216"/>
      <c r="AZ156" s="216"/>
      <c r="BA156" s="216"/>
      <c r="BB156" s="216"/>
      <c r="BC156" s="216"/>
      <c r="BD156" s="216"/>
      <c r="BE156" s="216"/>
      <c r="BF156" s="216"/>
      <c r="BG156" s="216"/>
      <c r="BH156" s="216"/>
      <c r="BI156" s="216"/>
      <c r="BJ156" s="187"/>
      <c r="BK156" s="187"/>
      <c r="BL156" s="187"/>
      <c r="BM156" s="187"/>
      <c r="BN156" s="187"/>
      <c r="BO156" s="187"/>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row>
    <row r="157" spans="1:256" s="5" customFormat="1" ht="12.75" customHeight="1" outlineLevel="2">
      <c r="A157" s="9"/>
      <c r="B157" s="9"/>
      <c r="C157" s="26"/>
      <c r="D157" s="681" t="s">
        <v>84</v>
      </c>
      <c r="E157" s="86">
        <v>0</v>
      </c>
      <c r="F157" s="27"/>
      <c r="G157" s="206"/>
      <c r="H157" s="68"/>
      <c r="I157" s="68"/>
      <c r="J157" s="68"/>
      <c r="K157" s="68"/>
      <c r="L157" s="68"/>
      <c r="M157" s="68"/>
      <c r="N157" s="68"/>
      <c r="O157" s="68"/>
      <c r="P157" s="68"/>
      <c r="Q157" s="68"/>
      <c r="R157" s="68"/>
      <c r="S157" s="103"/>
      <c r="T157" s="103"/>
      <c r="U157" s="103"/>
      <c r="V157" s="103"/>
      <c r="W157" s="103"/>
      <c r="X157" s="103"/>
      <c r="Y157" s="103"/>
      <c r="Z157" s="103"/>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6"/>
      <c r="AY157" s="216"/>
      <c r="AZ157" s="216"/>
      <c r="BA157" s="216"/>
      <c r="BB157" s="216"/>
      <c r="BC157" s="216"/>
      <c r="BD157" s="216"/>
      <c r="BE157" s="216"/>
      <c r="BF157" s="216"/>
      <c r="BG157" s="216"/>
      <c r="BH157" s="216"/>
      <c r="BI157" s="216"/>
      <c r="BJ157" s="187"/>
      <c r="BK157" s="187"/>
      <c r="BL157" s="187"/>
      <c r="BM157" s="187"/>
      <c r="BN157" s="187"/>
      <c r="BO157" s="18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row>
    <row r="158" spans="1:256" s="5" customFormat="1" ht="12.75" customHeight="1" outlineLevel="2">
      <c r="A158" s="9"/>
      <c r="B158" s="9"/>
      <c r="C158" s="26"/>
      <c r="D158" s="682"/>
      <c r="E158" s="86">
        <v>1</v>
      </c>
      <c r="F158" s="27"/>
      <c r="G158" s="207"/>
      <c r="H158" s="68">
        <v>0</v>
      </c>
      <c r="I158" s="68">
        <v>0</v>
      </c>
      <c r="J158" s="68">
        <v>0</v>
      </c>
      <c r="K158" s="68">
        <v>0</v>
      </c>
      <c r="L158" s="68">
        <v>0</v>
      </c>
      <c r="M158" s="68">
        <v>0</v>
      </c>
      <c r="N158" s="68">
        <v>0</v>
      </c>
      <c r="O158" s="68">
        <v>0</v>
      </c>
      <c r="P158" s="68">
        <v>0</v>
      </c>
      <c r="Q158" s="68">
        <v>0</v>
      </c>
      <c r="R158" s="68"/>
      <c r="S158" s="103"/>
      <c r="T158" s="103"/>
      <c r="U158" s="103"/>
      <c r="V158" s="103"/>
      <c r="W158" s="103"/>
      <c r="X158" s="103"/>
      <c r="Y158" s="103"/>
      <c r="Z158" s="103"/>
      <c r="AA158" s="216"/>
      <c r="AB158" s="216"/>
      <c r="AC158" s="216"/>
      <c r="AD158" s="216"/>
      <c r="AE158" s="216"/>
      <c r="AF158" s="216"/>
      <c r="AG158" s="216"/>
      <c r="AH158" s="216"/>
      <c r="AI158" s="216"/>
      <c r="AJ158" s="216"/>
      <c r="AK158" s="216"/>
      <c r="AL158" s="216"/>
      <c r="AM158" s="216"/>
      <c r="AN158" s="216"/>
      <c r="AO158" s="216"/>
      <c r="AP158" s="216"/>
      <c r="AQ158" s="216"/>
      <c r="AR158" s="216"/>
      <c r="AS158" s="216"/>
      <c r="AT158" s="216"/>
      <c r="AU158" s="216"/>
      <c r="AV158" s="216"/>
      <c r="AW158" s="216"/>
      <c r="AX158" s="216"/>
      <c r="AY158" s="216"/>
      <c r="AZ158" s="216"/>
      <c r="BA158" s="216"/>
      <c r="BB158" s="216"/>
      <c r="BC158" s="216"/>
      <c r="BD158" s="216"/>
      <c r="BE158" s="216"/>
      <c r="BF158" s="216"/>
      <c r="BG158" s="216"/>
      <c r="BH158" s="216"/>
      <c r="BI158" s="216"/>
      <c r="BJ158" s="187"/>
      <c r="BK158" s="187"/>
      <c r="BL158" s="187"/>
      <c r="BM158" s="187"/>
      <c r="BN158" s="187"/>
      <c r="BO158" s="187"/>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row>
    <row r="159" spans="1:256" s="5" customFormat="1" ht="12.75" customHeight="1" outlineLevel="2">
      <c r="A159" s="9"/>
      <c r="B159" s="9"/>
      <c r="C159" s="26"/>
      <c r="D159" s="682"/>
      <c r="E159" s="86">
        <v>2</v>
      </c>
      <c r="F159" s="27"/>
      <c r="G159" s="208"/>
      <c r="H159" s="149"/>
      <c r="I159" s="68">
        <v>0</v>
      </c>
      <c r="J159" s="68">
        <v>0</v>
      </c>
      <c r="K159" s="68">
        <v>0</v>
      </c>
      <c r="L159" s="68">
        <v>0</v>
      </c>
      <c r="M159" s="68">
        <v>0</v>
      </c>
      <c r="N159" s="68">
        <v>0</v>
      </c>
      <c r="O159" s="68">
        <v>0</v>
      </c>
      <c r="P159" s="68">
        <v>0</v>
      </c>
      <c r="Q159" s="68">
        <v>0</v>
      </c>
      <c r="R159" s="68"/>
      <c r="S159" s="103"/>
      <c r="T159" s="103"/>
      <c r="U159" s="103"/>
      <c r="V159" s="103"/>
      <c r="W159" s="103"/>
      <c r="X159" s="103"/>
      <c r="Y159" s="103"/>
      <c r="Z159" s="103"/>
      <c r="AA159" s="216"/>
      <c r="AB159" s="216"/>
      <c r="AC159" s="216"/>
      <c r="AD159" s="216"/>
      <c r="AE159" s="216"/>
      <c r="AF159" s="216"/>
      <c r="AG159" s="216"/>
      <c r="AH159" s="216"/>
      <c r="AI159" s="216"/>
      <c r="AJ159" s="216"/>
      <c r="AK159" s="216"/>
      <c r="AL159" s="216"/>
      <c r="AM159" s="216"/>
      <c r="AN159" s="216"/>
      <c r="AO159" s="216"/>
      <c r="AP159" s="216"/>
      <c r="AQ159" s="216"/>
      <c r="AR159" s="216"/>
      <c r="AS159" s="216"/>
      <c r="AT159" s="216"/>
      <c r="AU159" s="216"/>
      <c r="AV159" s="216"/>
      <c r="AW159" s="216"/>
      <c r="AX159" s="216"/>
      <c r="AY159" s="216"/>
      <c r="AZ159" s="216"/>
      <c r="BA159" s="216"/>
      <c r="BB159" s="216"/>
      <c r="BC159" s="216"/>
      <c r="BD159" s="216"/>
      <c r="BE159" s="216"/>
      <c r="BF159" s="216"/>
      <c r="BG159" s="216"/>
      <c r="BH159" s="216"/>
      <c r="BI159" s="216"/>
      <c r="BJ159" s="187"/>
      <c r="BK159" s="187"/>
      <c r="BL159" s="187"/>
      <c r="BM159" s="187"/>
      <c r="BN159" s="187"/>
      <c r="BO159" s="187"/>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row>
    <row r="160" spans="1:256" s="5" customFormat="1" ht="12.75" customHeight="1" outlineLevel="2">
      <c r="A160" s="9"/>
      <c r="B160" s="9"/>
      <c r="C160" s="26"/>
      <c r="D160" s="682"/>
      <c r="E160" s="86">
        <v>3</v>
      </c>
      <c r="F160" s="27"/>
      <c r="G160" s="208"/>
      <c r="H160" s="150"/>
      <c r="I160" s="149"/>
      <c r="J160" s="68">
        <v>0</v>
      </c>
      <c r="K160" s="68">
        <v>0</v>
      </c>
      <c r="L160" s="68">
        <v>0</v>
      </c>
      <c r="M160" s="68">
        <v>0</v>
      </c>
      <c r="N160" s="68">
        <v>0</v>
      </c>
      <c r="O160" s="68">
        <v>0</v>
      </c>
      <c r="P160" s="68">
        <v>0</v>
      </c>
      <c r="Q160" s="68">
        <v>0</v>
      </c>
      <c r="R160" s="68"/>
      <c r="S160" s="103"/>
      <c r="T160" s="103"/>
      <c r="U160" s="103"/>
      <c r="V160" s="103"/>
      <c r="W160" s="103"/>
      <c r="X160" s="103"/>
      <c r="Y160" s="103"/>
      <c r="Z160" s="103"/>
      <c r="AA160" s="216"/>
      <c r="AB160" s="216"/>
      <c r="AC160" s="216"/>
      <c r="AD160" s="216"/>
      <c r="AE160" s="216"/>
      <c r="AF160" s="216"/>
      <c r="AG160" s="216"/>
      <c r="AH160" s="216"/>
      <c r="AI160" s="216"/>
      <c r="AJ160" s="216"/>
      <c r="AK160" s="216"/>
      <c r="AL160" s="216"/>
      <c r="AM160" s="216"/>
      <c r="AN160" s="216"/>
      <c r="AO160" s="216"/>
      <c r="AP160" s="216"/>
      <c r="AQ160" s="216"/>
      <c r="AR160" s="216"/>
      <c r="AS160" s="216"/>
      <c r="AT160" s="216"/>
      <c r="AU160" s="216"/>
      <c r="AV160" s="216"/>
      <c r="AW160" s="216"/>
      <c r="AX160" s="216"/>
      <c r="AY160" s="216"/>
      <c r="AZ160" s="216"/>
      <c r="BA160" s="216"/>
      <c r="BB160" s="216"/>
      <c r="BC160" s="216"/>
      <c r="BD160" s="216"/>
      <c r="BE160" s="216"/>
      <c r="BF160" s="216"/>
      <c r="BG160" s="216"/>
      <c r="BH160" s="216"/>
      <c r="BI160" s="216"/>
      <c r="BJ160" s="187"/>
      <c r="BK160" s="187"/>
      <c r="BL160" s="187"/>
      <c r="BM160" s="187"/>
      <c r="BN160" s="187"/>
      <c r="BO160" s="187"/>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row>
    <row r="161" spans="1:256" s="5" customFormat="1" ht="12.75" customHeight="1" outlineLevel="2">
      <c r="A161" s="9"/>
      <c r="B161" s="9"/>
      <c r="C161" s="26"/>
      <c r="D161" s="682"/>
      <c r="E161" s="86">
        <v>4</v>
      </c>
      <c r="F161" s="27"/>
      <c r="G161" s="208"/>
      <c r="H161" s="150"/>
      <c r="I161" s="150"/>
      <c r="J161" s="149"/>
      <c r="K161" s="68">
        <v>0</v>
      </c>
      <c r="L161" s="68">
        <v>0</v>
      </c>
      <c r="M161" s="68">
        <v>0</v>
      </c>
      <c r="N161" s="68">
        <v>0</v>
      </c>
      <c r="O161" s="68">
        <v>0</v>
      </c>
      <c r="P161" s="68">
        <v>0</v>
      </c>
      <c r="Q161" s="68">
        <v>0</v>
      </c>
      <c r="R161" s="68"/>
      <c r="S161" s="103"/>
      <c r="T161" s="103"/>
      <c r="U161" s="103"/>
      <c r="V161" s="103"/>
      <c r="W161" s="103"/>
      <c r="X161" s="103"/>
      <c r="Y161" s="103"/>
      <c r="Z161" s="103"/>
      <c r="AA161" s="216"/>
      <c r="AB161" s="216"/>
      <c r="AC161" s="216"/>
      <c r="AD161" s="216"/>
      <c r="AE161" s="216"/>
      <c r="AF161" s="216"/>
      <c r="AG161" s="216"/>
      <c r="AH161" s="216"/>
      <c r="AI161" s="216"/>
      <c r="AJ161" s="216"/>
      <c r="AK161" s="216"/>
      <c r="AL161" s="216"/>
      <c r="AM161" s="216"/>
      <c r="AN161" s="216"/>
      <c r="AO161" s="216"/>
      <c r="AP161" s="216"/>
      <c r="AQ161" s="216"/>
      <c r="AR161" s="216"/>
      <c r="AS161" s="216"/>
      <c r="AT161" s="216"/>
      <c r="AU161" s="216"/>
      <c r="AV161" s="216"/>
      <c r="AW161" s="216"/>
      <c r="AX161" s="216"/>
      <c r="AY161" s="216"/>
      <c r="AZ161" s="216"/>
      <c r="BA161" s="216"/>
      <c r="BB161" s="216"/>
      <c r="BC161" s="216"/>
      <c r="BD161" s="216"/>
      <c r="BE161" s="216"/>
      <c r="BF161" s="216"/>
      <c r="BG161" s="216"/>
      <c r="BH161" s="216"/>
      <c r="BI161" s="216"/>
      <c r="BJ161" s="187"/>
      <c r="BK161" s="187"/>
      <c r="BL161" s="187"/>
      <c r="BM161" s="187"/>
      <c r="BN161" s="187"/>
      <c r="BO161" s="187"/>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row>
    <row r="162" spans="1:256" s="5" customFormat="1" ht="12.75" customHeight="1" outlineLevel="2">
      <c r="A162" s="9"/>
      <c r="B162" s="9"/>
      <c r="C162" s="26"/>
      <c r="D162" s="682"/>
      <c r="E162" s="86">
        <v>5</v>
      </c>
      <c r="F162" s="27"/>
      <c r="G162" s="208"/>
      <c r="H162" s="150"/>
      <c r="I162" s="150"/>
      <c r="J162" s="150"/>
      <c r="K162" s="149"/>
      <c r="L162" s="68">
        <v>0</v>
      </c>
      <c r="M162" s="68">
        <v>0</v>
      </c>
      <c r="N162" s="68">
        <v>0</v>
      </c>
      <c r="O162" s="68">
        <v>0</v>
      </c>
      <c r="P162" s="68">
        <v>0</v>
      </c>
      <c r="Q162" s="68">
        <v>0</v>
      </c>
      <c r="R162" s="68"/>
      <c r="S162" s="103"/>
      <c r="T162" s="103"/>
      <c r="U162" s="103"/>
      <c r="V162" s="103"/>
      <c r="W162" s="103"/>
      <c r="X162" s="103"/>
      <c r="Y162" s="103"/>
      <c r="Z162" s="103"/>
      <c r="AA162" s="216"/>
      <c r="AB162" s="216"/>
      <c r="AC162" s="216"/>
      <c r="AD162" s="216"/>
      <c r="AE162" s="216"/>
      <c r="AF162" s="216"/>
      <c r="AG162" s="216"/>
      <c r="AH162" s="216"/>
      <c r="AI162" s="216"/>
      <c r="AJ162" s="216"/>
      <c r="AK162" s="216"/>
      <c r="AL162" s="216"/>
      <c r="AM162" s="216"/>
      <c r="AN162" s="216"/>
      <c r="AO162" s="216"/>
      <c r="AP162" s="216"/>
      <c r="AQ162" s="216"/>
      <c r="AR162" s="216"/>
      <c r="AS162" s="216"/>
      <c r="AT162" s="216"/>
      <c r="AU162" s="216"/>
      <c r="AV162" s="216"/>
      <c r="AW162" s="216"/>
      <c r="AX162" s="216"/>
      <c r="AY162" s="216"/>
      <c r="AZ162" s="216"/>
      <c r="BA162" s="216"/>
      <c r="BB162" s="216"/>
      <c r="BC162" s="216"/>
      <c r="BD162" s="216"/>
      <c r="BE162" s="216"/>
      <c r="BF162" s="216"/>
      <c r="BG162" s="216"/>
      <c r="BH162" s="216"/>
      <c r="BI162" s="216"/>
      <c r="BJ162" s="187"/>
      <c r="BK162" s="187"/>
      <c r="BL162" s="187"/>
      <c r="BM162" s="187"/>
      <c r="BN162" s="187"/>
      <c r="BO162" s="187"/>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row>
    <row r="163" spans="1:256" s="5" customFormat="1" ht="12.75" customHeight="1" outlineLevel="2">
      <c r="A163" s="9"/>
      <c r="B163" s="9"/>
      <c r="C163" s="26"/>
      <c r="D163" s="682"/>
      <c r="E163" s="86">
        <v>6</v>
      </c>
      <c r="F163" s="27"/>
      <c r="G163" s="208"/>
      <c r="H163" s="150"/>
      <c r="I163" s="150"/>
      <c r="J163" s="150"/>
      <c r="K163" s="150"/>
      <c r="L163" s="149"/>
      <c r="M163" s="68">
        <v>0</v>
      </c>
      <c r="N163" s="68">
        <v>0</v>
      </c>
      <c r="O163" s="68">
        <v>0</v>
      </c>
      <c r="P163" s="68">
        <v>0</v>
      </c>
      <c r="Q163" s="68">
        <v>0</v>
      </c>
      <c r="R163" s="68"/>
      <c r="S163" s="103"/>
      <c r="T163" s="103"/>
      <c r="U163" s="103"/>
      <c r="V163" s="103"/>
      <c r="W163" s="103"/>
      <c r="X163" s="103"/>
      <c r="Y163" s="103"/>
      <c r="Z163" s="103"/>
      <c r="AA163" s="216"/>
      <c r="AB163" s="216"/>
      <c r="AC163" s="216"/>
      <c r="AD163" s="216"/>
      <c r="AE163" s="216"/>
      <c r="AF163" s="216"/>
      <c r="AG163" s="216"/>
      <c r="AH163" s="216"/>
      <c r="AI163" s="216"/>
      <c r="AJ163" s="216"/>
      <c r="AK163" s="216"/>
      <c r="AL163" s="216"/>
      <c r="AM163" s="216"/>
      <c r="AN163" s="216"/>
      <c r="AO163" s="216"/>
      <c r="AP163" s="216"/>
      <c r="AQ163" s="216"/>
      <c r="AR163" s="216"/>
      <c r="AS163" s="216"/>
      <c r="AT163" s="216"/>
      <c r="AU163" s="216"/>
      <c r="AV163" s="216"/>
      <c r="AW163" s="216"/>
      <c r="AX163" s="216"/>
      <c r="AY163" s="216"/>
      <c r="AZ163" s="216"/>
      <c r="BA163" s="216"/>
      <c r="BB163" s="216"/>
      <c r="BC163" s="216"/>
      <c r="BD163" s="216"/>
      <c r="BE163" s="216"/>
      <c r="BF163" s="216"/>
      <c r="BG163" s="216"/>
      <c r="BH163" s="216"/>
      <c r="BI163" s="216"/>
      <c r="BJ163" s="187"/>
      <c r="BK163" s="187"/>
      <c r="BL163" s="187"/>
      <c r="BM163" s="187"/>
      <c r="BN163" s="187"/>
      <c r="BO163" s="187"/>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row>
    <row r="164" spans="1:256" s="5" customFormat="1" ht="12.75" customHeight="1" outlineLevel="2">
      <c r="A164" s="9"/>
      <c r="B164" s="9"/>
      <c r="C164" s="26"/>
      <c r="D164" s="682"/>
      <c r="E164" s="86">
        <v>7</v>
      </c>
      <c r="F164" s="27"/>
      <c r="G164" s="208"/>
      <c r="H164" s="150"/>
      <c r="I164" s="150"/>
      <c r="J164" s="150"/>
      <c r="K164" s="150"/>
      <c r="L164" s="150"/>
      <c r="M164" s="149"/>
      <c r="N164" s="68">
        <v>0</v>
      </c>
      <c r="O164" s="68">
        <v>0</v>
      </c>
      <c r="P164" s="68">
        <v>0</v>
      </c>
      <c r="Q164" s="68">
        <v>0</v>
      </c>
      <c r="R164" s="68"/>
      <c r="S164" s="103"/>
      <c r="T164" s="103"/>
      <c r="U164" s="103"/>
      <c r="V164" s="103"/>
      <c r="W164" s="103"/>
      <c r="X164" s="103"/>
      <c r="Y164" s="103"/>
      <c r="Z164" s="103"/>
      <c r="AA164" s="216"/>
      <c r="AB164" s="216"/>
      <c r="AC164" s="216"/>
      <c r="AD164" s="216"/>
      <c r="AE164" s="216"/>
      <c r="AF164" s="216"/>
      <c r="AG164" s="216"/>
      <c r="AH164" s="216"/>
      <c r="AI164" s="216"/>
      <c r="AJ164" s="216"/>
      <c r="AK164" s="216"/>
      <c r="AL164" s="216"/>
      <c r="AM164" s="216"/>
      <c r="AN164" s="216"/>
      <c r="AO164" s="216"/>
      <c r="AP164" s="216"/>
      <c r="AQ164" s="216"/>
      <c r="AR164" s="216"/>
      <c r="AS164" s="216"/>
      <c r="AT164" s="216"/>
      <c r="AU164" s="216"/>
      <c r="AV164" s="216"/>
      <c r="AW164" s="216"/>
      <c r="AX164" s="216"/>
      <c r="AY164" s="216"/>
      <c r="AZ164" s="216"/>
      <c r="BA164" s="216"/>
      <c r="BB164" s="216"/>
      <c r="BC164" s="216"/>
      <c r="BD164" s="216"/>
      <c r="BE164" s="216"/>
      <c r="BF164" s="216"/>
      <c r="BG164" s="216"/>
      <c r="BH164" s="216"/>
      <c r="BI164" s="216"/>
      <c r="BJ164" s="187"/>
      <c r="BK164" s="187"/>
      <c r="BL164" s="187"/>
      <c r="BM164" s="187"/>
      <c r="BN164" s="187"/>
      <c r="BO164" s="187"/>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row>
    <row r="165" spans="1:256" s="5" customFormat="1" ht="12.75" customHeight="1" outlineLevel="2">
      <c r="A165" s="9"/>
      <c r="B165" s="9"/>
      <c r="C165" s="26"/>
      <c r="D165" s="682"/>
      <c r="E165" s="86">
        <v>8</v>
      </c>
      <c r="F165" s="27"/>
      <c r="G165" s="208"/>
      <c r="H165" s="150"/>
      <c r="I165" s="150"/>
      <c r="J165" s="150"/>
      <c r="K165" s="150"/>
      <c r="L165" s="150"/>
      <c r="M165" s="150"/>
      <c r="N165" s="149"/>
      <c r="O165" s="68">
        <v>0</v>
      </c>
      <c r="P165" s="68">
        <v>0</v>
      </c>
      <c r="Q165" s="68">
        <v>0</v>
      </c>
      <c r="R165" s="68"/>
      <c r="S165" s="103"/>
      <c r="T165" s="103"/>
      <c r="U165" s="103"/>
      <c r="V165" s="103"/>
      <c r="W165" s="103"/>
      <c r="X165" s="103"/>
      <c r="Y165" s="103"/>
      <c r="Z165" s="103"/>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6"/>
      <c r="AY165" s="216"/>
      <c r="AZ165" s="216"/>
      <c r="BA165" s="216"/>
      <c r="BB165" s="216"/>
      <c r="BC165" s="216"/>
      <c r="BD165" s="216"/>
      <c r="BE165" s="216"/>
      <c r="BF165" s="216"/>
      <c r="BG165" s="216"/>
      <c r="BH165" s="216"/>
      <c r="BI165" s="216"/>
      <c r="BJ165" s="187"/>
      <c r="BK165" s="187"/>
      <c r="BL165" s="187"/>
      <c r="BM165" s="187"/>
      <c r="BN165" s="187"/>
      <c r="BO165" s="187"/>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row>
    <row r="166" spans="1:256" s="5" customFormat="1" ht="12.75" customHeight="1" outlineLevel="2">
      <c r="A166" s="9"/>
      <c r="B166" s="9"/>
      <c r="C166" s="26"/>
      <c r="D166" s="682"/>
      <c r="E166" s="86">
        <v>9</v>
      </c>
      <c r="F166" s="27"/>
      <c r="G166" s="208"/>
      <c r="H166" s="150"/>
      <c r="I166" s="150"/>
      <c r="J166" s="150"/>
      <c r="K166" s="150"/>
      <c r="L166" s="150"/>
      <c r="M166" s="150"/>
      <c r="N166" s="150"/>
      <c r="O166" s="149"/>
      <c r="P166" s="68">
        <v>0</v>
      </c>
      <c r="Q166" s="68">
        <v>0</v>
      </c>
      <c r="R166" s="68"/>
      <c r="S166" s="103"/>
      <c r="T166" s="103"/>
      <c r="U166" s="103"/>
      <c r="V166" s="103"/>
      <c r="W166" s="103"/>
      <c r="X166" s="103"/>
      <c r="Y166" s="103"/>
      <c r="Z166" s="103"/>
      <c r="AA166" s="216"/>
      <c r="AB166" s="216"/>
      <c r="AC166" s="216"/>
      <c r="AD166" s="216"/>
      <c r="AE166" s="216"/>
      <c r="AF166" s="216"/>
      <c r="AG166" s="216"/>
      <c r="AH166" s="216"/>
      <c r="AI166" s="216"/>
      <c r="AJ166" s="216"/>
      <c r="AK166" s="216"/>
      <c r="AL166" s="216"/>
      <c r="AM166" s="216"/>
      <c r="AN166" s="216"/>
      <c r="AO166" s="216"/>
      <c r="AP166" s="216"/>
      <c r="AQ166" s="216"/>
      <c r="AR166" s="216"/>
      <c r="AS166" s="216"/>
      <c r="AT166" s="216"/>
      <c r="AU166" s="216"/>
      <c r="AV166" s="216"/>
      <c r="AW166" s="216"/>
      <c r="AX166" s="216"/>
      <c r="AY166" s="216"/>
      <c r="AZ166" s="216"/>
      <c r="BA166" s="216"/>
      <c r="BB166" s="216"/>
      <c r="BC166" s="216"/>
      <c r="BD166" s="216"/>
      <c r="BE166" s="216"/>
      <c r="BF166" s="216"/>
      <c r="BG166" s="216"/>
      <c r="BH166" s="216"/>
      <c r="BI166" s="216"/>
      <c r="BJ166" s="187"/>
      <c r="BK166" s="187"/>
      <c r="BL166" s="187"/>
      <c r="BM166" s="187"/>
      <c r="BN166" s="187"/>
      <c r="BO166" s="187"/>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row>
    <row r="167" spans="1:256" s="5" customFormat="1" ht="12.75" customHeight="1" outlineLevel="2">
      <c r="A167" s="9"/>
      <c r="B167" s="9"/>
      <c r="C167" s="26"/>
      <c r="D167" s="682"/>
      <c r="E167" s="86">
        <v>10</v>
      </c>
      <c r="F167" s="27"/>
      <c r="G167" s="208"/>
      <c r="H167" s="150"/>
      <c r="I167" s="150"/>
      <c r="J167" s="150"/>
      <c r="K167" s="150"/>
      <c r="L167" s="150"/>
      <c r="M167" s="150"/>
      <c r="N167" s="150"/>
      <c r="O167" s="150"/>
      <c r="P167" s="149"/>
      <c r="Q167" s="68">
        <v>0</v>
      </c>
      <c r="R167" s="68"/>
      <c r="S167" s="103"/>
      <c r="T167" s="103"/>
      <c r="U167" s="103"/>
      <c r="V167" s="103"/>
      <c r="W167" s="103"/>
      <c r="X167" s="103"/>
      <c r="Y167" s="103"/>
      <c r="Z167" s="103"/>
      <c r="AA167" s="216"/>
      <c r="AB167" s="216"/>
      <c r="AC167" s="216"/>
      <c r="AD167" s="216"/>
      <c r="AE167" s="216"/>
      <c r="AF167" s="216"/>
      <c r="AG167" s="216"/>
      <c r="AH167" s="216"/>
      <c r="AI167" s="216"/>
      <c r="AJ167" s="216"/>
      <c r="AK167" s="216"/>
      <c r="AL167" s="216"/>
      <c r="AM167" s="216"/>
      <c r="AN167" s="216"/>
      <c r="AO167" s="216"/>
      <c r="AP167" s="216"/>
      <c r="AQ167" s="216"/>
      <c r="AR167" s="216"/>
      <c r="AS167" s="216"/>
      <c r="AT167" s="216"/>
      <c r="AU167" s="216"/>
      <c r="AV167" s="216"/>
      <c r="AW167" s="216"/>
      <c r="AX167" s="216"/>
      <c r="AY167" s="216"/>
      <c r="AZ167" s="216"/>
      <c r="BA167" s="216"/>
      <c r="BB167" s="216"/>
      <c r="BC167" s="216"/>
      <c r="BD167" s="216"/>
      <c r="BE167" s="216"/>
      <c r="BF167" s="216"/>
      <c r="BG167" s="216"/>
      <c r="BH167" s="216"/>
      <c r="BI167" s="216"/>
      <c r="BJ167" s="187"/>
      <c r="BK167" s="187"/>
      <c r="BL167" s="187"/>
      <c r="BM167" s="187"/>
      <c r="BN167" s="187"/>
      <c r="BO167" s="18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row>
    <row r="168" spans="1:256" s="5" customFormat="1" ht="12.75" customHeight="1" outlineLevel="2">
      <c r="A168" s="9"/>
      <c r="B168" s="9"/>
      <c r="C168" s="26"/>
      <c r="D168" s="682"/>
      <c r="E168" s="87">
        <v>11</v>
      </c>
      <c r="F168" s="27"/>
      <c r="G168" s="208"/>
      <c r="H168" s="150"/>
      <c r="I168" s="150"/>
      <c r="J168" s="150"/>
      <c r="K168" s="150"/>
      <c r="L168" s="150"/>
      <c r="M168" s="150"/>
      <c r="N168" s="150"/>
      <c r="O168" s="150"/>
      <c r="P168" s="189"/>
      <c r="Q168" s="149"/>
      <c r="R168" s="68"/>
      <c r="S168" s="103"/>
      <c r="T168" s="103"/>
      <c r="U168" s="103"/>
      <c r="V168" s="103"/>
      <c r="W168" s="103"/>
      <c r="X168" s="103"/>
      <c r="Y168" s="103"/>
      <c r="Z168" s="103"/>
      <c r="AA168" s="216"/>
      <c r="AB168" s="216"/>
      <c r="AC168" s="216"/>
      <c r="AD168" s="216"/>
      <c r="AE168" s="216"/>
      <c r="AF168" s="216"/>
      <c r="AG168" s="216"/>
      <c r="AH168" s="216"/>
      <c r="AI168" s="216"/>
      <c r="AJ168" s="216"/>
      <c r="AK168" s="216"/>
      <c r="AL168" s="216"/>
      <c r="AM168" s="216"/>
      <c r="AN168" s="216"/>
      <c r="AO168" s="216"/>
      <c r="AP168" s="216"/>
      <c r="AQ168" s="216"/>
      <c r="AR168" s="216"/>
      <c r="AS168" s="216"/>
      <c r="AT168" s="216"/>
      <c r="AU168" s="216"/>
      <c r="AV168" s="216"/>
      <c r="AW168" s="216"/>
      <c r="AX168" s="216"/>
      <c r="AY168" s="216"/>
      <c r="AZ168" s="216"/>
      <c r="BA168" s="216"/>
      <c r="BB168" s="216"/>
      <c r="BC168" s="216"/>
      <c r="BD168" s="216"/>
      <c r="BE168" s="216"/>
      <c r="BF168" s="216"/>
      <c r="BG168" s="216"/>
      <c r="BH168" s="216"/>
      <c r="BI168" s="216"/>
      <c r="BJ168" s="187"/>
      <c r="BK168" s="187"/>
      <c r="BL168" s="187"/>
      <c r="BM168" s="187"/>
      <c r="BN168" s="187"/>
      <c r="BO168" s="187"/>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row>
    <row r="169" spans="1:256" s="5" customFormat="1" outlineLevel="1">
      <c r="A169" s="9"/>
      <c r="B169" s="9"/>
      <c r="C169" s="26" t="s">
        <v>127</v>
      </c>
      <c r="D169" s="9"/>
      <c r="E169" s="9"/>
      <c r="F169" s="23"/>
      <c r="G169" s="209">
        <v>0</v>
      </c>
      <c r="H169" s="166">
        <v>0</v>
      </c>
      <c r="I169" s="166">
        <v>0</v>
      </c>
      <c r="J169" s="166">
        <v>0</v>
      </c>
      <c r="K169" s="166">
        <v>0</v>
      </c>
      <c r="L169" s="166">
        <v>0</v>
      </c>
      <c r="M169" s="166">
        <v>0</v>
      </c>
      <c r="N169" s="166">
        <v>0</v>
      </c>
      <c r="O169" s="166">
        <v>0</v>
      </c>
      <c r="P169" s="166">
        <v>0</v>
      </c>
      <c r="Q169" s="166">
        <v>0</v>
      </c>
      <c r="R169" s="64"/>
      <c r="S169" s="102"/>
      <c r="T169" s="102"/>
      <c r="U169" s="102"/>
      <c r="V169" s="102"/>
      <c r="W169" s="102"/>
      <c r="X169" s="102"/>
      <c r="Y169" s="102"/>
      <c r="Z169" s="102"/>
      <c r="AA169" s="217"/>
      <c r="AB169" s="217"/>
      <c r="AC169" s="217"/>
      <c r="AD169" s="217"/>
      <c r="AE169" s="217"/>
      <c r="AF169" s="217"/>
      <c r="AG169" s="217"/>
      <c r="AH169" s="217"/>
      <c r="AI169" s="217"/>
      <c r="AJ169" s="217"/>
      <c r="AK169" s="217"/>
      <c r="AL169" s="217"/>
      <c r="AM169" s="217"/>
      <c r="AN169" s="217"/>
      <c r="AO169" s="217"/>
      <c r="AP169" s="217"/>
      <c r="AQ169" s="217"/>
      <c r="AR169" s="217"/>
      <c r="AS169" s="217"/>
      <c r="AT169" s="217"/>
      <c r="AU169" s="217"/>
      <c r="AV169" s="217"/>
      <c r="AW169" s="217"/>
      <c r="AX169" s="217"/>
      <c r="AY169" s="217"/>
      <c r="AZ169" s="217"/>
      <c r="BA169" s="217"/>
      <c r="BB169" s="217"/>
      <c r="BC169" s="217"/>
      <c r="BD169" s="217"/>
      <c r="BE169" s="217"/>
      <c r="BF169" s="217"/>
      <c r="BG169" s="217"/>
      <c r="BH169" s="217"/>
      <c r="BI169" s="217"/>
      <c r="BJ169" s="187"/>
      <c r="BK169" s="187"/>
      <c r="BL169" s="187"/>
      <c r="BM169" s="187"/>
      <c r="BN169" s="187"/>
      <c r="BO169" s="187"/>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row>
    <row r="170" spans="1:256" s="5" customFormat="1" ht="12.75" customHeight="1" outlineLevel="2">
      <c r="A170" s="9"/>
      <c r="B170" s="32" t="s">
        <v>128</v>
      </c>
      <c r="C170" s="33"/>
      <c r="D170" s="34" t="s">
        <v>67</v>
      </c>
      <c r="E170" s="33"/>
      <c r="F170" s="35"/>
      <c r="G170" s="205">
        <v>0</v>
      </c>
      <c r="H170" s="67">
        <v>0</v>
      </c>
      <c r="I170" s="67">
        <v>0</v>
      </c>
      <c r="J170" s="67">
        <v>0</v>
      </c>
      <c r="K170" s="67">
        <v>0</v>
      </c>
      <c r="L170" s="67">
        <v>0</v>
      </c>
      <c r="M170" s="67">
        <v>0</v>
      </c>
      <c r="N170" s="67">
        <v>0</v>
      </c>
      <c r="O170" s="67">
        <v>0</v>
      </c>
      <c r="P170" s="67">
        <v>0</v>
      </c>
      <c r="Q170" s="67">
        <v>0</v>
      </c>
      <c r="R170" s="67"/>
      <c r="S170" s="103"/>
      <c r="T170" s="103"/>
      <c r="U170" s="103"/>
      <c r="V170" s="103"/>
      <c r="W170" s="103"/>
      <c r="X170" s="103"/>
      <c r="Y170" s="103"/>
      <c r="Z170" s="103"/>
      <c r="AA170" s="216"/>
      <c r="AB170" s="216"/>
      <c r="AC170" s="216"/>
      <c r="AD170" s="216"/>
      <c r="AE170" s="216"/>
      <c r="AF170" s="216"/>
      <c r="AG170" s="216"/>
      <c r="AH170" s="216"/>
      <c r="AI170" s="216"/>
      <c r="AJ170" s="216"/>
      <c r="AK170" s="216"/>
      <c r="AL170" s="216"/>
      <c r="AM170" s="216"/>
      <c r="AN170" s="216"/>
      <c r="AO170" s="216"/>
      <c r="AP170" s="216"/>
      <c r="AQ170" s="216"/>
      <c r="AR170" s="216"/>
      <c r="AS170" s="216"/>
      <c r="AT170" s="216"/>
      <c r="AU170" s="216"/>
      <c r="AV170" s="216"/>
      <c r="AW170" s="216"/>
      <c r="AX170" s="216"/>
      <c r="AY170" s="216"/>
      <c r="AZ170" s="216"/>
      <c r="BA170" s="216"/>
      <c r="BB170" s="216"/>
      <c r="BC170" s="216"/>
      <c r="BD170" s="216"/>
      <c r="BE170" s="216"/>
      <c r="BF170" s="216"/>
      <c r="BG170" s="216"/>
      <c r="BH170" s="216"/>
      <c r="BI170" s="216"/>
      <c r="BJ170" s="187"/>
      <c r="BK170" s="187"/>
      <c r="BL170" s="187"/>
      <c r="BM170" s="187"/>
      <c r="BN170" s="187"/>
      <c r="BO170" s="187"/>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row>
    <row r="171" spans="1:256" s="5" customFormat="1" ht="12.75" customHeight="1" outlineLevel="2">
      <c r="A171" s="9"/>
      <c r="B171" s="9"/>
      <c r="C171" s="26"/>
      <c r="D171" s="681" t="s">
        <v>84</v>
      </c>
      <c r="E171" s="86">
        <v>0</v>
      </c>
      <c r="F171" s="27"/>
      <c r="G171" s="206"/>
      <c r="H171" s="68"/>
      <c r="I171" s="68"/>
      <c r="J171" s="68"/>
      <c r="K171" s="68"/>
      <c r="L171" s="68"/>
      <c r="M171" s="68"/>
      <c r="N171" s="68"/>
      <c r="O171" s="68"/>
      <c r="P171" s="68"/>
      <c r="Q171" s="68"/>
      <c r="R171" s="68"/>
      <c r="S171" s="103"/>
      <c r="T171" s="103"/>
      <c r="U171" s="103"/>
      <c r="V171" s="103"/>
      <c r="W171" s="103"/>
      <c r="X171" s="103"/>
      <c r="Y171" s="103"/>
      <c r="Z171" s="103"/>
      <c r="AA171" s="216"/>
      <c r="AB171" s="216"/>
      <c r="AC171" s="216"/>
      <c r="AD171" s="216"/>
      <c r="AE171" s="216"/>
      <c r="AF171" s="216"/>
      <c r="AG171" s="216"/>
      <c r="AH171" s="216"/>
      <c r="AI171" s="216"/>
      <c r="AJ171" s="216"/>
      <c r="AK171" s="216"/>
      <c r="AL171" s="216"/>
      <c r="AM171" s="216"/>
      <c r="AN171" s="216"/>
      <c r="AO171" s="216"/>
      <c r="AP171" s="216"/>
      <c r="AQ171" s="216"/>
      <c r="AR171" s="216"/>
      <c r="AS171" s="216"/>
      <c r="AT171" s="216"/>
      <c r="AU171" s="216"/>
      <c r="AV171" s="216"/>
      <c r="AW171" s="216"/>
      <c r="AX171" s="216"/>
      <c r="AY171" s="216"/>
      <c r="AZ171" s="216"/>
      <c r="BA171" s="216"/>
      <c r="BB171" s="216"/>
      <c r="BC171" s="216"/>
      <c r="BD171" s="216"/>
      <c r="BE171" s="216"/>
      <c r="BF171" s="216"/>
      <c r="BG171" s="216"/>
      <c r="BH171" s="216"/>
      <c r="BI171" s="216"/>
      <c r="BJ171" s="187"/>
      <c r="BK171" s="187"/>
      <c r="BL171" s="187"/>
      <c r="BM171" s="187"/>
      <c r="BN171" s="187"/>
      <c r="BO171" s="187"/>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row>
    <row r="172" spans="1:256" s="5" customFormat="1" ht="12.75" customHeight="1" outlineLevel="2">
      <c r="A172" s="9"/>
      <c r="B172" s="9"/>
      <c r="C172" s="26"/>
      <c r="D172" s="682"/>
      <c r="E172" s="86">
        <v>1</v>
      </c>
      <c r="F172" s="27"/>
      <c r="G172" s="207"/>
      <c r="H172" s="68">
        <v>0</v>
      </c>
      <c r="I172" s="68">
        <v>0</v>
      </c>
      <c r="J172" s="68">
        <v>0</v>
      </c>
      <c r="K172" s="68">
        <v>0</v>
      </c>
      <c r="L172" s="68">
        <v>0</v>
      </c>
      <c r="M172" s="68">
        <v>0</v>
      </c>
      <c r="N172" s="68">
        <v>0</v>
      </c>
      <c r="O172" s="68">
        <v>0</v>
      </c>
      <c r="P172" s="68">
        <v>0</v>
      </c>
      <c r="Q172" s="68">
        <v>0</v>
      </c>
      <c r="R172" s="68"/>
      <c r="S172" s="103"/>
      <c r="T172" s="103"/>
      <c r="U172" s="103"/>
      <c r="V172" s="103"/>
      <c r="W172" s="103"/>
      <c r="X172" s="103"/>
      <c r="Y172" s="103"/>
      <c r="Z172" s="103"/>
      <c r="AA172" s="216"/>
      <c r="AB172" s="216"/>
      <c r="AC172" s="216"/>
      <c r="AD172" s="216"/>
      <c r="AE172" s="216"/>
      <c r="AF172" s="216"/>
      <c r="AG172" s="216"/>
      <c r="AH172" s="216"/>
      <c r="AI172" s="216"/>
      <c r="AJ172" s="216"/>
      <c r="AK172" s="216"/>
      <c r="AL172" s="216"/>
      <c r="AM172" s="216"/>
      <c r="AN172" s="216"/>
      <c r="AO172" s="216"/>
      <c r="AP172" s="216"/>
      <c r="AQ172" s="216"/>
      <c r="AR172" s="216"/>
      <c r="AS172" s="216"/>
      <c r="AT172" s="216"/>
      <c r="AU172" s="216"/>
      <c r="AV172" s="216"/>
      <c r="AW172" s="216"/>
      <c r="AX172" s="216"/>
      <c r="AY172" s="216"/>
      <c r="AZ172" s="216"/>
      <c r="BA172" s="216"/>
      <c r="BB172" s="216"/>
      <c r="BC172" s="216"/>
      <c r="BD172" s="216"/>
      <c r="BE172" s="216"/>
      <c r="BF172" s="216"/>
      <c r="BG172" s="216"/>
      <c r="BH172" s="216"/>
      <c r="BI172" s="216"/>
      <c r="BJ172" s="187"/>
      <c r="BK172" s="187"/>
      <c r="BL172" s="187"/>
      <c r="BM172" s="187"/>
      <c r="BN172" s="187"/>
      <c r="BO172" s="187"/>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row>
    <row r="173" spans="1:256" s="5" customFormat="1" ht="12.75" customHeight="1" outlineLevel="2">
      <c r="A173" s="9"/>
      <c r="B173" s="9"/>
      <c r="C173" s="26"/>
      <c r="D173" s="682"/>
      <c r="E173" s="86">
        <v>2</v>
      </c>
      <c r="F173" s="27"/>
      <c r="G173" s="208"/>
      <c r="H173" s="149"/>
      <c r="I173" s="68">
        <v>0</v>
      </c>
      <c r="J173" s="68">
        <v>0</v>
      </c>
      <c r="K173" s="68">
        <v>0</v>
      </c>
      <c r="L173" s="68">
        <v>0</v>
      </c>
      <c r="M173" s="68">
        <v>0</v>
      </c>
      <c r="N173" s="68">
        <v>0</v>
      </c>
      <c r="O173" s="68">
        <v>0</v>
      </c>
      <c r="P173" s="68">
        <v>0</v>
      </c>
      <c r="Q173" s="68">
        <v>0</v>
      </c>
      <c r="R173" s="68"/>
      <c r="S173" s="103"/>
      <c r="T173" s="103"/>
      <c r="U173" s="103"/>
      <c r="V173" s="103"/>
      <c r="W173" s="103"/>
      <c r="X173" s="103"/>
      <c r="Y173" s="103"/>
      <c r="Z173" s="103"/>
      <c r="AA173" s="216"/>
      <c r="AB173" s="216"/>
      <c r="AC173" s="216"/>
      <c r="AD173" s="216"/>
      <c r="AE173" s="216"/>
      <c r="AF173" s="216"/>
      <c r="AG173" s="216"/>
      <c r="AH173" s="216"/>
      <c r="AI173" s="216"/>
      <c r="AJ173" s="216"/>
      <c r="AK173" s="216"/>
      <c r="AL173" s="216"/>
      <c r="AM173" s="216"/>
      <c r="AN173" s="216"/>
      <c r="AO173" s="216"/>
      <c r="AP173" s="216"/>
      <c r="AQ173" s="216"/>
      <c r="AR173" s="216"/>
      <c r="AS173" s="216"/>
      <c r="AT173" s="216"/>
      <c r="AU173" s="216"/>
      <c r="AV173" s="216"/>
      <c r="AW173" s="216"/>
      <c r="AX173" s="216"/>
      <c r="AY173" s="216"/>
      <c r="AZ173" s="216"/>
      <c r="BA173" s="216"/>
      <c r="BB173" s="216"/>
      <c r="BC173" s="216"/>
      <c r="BD173" s="216"/>
      <c r="BE173" s="216"/>
      <c r="BF173" s="216"/>
      <c r="BG173" s="216"/>
      <c r="BH173" s="216"/>
      <c r="BI173" s="216"/>
      <c r="BJ173" s="187"/>
      <c r="BK173" s="187"/>
      <c r="BL173" s="187"/>
      <c r="BM173" s="187"/>
      <c r="BN173" s="187"/>
      <c r="BO173" s="187"/>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row>
    <row r="174" spans="1:256" s="5" customFormat="1" ht="12.75" customHeight="1" outlineLevel="2">
      <c r="A174" s="9"/>
      <c r="B174" s="9"/>
      <c r="C174" s="26"/>
      <c r="D174" s="682"/>
      <c r="E174" s="86">
        <v>3</v>
      </c>
      <c r="F174" s="27"/>
      <c r="G174" s="208"/>
      <c r="H174" s="150"/>
      <c r="I174" s="149"/>
      <c r="J174" s="68">
        <v>0</v>
      </c>
      <c r="K174" s="68">
        <v>0</v>
      </c>
      <c r="L174" s="68">
        <v>0</v>
      </c>
      <c r="M174" s="68">
        <v>0</v>
      </c>
      <c r="N174" s="68">
        <v>0</v>
      </c>
      <c r="O174" s="68">
        <v>0</v>
      </c>
      <c r="P174" s="68">
        <v>0</v>
      </c>
      <c r="Q174" s="68">
        <v>0</v>
      </c>
      <c r="R174" s="68"/>
      <c r="S174" s="103"/>
      <c r="T174" s="103"/>
      <c r="U174" s="103"/>
      <c r="V174" s="103"/>
      <c r="W174" s="103"/>
      <c r="X174" s="103"/>
      <c r="Y174" s="103"/>
      <c r="Z174" s="103"/>
      <c r="AA174" s="216"/>
      <c r="AB174" s="216"/>
      <c r="AC174" s="216"/>
      <c r="AD174" s="216"/>
      <c r="AE174" s="216"/>
      <c r="AF174" s="216"/>
      <c r="AG174" s="216"/>
      <c r="AH174" s="216"/>
      <c r="AI174" s="216"/>
      <c r="AJ174" s="216"/>
      <c r="AK174" s="216"/>
      <c r="AL174" s="216"/>
      <c r="AM174" s="216"/>
      <c r="AN174" s="216"/>
      <c r="AO174" s="216"/>
      <c r="AP174" s="216"/>
      <c r="AQ174" s="216"/>
      <c r="AR174" s="216"/>
      <c r="AS174" s="216"/>
      <c r="AT174" s="216"/>
      <c r="AU174" s="216"/>
      <c r="AV174" s="216"/>
      <c r="AW174" s="216"/>
      <c r="AX174" s="216"/>
      <c r="AY174" s="216"/>
      <c r="AZ174" s="216"/>
      <c r="BA174" s="216"/>
      <c r="BB174" s="216"/>
      <c r="BC174" s="216"/>
      <c r="BD174" s="216"/>
      <c r="BE174" s="216"/>
      <c r="BF174" s="216"/>
      <c r="BG174" s="216"/>
      <c r="BH174" s="216"/>
      <c r="BI174" s="216"/>
      <c r="BJ174" s="187"/>
      <c r="BK174" s="187"/>
      <c r="BL174" s="187"/>
      <c r="BM174" s="187"/>
      <c r="BN174" s="187"/>
      <c r="BO174" s="187"/>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row>
    <row r="175" spans="1:256" s="5" customFormat="1" ht="12.75" customHeight="1" outlineLevel="2">
      <c r="A175" s="9"/>
      <c r="B175" s="9"/>
      <c r="C175" s="26"/>
      <c r="D175" s="682"/>
      <c r="E175" s="86">
        <v>4</v>
      </c>
      <c r="F175" s="27"/>
      <c r="G175" s="208"/>
      <c r="H175" s="150"/>
      <c r="I175" s="150"/>
      <c r="J175" s="149"/>
      <c r="K175" s="68">
        <v>0</v>
      </c>
      <c r="L175" s="68">
        <v>0</v>
      </c>
      <c r="M175" s="68">
        <v>0</v>
      </c>
      <c r="N175" s="68">
        <v>0</v>
      </c>
      <c r="O175" s="68">
        <v>0</v>
      </c>
      <c r="P175" s="68">
        <v>0</v>
      </c>
      <c r="Q175" s="68">
        <v>0</v>
      </c>
      <c r="R175" s="68"/>
      <c r="S175" s="103"/>
      <c r="T175" s="103"/>
      <c r="U175" s="103"/>
      <c r="V175" s="103"/>
      <c r="W175" s="103"/>
      <c r="X175" s="103"/>
      <c r="Y175" s="103"/>
      <c r="Z175" s="103"/>
      <c r="AA175" s="216"/>
      <c r="AB175" s="216"/>
      <c r="AC175" s="216"/>
      <c r="AD175" s="216"/>
      <c r="AE175" s="216"/>
      <c r="AF175" s="216"/>
      <c r="AG175" s="216"/>
      <c r="AH175" s="216"/>
      <c r="AI175" s="216"/>
      <c r="AJ175" s="216"/>
      <c r="AK175" s="216"/>
      <c r="AL175" s="216"/>
      <c r="AM175" s="216"/>
      <c r="AN175" s="216"/>
      <c r="AO175" s="216"/>
      <c r="AP175" s="216"/>
      <c r="AQ175" s="216"/>
      <c r="AR175" s="216"/>
      <c r="AS175" s="216"/>
      <c r="AT175" s="216"/>
      <c r="AU175" s="216"/>
      <c r="AV175" s="216"/>
      <c r="AW175" s="216"/>
      <c r="AX175" s="216"/>
      <c r="AY175" s="216"/>
      <c r="AZ175" s="216"/>
      <c r="BA175" s="216"/>
      <c r="BB175" s="216"/>
      <c r="BC175" s="216"/>
      <c r="BD175" s="216"/>
      <c r="BE175" s="216"/>
      <c r="BF175" s="216"/>
      <c r="BG175" s="216"/>
      <c r="BH175" s="216"/>
      <c r="BI175" s="216"/>
      <c r="BJ175" s="187"/>
      <c r="BK175" s="187"/>
      <c r="BL175" s="187"/>
      <c r="BM175" s="187"/>
      <c r="BN175" s="187"/>
      <c r="BO175" s="187"/>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row>
    <row r="176" spans="1:256" s="5" customFormat="1" ht="12.75" customHeight="1" outlineLevel="2">
      <c r="A176" s="9"/>
      <c r="B176" s="9"/>
      <c r="C176" s="26"/>
      <c r="D176" s="682"/>
      <c r="E176" s="86">
        <v>5</v>
      </c>
      <c r="F176" s="27"/>
      <c r="G176" s="208"/>
      <c r="H176" s="150"/>
      <c r="I176" s="150"/>
      <c r="J176" s="150"/>
      <c r="K176" s="149"/>
      <c r="L176" s="68">
        <v>0</v>
      </c>
      <c r="M176" s="68">
        <v>0</v>
      </c>
      <c r="N176" s="68">
        <v>0</v>
      </c>
      <c r="O176" s="68">
        <v>0</v>
      </c>
      <c r="P176" s="68">
        <v>0</v>
      </c>
      <c r="Q176" s="68">
        <v>0</v>
      </c>
      <c r="R176" s="68"/>
      <c r="S176" s="103"/>
      <c r="T176" s="103"/>
      <c r="U176" s="103"/>
      <c r="V176" s="103"/>
      <c r="W176" s="103"/>
      <c r="X176" s="103"/>
      <c r="Y176" s="103"/>
      <c r="Z176" s="103"/>
      <c r="AA176" s="216"/>
      <c r="AB176" s="216"/>
      <c r="AC176" s="216"/>
      <c r="AD176" s="216"/>
      <c r="AE176" s="216"/>
      <c r="AF176" s="216"/>
      <c r="AG176" s="216"/>
      <c r="AH176" s="216"/>
      <c r="AI176" s="216"/>
      <c r="AJ176" s="216"/>
      <c r="AK176" s="216"/>
      <c r="AL176" s="216"/>
      <c r="AM176" s="216"/>
      <c r="AN176" s="216"/>
      <c r="AO176" s="216"/>
      <c r="AP176" s="216"/>
      <c r="AQ176" s="216"/>
      <c r="AR176" s="216"/>
      <c r="AS176" s="216"/>
      <c r="AT176" s="216"/>
      <c r="AU176" s="216"/>
      <c r="AV176" s="216"/>
      <c r="AW176" s="216"/>
      <c r="AX176" s="216"/>
      <c r="AY176" s="216"/>
      <c r="AZ176" s="216"/>
      <c r="BA176" s="216"/>
      <c r="BB176" s="216"/>
      <c r="BC176" s="216"/>
      <c r="BD176" s="216"/>
      <c r="BE176" s="216"/>
      <c r="BF176" s="216"/>
      <c r="BG176" s="216"/>
      <c r="BH176" s="216"/>
      <c r="BI176" s="216"/>
      <c r="BJ176" s="187"/>
      <c r="BK176" s="187"/>
      <c r="BL176" s="187"/>
      <c r="BM176" s="187"/>
      <c r="BN176" s="187"/>
      <c r="BO176" s="187"/>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row>
    <row r="177" spans="1:256" s="5" customFormat="1" ht="12.75" customHeight="1" outlineLevel="2">
      <c r="A177" s="9"/>
      <c r="B177" s="9"/>
      <c r="C177" s="26"/>
      <c r="D177" s="682"/>
      <c r="E177" s="86">
        <v>6</v>
      </c>
      <c r="F177" s="27"/>
      <c r="G177" s="208"/>
      <c r="H177" s="150"/>
      <c r="I177" s="150"/>
      <c r="J177" s="150"/>
      <c r="K177" s="150"/>
      <c r="L177" s="149"/>
      <c r="M177" s="68">
        <v>0</v>
      </c>
      <c r="N177" s="68">
        <v>0</v>
      </c>
      <c r="O177" s="68">
        <v>0</v>
      </c>
      <c r="P177" s="68">
        <v>0</v>
      </c>
      <c r="Q177" s="68">
        <v>0</v>
      </c>
      <c r="R177" s="68"/>
      <c r="S177" s="103"/>
      <c r="T177" s="103"/>
      <c r="U177" s="103"/>
      <c r="V177" s="103"/>
      <c r="W177" s="103"/>
      <c r="X177" s="103"/>
      <c r="Y177" s="103"/>
      <c r="Z177" s="103"/>
      <c r="AA177" s="216"/>
      <c r="AB177" s="216"/>
      <c r="AC177" s="216"/>
      <c r="AD177" s="216"/>
      <c r="AE177" s="216"/>
      <c r="AF177" s="216"/>
      <c r="AG177" s="216"/>
      <c r="AH177" s="216"/>
      <c r="AI177" s="216"/>
      <c r="AJ177" s="216"/>
      <c r="AK177" s="216"/>
      <c r="AL177" s="216"/>
      <c r="AM177" s="216"/>
      <c r="AN177" s="216"/>
      <c r="AO177" s="216"/>
      <c r="AP177" s="216"/>
      <c r="AQ177" s="216"/>
      <c r="AR177" s="216"/>
      <c r="AS177" s="216"/>
      <c r="AT177" s="216"/>
      <c r="AU177" s="216"/>
      <c r="AV177" s="216"/>
      <c r="AW177" s="216"/>
      <c r="AX177" s="216"/>
      <c r="AY177" s="216"/>
      <c r="AZ177" s="216"/>
      <c r="BA177" s="216"/>
      <c r="BB177" s="216"/>
      <c r="BC177" s="216"/>
      <c r="BD177" s="216"/>
      <c r="BE177" s="216"/>
      <c r="BF177" s="216"/>
      <c r="BG177" s="216"/>
      <c r="BH177" s="216"/>
      <c r="BI177" s="216"/>
      <c r="BJ177" s="187"/>
      <c r="BK177" s="187"/>
      <c r="BL177" s="187"/>
      <c r="BM177" s="187"/>
      <c r="BN177" s="187"/>
      <c r="BO177" s="18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row>
    <row r="178" spans="1:256" s="5" customFormat="1" ht="12.75" customHeight="1" outlineLevel="2">
      <c r="A178" s="9"/>
      <c r="B178" s="9"/>
      <c r="C178" s="26"/>
      <c r="D178" s="682"/>
      <c r="E178" s="86">
        <v>7</v>
      </c>
      <c r="F178" s="27"/>
      <c r="G178" s="208"/>
      <c r="H178" s="150"/>
      <c r="I178" s="150"/>
      <c r="J178" s="150"/>
      <c r="K178" s="150"/>
      <c r="L178" s="150"/>
      <c r="M178" s="149"/>
      <c r="N178" s="68">
        <v>0</v>
      </c>
      <c r="O178" s="68">
        <v>0</v>
      </c>
      <c r="P178" s="68">
        <v>0</v>
      </c>
      <c r="Q178" s="68">
        <v>0</v>
      </c>
      <c r="R178" s="68"/>
      <c r="S178" s="103"/>
      <c r="T178" s="103"/>
      <c r="U178" s="103"/>
      <c r="V178" s="103"/>
      <c r="W178" s="103"/>
      <c r="X178" s="103"/>
      <c r="Y178" s="103"/>
      <c r="Z178" s="103"/>
      <c r="AA178" s="216"/>
      <c r="AB178" s="216"/>
      <c r="AC178" s="216"/>
      <c r="AD178" s="216"/>
      <c r="AE178" s="216"/>
      <c r="AF178" s="216"/>
      <c r="AG178" s="216"/>
      <c r="AH178" s="216"/>
      <c r="AI178" s="216"/>
      <c r="AJ178" s="216"/>
      <c r="AK178" s="216"/>
      <c r="AL178" s="216"/>
      <c r="AM178" s="216"/>
      <c r="AN178" s="216"/>
      <c r="AO178" s="216"/>
      <c r="AP178" s="216"/>
      <c r="AQ178" s="216"/>
      <c r="AR178" s="216"/>
      <c r="AS178" s="216"/>
      <c r="AT178" s="216"/>
      <c r="AU178" s="216"/>
      <c r="AV178" s="216"/>
      <c r="AW178" s="216"/>
      <c r="AX178" s="216"/>
      <c r="AY178" s="216"/>
      <c r="AZ178" s="216"/>
      <c r="BA178" s="216"/>
      <c r="BB178" s="216"/>
      <c r="BC178" s="216"/>
      <c r="BD178" s="216"/>
      <c r="BE178" s="216"/>
      <c r="BF178" s="216"/>
      <c r="BG178" s="216"/>
      <c r="BH178" s="216"/>
      <c r="BI178" s="216"/>
      <c r="BJ178" s="187"/>
      <c r="BK178" s="187"/>
      <c r="BL178" s="187"/>
      <c r="BM178" s="187"/>
      <c r="BN178" s="187"/>
      <c r="BO178" s="187"/>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row>
    <row r="179" spans="1:256" s="5" customFormat="1" ht="12.75" customHeight="1" outlineLevel="2">
      <c r="A179" s="9"/>
      <c r="B179" s="9"/>
      <c r="C179" s="26"/>
      <c r="D179" s="682"/>
      <c r="E179" s="86">
        <v>8</v>
      </c>
      <c r="F179" s="27"/>
      <c r="G179" s="208"/>
      <c r="H179" s="150"/>
      <c r="I179" s="150"/>
      <c r="J179" s="150"/>
      <c r="K179" s="150"/>
      <c r="L179" s="150"/>
      <c r="M179" s="150"/>
      <c r="N179" s="149"/>
      <c r="O179" s="68">
        <v>0</v>
      </c>
      <c r="P179" s="68">
        <v>0</v>
      </c>
      <c r="Q179" s="68">
        <v>0</v>
      </c>
      <c r="R179" s="68"/>
      <c r="S179" s="103"/>
      <c r="T179" s="103"/>
      <c r="U179" s="103"/>
      <c r="V179" s="103"/>
      <c r="W179" s="103"/>
      <c r="X179" s="103"/>
      <c r="Y179" s="103"/>
      <c r="Z179" s="103"/>
      <c r="AA179" s="216"/>
      <c r="AB179" s="216"/>
      <c r="AC179" s="216"/>
      <c r="AD179" s="216"/>
      <c r="AE179" s="216"/>
      <c r="AF179" s="216"/>
      <c r="AG179" s="216"/>
      <c r="AH179" s="216"/>
      <c r="AI179" s="216"/>
      <c r="AJ179" s="216"/>
      <c r="AK179" s="216"/>
      <c r="AL179" s="216"/>
      <c r="AM179" s="216"/>
      <c r="AN179" s="216"/>
      <c r="AO179" s="216"/>
      <c r="AP179" s="216"/>
      <c r="AQ179" s="216"/>
      <c r="AR179" s="216"/>
      <c r="AS179" s="216"/>
      <c r="AT179" s="216"/>
      <c r="AU179" s="216"/>
      <c r="AV179" s="216"/>
      <c r="AW179" s="216"/>
      <c r="AX179" s="216"/>
      <c r="AY179" s="216"/>
      <c r="AZ179" s="216"/>
      <c r="BA179" s="216"/>
      <c r="BB179" s="216"/>
      <c r="BC179" s="216"/>
      <c r="BD179" s="216"/>
      <c r="BE179" s="216"/>
      <c r="BF179" s="216"/>
      <c r="BG179" s="216"/>
      <c r="BH179" s="216"/>
      <c r="BI179" s="216"/>
      <c r="BJ179" s="187"/>
      <c r="BK179" s="187"/>
      <c r="BL179" s="187"/>
      <c r="BM179" s="187"/>
      <c r="BN179" s="187"/>
      <c r="BO179" s="187"/>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row>
    <row r="180" spans="1:256" s="5" customFormat="1" ht="12.75" customHeight="1" outlineLevel="2">
      <c r="A180" s="9"/>
      <c r="B180" s="9"/>
      <c r="C180" s="26"/>
      <c r="D180" s="682"/>
      <c r="E180" s="86">
        <v>9</v>
      </c>
      <c r="F180" s="27"/>
      <c r="G180" s="208"/>
      <c r="H180" s="150"/>
      <c r="I180" s="150"/>
      <c r="J180" s="150"/>
      <c r="K180" s="150"/>
      <c r="L180" s="150"/>
      <c r="M180" s="150"/>
      <c r="N180" s="150"/>
      <c r="O180" s="149"/>
      <c r="P180" s="68">
        <v>0</v>
      </c>
      <c r="Q180" s="68">
        <v>0</v>
      </c>
      <c r="R180" s="68"/>
      <c r="S180" s="103"/>
      <c r="T180" s="103"/>
      <c r="U180" s="103"/>
      <c r="V180" s="103"/>
      <c r="W180" s="103"/>
      <c r="X180" s="103"/>
      <c r="Y180" s="103"/>
      <c r="Z180" s="103"/>
      <c r="AA180" s="216"/>
      <c r="AB180" s="216"/>
      <c r="AC180" s="216"/>
      <c r="AD180" s="216"/>
      <c r="AE180" s="216"/>
      <c r="AF180" s="216"/>
      <c r="AG180" s="216"/>
      <c r="AH180" s="216"/>
      <c r="AI180" s="216"/>
      <c r="AJ180" s="216"/>
      <c r="AK180" s="216"/>
      <c r="AL180" s="216"/>
      <c r="AM180" s="216"/>
      <c r="AN180" s="216"/>
      <c r="AO180" s="216"/>
      <c r="AP180" s="216"/>
      <c r="AQ180" s="216"/>
      <c r="AR180" s="216"/>
      <c r="AS180" s="216"/>
      <c r="AT180" s="216"/>
      <c r="AU180" s="216"/>
      <c r="AV180" s="216"/>
      <c r="AW180" s="216"/>
      <c r="AX180" s="216"/>
      <c r="AY180" s="216"/>
      <c r="AZ180" s="216"/>
      <c r="BA180" s="216"/>
      <c r="BB180" s="216"/>
      <c r="BC180" s="216"/>
      <c r="BD180" s="216"/>
      <c r="BE180" s="216"/>
      <c r="BF180" s="216"/>
      <c r="BG180" s="216"/>
      <c r="BH180" s="216"/>
      <c r="BI180" s="216"/>
      <c r="BJ180" s="187"/>
      <c r="BK180" s="187"/>
      <c r="BL180" s="187"/>
      <c r="BM180" s="187"/>
      <c r="BN180" s="187"/>
      <c r="BO180" s="187"/>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row>
    <row r="181" spans="1:256" s="5" customFormat="1" ht="12.75" customHeight="1" outlineLevel="2">
      <c r="A181" s="9"/>
      <c r="B181" s="9"/>
      <c r="C181" s="26"/>
      <c r="D181" s="682"/>
      <c r="E181" s="86">
        <v>10</v>
      </c>
      <c r="F181" s="27"/>
      <c r="G181" s="208"/>
      <c r="H181" s="150"/>
      <c r="I181" s="150"/>
      <c r="J181" s="150"/>
      <c r="K181" s="150"/>
      <c r="L181" s="150"/>
      <c r="M181" s="150"/>
      <c r="N181" s="150"/>
      <c r="O181" s="150"/>
      <c r="P181" s="149"/>
      <c r="Q181" s="68">
        <v>0</v>
      </c>
      <c r="R181" s="68"/>
      <c r="S181" s="103"/>
      <c r="T181" s="103"/>
      <c r="U181" s="103"/>
      <c r="V181" s="103"/>
      <c r="W181" s="103"/>
      <c r="X181" s="103"/>
      <c r="Y181" s="103"/>
      <c r="Z181" s="103"/>
      <c r="AA181" s="216"/>
      <c r="AB181" s="216"/>
      <c r="AC181" s="216"/>
      <c r="AD181" s="216"/>
      <c r="AE181" s="216"/>
      <c r="AF181" s="216"/>
      <c r="AG181" s="216"/>
      <c r="AH181" s="216"/>
      <c r="AI181" s="216"/>
      <c r="AJ181" s="216"/>
      <c r="AK181" s="216"/>
      <c r="AL181" s="216"/>
      <c r="AM181" s="216"/>
      <c r="AN181" s="216"/>
      <c r="AO181" s="216"/>
      <c r="AP181" s="216"/>
      <c r="AQ181" s="216"/>
      <c r="AR181" s="216"/>
      <c r="AS181" s="216"/>
      <c r="AT181" s="216"/>
      <c r="AU181" s="216"/>
      <c r="AV181" s="216"/>
      <c r="AW181" s="216"/>
      <c r="AX181" s="216"/>
      <c r="AY181" s="216"/>
      <c r="AZ181" s="216"/>
      <c r="BA181" s="216"/>
      <c r="BB181" s="216"/>
      <c r="BC181" s="216"/>
      <c r="BD181" s="216"/>
      <c r="BE181" s="216"/>
      <c r="BF181" s="216"/>
      <c r="BG181" s="216"/>
      <c r="BH181" s="216"/>
      <c r="BI181" s="216"/>
      <c r="BJ181" s="187"/>
      <c r="BK181" s="187"/>
      <c r="BL181" s="187"/>
      <c r="BM181" s="187"/>
      <c r="BN181" s="187"/>
      <c r="BO181" s="187"/>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row>
    <row r="182" spans="1:256" s="5" customFormat="1" ht="12.75" customHeight="1" outlineLevel="2">
      <c r="A182" s="9"/>
      <c r="B182" s="9"/>
      <c r="C182" s="26"/>
      <c r="D182" s="682"/>
      <c r="E182" s="87">
        <v>11</v>
      </c>
      <c r="F182" s="27"/>
      <c r="G182" s="208"/>
      <c r="H182" s="150"/>
      <c r="I182" s="150"/>
      <c r="J182" s="150"/>
      <c r="K182" s="150"/>
      <c r="L182" s="150"/>
      <c r="M182" s="150"/>
      <c r="N182" s="150"/>
      <c r="O182" s="150"/>
      <c r="P182" s="189"/>
      <c r="Q182" s="149"/>
      <c r="R182" s="68"/>
      <c r="S182" s="103"/>
      <c r="T182" s="103"/>
      <c r="U182" s="103"/>
      <c r="V182" s="103"/>
      <c r="W182" s="103"/>
      <c r="X182" s="103"/>
      <c r="Y182" s="103"/>
      <c r="Z182" s="103"/>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6"/>
      <c r="AY182" s="216"/>
      <c r="AZ182" s="216"/>
      <c r="BA182" s="216"/>
      <c r="BB182" s="216"/>
      <c r="BC182" s="216"/>
      <c r="BD182" s="216"/>
      <c r="BE182" s="216"/>
      <c r="BF182" s="216"/>
      <c r="BG182" s="216"/>
      <c r="BH182" s="216"/>
      <c r="BI182" s="216"/>
      <c r="BJ182" s="187"/>
      <c r="BK182" s="187"/>
      <c r="BL182" s="187"/>
      <c r="BM182" s="187"/>
      <c r="BN182" s="187"/>
      <c r="BO182" s="187"/>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row>
    <row r="183" spans="1:256" s="5" customFormat="1" outlineLevel="1">
      <c r="A183" s="9"/>
      <c r="B183" s="9"/>
      <c r="C183" s="26" t="s">
        <v>128</v>
      </c>
      <c r="D183" s="9"/>
      <c r="E183" s="9"/>
      <c r="F183" s="23"/>
      <c r="G183" s="209">
        <v>0</v>
      </c>
      <c r="H183" s="166">
        <v>0</v>
      </c>
      <c r="I183" s="166">
        <v>0</v>
      </c>
      <c r="J183" s="166">
        <v>0</v>
      </c>
      <c r="K183" s="166">
        <v>0</v>
      </c>
      <c r="L183" s="166">
        <v>0</v>
      </c>
      <c r="M183" s="166">
        <v>0</v>
      </c>
      <c r="N183" s="166">
        <v>0</v>
      </c>
      <c r="O183" s="166">
        <v>0</v>
      </c>
      <c r="P183" s="166">
        <v>0</v>
      </c>
      <c r="Q183" s="166">
        <v>0</v>
      </c>
      <c r="R183" s="64"/>
      <c r="S183" s="102"/>
      <c r="T183" s="102"/>
      <c r="U183" s="102"/>
      <c r="V183" s="102"/>
      <c r="W183" s="102"/>
      <c r="X183" s="102"/>
      <c r="Y183" s="102"/>
      <c r="Z183" s="102"/>
      <c r="AA183" s="217"/>
      <c r="AB183" s="217"/>
      <c r="AC183" s="217"/>
      <c r="AD183" s="217"/>
      <c r="AE183" s="217"/>
      <c r="AF183" s="217"/>
      <c r="AG183" s="217"/>
      <c r="AH183" s="217"/>
      <c r="AI183" s="217"/>
      <c r="AJ183" s="217"/>
      <c r="AK183" s="217"/>
      <c r="AL183" s="217"/>
      <c r="AM183" s="217"/>
      <c r="AN183" s="217"/>
      <c r="AO183" s="217"/>
      <c r="AP183" s="217"/>
      <c r="AQ183" s="217"/>
      <c r="AR183" s="217"/>
      <c r="AS183" s="217"/>
      <c r="AT183" s="217"/>
      <c r="AU183" s="217"/>
      <c r="AV183" s="217"/>
      <c r="AW183" s="217"/>
      <c r="AX183" s="217"/>
      <c r="AY183" s="217"/>
      <c r="AZ183" s="217"/>
      <c r="BA183" s="217"/>
      <c r="BB183" s="217"/>
      <c r="BC183" s="217"/>
      <c r="BD183" s="217"/>
      <c r="BE183" s="217"/>
      <c r="BF183" s="217"/>
      <c r="BG183" s="217"/>
      <c r="BH183" s="217"/>
      <c r="BI183" s="217"/>
      <c r="BJ183" s="187"/>
      <c r="BK183" s="187"/>
      <c r="BL183" s="187"/>
      <c r="BM183" s="187"/>
      <c r="BN183" s="187"/>
      <c r="BO183" s="187"/>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row>
    <row r="184" spans="1:256" s="5" customFormat="1" ht="12.75" customHeight="1" outlineLevel="2">
      <c r="A184" s="9"/>
      <c r="B184" s="32">
        <v>0</v>
      </c>
      <c r="C184" s="33"/>
      <c r="D184" s="34" t="s">
        <v>67</v>
      </c>
      <c r="E184" s="33"/>
      <c r="F184" s="35"/>
      <c r="G184" s="205">
        <v>0</v>
      </c>
      <c r="H184" s="67">
        <v>0</v>
      </c>
      <c r="I184" s="67">
        <v>0</v>
      </c>
      <c r="J184" s="67">
        <v>0</v>
      </c>
      <c r="K184" s="67">
        <v>0</v>
      </c>
      <c r="L184" s="67">
        <v>0</v>
      </c>
      <c r="M184" s="67">
        <v>0</v>
      </c>
      <c r="N184" s="67">
        <v>0</v>
      </c>
      <c r="O184" s="67">
        <v>0</v>
      </c>
      <c r="P184" s="67">
        <v>0</v>
      </c>
      <c r="Q184" s="67">
        <v>0</v>
      </c>
      <c r="R184" s="67"/>
      <c r="S184" s="103"/>
      <c r="T184" s="103"/>
      <c r="U184" s="103"/>
      <c r="V184" s="103"/>
      <c r="W184" s="103"/>
      <c r="X184" s="103"/>
      <c r="Y184" s="103"/>
      <c r="Z184" s="103"/>
      <c r="AA184" s="216"/>
      <c r="AB184" s="216"/>
      <c r="AC184" s="216"/>
      <c r="AD184" s="216"/>
      <c r="AE184" s="216"/>
      <c r="AF184" s="216"/>
      <c r="AG184" s="216"/>
      <c r="AH184" s="216"/>
      <c r="AI184" s="216"/>
      <c r="AJ184" s="216"/>
      <c r="AK184" s="216"/>
      <c r="AL184" s="216"/>
      <c r="AM184" s="216"/>
      <c r="AN184" s="216"/>
      <c r="AO184" s="216"/>
      <c r="AP184" s="216"/>
      <c r="AQ184" s="216"/>
      <c r="AR184" s="216"/>
      <c r="AS184" s="216"/>
      <c r="AT184" s="216"/>
      <c r="AU184" s="216"/>
      <c r="AV184" s="216"/>
      <c r="AW184" s="216"/>
      <c r="AX184" s="216"/>
      <c r="AY184" s="216"/>
      <c r="AZ184" s="216"/>
      <c r="BA184" s="216"/>
      <c r="BB184" s="216"/>
      <c r="BC184" s="216"/>
      <c r="BD184" s="216"/>
      <c r="BE184" s="216"/>
      <c r="BF184" s="216"/>
      <c r="BG184" s="216"/>
      <c r="BH184" s="216"/>
      <c r="BI184" s="216"/>
      <c r="BJ184" s="187"/>
      <c r="BK184" s="187"/>
      <c r="BL184" s="187"/>
      <c r="BM184" s="187"/>
      <c r="BN184" s="187"/>
      <c r="BO184" s="187"/>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row>
    <row r="185" spans="1:256" s="5" customFormat="1" ht="12.75" customHeight="1" outlineLevel="2">
      <c r="A185" s="9"/>
      <c r="B185" s="9"/>
      <c r="C185" s="26"/>
      <c r="D185" s="681" t="s">
        <v>84</v>
      </c>
      <c r="E185" s="86">
        <v>0</v>
      </c>
      <c r="F185" s="27"/>
      <c r="G185" s="206"/>
      <c r="H185" s="68"/>
      <c r="I185" s="68"/>
      <c r="J185" s="68"/>
      <c r="K185" s="68"/>
      <c r="L185" s="68"/>
      <c r="M185" s="68"/>
      <c r="N185" s="68"/>
      <c r="O185" s="68"/>
      <c r="P185" s="68"/>
      <c r="Q185" s="68"/>
      <c r="R185" s="68"/>
      <c r="S185" s="103"/>
      <c r="T185" s="103"/>
      <c r="U185" s="103"/>
      <c r="V185" s="103"/>
      <c r="W185" s="103"/>
      <c r="X185" s="103"/>
      <c r="Y185" s="103"/>
      <c r="Z185" s="103"/>
      <c r="AA185" s="216"/>
      <c r="AB185" s="216"/>
      <c r="AC185" s="216"/>
      <c r="AD185" s="216"/>
      <c r="AE185" s="216"/>
      <c r="AF185" s="216"/>
      <c r="AG185" s="216"/>
      <c r="AH185" s="216"/>
      <c r="AI185" s="216"/>
      <c r="AJ185" s="216"/>
      <c r="AK185" s="216"/>
      <c r="AL185" s="216"/>
      <c r="AM185" s="216"/>
      <c r="AN185" s="216"/>
      <c r="AO185" s="216"/>
      <c r="AP185" s="216"/>
      <c r="AQ185" s="216"/>
      <c r="AR185" s="216"/>
      <c r="AS185" s="216"/>
      <c r="AT185" s="216"/>
      <c r="AU185" s="216"/>
      <c r="AV185" s="216"/>
      <c r="AW185" s="216"/>
      <c r="AX185" s="216"/>
      <c r="AY185" s="216"/>
      <c r="AZ185" s="216"/>
      <c r="BA185" s="216"/>
      <c r="BB185" s="216"/>
      <c r="BC185" s="216"/>
      <c r="BD185" s="216"/>
      <c r="BE185" s="216"/>
      <c r="BF185" s="216"/>
      <c r="BG185" s="216"/>
      <c r="BH185" s="216"/>
      <c r="BI185" s="216"/>
      <c r="BJ185" s="187"/>
      <c r="BK185" s="187"/>
      <c r="BL185" s="187"/>
      <c r="BM185" s="187"/>
      <c r="BN185" s="187"/>
      <c r="BO185" s="187"/>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row>
    <row r="186" spans="1:256" s="5" customFormat="1" ht="12.75" customHeight="1" outlineLevel="2">
      <c r="A186" s="9"/>
      <c r="B186" s="9"/>
      <c r="C186" s="26"/>
      <c r="D186" s="682"/>
      <c r="E186" s="86">
        <v>1</v>
      </c>
      <c r="F186" s="27"/>
      <c r="G186" s="207"/>
      <c r="H186" s="68">
        <v>0</v>
      </c>
      <c r="I186" s="68">
        <v>0</v>
      </c>
      <c r="J186" s="68">
        <v>0</v>
      </c>
      <c r="K186" s="68">
        <v>0</v>
      </c>
      <c r="L186" s="68">
        <v>0</v>
      </c>
      <c r="M186" s="68">
        <v>0</v>
      </c>
      <c r="N186" s="68">
        <v>0</v>
      </c>
      <c r="O186" s="68">
        <v>0</v>
      </c>
      <c r="P186" s="68">
        <v>0</v>
      </c>
      <c r="Q186" s="68">
        <v>0</v>
      </c>
      <c r="R186" s="68"/>
      <c r="S186" s="103"/>
      <c r="T186" s="103"/>
      <c r="U186" s="103"/>
      <c r="V186" s="103"/>
      <c r="W186" s="103"/>
      <c r="X186" s="103"/>
      <c r="Y186" s="103"/>
      <c r="Z186" s="103"/>
      <c r="AA186" s="216"/>
      <c r="AB186" s="216"/>
      <c r="AC186" s="216"/>
      <c r="AD186" s="216"/>
      <c r="AE186" s="216"/>
      <c r="AF186" s="216"/>
      <c r="AG186" s="216"/>
      <c r="AH186" s="216"/>
      <c r="AI186" s="216"/>
      <c r="AJ186" s="216"/>
      <c r="AK186" s="216"/>
      <c r="AL186" s="216"/>
      <c r="AM186" s="216"/>
      <c r="AN186" s="216"/>
      <c r="AO186" s="216"/>
      <c r="AP186" s="216"/>
      <c r="AQ186" s="216"/>
      <c r="AR186" s="216"/>
      <c r="AS186" s="216"/>
      <c r="AT186" s="216"/>
      <c r="AU186" s="216"/>
      <c r="AV186" s="216"/>
      <c r="AW186" s="216"/>
      <c r="AX186" s="216"/>
      <c r="AY186" s="216"/>
      <c r="AZ186" s="216"/>
      <c r="BA186" s="216"/>
      <c r="BB186" s="216"/>
      <c r="BC186" s="216"/>
      <c r="BD186" s="216"/>
      <c r="BE186" s="216"/>
      <c r="BF186" s="216"/>
      <c r="BG186" s="216"/>
      <c r="BH186" s="216"/>
      <c r="BI186" s="216"/>
      <c r="BJ186" s="187"/>
      <c r="BK186" s="187"/>
      <c r="BL186" s="187"/>
      <c r="BM186" s="187"/>
      <c r="BN186" s="187"/>
      <c r="BO186" s="187"/>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row>
    <row r="187" spans="1:256" s="5" customFormat="1" ht="12.75" customHeight="1" outlineLevel="2">
      <c r="A187" s="9"/>
      <c r="B187" s="9"/>
      <c r="C187" s="26"/>
      <c r="D187" s="682"/>
      <c r="E187" s="86">
        <v>2</v>
      </c>
      <c r="F187" s="27"/>
      <c r="G187" s="208"/>
      <c r="H187" s="149"/>
      <c r="I187" s="68">
        <v>0</v>
      </c>
      <c r="J187" s="68">
        <v>0</v>
      </c>
      <c r="K187" s="68">
        <v>0</v>
      </c>
      <c r="L187" s="68">
        <v>0</v>
      </c>
      <c r="M187" s="68">
        <v>0</v>
      </c>
      <c r="N187" s="68">
        <v>0</v>
      </c>
      <c r="O187" s="68">
        <v>0</v>
      </c>
      <c r="P187" s="68">
        <v>0</v>
      </c>
      <c r="Q187" s="68">
        <v>0</v>
      </c>
      <c r="R187" s="68"/>
      <c r="S187" s="103"/>
      <c r="T187" s="103"/>
      <c r="U187" s="103"/>
      <c r="V187" s="103"/>
      <c r="W187" s="103"/>
      <c r="X187" s="103"/>
      <c r="Y187" s="103"/>
      <c r="Z187" s="103"/>
      <c r="AA187" s="216"/>
      <c r="AB187" s="216"/>
      <c r="AC187" s="216"/>
      <c r="AD187" s="216"/>
      <c r="AE187" s="216"/>
      <c r="AF187" s="216"/>
      <c r="AG187" s="216"/>
      <c r="AH187" s="216"/>
      <c r="AI187" s="216"/>
      <c r="AJ187" s="216"/>
      <c r="AK187" s="216"/>
      <c r="AL187" s="216"/>
      <c r="AM187" s="216"/>
      <c r="AN187" s="216"/>
      <c r="AO187" s="216"/>
      <c r="AP187" s="216"/>
      <c r="AQ187" s="216"/>
      <c r="AR187" s="216"/>
      <c r="AS187" s="216"/>
      <c r="AT187" s="216"/>
      <c r="AU187" s="216"/>
      <c r="AV187" s="216"/>
      <c r="AW187" s="216"/>
      <c r="AX187" s="216"/>
      <c r="AY187" s="216"/>
      <c r="AZ187" s="216"/>
      <c r="BA187" s="216"/>
      <c r="BB187" s="216"/>
      <c r="BC187" s="216"/>
      <c r="BD187" s="216"/>
      <c r="BE187" s="216"/>
      <c r="BF187" s="216"/>
      <c r="BG187" s="216"/>
      <c r="BH187" s="216"/>
      <c r="BI187" s="216"/>
      <c r="BJ187" s="187"/>
      <c r="BK187" s="187"/>
      <c r="BL187" s="187"/>
      <c r="BM187" s="187"/>
      <c r="BN187" s="187"/>
      <c r="BO187" s="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row>
    <row r="188" spans="1:256" s="5" customFormat="1" ht="12.75" customHeight="1" outlineLevel="2">
      <c r="A188" s="9"/>
      <c r="B188" s="9"/>
      <c r="C188" s="26"/>
      <c r="D188" s="682"/>
      <c r="E188" s="86">
        <v>3</v>
      </c>
      <c r="F188" s="27"/>
      <c r="G188" s="208"/>
      <c r="H188" s="150"/>
      <c r="I188" s="149"/>
      <c r="J188" s="68">
        <v>0</v>
      </c>
      <c r="K188" s="68">
        <v>0</v>
      </c>
      <c r="L188" s="68">
        <v>0</v>
      </c>
      <c r="M188" s="68">
        <v>0</v>
      </c>
      <c r="N188" s="68">
        <v>0</v>
      </c>
      <c r="O188" s="68">
        <v>0</v>
      </c>
      <c r="P188" s="68">
        <v>0</v>
      </c>
      <c r="Q188" s="68">
        <v>0</v>
      </c>
      <c r="R188" s="68"/>
      <c r="S188" s="103"/>
      <c r="T188" s="103"/>
      <c r="U188" s="103"/>
      <c r="V188" s="103"/>
      <c r="W188" s="103"/>
      <c r="X188" s="103"/>
      <c r="Y188" s="103"/>
      <c r="Z188" s="103"/>
      <c r="AA188" s="216"/>
      <c r="AB188" s="216"/>
      <c r="AC188" s="216"/>
      <c r="AD188" s="216"/>
      <c r="AE188" s="216"/>
      <c r="AF188" s="216"/>
      <c r="AG188" s="216"/>
      <c r="AH188" s="216"/>
      <c r="AI188" s="216"/>
      <c r="AJ188" s="216"/>
      <c r="AK188" s="216"/>
      <c r="AL188" s="216"/>
      <c r="AM188" s="216"/>
      <c r="AN188" s="216"/>
      <c r="AO188" s="216"/>
      <c r="AP188" s="216"/>
      <c r="AQ188" s="216"/>
      <c r="AR188" s="216"/>
      <c r="AS188" s="216"/>
      <c r="AT188" s="216"/>
      <c r="AU188" s="216"/>
      <c r="AV188" s="216"/>
      <c r="AW188" s="216"/>
      <c r="AX188" s="216"/>
      <c r="AY188" s="216"/>
      <c r="AZ188" s="216"/>
      <c r="BA188" s="216"/>
      <c r="BB188" s="216"/>
      <c r="BC188" s="216"/>
      <c r="BD188" s="216"/>
      <c r="BE188" s="216"/>
      <c r="BF188" s="216"/>
      <c r="BG188" s="216"/>
      <c r="BH188" s="216"/>
      <c r="BI188" s="216"/>
      <c r="BJ188" s="187"/>
      <c r="BK188" s="187"/>
      <c r="BL188" s="187"/>
      <c r="BM188" s="187"/>
      <c r="BN188" s="187"/>
      <c r="BO188" s="187"/>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row>
    <row r="189" spans="1:256" s="5" customFormat="1" ht="12.75" customHeight="1" outlineLevel="2">
      <c r="A189" s="9"/>
      <c r="B189" s="9"/>
      <c r="C189" s="26"/>
      <c r="D189" s="682"/>
      <c r="E189" s="86">
        <v>4</v>
      </c>
      <c r="F189" s="27"/>
      <c r="G189" s="208"/>
      <c r="H189" s="150"/>
      <c r="I189" s="150"/>
      <c r="J189" s="149"/>
      <c r="K189" s="68">
        <v>0</v>
      </c>
      <c r="L189" s="68">
        <v>0</v>
      </c>
      <c r="M189" s="68">
        <v>0</v>
      </c>
      <c r="N189" s="68">
        <v>0</v>
      </c>
      <c r="O189" s="68">
        <v>0</v>
      </c>
      <c r="P189" s="68">
        <v>0</v>
      </c>
      <c r="Q189" s="68">
        <v>0</v>
      </c>
      <c r="R189" s="68"/>
      <c r="S189" s="103"/>
      <c r="T189" s="103"/>
      <c r="U189" s="103"/>
      <c r="V189" s="103"/>
      <c r="W189" s="103"/>
      <c r="X189" s="103"/>
      <c r="Y189" s="103"/>
      <c r="Z189" s="103"/>
      <c r="AA189" s="216"/>
      <c r="AB189" s="216"/>
      <c r="AC189" s="216"/>
      <c r="AD189" s="216"/>
      <c r="AE189" s="216"/>
      <c r="AF189" s="216"/>
      <c r="AG189" s="216"/>
      <c r="AH189" s="216"/>
      <c r="AI189" s="216"/>
      <c r="AJ189" s="216"/>
      <c r="AK189" s="216"/>
      <c r="AL189" s="216"/>
      <c r="AM189" s="216"/>
      <c r="AN189" s="216"/>
      <c r="AO189" s="216"/>
      <c r="AP189" s="216"/>
      <c r="AQ189" s="216"/>
      <c r="AR189" s="216"/>
      <c r="AS189" s="216"/>
      <c r="AT189" s="216"/>
      <c r="AU189" s="216"/>
      <c r="AV189" s="216"/>
      <c r="AW189" s="216"/>
      <c r="AX189" s="216"/>
      <c r="AY189" s="216"/>
      <c r="AZ189" s="216"/>
      <c r="BA189" s="216"/>
      <c r="BB189" s="216"/>
      <c r="BC189" s="216"/>
      <c r="BD189" s="216"/>
      <c r="BE189" s="216"/>
      <c r="BF189" s="216"/>
      <c r="BG189" s="216"/>
      <c r="BH189" s="216"/>
      <c r="BI189" s="216"/>
      <c r="BJ189" s="187"/>
      <c r="BK189" s="187"/>
      <c r="BL189" s="187"/>
      <c r="BM189" s="187"/>
      <c r="BN189" s="187"/>
      <c r="BO189" s="187"/>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row>
    <row r="190" spans="1:256" s="5" customFormat="1" ht="12.75" customHeight="1" outlineLevel="2">
      <c r="A190" s="9"/>
      <c r="B190" s="9"/>
      <c r="C190" s="26"/>
      <c r="D190" s="682"/>
      <c r="E190" s="86">
        <v>5</v>
      </c>
      <c r="F190" s="27"/>
      <c r="G190" s="208"/>
      <c r="H190" s="150"/>
      <c r="I190" s="150"/>
      <c r="J190" s="150"/>
      <c r="K190" s="149"/>
      <c r="L190" s="68">
        <v>0</v>
      </c>
      <c r="M190" s="68">
        <v>0</v>
      </c>
      <c r="N190" s="68">
        <v>0</v>
      </c>
      <c r="O190" s="68">
        <v>0</v>
      </c>
      <c r="P190" s="68">
        <v>0</v>
      </c>
      <c r="Q190" s="68">
        <v>0</v>
      </c>
      <c r="R190" s="68"/>
      <c r="S190" s="103"/>
      <c r="T190" s="103"/>
      <c r="U190" s="103"/>
      <c r="V190" s="103"/>
      <c r="W190" s="103"/>
      <c r="X190" s="103"/>
      <c r="Y190" s="103"/>
      <c r="Z190" s="103"/>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6"/>
      <c r="AY190" s="216"/>
      <c r="AZ190" s="216"/>
      <c r="BA190" s="216"/>
      <c r="BB190" s="216"/>
      <c r="BC190" s="216"/>
      <c r="BD190" s="216"/>
      <c r="BE190" s="216"/>
      <c r="BF190" s="216"/>
      <c r="BG190" s="216"/>
      <c r="BH190" s="216"/>
      <c r="BI190" s="216"/>
      <c r="BJ190" s="218"/>
      <c r="BK190" s="187"/>
      <c r="BL190" s="187"/>
      <c r="BM190" s="187"/>
      <c r="BN190" s="187"/>
      <c r="BO190" s="187"/>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row>
    <row r="191" spans="1:256" s="5" customFormat="1" ht="12.75" customHeight="1" outlineLevel="2">
      <c r="A191" s="9"/>
      <c r="B191" s="9"/>
      <c r="C191" s="26"/>
      <c r="D191" s="682"/>
      <c r="E191" s="86">
        <v>6</v>
      </c>
      <c r="F191" s="27"/>
      <c r="G191" s="208"/>
      <c r="H191" s="150"/>
      <c r="I191" s="150"/>
      <c r="J191" s="150"/>
      <c r="K191" s="150"/>
      <c r="L191" s="149"/>
      <c r="M191" s="68">
        <v>0</v>
      </c>
      <c r="N191" s="68">
        <v>0</v>
      </c>
      <c r="O191" s="68">
        <v>0</v>
      </c>
      <c r="P191" s="68">
        <v>0</v>
      </c>
      <c r="Q191" s="68">
        <v>0</v>
      </c>
      <c r="R191" s="68"/>
      <c r="S191" s="103"/>
      <c r="T191" s="103"/>
      <c r="U191" s="103"/>
      <c r="V191" s="103"/>
      <c r="W191" s="103"/>
      <c r="X191" s="103"/>
      <c r="Y191" s="103"/>
      <c r="Z191" s="103"/>
      <c r="AA191" s="216"/>
      <c r="AB191" s="216"/>
      <c r="AC191" s="216"/>
      <c r="AD191" s="216"/>
      <c r="AE191" s="216"/>
      <c r="AF191" s="216"/>
      <c r="AG191" s="216"/>
      <c r="AH191" s="216"/>
      <c r="AI191" s="216"/>
      <c r="AJ191" s="216"/>
      <c r="AK191" s="216"/>
      <c r="AL191" s="216"/>
      <c r="AM191" s="216"/>
      <c r="AN191" s="216"/>
      <c r="AO191" s="216"/>
      <c r="AP191" s="216"/>
      <c r="AQ191" s="216"/>
      <c r="AR191" s="216"/>
      <c r="AS191" s="216"/>
      <c r="AT191" s="216"/>
      <c r="AU191" s="216"/>
      <c r="AV191" s="216"/>
      <c r="AW191" s="216"/>
      <c r="AX191" s="216"/>
      <c r="AY191" s="216"/>
      <c r="AZ191" s="216"/>
      <c r="BA191" s="216"/>
      <c r="BB191" s="216"/>
      <c r="BC191" s="216"/>
      <c r="BD191" s="216"/>
      <c r="BE191" s="216"/>
      <c r="BF191" s="216"/>
      <c r="BG191" s="216"/>
      <c r="BH191" s="216"/>
      <c r="BI191" s="216"/>
      <c r="BJ191" s="187"/>
      <c r="BK191" s="187"/>
      <c r="BL191" s="187"/>
      <c r="BM191" s="187"/>
      <c r="BN191" s="187"/>
      <c r="BO191" s="187"/>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row>
    <row r="192" spans="1:256" s="5" customFormat="1" ht="12.75" customHeight="1" outlineLevel="2">
      <c r="A192" s="9"/>
      <c r="B192" s="9"/>
      <c r="C192" s="26"/>
      <c r="D192" s="682"/>
      <c r="E192" s="86">
        <v>7</v>
      </c>
      <c r="F192" s="27"/>
      <c r="G192" s="208"/>
      <c r="H192" s="150"/>
      <c r="I192" s="150"/>
      <c r="J192" s="150"/>
      <c r="K192" s="150"/>
      <c r="L192" s="150"/>
      <c r="M192" s="149"/>
      <c r="N192" s="68">
        <v>0</v>
      </c>
      <c r="O192" s="68">
        <v>0</v>
      </c>
      <c r="P192" s="68">
        <v>0</v>
      </c>
      <c r="Q192" s="68">
        <v>0</v>
      </c>
      <c r="R192" s="68"/>
      <c r="S192" s="103"/>
      <c r="T192" s="103"/>
      <c r="U192" s="103"/>
      <c r="V192" s="103"/>
      <c r="W192" s="103"/>
      <c r="X192" s="103"/>
      <c r="Y192" s="103"/>
      <c r="Z192" s="103"/>
      <c r="AA192" s="216"/>
      <c r="AB192" s="216"/>
      <c r="AC192" s="216"/>
      <c r="AD192" s="216"/>
      <c r="AE192" s="216"/>
      <c r="AF192" s="216"/>
      <c r="AG192" s="216"/>
      <c r="AH192" s="216"/>
      <c r="AI192" s="216"/>
      <c r="AJ192" s="216"/>
      <c r="AK192" s="216"/>
      <c r="AL192" s="216"/>
      <c r="AM192" s="216"/>
      <c r="AN192" s="216"/>
      <c r="AO192" s="216"/>
      <c r="AP192" s="216"/>
      <c r="AQ192" s="216"/>
      <c r="AR192" s="216"/>
      <c r="AS192" s="216"/>
      <c r="AT192" s="216"/>
      <c r="AU192" s="216"/>
      <c r="AV192" s="216"/>
      <c r="AW192" s="216"/>
      <c r="AX192" s="216"/>
      <c r="AY192" s="216"/>
      <c r="AZ192" s="216"/>
      <c r="BA192" s="216"/>
      <c r="BB192" s="216"/>
      <c r="BC192" s="216"/>
      <c r="BD192" s="216"/>
      <c r="BE192" s="216"/>
      <c r="BF192" s="216"/>
      <c r="BG192" s="216"/>
      <c r="BH192" s="216"/>
      <c r="BI192" s="216"/>
      <c r="BJ192" s="187"/>
      <c r="BK192" s="187"/>
      <c r="BL192" s="187"/>
      <c r="BM192" s="187"/>
      <c r="BN192" s="187"/>
      <c r="BO192" s="187"/>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row>
    <row r="193" spans="1:256" s="5" customFormat="1" ht="12.75" customHeight="1" outlineLevel="2">
      <c r="A193" s="9"/>
      <c r="B193" s="9"/>
      <c r="C193" s="26"/>
      <c r="D193" s="682"/>
      <c r="E193" s="86">
        <v>8</v>
      </c>
      <c r="F193" s="27"/>
      <c r="G193" s="208"/>
      <c r="H193" s="150"/>
      <c r="I193" s="150"/>
      <c r="J193" s="150"/>
      <c r="K193" s="150"/>
      <c r="L193" s="150"/>
      <c r="M193" s="150"/>
      <c r="N193" s="149"/>
      <c r="O193" s="68">
        <v>0</v>
      </c>
      <c r="P193" s="68">
        <v>0</v>
      </c>
      <c r="Q193" s="68">
        <v>0</v>
      </c>
      <c r="R193" s="68"/>
      <c r="S193" s="103"/>
      <c r="T193" s="103"/>
      <c r="U193" s="103"/>
      <c r="V193" s="103"/>
      <c r="W193" s="103"/>
      <c r="X193" s="103"/>
      <c r="Y193" s="103"/>
      <c r="Z193" s="103"/>
      <c r="AA193" s="216"/>
      <c r="AB193" s="216"/>
      <c r="AC193" s="216"/>
      <c r="AD193" s="216"/>
      <c r="AE193" s="216"/>
      <c r="AF193" s="216"/>
      <c r="AG193" s="216"/>
      <c r="AH193" s="216"/>
      <c r="AI193" s="216"/>
      <c r="AJ193" s="216"/>
      <c r="AK193" s="216"/>
      <c r="AL193" s="216"/>
      <c r="AM193" s="216"/>
      <c r="AN193" s="216"/>
      <c r="AO193" s="216"/>
      <c r="AP193" s="216"/>
      <c r="AQ193" s="216"/>
      <c r="AR193" s="216"/>
      <c r="AS193" s="216"/>
      <c r="AT193" s="216"/>
      <c r="AU193" s="216"/>
      <c r="AV193" s="216"/>
      <c r="AW193" s="216"/>
      <c r="AX193" s="216"/>
      <c r="AY193" s="216"/>
      <c r="AZ193" s="216"/>
      <c r="BA193" s="216"/>
      <c r="BB193" s="216"/>
      <c r="BC193" s="216"/>
      <c r="BD193" s="216"/>
      <c r="BE193" s="216"/>
      <c r="BF193" s="216"/>
      <c r="BG193" s="216"/>
      <c r="BH193" s="216"/>
      <c r="BI193" s="216"/>
      <c r="BJ193" s="187"/>
      <c r="BK193" s="187"/>
      <c r="BL193" s="187"/>
      <c r="BM193" s="187"/>
      <c r="BN193" s="187"/>
      <c r="BO193" s="187"/>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row>
    <row r="194" spans="1:256" s="5" customFormat="1" ht="12.75" customHeight="1" outlineLevel="2">
      <c r="A194" s="9"/>
      <c r="B194" s="9"/>
      <c r="C194" s="26"/>
      <c r="D194" s="682"/>
      <c r="E194" s="86">
        <v>9</v>
      </c>
      <c r="F194" s="27"/>
      <c r="G194" s="208"/>
      <c r="H194" s="150"/>
      <c r="I194" s="150"/>
      <c r="J194" s="150"/>
      <c r="K194" s="150"/>
      <c r="L194" s="150"/>
      <c r="M194" s="150"/>
      <c r="N194" s="150"/>
      <c r="O194" s="149"/>
      <c r="P194" s="68">
        <v>0</v>
      </c>
      <c r="Q194" s="68">
        <v>0</v>
      </c>
      <c r="R194" s="68"/>
      <c r="S194" s="103"/>
      <c r="T194" s="103"/>
      <c r="U194" s="103"/>
      <c r="V194" s="103"/>
      <c r="W194" s="103"/>
      <c r="X194" s="103"/>
      <c r="Y194" s="103"/>
      <c r="Z194" s="103"/>
      <c r="AA194" s="216"/>
      <c r="AB194" s="216"/>
      <c r="AC194" s="216"/>
      <c r="AD194" s="216"/>
      <c r="AE194" s="216"/>
      <c r="AF194" s="216"/>
      <c r="AG194" s="216"/>
      <c r="AH194" s="216"/>
      <c r="AI194" s="216"/>
      <c r="AJ194" s="216"/>
      <c r="AK194" s="216"/>
      <c r="AL194" s="216"/>
      <c r="AM194" s="216"/>
      <c r="AN194" s="216"/>
      <c r="AO194" s="216"/>
      <c r="AP194" s="216"/>
      <c r="AQ194" s="216"/>
      <c r="AR194" s="216"/>
      <c r="AS194" s="216"/>
      <c r="AT194" s="216"/>
      <c r="AU194" s="216"/>
      <c r="AV194" s="216"/>
      <c r="AW194" s="216"/>
      <c r="AX194" s="216"/>
      <c r="AY194" s="216"/>
      <c r="AZ194" s="216"/>
      <c r="BA194" s="216"/>
      <c r="BB194" s="216"/>
      <c r="BC194" s="216"/>
      <c r="BD194" s="216"/>
      <c r="BE194" s="216"/>
      <c r="BF194" s="216"/>
      <c r="BG194" s="216"/>
      <c r="BH194" s="216"/>
      <c r="BI194" s="216"/>
      <c r="BJ194" s="187"/>
      <c r="BK194" s="187"/>
      <c r="BL194" s="187"/>
      <c r="BM194" s="187"/>
      <c r="BN194" s="187"/>
      <c r="BO194" s="187"/>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row>
    <row r="195" spans="1:256" s="5" customFormat="1" ht="12.75" customHeight="1" outlineLevel="2">
      <c r="A195" s="9"/>
      <c r="B195" s="9"/>
      <c r="C195" s="26"/>
      <c r="D195" s="682"/>
      <c r="E195" s="86">
        <v>10</v>
      </c>
      <c r="F195" s="27"/>
      <c r="G195" s="208"/>
      <c r="H195" s="150"/>
      <c r="I195" s="150"/>
      <c r="J195" s="150"/>
      <c r="K195" s="150"/>
      <c r="L195" s="150"/>
      <c r="M195" s="150"/>
      <c r="N195" s="150"/>
      <c r="O195" s="150"/>
      <c r="P195" s="149"/>
      <c r="Q195" s="68">
        <v>0</v>
      </c>
      <c r="R195" s="68"/>
      <c r="S195" s="103"/>
      <c r="T195" s="103"/>
      <c r="U195" s="103"/>
      <c r="V195" s="103"/>
      <c r="W195" s="103"/>
      <c r="X195" s="103"/>
      <c r="Y195" s="103"/>
      <c r="Z195" s="103"/>
      <c r="AA195" s="216"/>
      <c r="AB195" s="216"/>
      <c r="AC195" s="216"/>
      <c r="AD195" s="216"/>
      <c r="AE195" s="216"/>
      <c r="AF195" s="216"/>
      <c r="AG195" s="216"/>
      <c r="AH195" s="216"/>
      <c r="AI195" s="216"/>
      <c r="AJ195" s="216"/>
      <c r="AK195" s="216"/>
      <c r="AL195" s="216"/>
      <c r="AM195" s="216"/>
      <c r="AN195" s="216"/>
      <c r="AO195" s="216"/>
      <c r="AP195" s="216"/>
      <c r="AQ195" s="216"/>
      <c r="AR195" s="216"/>
      <c r="AS195" s="216"/>
      <c r="AT195" s="216"/>
      <c r="AU195" s="216"/>
      <c r="AV195" s="216"/>
      <c r="AW195" s="216"/>
      <c r="AX195" s="216"/>
      <c r="AY195" s="216"/>
      <c r="AZ195" s="216"/>
      <c r="BA195" s="216"/>
      <c r="BB195" s="216"/>
      <c r="BC195" s="216"/>
      <c r="BD195" s="216"/>
      <c r="BE195" s="216"/>
      <c r="BF195" s="216"/>
      <c r="BG195" s="216"/>
      <c r="BH195" s="216"/>
      <c r="BI195" s="216"/>
      <c r="BJ195" s="187"/>
      <c r="BK195" s="187"/>
      <c r="BL195" s="187"/>
      <c r="BM195" s="187"/>
      <c r="BN195" s="187"/>
      <c r="BO195" s="187"/>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row>
    <row r="196" spans="1:256" s="5" customFormat="1" ht="12.75" customHeight="1" outlineLevel="2">
      <c r="A196" s="9"/>
      <c r="B196" s="9"/>
      <c r="C196" s="26"/>
      <c r="D196" s="682"/>
      <c r="E196" s="87">
        <v>11</v>
      </c>
      <c r="F196" s="27"/>
      <c r="G196" s="208"/>
      <c r="H196" s="150"/>
      <c r="I196" s="150"/>
      <c r="J196" s="150"/>
      <c r="K196" s="150"/>
      <c r="L196" s="150"/>
      <c r="M196" s="150"/>
      <c r="N196" s="150"/>
      <c r="O196" s="150"/>
      <c r="P196" s="189"/>
      <c r="Q196" s="149"/>
      <c r="R196" s="68"/>
      <c r="S196" s="103"/>
      <c r="T196" s="103"/>
      <c r="U196" s="103"/>
      <c r="V196" s="103"/>
      <c r="W196" s="103"/>
      <c r="X196" s="103"/>
      <c r="Y196" s="103"/>
      <c r="Z196" s="103"/>
      <c r="AA196" s="216"/>
      <c r="AB196" s="216"/>
      <c r="AC196" s="216"/>
      <c r="AD196" s="216"/>
      <c r="AE196" s="216"/>
      <c r="AF196" s="216"/>
      <c r="AG196" s="216"/>
      <c r="AH196" s="216"/>
      <c r="AI196" s="216"/>
      <c r="AJ196" s="216"/>
      <c r="AK196" s="216"/>
      <c r="AL196" s="216"/>
      <c r="AM196" s="216"/>
      <c r="AN196" s="216"/>
      <c r="AO196" s="216"/>
      <c r="AP196" s="216"/>
      <c r="AQ196" s="216"/>
      <c r="AR196" s="216"/>
      <c r="AS196" s="216"/>
      <c r="AT196" s="216"/>
      <c r="AU196" s="216"/>
      <c r="AV196" s="216"/>
      <c r="AW196" s="216"/>
      <c r="AX196" s="216"/>
      <c r="AY196" s="216"/>
      <c r="AZ196" s="216"/>
      <c r="BA196" s="216"/>
      <c r="BB196" s="216"/>
      <c r="BC196" s="216"/>
      <c r="BD196" s="216"/>
      <c r="BE196" s="216"/>
      <c r="BF196" s="216"/>
      <c r="BG196" s="216"/>
      <c r="BH196" s="216"/>
      <c r="BI196" s="216"/>
      <c r="BJ196" s="187"/>
      <c r="BK196" s="187"/>
      <c r="BL196" s="187"/>
      <c r="BM196" s="187"/>
      <c r="BN196" s="187"/>
      <c r="BO196" s="187"/>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row>
    <row r="197" spans="1:256" s="5" customFormat="1" outlineLevel="1">
      <c r="A197" s="9"/>
      <c r="B197" s="9"/>
      <c r="C197" s="26">
        <v>0</v>
      </c>
      <c r="D197" s="9"/>
      <c r="E197" s="9"/>
      <c r="F197" s="23"/>
      <c r="G197" s="209">
        <v>0</v>
      </c>
      <c r="H197" s="166">
        <v>0</v>
      </c>
      <c r="I197" s="166">
        <v>0</v>
      </c>
      <c r="J197" s="166">
        <v>0</v>
      </c>
      <c r="K197" s="166">
        <v>0</v>
      </c>
      <c r="L197" s="166">
        <v>0</v>
      </c>
      <c r="M197" s="166">
        <v>0</v>
      </c>
      <c r="N197" s="166">
        <v>0</v>
      </c>
      <c r="O197" s="166">
        <v>0</v>
      </c>
      <c r="P197" s="166">
        <v>0</v>
      </c>
      <c r="Q197" s="166">
        <v>0</v>
      </c>
      <c r="R197" s="64"/>
      <c r="S197" s="102"/>
      <c r="T197" s="102"/>
      <c r="U197" s="102"/>
      <c r="V197" s="102"/>
      <c r="W197" s="102"/>
      <c r="X197" s="102"/>
      <c r="Y197" s="102"/>
      <c r="Z197" s="102"/>
      <c r="AA197" s="217"/>
      <c r="AB197" s="217"/>
      <c r="AC197" s="217"/>
      <c r="AD197" s="217"/>
      <c r="AE197" s="217"/>
      <c r="AF197" s="217"/>
      <c r="AG197" s="217"/>
      <c r="AH197" s="217"/>
      <c r="AI197" s="217"/>
      <c r="AJ197" s="217"/>
      <c r="AK197" s="217"/>
      <c r="AL197" s="217"/>
      <c r="AM197" s="217"/>
      <c r="AN197" s="217"/>
      <c r="AO197" s="217"/>
      <c r="AP197" s="217"/>
      <c r="AQ197" s="217"/>
      <c r="AR197" s="217"/>
      <c r="AS197" s="217"/>
      <c r="AT197" s="217"/>
      <c r="AU197" s="217"/>
      <c r="AV197" s="217"/>
      <c r="AW197" s="217"/>
      <c r="AX197" s="217"/>
      <c r="AY197" s="217"/>
      <c r="AZ197" s="217"/>
      <c r="BA197" s="217"/>
      <c r="BB197" s="217"/>
      <c r="BC197" s="217"/>
      <c r="BD197" s="217"/>
      <c r="BE197" s="217"/>
      <c r="BF197" s="217"/>
      <c r="BG197" s="217"/>
      <c r="BH197" s="217"/>
      <c r="BI197" s="217"/>
      <c r="BJ197" s="187"/>
      <c r="BK197" s="187"/>
      <c r="BL197" s="187"/>
      <c r="BM197" s="187"/>
      <c r="BN197" s="187"/>
      <c r="BO197" s="18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row>
    <row r="198" spans="1:256" s="5" customFormat="1" ht="12.75" customHeight="1" outlineLevel="2">
      <c r="A198" s="9"/>
      <c r="B198" s="32">
        <v>0</v>
      </c>
      <c r="C198" s="33"/>
      <c r="D198" s="34" t="s">
        <v>67</v>
      </c>
      <c r="E198" s="33"/>
      <c r="F198" s="35"/>
      <c r="G198" s="205">
        <v>0</v>
      </c>
      <c r="H198" s="67">
        <v>0</v>
      </c>
      <c r="I198" s="67">
        <v>0</v>
      </c>
      <c r="J198" s="67">
        <v>0</v>
      </c>
      <c r="K198" s="67">
        <v>0</v>
      </c>
      <c r="L198" s="67">
        <v>0</v>
      </c>
      <c r="M198" s="67">
        <v>0</v>
      </c>
      <c r="N198" s="67">
        <v>0</v>
      </c>
      <c r="O198" s="67">
        <v>0</v>
      </c>
      <c r="P198" s="67">
        <v>0</v>
      </c>
      <c r="Q198" s="67">
        <v>0</v>
      </c>
      <c r="R198" s="67"/>
      <c r="S198" s="103"/>
      <c r="T198" s="103"/>
      <c r="U198" s="103"/>
      <c r="V198" s="103"/>
      <c r="W198" s="103"/>
      <c r="X198" s="103"/>
      <c r="Y198" s="103"/>
      <c r="Z198" s="103"/>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6"/>
      <c r="AY198" s="216"/>
      <c r="AZ198" s="216"/>
      <c r="BA198" s="216"/>
      <c r="BB198" s="216"/>
      <c r="BC198" s="216"/>
      <c r="BD198" s="216"/>
      <c r="BE198" s="216"/>
      <c r="BF198" s="216"/>
      <c r="BG198" s="216"/>
      <c r="BH198" s="216"/>
      <c r="BI198" s="216"/>
      <c r="BJ198" s="187"/>
      <c r="BK198" s="187"/>
      <c r="BL198" s="187"/>
      <c r="BM198" s="187"/>
      <c r="BN198" s="187"/>
      <c r="BO198" s="187"/>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row>
    <row r="199" spans="1:256" s="5" customFormat="1" ht="12.75" customHeight="1" outlineLevel="2">
      <c r="A199" s="9"/>
      <c r="B199" s="9"/>
      <c r="C199" s="26"/>
      <c r="D199" s="681" t="s">
        <v>84</v>
      </c>
      <c r="E199" s="86">
        <v>0</v>
      </c>
      <c r="F199" s="27"/>
      <c r="G199" s="206"/>
      <c r="H199" s="68"/>
      <c r="I199" s="68"/>
      <c r="J199" s="68"/>
      <c r="K199" s="68"/>
      <c r="L199" s="68"/>
      <c r="M199" s="68"/>
      <c r="N199" s="68"/>
      <c r="O199" s="68"/>
      <c r="P199" s="68"/>
      <c r="Q199" s="68"/>
      <c r="R199" s="68"/>
      <c r="S199" s="103"/>
      <c r="T199" s="103"/>
      <c r="U199" s="103"/>
      <c r="V199" s="103"/>
      <c r="W199" s="103"/>
      <c r="X199" s="103"/>
      <c r="Y199" s="103"/>
      <c r="Z199" s="103"/>
      <c r="AA199" s="216"/>
      <c r="AB199" s="216"/>
      <c r="AC199" s="216"/>
      <c r="AD199" s="216"/>
      <c r="AE199" s="216"/>
      <c r="AF199" s="216"/>
      <c r="AG199" s="216"/>
      <c r="AH199" s="216"/>
      <c r="AI199" s="216"/>
      <c r="AJ199" s="216"/>
      <c r="AK199" s="216"/>
      <c r="AL199" s="216"/>
      <c r="AM199" s="216"/>
      <c r="AN199" s="216"/>
      <c r="AO199" s="216"/>
      <c r="AP199" s="216"/>
      <c r="AQ199" s="216"/>
      <c r="AR199" s="216"/>
      <c r="AS199" s="216"/>
      <c r="AT199" s="216"/>
      <c r="AU199" s="216"/>
      <c r="AV199" s="216"/>
      <c r="AW199" s="216"/>
      <c r="AX199" s="216"/>
      <c r="AY199" s="216"/>
      <c r="AZ199" s="216"/>
      <c r="BA199" s="216"/>
      <c r="BB199" s="216"/>
      <c r="BC199" s="216"/>
      <c r="BD199" s="216"/>
      <c r="BE199" s="216"/>
      <c r="BF199" s="216"/>
      <c r="BG199" s="216"/>
      <c r="BH199" s="216"/>
      <c r="BI199" s="216"/>
      <c r="BJ199" s="187"/>
      <c r="BK199" s="187"/>
      <c r="BL199" s="187"/>
      <c r="BM199" s="187"/>
      <c r="BN199" s="187"/>
      <c r="BO199" s="187"/>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row>
    <row r="200" spans="1:256" s="5" customFormat="1" ht="12.75" customHeight="1" outlineLevel="2">
      <c r="A200" s="9"/>
      <c r="B200" s="9"/>
      <c r="C200" s="26"/>
      <c r="D200" s="682"/>
      <c r="E200" s="86">
        <v>1</v>
      </c>
      <c r="F200" s="27"/>
      <c r="G200" s="207"/>
      <c r="H200" s="68">
        <v>0</v>
      </c>
      <c r="I200" s="68">
        <v>0</v>
      </c>
      <c r="J200" s="68">
        <v>0</v>
      </c>
      <c r="K200" s="68">
        <v>0</v>
      </c>
      <c r="L200" s="68">
        <v>0</v>
      </c>
      <c r="M200" s="68">
        <v>0</v>
      </c>
      <c r="N200" s="68">
        <v>0</v>
      </c>
      <c r="O200" s="68">
        <v>0</v>
      </c>
      <c r="P200" s="68">
        <v>0</v>
      </c>
      <c r="Q200" s="68">
        <v>0</v>
      </c>
      <c r="R200" s="68"/>
      <c r="S200" s="103"/>
      <c r="T200" s="103"/>
      <c r="U200" s="103"/>
      <c r="V200" s="103"/>
      <c r="W200" s="103"/>
      <c r="X200" s="103"/>
      <c r="Y200" s="103"/>
      <c r="Z200" s="103"/>
      <c r="AA200" s="216"/>
      <c r="AB200" s="216"/>
      <c r="AC200" s="216"/>
      <c r="AD200" s="216"/>
      <c r="AE200" s="216"/>
      <c r="AF200" s="216"/>
      <c r="AG200" s="216"/>
      <c r="AH200" s="216"/>
      <c r="AI200" s="216"/>
      <c r="AJ200" s="216"/>
      <c r="AK200" s="216"/>
      <c r="AL200" s="216"/>
      <c r="AM200" s="216"/>
      <c r="AN200" s="216"/>
      <c r="AO200" s="216"/>
      <c r="AP200" s="216"/>
      <c r="AQ200" s="216"/>
      <c r="AR200" s="216"/>
      <c r="AS200" s="216"/>
      <c r="AT200" s="216"/>
      <c r="AU200" s="216"/>
      <c r="AV200" s="216"/>
      <c r="AW200" s="216"/>
      <c r="AX200" s="216"/>
      <c r="AY200" s="216"/>
      <c r="AZ200" s="216"/>
      <c r="BA200" s="216"/>
      <c r="BB200" s="216"/>
      <c r="BC200" s="216"/>
      <c r="BD200" s="216"/>
      <c r="BE200" s="216"/>
      <c r="BF200" s="216"/>
      <c r="BG200" s="216"/>
      <c r="BH200" s="216"/>
      <c r="BI200" s="216"/>
      <c r="BJ200" s="187"/>
      <c r="BK200" s="187"/>
      <c r="BL200" s="187"/>
      <c r="BM200" s="187"/>
      <c r="BN200" s="187"/>
      <c r="BO200" s="187"/>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row>
    <row r="201" spans="1:256" s="5" customFormat="1" ht="12.75" customHeight="1" outlineLevel="2">
      <c r="A201" s="9"/>
      <c r="B201" s="9"/>
      <c r="C201" s="26"/>
      <c r="D201" s="682"/>
      <c r="E201" s="86">
        <v>2</v>
      </c>
      <c r="F201" s="27"/>
      <c r="G201" s="208"/>
      <c r="H201" s="149"/>
      <c r="I201" s="68">
        <v>0</v>
      </c>
      <c r="J201" s="68">
        <v>0</v>
      </c>
      <c r="K201" s="68">
        <v>0</v>
      </c>
      <c r="L201" s="68">
        <v>0</v>
      </c>
      <c r="M201" s="68">
        <v>0</v>
      </c>
      <c r="N201" s="68">
        <v>0</v>
      </c>
      <c r="O201" s="68">
        <v>0</v>
      </c>
      <c r="P201" s="68">
        <v>0</v>
      </c>
      <c r="Q201" s="68">
        <v>0</v>
      </c>
      <c r="R201" s="68"/>
      <c r="S201" s="103"/>
      <c r="T201" s="103"/>
      <c r="U201" s="103"/>
      <c r="V201" s="103"/>
      <c r="W201" s="103"/>
      <c r="X201" s="103"/>
      <c r="Y201" s="103"/>
      <c r="Z201" s="103"/>
      <c r="AA201" s="216"/>
      <c r="AB201" s="216"/>
      <c r="AC201" s="216"/>
      <c r="AD201" s="216"/>
      <c r="AE201" s="216"/>
      <c r="AF201" s="216"/>
      <c r="AG201" s="216"/>
      <c r="AH201" s="216"/>
      <c r="AI201" s="216"/>
      <c r="AJ201" s="216"/>
      <c r="AK201" s="216"/>
      <c r="AL201" s="216"/>
      <c r="AM201" s="216"/>
      <c r="AN201" s="216"/>
      <c r="AO201" s="216"/>
      <c r="AP201" s="216"/>
      <c r="AQ201" s="216"/>
      <c r="AR201" s="216"/>
      <c r="AS201" s="216"/>
      <c r="AT201" s="216"/>
      <c r="AU201" s="216"/>
      <c r="AV201" s="216"/>
      <c r="AW201" s="216"/>
      <c r="AX201" s="216"/>
      <c r="AY201" s="216"/>
      <c r="AZ201" s="216"/>
      <c r="BA201" s="216"/>
      <c r="BB201" s="216"/>
      <c r="BC201" s="216"/>
      <c r="BD201" s="216"/>
      <c r="BE201" s="216"/>
      <c r="BF201" s="216"/>
      <c r="BG201" s="216"/>
      <c r="BH201" s="216"/>
      <c r="BI201" s="216"/>
      <c r="BJ201" s="187"/>
      <c r="BK201" s="187"/>
      <c r="BL201" s="187"/>
      <c r="BM201" s="187"/>
      <c r="BN201" s="187"/>
      <c r="BO201" s="187"/>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row>
    <row r="202" spans="1:256" s="5" customFormat="1" ht="12.75" customHeight="1" outlineLevel="2">
      <c r="A202" s="9"/>
      <c r="B202" s="9"/>
      <c r="C202" s="26"/>
      <c r="D202" s="682"/>
      <c r="E202" s="86">
        <v>3</v>
      </c>
      <c r="F202" s="27"/>
      <c r="G202" s="208"/>
      <c r="H202" s="150"/>
      <c r="I202" s="149"/>
      <c r="J202" s="68">
        <v>0</v>
      </c>
      <c r="K202" s="68">
        <v>0</v>
      </c>
      <c r="L202" s="68">
        <v>0</v>
      </c>
      <c r="M202" s="68">
        <v>0</v>
      </c>
      <c r="N202" s="68">
        <v>0</v>
      </c>
      <c r="O202" s="68">
        <v>0</v>
      </c>
      <c r="P202" s="68">
        <v>0</v>
      </c>
      <c r="Q202" s="68">
        <v>0</v>
      </c>
      <c r="R202" s="68"/>
      <c r="S202" s="103"/>
      <c r="T202" s="103"/>
      <c r="U202" s="103"/>
      <c r="V202" s="103"/>
      <c r="W202" s="103"/>
      <c r="X202" s="103"/>
      <c r="Y202" s="103"/>
      <c r="Z202" s="103"/>
      <c r="AA202" s="216"/>
      <c r="AB202" s="216"/>
      <c r="AC202" s="216"/>
      <c r="AD202" s="216"/>
      <c r="AE202" s="216"/>
      <c r="AF202" s="216"/>
      <c r="AG202" s="216"/>
      <c r="AH202" s="216"/>
      <c r="AI202" s="216"/>
      <c r="AJ202" s="216"/>
      <c r="AK202" s="216"/>
      <c r="AL202" s="216"/>
      <c r="AM202" s="216"/>
      <c r="AN202" s="216"/>
      <c r="AO202" s="216"/>
      <c r="AP202" s="216"/>
      <c r="AQ202" s="216"/>
      <c r="AR202" s="216"/>
      <c r="AS202" s="216"/>
      <c r="AT202" s="216"/>
      <c r="AU202" s="216"/>
      <c r="AV202" s="216"/>
      <c r="AW202" s="216"/>
      <c r="AX202" s="216"/>
      <c r="AY202" s="216"/>
      <c r="AZ202" s="216"/>
      <c r="BA202" s="216"/>
      <c r="BB202" s="216"/>
      <c r="BC202" s="216"/>
      <c r="BD202" s="216"/>
      <c r="BE202" s="216"/>
      <c r="BF202" s="216"/>
      <c r="BG202" s="216"/>
      <c r="BH202" s="216"/>
      <c r="BI202" s="216"/>
      <c r="BJ202" s="187"/>
      <c r="BK202" s="187"/>
      <c r="BL202" s="187"/>
      <c r="BM202" s="187"/>
      <c r="BN202" s="187"/>
      <c r="BO202" s="187"/>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row>
    <row r="203" spans="1:256" s="5" customFormat="1" ht="12.75" customHeight="1" outlineLevel="2">
      <c r="A203" s="9"/>
      <c r="B203" s="9"/>
      <c r="C203" s="26"/>
      <c r="D203" s="682"/>
      <c r="E203" s="86">
        <v>4</v>
      </c>
      <c r="F203" s="27"/>
      <c r="G203" s="208"/>
      <c r="H203" s="150"/>
      <c r="I203" s="150"/>
      <c r="J203" s="149"/>
      <c r="K203" s="68">
        <v>0</v>
      </c>
      <c r="L203" s="68">
        <v>0</v>
      </c>
      <c r="M203" s="68">
        <v>0</v>
      </c>
      <c r="N203" s="68">
        <v>0</v>
      </c>
      <c r="O203" s="68">
        <v>0</v>
      </c>
      <c r="P203" s="68">
        <v>0</v>
      </c>
      <c r="Q203" s="68">
        <v>0</v>
      </c>
      <c r="R203" s="68"/>
      <c r="S203" s="103"/>
      <c r="T203" s="103"/>
      <c r="U203" s="103"/>
      <c r="V203" s="103"/>
      <c r="W203" s="103"/>
      <c r="X203" s="103"/>
      <c r="Y203" s="103"/>
      <c r="Z203" s="103"/>
      <c r="AA203" s="216"/>
      <c r="AB203" s="216"/>
      <c r="AC203" s="216"/>
      <c r="AD203" s="216"/>
      <c r="AE203" s="216"/>
      <c r="AF203" s="216"/>
      <c r="AG203" s="216"/>
      <c r="AH203" s="216"/>
      <c r="AI203" s="216"/>
      <c r="AJ203" s="216"/>
      <c r="AK203" s="216"/>
      <c r="AL203" s="216"/>
      <c r="AM203" s="216"/>
      <c r="AN203" s="216"/>
      <c r="AO203" s="216"/>
      <c r="AP203" s="216"/>
      <c r="AQ203" s="216"/>
      <c r="AR203" s="216"/>
      <c r="AS203" s="216"/>
      <c r="AT203" s="216"/>
      <c r="AU203" s="216"/>
      <c r="AV203" s="216"/>
      <c r="AW203" s="216"/>
      <c r="AX203" s="216"/>
      <c r="AY203" s="216"/>
      <c r="AZ203" s="216"/>
      <c r="BA203" s="216"/>
      <c r="BB203" s="216"/>
      <c r="BC203" s="216"/>
      <c r="BD203" s="216"/>
      <c r="BE203" s="216"/>
      <c r="BF203" s="216"/>
      <c r="BG203" s="216"/>
      <c r="BH203" s="216"/>
      <c r="BI203" s="216"/>
      <c r="BJ203" s="187"/>
      <c r="BK203" s="187"/>
      <c r="BL203" s="187"/>
      <c r="BM203" s="187"/>
      <c r="BN203" s="187"/>
      <c r="BO203" s="187"/>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row>
    <row r="204" spans="1:256" s="5" customFormat="1" ht="12.75" customHeight="1" outlineLevel="2">
      <c r="A204" s="9"/>
      <c r="B204" s="9"/>
      <c r="C204" s="26"/>
      <c r="D204" s="682"/>
      <c r="E204" s="86">
        <v>5</v>
      </c>
      <c r="F204" s="27"/>
      <c r="G204" s="208"/>
      <c r="H204" s="150"/>
      <c r="I204" s="150"/>
      <c r="J204" s="150"/>
      <c r="K204" s="149"/>
      <c r="L204" s="68">
        <v>0</v>
      </c>
      <c r="M204" s="68">
        <v>0</v>
      </c>
      <c r="N204" s="68">
        <v>0</v>
      </c>
      <c r="O204" s="68">
        <v>0</v>
      </c>
      <c r="P204" s="68">
        <v>0</v>
      </c>
      <c r="Q204" s="68">
        <v>0</v>
      </c>
      <c r="R204" s="68"/>
      <c r="S204" s="103"/>
      <c r="T204" s="103"/>
      <c r="U204" s="103"/>
      <c r="V204" s="103"/>
      <c r="W204" s="103"/>
      <c r="X204" s="103"/>
      <c r="Y204" s="103"/>
      <c r="Z204" s="103"/>
      <c r="AA204" s="216"/>
      <c r="AB204" s="216"/>
      <c r="AC204" s="216"/>
      <c r="AD204" s="216"/>
      <c r="AE204" s="216"/>
      <c r="AF204" s="216"/>
      <c r="AG204" s="216"/>
      <c r="AH204" s="216"/>
      <c r="AI204" s="216"/>
      <c r="AJ204" s="216"/>
      <c r="AK204" s="216"/>
      <c r="AL204" s="216"/>
      <c r="AM204" s="216"/>
      <c r="AN204" s="216"/>
      <c r="AO204" s="216"/>
      <c r="AP204" s="216"/>
      <c r="AQ204" s="216"/>
      <c r="AR204" s="216"/>
      <c r="AS204" s="216"/>
      <c r="AT204" s="216"/>
      <c r="AU204" s="216"/>
      <c r="AV204" s="216"/>
      <c r="AW204" s="216"/>
      <c r="AX204" s="216"/>
      <c r="AY204" s="216"/>
      <c r="AZ204" s="216"/>
      <c r="BA204" s="216"/>
      <c r="BB204" s="216"/>
      <c r="BC204" s="216"/>
      <c r="BD204" s="216"/>
      <c r="BE204" s="216"/>
      <c r="BF204" s="216"/>
      <c r="BG204" s="216"/>
      <c r="BH204" s="216"/>
      <c r="BI204" s="216"/>
      <c r="BJ204" s="187"/>
      <c r="BK204" s="187"/>
      <c r="BL204" s="187"/>
      <c r="BM204" s="187"/>
      <c r="BN204" s="187"/>
      <c r="BO204" s="187"/>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row>
    <row r="205" spans="1:256" s="5" customFormat="1" ht="12.75" customHeight="1" outlineLevel="2">
      <c r="A205" s="9"/>
      <c r="B205" s="9"/>
      <c r="C205" s="26"/>
      <c r="D205" s="682"/>
      <c r="E205" s="86">
        <v>6</v>
      </c>
      <c r="F205" s="27"/>
      <c r="G205" s="208"/>
      <c r="H205" s="150"/>
      <c r="I205" s="150"/>
      <c r="J205" s="150"/>
      <c r="K205" s="150"/>
      <c r="L205" s="149"/>
      <c r="M205" s="68">
        <v>0</v>
      </c>
      <c r="N205" s="68">
        <v>0</v>
      </c>
      <c r="O205" s="68">
        <v>0</v>
      </c>
      <c r="P205" s="68">
        <v>0</v>
      </c>
      <c r="Q205" s="68">
        <v>0</v>
      </c>
      <c r="R205" s="68"/>
      <c r="S205" s="103"/>
      <c r="T205" s="103"/>
      <c r="U205" s="103"/>
      <c r="V205" s="103"/>
      <c r="W205" s="103"/>
      <c r="X205" s="103"/>
      <c r="Y205" s="103"/>
      <c r="Z205" s="103"/>
      <c r="AA205" s="216"/>
      <c r="AB205" s="216"/>
      <c r="AC205" s="216"/>
      <c r="AD205" s="216"/>
      <c r="AE205" s="216"/>
      <c r="AF205" s="216"/>
      <c r="AG205" s="216"/>
      <c r="AH205" s="216"/>
      <c r="AI205" s="216"/>
      <c r="AJ205" s="216"/>
      <c r="AK205" s="216"/>
      <c r="AL205" s="216"/>
      <c r="AM205" s="216"/>
      <c r="AN205" s="216"/>
      <c r="AO205" s="216"/>
      <c r="AP205" s="216"/>
      <c r="AQ205" s="216"/>
      <c r="AR205" s="216"/>
      <c r="AS205" s="216"/>
      <c r="AT205" s="216"/>
      <c r="AU205" s="216"/>
      <c r="AV205" s="216"/>
      <c r="AW205" s="216"/>
      <c r="AX205" s="216"/>
      <c r="AY205" s="216"/>
      <c r="AZ205" s="216"/>
      <c r="BA205" s="216"/>
      <c r="BB205" s="216"/>
      <c r="BC205" s="216"/>
      <c r="BD205" s="216"/>
      <c r="BE205" s="216"/>
      <c r="BF205" s="216"/>
      <c r="BG205" s="216"/>
      <c r="BH205" s="216"/>
      <c r="BI205" s="216"/>
      <c r="BJ205" s="187"/>
      <c r="BK205" s="187"/>
      <c r="BL205" s="187"/>
      <c r="BM205" s="187"/>
      <c r="BN205" s="187"/>
      <c r="BO205" s="187"/>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row>
    <row r="206" spans="1:256" s="5" customFormat="1" ht="12.75" customHeight="1" outlineLevel="2">
      <c r="A206" s="9"/>
      <c r="B206" s="9"/>
      <c r="C206" s="26"/>
      <c r="D206" s="682"/>
      <c r="E206" s="86">
        <v>7</v>
      </c>
      <c r="F206" s="27"/>
      <c r="G206" s="208"/>
      <c r="H206" s="150"/>
      <c r="I206" s="150"/>
      <c r="J206" s="150"/>
      <c r="K206" s="150"/>
      <c r="L206" s="150"/>
      <c r="M206" s="149"/>
      <c r="N206" s="68">
        <v>0</v>
      </c>
      <c r="O206" s="68">
        <v>0</v>
      </c>
      <c r="P206" s="68">
        <v>0</v>
      </c>
      <c r="Q206" s="68">
        <v>0</v>
      </c>
      <c r="R206" s="68"/>
      <c r="S206" s="103"/>
      <c r="T206" s="103"/>
      <c r="U206" s="103"/>
      <c r="V206" s="103"/>
      <c r="W206" s="103"/>
      <c r="X206" s="103"/>
      <c r="Y206" s="103"/>
      <c r="Z206" s="103"/>
      <c r="AA206" s="216"/>
      <c r="AB206" s="216"/>
      <c r="AC206" s="216"/>
      <c r="AD206" s="216"/>
      <c r="AE206" s="216"/>
      <c r="AF206" s="216"/>
      <c r="AG206" s="216"/>
      <c r="AH206" s="216"/>
      <c r="AI206" s="216"/>
      <c r="AJ206" s="216"/>
      <c r="AK206" s="216"/>
      <c r="AL206" s="216"/>
      <c r="AM206" s="216"/>
      <c r="AN206" s="216"/>
      <c r="AO206" s="216"/>
      <c r="AP206" s="216"/>
      <c r="AQ206" s="216"/>
      <c r="AR206" s="216"/>
      <c r="AS206" s="216"/>
      <c r="AT206" s="216"/>
      <c r="AU206" s="216"/>
      <c r="AV206" s="216"/>
      <c r="AW206" s="216"/>
      <c r="AX206" s="216"/>
      <c r="AY206" s="216"/>
      <c r="AZ206" s="216"/>
      <c r="BA206" s="216"/>
      <c r="BB206" s="216"/>
      <c r="BC206" s="216"/>
      <c r="BD206" s="216"/>
      <c r="BE206" s="216"/>
      <c r="BF206" s="216"/>
      <c r="BG206" s="216"/>
      <c r="BH206" s="216"/>
      <c r="BI206" s="216"/>
      <c r="BJ206" s="187"/>
      <c r="BK206" s="187"/>
      <c r="BL206" s="187"/>
      <c r="BM206" s="187"/>
      <c r="BN206" s="187"/>
      <c r="BO206" s="187"/>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row>
    <row r="207" spans="1:256" s="5" customFormat="1" ht="12.75" customHeight="1" outlineLevel="2">
      <c r="A207" s="9"/>
      <c r="B207" s="9"/>
      <c r="C207" s="26"/>
      <c r="D207" s="682"/>
      <c r="E207" s="86">
        <v>8</v>
      </c>
      <c r="F207" s="27"/>
      <c r="G207" s="208"/>
      <c r="H207" s="150"/>
      <c r="I207" s="150"/>
      <c r="J207" s="150"/>
      <c r="K207" s="150"/>
      <c r="L207" s="150"/>
      <c r="M207" s="150"/>
      <c r="N207" s="149"/>
      <c r="O207" s="68">
        <v>0</v>
      </c>
      <c r="P207" s="68">
        <v>0</v>
      </c>
      <c r="Q207" s="68">
        <v>0</v>
      </c>
      <c r="R207" s="68"/>
      <c r="S207" s="103"/>
      <c r="T207" s="103"/>
      <c r="U207" s="103"/>
      <c r="V207" s="103"/>
      <c r="W207" s="103"/>
      <c r="X207" s="103"/>
      <c r="Y207" s="103"/>
      <c r="Z207" s="103"/>
      <c r="AA207" s="216"/>
      <c r="AB207" s="216"/>
      <c r="AC207" s="216"/>
      <c r="AD207" s="216"/>
      <c r="AE207" s="216"/>
      <c r="AF207" s="216"/>
      <c r="AG207" s="216"/>
      <c r="AH207" s="216"/>
      <c r="AI207" s="216"/>
      <c r="AJ207" s="216"/>
      <c r="AK207" s="216"/>
      <c r="AL207" s="216"/>
      <c r="AM207" s="216"/>
      <c r="AN207" s="216"/>
      <c r="AO207" s="216"/>
      <c r="AP207" s="216"/>
      <c r="AQ207" s="216"/>
      <c r="AR207" s="216"/>
      <c r="AS207" s="216"/>
      <c r="AT207" s="216"/>
      <c r="AU207" s="216"/>
      <c r="AV207" s="216"/>
      <c r="AW207" s="216"/>
      <c r="AX207" s="216"/>
      <c r="AY207" s="216"/>
      <c r="AZ207" s="216"/>
      <c r="BA207" s="216"/>
      <c r="BB207" s="216"/>
      <c r="BC207" s="216"/>
      <c r="BD207" s="216"/>
      <c r="BE207" s="216"/>
      <c r="BF207" s="216"/>
      <c r="BG207" s="216"/>
      <c r="BH207" s="216"/>
      <c r="BI207" s="216"/>
      <c r="BJ207" s="187"/>
      <c r="BK207" s="187"/>
      <c r="BL207" s="187"/>
      <c r="BM207" s="187"/>
      <c r="BN207" s="187"/>
      <c r="BO207" s="18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row>
    <row r="208" spans="1:256" s="5" customFormat="1" ht="12.75" customHeight="1" outlineLevel="2">
      <c r="A208" s="9"/>
      <c r="B208" s="9"/>
      <c r="C208" s="26"/>
      <c r="D208" s="682"/>
      <c r="E208" s="86">
        <v>9</v>
      </c>
      <c r="F208" s="27"/>
      <c r="G208" s="208"/>
      <c r="H208" s="150"/>
      <c r="I208" s="150"/>
      <c r="J208" s="150"/>
      <c r="K208" s="150"/>
      <c r="L208" s="150"/>
      <c r="M208" s="150"/>
      <c r="N208" s="150"/>
      <c r="O208" s="149"/>
      <c r="P208" s="68">
        <v>0</v>
      </c>
      <c r="Q208" s="68">
        <v>0</v>
      </c>
      <c r="R208" s="68"/>
      <c r="S208" s="103"/>
      <c r="T208" s="103"/>
      <c r="U208" s="103"/>
      <c r="V208" s="103"/>
      <c r="W208" s="103"/>
      <c r="X208" s="103"/>
      <c r="Y208" s="103"/>
      <c r="Z208" s="103"/>
      <c r="AA208" s="216"/>
      <c r="AB208" s="216"/>
      <c r="AC208" s="216"/>
      <c r="AD208" s="216"/>
      <c r="AE208" s="216"/>
      <c r="AF208" s="216"/>
      <c r="AG208" s="216"/>
      <c r="AH208" s="216"/>
      <c r="AI208" s="216"/>
      <c r="AJ208" s="216"/>
      <c r="AK208" s="216"/>
      <c r="AL208" s="216"/>
      <c r="AM208" s="216"/>
      <c r="AN208" s="216"/>
      <c r="AO208" s="216"/>
      <c r="AP208" s="216"/>
      <c r="AQ208" s="216"/>
      <c r="AR208" s="216"/>
      <c r="AS208" s="216"/>
      <c r="AT208" s="216"/>
      <c r="AU208" s="216"/>
      <c r="AV208" s="216"/>
      <c r="AW208" s="216"/>
      <c r="AX208" s="216"/>
      <c r="AY208" s="216"/>
      <c r="AZ208" s="216"/>
      <c r="BA208" s="216"/>
      <c r="BB208" s="216"/>
      <c r="BC208" s="216"/>
      <c r="BD208" s="216"/>
      <c r="BE208" s="216"/>
      <c r="BF208" s="216"/>
      <c r="BG208" s="216"/>
      <c r="BH208" s="216"/>
      <c r="BI208" s="216"/>
      <c r="BJ208" s="219"/>
      <c r="BK208" s="187"/>
      <c r="BL208" s="187"/>
      <c r="BM208" s="187"/>
      <c r="BN208" s="187"/>
      <c r="BO208" s="187"/>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row>
    <row r="209" spans="1:256" s="5" customFormat="1" ht="12.75" customHeight="1" outlineLevel="2">
      <c r="A209" s="9"/>
      <c r="B209" s="9"/>
      <c r="C209" s="26"/>
      <c r="D209" s="682"/>
      <c r="E209" s="86">
        <v>10</v>
      </c>
      <c r="F209" s="27"/>
      <c r="G209" s="208"/>
      <c r="H209" s="150"/>
      <c r="I209" s="150"/>
      <c r="J209" s="150"/>
      <c r="K209" s="150"/>
      <c r="L209" s="150"/>
      <c r="M209" s="150"/>
      <c r="N209" s="150"/>
      <c r="O209" s="150"/>
      <c r="P209" s="149"/>
      <c r="Q209" s="68">
        <v>0</v>
      </c>
      <c r="R209" s="68"/>
      <c r="S209" s="103"/>
      <c r="T209" s="103"/>
      <c r="U209" s="103"/>
      <c r="V209" s="103"/>
      <c r="W209" s="103"/>
      <c r="X209" s="103"/>
      <c r="Y209" s="103"/>
      <c r="Z209" s="103"/>
      <c r="AA209" s="216"/>
      <c r="AB209" s="216"/>
      <c r="AC209" s="216"/>
      <c r="AD209" s="216"/>
      <c r="AE209" s="216"/>
      <c r="AF209" s="216"/>
      <c r="AG209" s="216"/>
      <c r="AH209" s="216"/>
      <c r="AI209" s="216"/>
      <c r="AJ209" s="216"/>
      <c r="AK209" s="216"/>
      <c r="AL209" s="216"/>
      <c r="AM209" s="216"/>
      <c r="AN209" s="216"/>
      <c r="AO209" s="216"/>
      <c r="AP209" s="216"/>
      <c r="AQ209" s="216"/>
      <c r="AR209" s="216"/>
      <c r="AS209" s="216"/>
      <c r="AT209" s="216"/>
      <c r="AU209" s="216"/>
      <c r="AV209" s="216"/>
      <c r="AW209" s="216"/>
      <c r="AX209" s="216"/>
      <c r="AY209" s="216"/>
      <c r="AZ209" s="216"/>
      <c r="BA209" s="216"/>
      <c r="BB209" s="216"/>
      <c r="BC209" s="216"/>
      <c r="BD209" s="216"/>
      <c r="BE209" s="216"/>
      <c r="BF209" s="216"/>
      <c r="BG209" s="216"/>
      <c r="BH209" s="216"/>
      <c r="BI209" s="216"/>
      <c r="BJ209" s="187"/>
      <c r="BK209" s="187"/>
      <c r="BL209" s="187"/>
      <c r="BM209" s="187"/>
      <c r="BN209" s="187"/>
      <c r="BO209" s="187"/>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row>
    <row r="210" spans="1:256" s="5" customFormat="1" ht="12.75" customHeight="1" outlineLevel="2">
      <c r="A210" s="9"/>
      <c r="B210" s="9"/>
      <c r="C210" s="26"/>
      <c r="D210" s="682"/>
      <c r="E210" s="87">
        <v>11</v>
      </c>
      <c r="F210" s="27"/>
      <c r="G210" s="208"/>
      <c r="H210" s="150"/>
      <c r="I210" s="150"/>
      <c r="J210" s="150"/>
      <c r="K210" s="150"/>
      <c r="L210" s="150"/>
      <c r="M210" s="150"/>
      <c r="N210" s="150"/>
      <c r="O210" s="150"/>
      <c r="P210" s="189"/>
      <c r="Q210" s="149"/>
      <c r="R210" s="68"/>
      <c r="S210" s="103"/>
      <c r="T210" s="103"/>
      <c r="U210" s="103"/>
      <c r="V210" s="103"/>
      <c r="W210" s="103"/>
      <c r="X210" s="103"/>
      <c r="Y210" s="103"/>
      <c r="Z210" s="103"/>
      <c r="AA210" s="216"/>
      <c r="AB210" s="216"/>
      <c r="AC210" s="216"/>
      <c r="AD210" s="216"/>
      <c r="AE210" s="216"/>
      <c r="AF210" s="216"/>
      <c r="AG210" s="216"/>
      <c r="AH210" s="216"/>
      <c r="AI210" s="216"/>
      <c r="AJ210" s="216"/>
      <c r="AK210" s="216"/>
      <c r="AL210" s="216"/>
      <c r="AM210" s="216"/>
      <c r="AN210" s="216"/>
      <c r="AO210" s="216"/>
      <c r="AP210" s="216"/>
      <c r="AQ210" s="216"/>
      <c r="AR210" s="216"/>
      <c r="AS210" s="216"/>
      <c r="AT210" s="216"/>
      <c r="AU210" s="216"/>
      <c r="AV210" s="216"/>
      <c r="AW210" s="216"/>
      <c r="AX210" s="216"/>
      <c r="AY210" s="216"/>
      <c r="AZ210" s="216"/>
      <c r="BA210" s="216"/>
      <c r="BB210" s="216"/>
      <c r="BC210" s="216"/>
      <c r="BD210" s="216"/>
      <c r="BE210" s="216"/>
      <c r="BF210" s="216"/>
      <c r="BG210" s="216"/>
      <c r="BH210" s="216"/>
      <c r="BI210" s="216"/>
      <c r="BJ210" s="187"/>
      <c r="BK210" s="187"/>
      <c r="BL210" s="187"/>
      <c r="BM210" s="187"/>
      <c r="BN210" s="187"/>
      <c r="BO210" s="187"/>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row>
    <row r="211" spans="1:256" s="5" customFormat="1" outlineLevel="1">
      <c r="A211" s="9"/>
      <c r="B211" s="9"/>
      <c r="C211" s="26">
        <v>0</v>
      </c>
      <c r="D211" s="9"/>
      <c r="E211" s="9"/>
      <c r="F211" s="23"/>
      <c r="G211" s="209">
        <v>0</v>
      </c>
      <c r="H211" s="166">
        <v>0</v>
      </c>
      <c r="I211" s="166">
        <v>0</v>
      </c>
      <c r="J211" s="166">
        <v>0</v>
      </c>
      <c r="K211" s="166">
        <v>0</v>
      </c>
      <c r="L211" s="166">
        <v>0</v>
      </c>
      <c r="M211" s="166">
        <v>0</v>
      </c>
      <c r="N211" s="166">
        <v>0</v>
      </c>
      <c r="O211" s="166">
        <v>0</v>
      </c>
      <c r="P211" s="166">
        <v>0</v>
      </c>
      <c r="Q211" s="166">
        <v>0</v>
      </c>
      <c r="R211" s="64"/>
      <c r="S211" s="102"/>
      <c r="T211" s="102"/>
      <c r="U211" s="102"/>
      <c r="V211" s="102"/>
      <c r="W211" s="102"/>
      <c r="X211" s="102"/>
      <c r="Y211" s="102"/>
      <c r="Z211" s="102"/>
      <c r="AA211" s="217"/>
      <c r="AB211" s="217"/>
      <c r="AC211" s="217"/>
      <c r="AD211" s="217"/>
      <c r="AE211" s="217"/>
      <c r="AF211" s="217"/>
      <c r="AG211" s="217"/>
      <c r="AH211" s="217"/>
      <c r="AI211" s="217"/>
      <c r="AJ211" s="217"/>
      <c r="AK211" s="217"/>
      <c r="AL211" s="217"/>
      <c r="AM211" s="217"/>
      <c r="AN211" s="217"/>
      <c r="AO211" s="217"/>
      <c r="AP211" s="217"/>
      <c r="AQ211" s="217"/>
      <c r="AR211" s="217"/>
      <c r="AS211" s="217"/>
      <c r="AT211" s="217"/>
      <c r="AU211" s="217"/>
      <c r="AV211" s="217"/>
      <c r="AW211" s="217"/>
      <c r="AX211" s="217"/>
      <c r="AY211" s="217"/>
      <c r="AZ211" s="217"/>
      <c r="BA211" s="217"/>
      <c r="BB211" s="217"/>
      <c r="BC211" s="217"/>
      <c r="BD211" s="217"/>
      <c r="BE211" s="217"/>
      <c r="BF211" s="217"/>
      <c r="BG211" s="217"/>
      <c r="BH211" s="217"/>
      <c r="BI211" s="217"/>
      <c r="BJ211" s="187"/>
      <c r="BK211" s="187"/>
      <c r="BL211" s="187"/>
      <c r="BM211" s="187"/>
      <c r="BN211" s="187"/>
      <c r="BO211" s="187"/>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row>
    <row r="212" spans="1:256" s="5" customFormat="1" ht="12.75" customHeight="1" outlineLevel="2">
      <c r="A212" s="9"/>
      <c r="B212" s="32">
        <v>0</v>
      </c>
      <c r="C212" s="33"/>
      <c r="D212" s="34" t="s">
        <v>67</v>
      </c>
      <c r="E212" s="33"/>
      <c r="F212" s="35"/>
      <c r="G212" s="205">
        <v>0</v>
      </c>
      <c r="H212" s="67">
        <v>0</v>
      </c>
      <c r="I212" s="67">
        <v>0</v>
      </c>
      <c r="J212" s="67">
        <v>0</v>
      </c>
      <c r="K212" s="67">
        <v>0</v>
      </c>
      <c r="L212" s="67">
        <v>0</v>
      </c>
      <c r="M212" s="67">
        <v>0</v>
      </c>
      <c r="N212" s="67">
        <v>0</v>
      </c>
      <c r="O212" s="67">
        <v>0</v>
      </c>
      <c r="P212" s="67">
        <v>0</v>
      </c>
      <c r="Q212" s="67">
        <v>0</v>
      </c>
      <c r="R212" s="67"/>
      <c r="S212" s="103"/>
      <c r="T212" s="103"/>
      <c r="U212" s="103"/>
      <c r="V212" s="103"/>
      <c r="W212" s="103"/>
      <c r="X212" s="103"/>
      <c r="Y212" s="103"/>
      <c r="Z212" s="103"/>
      <c r="AA212" s="216"/>
      <c r="AB212" s="216"/>
      <c r="AC212" s="216"/>
      <c r="AD212" s="216"/>
      <c r="AE212" s="216"/>
      <c r="AF212" s="216"/>
      <c r="AG212" s="216"/>
      <c r="AH212" s="216"/>
      <c r="AI212" s="216"/>
      <c r="AJ212" s="216"/>
      <c r="AK212" s="216"/>
      <c r="AL212" s="216"/>
      <c r="AM212" s="216"/>
      <c r="AN212" s="216"/>
      <c r="AO212" s="216"/>
      <c r="AP212" s="216"/>
      <c r="AQ212" s="216"/>
      <c r="AR212" s="216"/>
      <c r="AS212" s="216"/>
      <c r="AT212" s="216"/>
      <c r="AU212" s="216"/>
      <c r="AV212" s="216"/>
      <c r="AW212" s="216"/>
      <c r="AX212" s="216"/>
      <c r="AY212" s="216"/>
      <c r="AZ212" s="216"/>
      <c r="BA212" s="216"/>
      <c r="BB212" s="216"/>
      <c r="BC212" s="216"/>
      <c r="BD212" s="216"/>
      <c r="BE212" s="216"/>
      <c r="BF212" s="216"/>
      <c r="BG212" s="216"/>
      <c r="BH212" s="216"/>
      <c r="BI212" s="216"/>
      <c r="BJ212" s="187"/>
      <c r="BK212" s="187"/>
      <c r="BL212" s="187"/>
      <c r="BM212" s="187"/>
      <c r="BN212" s="187"/>
      <c r="BO212" s="187"/>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row>
    <row r="213" spans="1:256" s="5" customFormat="1" ht="12.75" customHeight="1" outlineLevel="2">
      <c r="A213" s="9"/>
      <c r="B213" s="9"/>
      <c r="C213" s="26"/>
      <c r="D213" s="681" t="s">
        <v>84</v>
      </c>
      <c r="E213" s="86">
        <v>0</v>
      </c>
      <c r="F213" s="27"/>
      <c r="G213" s="206"/>
      <c r="H213" s="68"/>
      <c r="I213" s="68"/>
      <c r="J213" s="68"/>
      <c r="K213" s="68"/>
      <c r="L213" s="68"/>
      <c r="M213" s="68"/>
      <c r="N213" s="68"/>
      <c r="O213" s="68"/>
      <c r="P213" s="68"/>
      <c r="Q213" s="68"/>
      <c r="R213" s="68"/>
      <c r="S213" s="103"/>
      <c r="T213" s="103"/>
      <c r="U213" s="103"/>
      <c r="V213" s="103"/>
      <c r="W213" s="103"/>
      <c r="X213" s="103"/>
      <c r="Y213" s="103"/>
      <c r="Z213" s="103"/>
      <c r="AA213" s="216"/>
      <c r="AB213" s="216"/>
      <c r="AC213" s="216"/>
      <c r="AD213" s="216"/>
      <c r="AE213" s="216"/>
      <c r="AF213" s="216"/>
      <c r="AG213" s="216"/>
      <c r="AH213" s="216"/>
      <c r="AI213" s="216"/>
      <c r="AJ213" s="216"/>
      <c r="AK213" s="216"/>
      <c r="AL213" s="216"/>
      <c r="AM213" s="216"/>
      <c r="AN213" s="216"/>
      <c r="AO213" s="216"/>
      <c r="AP213" s="216"/>
      <c r="AQ213" s="216"/>
      <c r="AR213" s="216"/>
      <c r="AS213" s="216"/>
      <c r="AT213" s="216"/>
      <c r="AU213" s="216"/>
      <c r="AV213" s="216"/>
      <c r="AW213" s="216"/>
      <c r="AX213" s="216"/>
      <c r="AY213" s="216"/>
      <c r="AZ213" s="216"/>
      <c r="BA213" s="216"/>
      <c r="BB213" s="216"/>
      <c r="BC213" s="216"/>
      <c r="BD213" s="216"/>
      <c r="BE213" s="216"/>
      <c r="BF213" s="216"/>
      <c r="BG213" s="216"/>
      <c r="BH213" s="216"/>
      <c r="BI213" s="216"/>
      <c r="BJ213" s="187"/>
      <c r="BK213" s="187"/>
      <c r="BL213" s="187"/>
      <c r="BM213" s="187"/>
      <c r="BN213" s="187"/>
      <c r="BO213" s="187"/>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row>
    <row r="214" spans="1:256" s="5" customFormat="1" ht="12.75" customHeight="1" outlineLevel="2">
      <c r="A214" s="9"/>
      <c r="B214" s="9"/>
      <c r="C214" s="26"/>
      <c r="D214" s="682"/>
      <c r="E214" s="86">
        <v>1</v>
      </c>
      <c r="F214" s="27"/>
      <c r="G214" s="207"/>
      <c r="H214" s="68">
        <v>0</v>
      </c>
      <c r="I214" s="68">
        <v>0</v>
      </c>
      <c r="J214" s="68">
        <v>0</v>
      </c>
      <c r="K214" s="68">
        <v>0</v>
      </c>
      <c r="L214" s="68">
        <v>0</v>
      </c>
      <c r="M214" s="68">
        <v>0</v>
      </c>
      <c r="N214" s="68">
        <v>0</v>
      </c>
      <c r="O214" s="68">
        <v>0</v>
      </c>
      <c r="P214" s="68">
        <v>0</v>
      </c>
      <c r="Q214" s="68">
        <v>0</v>
      </c>
      <c r="R214" s="68"/>
      <c r="S214" s="103"/>
      <c r="T214" s="103"/>
      <c r="U214" s="103"/>
      <c r="V214" s="103"/>
      <c r="W214" s="103"/>
      <c r="X214" s="103"/>
      <c r="Y214" s="103"/>
      <c r="Z214" s="103"/>
      <c r="AA214" s="216"/>
      <c r="AB214" s="216"/>
      <c r="AC214" s="216"/>
      <c r="AD214" s="216"/>
      <c r="AE214" s="216"/>
      <c r="AF214" s="216"/>
      <c r="AG214" s="216"/>
      <c r="AH214" s="216"/>
      <c r="AI214" s="216"/>
      <c r="AJ214" s="216"/>
      <c r="AK214" s="216"/>
      <c r="AL214" s="216"/>
      <c r="AM214" s="216"/>
      <c r="AN214" s="216"/>
      <c r="AO214" s="216"/>
      <c r="AP214" s="216"/>
      <c r="AQ214" s="216"/>
      <c r="AR214" s="216"/>
      <c r="AS214" s="216"/>
      <c r="AT214" s="216"/>
      <c r="AU214" s="216"/>
      <c r="AV214" s="216"/>
      <c r="AW214" s="216"/>
      <c r="AX214" s="216"/>
      <c r="AY214" s="216"/>
      <c r="AZ214" s="216"/>
      <c r="BA214" s="216"/>
      <c r="BB214" s="216"/>
      <c r="BC214" s="216"/>
      <c r="BD214" s="216"/>
      <c r="BE214" s="216"/>
      <c r="BF214" s="216"/>
      <c r="BG214" s="216"/>
      <c r="BH214" s="216"/>
      <c r="BI214" s="216"/>
      <c r="BJ214" s="187"/>
      <c r="BK214" s="187"/>
      <c r="BL214" s="187"/>
      <c r="BM214" s="187"/>
      <c r="BN214" s="187"/>
      <c r="BO214" s="187"/>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row>
    <row r="215" spans="1:256" s="5" customFormat="1" ht="12.75" customHeight="1" outlineLevel="2">
      <c r="A215" s="9"/>
      <c r="B215" s="9"/>
      <c r="C215" s="26"/>
      <c r="D215" s="682"/>
      <c r="E215" s="86">
        <v>2</v>
      </c>
      <c r="F215" s="27"/>
      <c r="G215" s="208"/>
      <c r="H215" s="149"/>
      <c r="I215" s="68">
        <v>0</v>
      </c>
      <c r="J215" s="68">
        <v>0</v>
      </c>
      <c r="K215" s="68">
        <v>0</v>
      </c>
      <c r="L215" s="68">
        <v>0</v>
      </c>
      <c r="M215" s="68">
        <v>0</v>
      </c>
      <c r="N215" s="68">
        <v>0</v>
      </c>
      <c r="O215" s="68">
        <v>0</v>
      </c>
      <c r="P215" s="68">
        <v>0</v>
      </c>
      <c r="Q215" s="68">
        <v>0</v>
      </c>
      <c r="R215" s="68"/>
      <c r="S215" s="103"/>
      <c r="T215" s="103"/>
      <c r="U215" s="103"/>
      <c r="V215" s="103"/>
      <c r="W215" s="103"/>
      <c r="X215" s="103"/>
      <c r="Y215" s="103"/>
      <c r="Z215" s="103"/>
      <c r="AA215" s="216"/>
      <c r="AB215" s="216"/>
      <c r="AC215" s="216"/>
      <c r="AD215" s="216"/>
      <c r="AE215" s="216"/>
      <c r="AF215" s="216"/>
      <c r="AG215" s="216"/>
      <c r="AH215" s="216"/>
      <c r="AI215" s="216"/>
      <c r="AJ215" s="216"/>
      <c r="AK215" s="216"/>
      <c r="AL215" s="216"/>
      <c r="AM215" s="216"/>
      <c r="AN215" s="216"/>
      <c r="AO215" s="216"/>
      <c r="AP215" s="216"/>
      <c r="AQ215" s="216"/>
      <c r="AR215" s="216"/>
      <c r="AS215" s="216"/>
      <c r="AT215" s="216"/>
      <c r="AU215" s="216"/>
      <c r="AV215" s="216"/>
      <c r="AW215" s="216"/>
      <c r="AX215" s="216"/>
      <c r="AY215" s="216"/>
      <c r="AZ215" s="216"/>
      <c r="BA215" s="216"/>
      <c r="BB215" s="216"/>
      <c r="BC215" s="216"/>
      <c r="BD215" s="216"/>
      <c r="BE215" s="216"/>
      <c r="BF215" s="216"/>
      <c r="BG215" s="216"/>
      <c r="BH215" s="216"/>
      <c r="BI215" s="216"/>
      <c r="BJ215" s="187"/>
      <c r="BK215" s="187"/>
      <c r="BL215" s="187"/>
      <c r="BM215" s="187"/>
      <c r="BN215" s="187"/>
      <c r="BO215" s="187"/>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row>
    <row r="216" spans="1:256" s="5" customFormat="1" ht="12.75" customHeight="1" outlineLevel="2">
      <c r="A216" s="9"/>
      <c r="B216" s="9"/>
      <c r="C216" s="26"/>
      <c r="D216" s="682"/>
      <c r="E216" s="86">
        <v>3</v>
      </c>
      <c r="F216" s="27"/>
      <c r="G216" s="208"/>
      <c r="H216" s="150"/>
      <c r="I216" s="149"/>
      <c r="J216" s="68">
        <v>0</v>
      </c>
      <c r="K216" s="68">
        <v>0</v>
      </c>
      <c r="L216" s="68">
        <v>0</v>
      </c>
      <c r="M216" s="68">
        <v>0</v>
      </c>
      <c r="N216" s="68">
        <v>0</v>
      </c>
      <c r="O216" s="68">
        <v>0</v>
      </c>
      <c r="P216" s="68">
        <v>0</v>
      </c>
      <c r="Q216" s="68">
        <v>0</v>
      </c>
      <c r="R216" s="68"/>
      <c r="S216" s="103"/>
      <c r="T216" s="103"/>
      <c r="U216" s="103"/>
      <c r="V216" s="103"/>
      <c r="W216" s="103"/>
      <c r="X216" s="103"/>
      <c r="Y216" s="103"/>
      <c r="Z216" s="103"/>
      <c r="AA216" s="216"/>
      <c r="AB216" s="216"/>
      <c r="AC216" s="216"/>
      <c r="AD216" s="216"/>
      <c r="AE216" s="216"/>
      <c r="AF216" s="216"/>
      <c r="AG216" s="216"/>
      <c r="AH216" s="216"/>
      <c r="AI216" s="216"/>
      <c r="AJ216" s="216"/>
      <c r="AK216" s="216"/>
      <c r="AL216" s="216"/>
      <c r="AM216" s="216"/>
      <c r="AN216" s="216"/>
      <c r="AO216" s="216"/>
      <c r="AP216" s="216"/>
      <c r="AQ216" s="216"/>
      <c r="AR216" s="216"/>
      <c r="AS216" s="216"/>
      <c r="AT216" s="216"/>
      <c r="AU216" s="216"/>
      <c r="AV216" s="216"/>
      <c r="AW216" s="216"/>
      <c r="AX216" s="216"/>
      <c r="AY216" s="216"/>
      <c r="AZ216" s="216"/>
      <c r="BA216" s="216"/>
      <c r="BB216" s="216"/>
      <c r="BC216" s="216"/>
      <c r="BD216" s="216"/>
      <c r="BE216" s="216"/>
      <c r="BF216" s="216"/>
      <c r="BG216" s="216"/>
      <c r="BH216" s="216"/>
      <c r="BI216" s="216"/>
      <c r="BJ216" s="187"/>
      <c r="BK216" s="187"/>
      <c r="BL216" s="187"/>
      <c r="BM216" s="187"/>
      <c r="BN216" s="187"/>
      <c r="BO216" s="187"/>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row>
    <row r="217" spans="1:256" s="5" customFormat="1" ht="12.75" customHeight="1" outlineLevel="2">
      <c r="A217" s="9"/>
      <c r="B217" s="9"/>
      <c r="C217" s="26"/>
      <c r="D217" s="682"/>
      <c r="E217" s="86">
        <v>4</v>
      </c>
      <c r="F217" s="27"/>
      <c r="G217" s="208"/>
      <c r="H217" s="150"/>
      <c r="I217" s="150"/>
      <c r="J217" s="149"/>
      <c r="K217" s="68">
        <v>0</v>
      </c>
      <c r="L217" s="68">
        <v>0</v>
      </c>
      <c r="M217" s="68">
        <v>0</v>
      </c>
      <c r="N217" s="68">
        <v>0</v>
      </c>
      <c r="O217" s="68">
        <v>0</v>
      </c>
      <c r="P217" s="68">
        <v>0</v>
      </c>
      <c r="Q217" s="68">
        <v>0</v>
      </c>
      <c r="R217" s="68"/>
      <c r="S217" s="103"/>
      <c r="T217" s="103"/>
      <c r="U217" s="103"/>
      <c r="V217" s="103"/>
      <c r="W217" s="103"/>
      <c r="X217" s="103"/>
      <c r="Y217" s="103"/>
      <c r="Z217" s="103"/>
      <c r="AA217" s="216"/>
      <c r="AB217" s="216"/>
      <c r="AC217" s="216"/>
      <c r="AD217" s="216"/>
      <c r="AE217" s="216"/>
      <c r="AF217" s="216"/>
      <c r="AG217" s="216"/>
      <c r="AH217" s="216"/>
      <c r="AI217" s="216"/>
      <c r="AJ217" s="216"/>
      <c r="AK217" s="216"/>
      <c r="AL217" s="216"/>
      <c r="AM217" s="216"/>
      <c r="AN217" s="216"/>
      <c r="AO217" s="216"/>
      <c r="AP217" s="216"/>
      <c r="AQ217" s="216"/>
      <c r="AR217" s="216"/>
      <c r="AS217" s="216"/>
      <c r="AT217" s="216"/>
      <c r="AU217" s="216"/>
      <c r="AV217" s="216"/>
      <c r="AW217" s="216"/>
      <c r="AX217" s="216"/>
      <c r="AY217" s="216"/>
      <c r="AZ217" s="216"/>
      <c r="BA217" s="216"/>
      <c r="BB217" s="216"/>
      <c r="BC217" s="216"/>
      <c r="BD217" s="216"/>
      <c r="BE217" s="216"/>
      <c r="BF217" s="216"/>
      <c r="BG217" s="216"/>
      <c r="BH217" s="216"/>
      <c r="BI217" s="216"/>
      <c r="BJ217" s="187"/>
      <c r="BK217" s="187"/>
      <c r="BL217" s="187"/>
      <c r="BM217" s="187"/>
      <c r="BN217" s="187"/>
      <c r="BO217" s="18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row>
    <row r="218" spans="1:256" s="5" customFormat="1" ht="12.75" customHeight="1" outlineLevel="2">
      <c r="A218" s="9"/>
      <c r="B218" s="9"/>
      <c r="C218" s="26"/>
      <c r="D218" s="682"/>
      <c r="E218" s="86">
        <v>5</v>
      </c>
      <c r="F218" s="27"/>
      <c r="G218" s="208"/>
      <c r="H218" s="150"/>
      <c r="I218" s="150"/>
      <c r="J218" s="150"/>
      <c r="K218" s="149"/>
      <c r="L218" s="68">
        <v>0</v>
      </c>
      <c r="M218" s="68">
        <v>0</v>
      </c>
      <c r="N218" s="68">
        <v>0</v>
      </c>
      <c r="O218" s="68">
        <v>0</v>
      </c>
      <c r="P218" s="68">
        <v>0</v>
      </c>
      <c r="Q218" s="68">
        <v>0</v>
      </c>
      <c r="R218" s="68"/>
      <c r="S218" s="103"/>
      <c r="T218" s="103"/>
      <c r="U218" s="103"/>
      <c r="V218" s="103"/>
      <c r="W218" s="103"/>
      <c r="X218" s="103"/>
      <c r="Y218" s="103"/>
      <c r="Z218" s="103"/>
      <c r="AA218" s="216"/>
      <c r="AB218" s="216"/>
      <c r="AC218" s="216"/>
      <c r="AD218" s="216"/>
      <c r="AE218" s="216"/>
      <c r="AF218" s="216"/>
      <c r="AG218" s="216"/>
      <c r="AH218" s="216"/>
      <c r="AI218" s="216"/>
      <c r="AJ218" s="216"/>
      <c r="AK218" s="216"/>
      <c r="AL218" s="216"/>
      <c r="AM218" s="216"/>
      <c r="AN218" s="216"/>
      <c r="AO218" s="216"/>
      <c r="AP218" s="216"/>
      <c r="AQ218" s="216"/>
      <c r="AR218" s="216"/>
      <c r="AS218" s="216"/>
      <c r="AT218" s="216"/>
      <c r="AU218" s="216"/>
      <c r="AV218" s="216"/>
      <c r="AW218" s="216"/>
      <c r="AX218" s="216"/>
      <c r="AY218" s="216"/>
      <c r="AZ218" s="216"/>
      <c r="BA218" s="216"/>
      <c r="BB218" s="216"/>
      <c r="BC218" s="216"/>
      <c r="BD218" s="216"/>
      <c r="BE218" s="216"/>
      <c r="BF218" s="216"/>
      <c r="BG218" s="216"/>
      <c r="BH218" s="216"/>
      <c r="BI218" s="216"/>
      <c r="BJ218" s="187"/>
      <c r="BK218" s="187"/>
      <c r="BL218" s="187"/>
      <c r="BM218" s="187"/>
      <c r="BN218" s="187"/>
      <c r="BO218" s="187"/>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row>
    <row r="219" spans="1:256" s="5" customFormat="1" ht="12.75" customHeight="1" outlineLevel="2">
      <c r="A219" s="9"/>
      <c r="B219" s="9"/>
      <c r="C219" s="26"/>
      <c r="D219" s="682"/>
      <c r="E219" s="86">
        <v>6</v>
      </c>
      <c r="F219" s="27"/>
      <c r="G219" s="208"/>
      <c r="H219" s="150"/>
      <c r="I219" s="150"/>
      <c r="J219" s="150"/>
      <c r="K219" s="150"/>
      <c r="L219" s="149"/>
      <c r="M219" s="68">
        <v>0</v>
      </c>
      <c r="N219" s="68">
        <v>0</v>
      </c>
      <c r="O219" s="68">
        <v>0</v>
      </c>
      <c r="P219" s="68">
        <v>0</v>
      </c>
      <c r="Q219" s="68">
        <v>0</v>
      </c>
      <c r="R219" s="68"/>
      <c r="S219" s="103"/>
      <c r="T219" s="103"/>
      <c r="U219" s="103"/>
      <c r="V219" s="103"/>
      <c r="W219" s="103"/>
      <c r="X219" s="103"/>
      <c r="Y219" s="103"/>
      <c r="Z219" s="103"/>
      <c r="AA219" s="216"/>
      <c r="AB219" s="216"/>
      <c r="AC219" s="216"/>
      <c r="AD219" s="216"/>
      <c r="AE219" s="216"/>
      <c r="AF219" s="216"/>
      <c r="AG219" s="216"/>
      <c r="AH219" s="216"/>
      <c r="AI219" s="216"/>
      <c r="AJ219" s="216"/>
      <c r="AK219" s="216"/>
      <c r="AL219" s="216"/>
      <c r="AM219" s="216"/>
      <c r="AN219" s="216"/>
      <c r="AO219" s="216"/>
      <c r="AP219" s="216"/>
      <c r="AQ219" s="216"/>
      <c r="AR219" s="216"/>
      <c r="AS219" s="216"/>
      <c r="AT219" s="216"/>
      <c r="AU219" s="216"/>
      <c r="AV219" s="216"/>
      <c r="AW219" s="216"/>
      <c r="AX219" s="216"/>
      <c r="AY219" s="216"/>
      <c r="AZ219" s="216"/>
      <c r="BA219" s="216"/>
      <c r="BB219" s="216"/>
      <c r="BC219" s="216"/>
      <c r="BD219" s="216"/>
      <c r="BE219" s="216"/>
      <c r="BF219" s="216"/>
      <c r="BG219" s="216"/>
      <c r="BH219" s="216"/>
      <c r="BI219" s="216"/>
      <c r="BJ219" s="187"/>
      <c r="BK219" s="187"/>
      <c r="BL219" s="187"/>
      <c r="BM219" s="187"/>
      <c r="BN219" s="187"/>
      <c r="BO219" s="187"/>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row>
    <row r="220" spans="1:256" s="5" customFormat="1" ht="12.75" customHeight="1" outlineLevel="2">
      <c r="A220" s="9"/>
      <c r="B220" s="9"/>
      <c r="C220" s="26"/>
      <c r="D220" s="682"/>
      <c r="E220" s="86">
        <v>7</v>
      </c>
      <c r="F220" s="27"/>
      <c r="G220" s="208"/>
      <c r="H220" s="150"/>
      <c r="I220" s="150"/>
      <c r="J220" s="150"/>
      <c r="K220" s="150"/>
      <c r="L220" s="150"/>
      <c r="M220" s="149"/>
      <c r="N220" s="68">
        <v>0</v>
      </c>
      <c r="O220" s="68">
        <v>0</v>
      </c>
      <c r="P220" s="68">
        <v>0</v>
      </c>
      <c r="Q220" s="68">
        <v>0</v>
      </c>
      <c r="R220" s="68"/>
      <c r="S220" s="103"/>
      <c r="T220" s="103"/>
      <c r="U220" s="103"/>
      <c r="V220" s="103"/>
      <c r="W220" s="103"/>
      <c r="X220" s="103"/>
      <c r="Y220" s="103"/>
      <c r="Z220" s="103"/>
      <c r="AA220" s="216"/>
      <c r="AB220" s="216"/>
      <c r="AC220" s="216"/>
      <c r="AD220" s="216"/>
      <c r="AE220" s="216"/>
      <c r="AF220" s="216"/>
      <c r="AG220" s="216"/>
      <c r="AH220" s="216"/>
      <c r="AI220" s="216"/>
      <c r="AJ220" s="216"/>
      <c r="AK220" s="216"/>
      <c r="AL220" s="216"/>
      <c r="AM220" s="216"/>
      <c r="AN220" s="216"/>
      <c r="AO220" s="216"/>
      <c r="AP220" s="216"/>
      <c r="AQ220" s="216"/>
      <c r="AR220" s="216"/>
      <c r="AS220" s="216"/>
      <c r="AT220" s="216"/>
      <c r="AU220" s="216"/>
      <c r="AV220" s="216"/>
      <c r="AW220" s="216"/>
      <c r="AX220" s="216"/>
      <c r="AY220" s="216"/>
      <c r="AZ220" s="216"/>
      <c r="BA220" s="216"/>
      <c r="BB220" s="216"/>
      <c r="BC220" s="216"/>
      <c r="BD220" s="216"/>
      <c r="BE220" s="216"/>
      <c r="BF220" s="216"/>
      <c r="BG220" s="216"/>
      <c r="BH220" s="216"/>
      <c r="BI220" s="216"/>
      <c r="BJ220" s="187"/>
      <c r="BK220" s="187"/>
      <c r="BL220" s="187"/>
      <c r="BM220" s="187"/>
      <c r="BN220" s="187"/>
      <c r="BO220" s="187"/>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row>
    <row r="221" spans="1:256" s="5" customFormat="1" ht="12.75" customHeight="1" outlineLevel="2">
      <c r="A221" s="9"/>
      <c r="B221" s="9"/>
      <c r="C221" s="26"/>
      <c r="D221" s="682"/>
      <c r="E221" s="86">
        <v>8</v>
      </c>
      <c r="F221" s="27"/>
      <c r="G221" s="208"/>
      <c r="H221" s="150"/>
      <c r="I221" s="150"/>
      <c r="J221" s="150"/>
      <c r="K221" s="150"/>
      <c r="L221" s="150"/>
      <c r="M221" s="150"/>
      <c r="N221" s="149"/>
      <c r="O221" s="68">
        <v>0</v>
      </c>
      <c r="P221" s="68">
        <v>0</v>
      </c>
      <c r="Q221" s="68">
        <v>0</v>
      </c>
      <c r="R221" s="68"/>
      <c r="S221" s="103"/>
      <c r="T221" s="103"/>
      <c r="U221" s="103"/>
      <c r="V221" s="103"/>
      <c r="W221" s="103"/>
      <c r="X221" s="103"/>
      <c r="Y221" s="103"/>
      <c r="Z221" s="103"/>
      <c r="AA221" s="216"/>
      <c r="AB221" s="216"/>
      <c r="AC221" s="216"/>
      <c r="AD221" s="216"/>
      <c r="AE221" s="216"/>
      <c r="AF221" s="216"/>
      <c r="AG221" s="216"/>
      <c r="AH221" s="216"/>
      <c r="AI221" s="216"/>
      <c r="AJ221" s="216"/>
      <c r="AK221" s="216"/>
      <c r="AL221" s="216"/>
      <c r="AM221" s="216"/>
      <c r="AN221" s="216"/>
      <c r="AO221" s="216"/>
      <c r="AP221" s="216"/>
      <c r="AQ221" s="216"/>
      <c r="AR221" s="216"/>
      <c r="AS221" s="216"/>
      <c r="AT221" s="216"/>
      <c r="AU221" s="216"/>
      <c r="AV221" s="216"/>
      <c r="AW221" s="216"/>
      <c r="AX221" s="216"/>
      <c r="AY221" s="216"/>
      <c r="AZ221" s="216"/>
      <c r="BA221" s="216"/>
      <c r="BB221" s="216"/>
      <c r="BC221" s="216"/>
      <c r="BD221" s="216"/>
      <c r="BE221" s="216"/>
      <c r="BF221" s="216"/>
      <c r="BG221" s="216"/>
      <c r="BH221" s="216"/>
      <c r="BI221" s="216"/>
      <c r="BJ221" s="187"/>
      <c r="BK221" s="187"/>
      <c r="BL221" s="187"/>
      <c r="BM221" s="187"/>
      <c r="BN221" s="187"/>
      <c r="BO221" s="187"/>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row>
    <row r="222" spans="1:256" s="5" customFormat="1" ht="12.75" customHeight="1" outlineLevel="2">
      <c r="A222" s="9"/>
      <c r="B222" s="9"/>
      <c r="C222" s="26"/>
      <c r="D222" s="682"/>
      <c r="E222" s="86">
        <v>9</v>
      </c>
      <c r="F222" s="27"/>
      <c r="G222" s="208"/>
      <c r="H222" s="150"/>
      <c r="I222" s="150"/>
      <c r="J222" s="150"/>
      <c r="K222" s="150"/>
      <c r="L222" s="150"/>
      <c r="M222" s="150"/>
      <c r="N222" s="150"/>
      <c r="O222" s="149"/>
      <c r="P222" s="68">
        <v>0</v>
      </c>
      <c r="Q222" s="68">
        <v>0</v>
      </c>
      <c r="R222" s="68"/>
      <c r="S222" s="103"/>
      <c r="T222" s="103"/>
      <c r="U222" s="103"/>
      <c r="V222" s="103"/>
      <c r="W222" s="103"/>
      <c r="X222" s="103"/>
      <c r="Y222" s="103"/>
      <c r="Z222" s="103"/>
      <c r="AA222" s="216"/>
      <c r="AB222" s="216"/>
      <c r="AC222" s="216"/>
      <c r="AD222" s="216"/>
      <c r="AE222" s="216"/>
      <c r="AF222" s="216"/>
      <c r="AG222" s="216"/>
      <c r="AH222" s="216"/>
      <c r="AI222" s="216"/>
      <c r="AJ222" s="216"/>
      <c r="AK222" s="216"/>
      <c r="AL222" s="216"/>
      <c r="AM222" s="216"/>
      <c r="AN222" s="216"/>
      <c r="AO222" s="216"/>
      <c r="AP222" s="216"/>
      <c r="AQ222" s="216"/>
      <c r="AR222" s="216"/>
      <c r="AS222" s="216"/>
      <c r="AT222" s="216"/>
      <c r="AU222" s="216"/>
      <c r="AV222" s="216"/>
      <c r="AW222" s="216"/>
      <c r="AX222" s="216"/>
      <c r="AY222" s="216"/>
      <c r="AZ222" s="216"/>
      <c r="BA222" s="216"/>
      <c r="BB222" s="216"/>
      <c r="BC222" s="216"/>
      <c r="BD222" s="216"/>
      <c r="BE222" s="216"/>
      <c r="BF222" s="216"/>
      <c r="BG222" s="216"/>
      <c r="BH222" s="216"/>
      <c r="BI222" s="216"/>
      <c r="BJ222" s="187"/>
      <c r="BK222" s="187"/>
      <c r="BL222" s="187"/>
      <c r="BM222" s="187"/>
      <c r="BN222" s="187"/>
      <c r="BO222" s="187"/>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row>
    <row r="223" spans="1:256" s="5" customFormat="1" ht="12.75" customHeight="1" outlineLevel="2">
      <c r="A223" s="9"/>
      <c r="B223" s="9"/>
      <c r="C223" s="26"/>
      <c r="D223" s="682"/>
      <c r="E223" s="86">
        <v>10</v>
      </c>
      <c r="F223" s="27"/>
      <c r="G223" s="208"/>
      <c r="H223" s="150"/>
      <c r="I223" s="150"/>
      <c r="J223" s="150"/>
      <c r="K223" s="150"/>
      <c r="L223" s="150"/>
      <c r="M223" s="150"/>
      <c r="N223" s="150"/>
      <c r="O223" s="150"/>
      <c r="P223" s="149"/>
      <c r="Q223" s="68">
        <v>0</v>
      </c>
      <c r="R223" s="68"/>
      <c r="S223" s="103"/>
      <c r="T223" s="103"/>
      <c r="U223" s="103"/>
      <c r="V223" s="103"/>
      <c r="W223" s="103"/>
      <c r="X223" s="103"/>
      <c r="Y223" s="103"/>
      <c r="Z223" s="103"/>
      <c r="AA223" s="216"/>
      <c r="AB223" s="216"/>
      <c r="AC223" s="216"/>
      <c r="AD223" s="216"/>
      <c r="AE223" s="216"/>
      <c r="AF223" s="216"/>
      <c r="AG223" s="216"/>
      <c r="AH223" s="216"/>
      <c r="AI223" s="216"/>
      <c r="AJ223" s="216"/>
      <c r="AK223" s="216"/>
      <c r="AL223" s="216"/>
      <c r="AM223" s="216"/>
      <c r="AN223" s="216"/>
      <c r="AO223" s="216"/>
      <c r="AP223" s="216"/>
      <c r="AQ223" s="216"/>
      <c r="AR223" s="216"/>
      <c r="AS223" s="216"/>
      <c r="AT223" s="216"/>
      <c r="AU223" s="216"/>
      <c r="AV223" s="216"/>
      <c r="AW223" s="216"/>
      <c r="AX223" s="216"/>
      <c r="AY223" s="216"/>
      <c r="AZ223" s="216"/>
      <c r="BA223" s="216"/>
      <c r="BB223" s="216"/>
      <c r="BC223" s="216"/>
      <c r="BD223" s="216"/>
      <c r="BE223" s="216"/>
      <c r="BF223" s="216"/>
      <c r="BG223" s="216"/>
      <c r="BH223" s="216"/>
      <c r="BI223" s="216"/>
      <c r="BJ223" s="187"/>
      <c r="BK223" s="187"/>
      <c r="BL223" s="187"/>
      <c r="BM223" s="187"/>
      <c r="BN223" s="187"/>
      <c r="BO223" s="187"/>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row>
    <row r="224" spans="1:256" s="5" customFormat="1" ht="12.75" customHeight="1" outlineLevel="2">
      <c r="A224" s="9"/>
      <c r="B224" s="9"/>
      <c r="C224" s="26"/>
      <c r="D224" s="682"/>
      <c r="E224" s="87">
        <v>11</v>
      </c>
      <c r="F224" s="27"/>
      <c r="G224" s="208"/>
      <c r="H224" s="150"/>
      <c r="I224" s="150"/>
      <c r="J224" s="150"/>
      <c r="K224" s="150"/>
      <c r="L224" s="150"/>
      <c r="M224" s="150"/>
      <c r="N224" s="150"/>
      <c r="O224" s="150"/>
      <c r="P224" s="189"/>
      <c r="Q224" s="149"/>
      <c r="R224" s="68"/>
      <c r="S224" s="103"/>
      <c r="T224" s="103"/>
      <c r="U224" s="103"/>
      <c r="V224" s="103"/>
      <c r="W224" s="103"/>
      <c r="X224" s="103"/>
      <c r="Y224" s="103"/>
      <c r="Z224" s="103"/>
      <c r="AA224" s="216"/>
      <c r="AB224" s="216"/>
      <c r="AC224" s="216"/>
      <c r="AD224" s="216"/>
      <c r="AE224" s="216"/>
      <c r="AF224" s="216"/>
      <c r="AG224" s="216"/>
      <c r="AH224" s="216"/>
      <c r="AI224" s="216"/>
      <c r="AJ224" s="216"/>
      <c r="AK224" s="216"/>
      <c r="AL224" s="216"/>
      <c r="AM224" s="216"/>
      <c r="AN224" s="216"/>
      <c r="AO224" s="216"/>
      <c r="AP224" s="216"/>
      <c r="AQ224" s="216"/>
      <c r="AR224" s="216"/>
      <c r="AS224" s="216"/>
      <c r="AT224" s="216"/>
      <c r="AU224" s="216"/>
      <c r="AV224" s="216"/>
      <c r="AW224" s="216"/>
      <c r="AX224" s="216"/>
      <c r="AY224" s="216"/>
      <c r="AZ224" s="216"/>
      <c r="BA224" s="216"/>
      <c r="BB224" s="216"/>
      <c r="BC224" s="216"/>
      <c r="BD224" s="216"/>
      <c r="BE224" s="216"/>
      <c r="BF224" s="216"/>
      <c r="BG224" s="216"/>
      <c r="BH224" s="216"/>
      <c r="BI224" s="216"/>
      <c r="BJ224" s="187"/>
      <c r="BK224" s="187"/>
      <c r="BL224" s="187"/>
      <c r="BM224" s="187"/>
      <c r="BN224" s="187"/>
      <c r="BO224" s="187"/>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row>
    <row r="225" spans="1:256" s="5" customFormat="1" outlineLevel="1">
      <c r="A225" s="9"/>
      <c r="B225" s="9"/>
      <c r="C225" s="26">
        <v>0</v>
      </c>
      <c r="D225" s="9"/>
      <c r="E225" s="9"/>
      <c r="F225" s="23"/>
      <c r="G225" s="209">
        <v>0</v>
      </c>
      <c r="H225" s="166">
        <v>0</v>
      </c>
      <c r="I225" s="166">
        <v>0</v>
      </c>
      <c r="J225" s="166">
        <v>0</v>
      </c>
      <c r="K225" s="166">
        <v>0</v>
      </c>
      <c r="L225" s="166">
        <v>0</v>
      </c>
      <c r="M225" s="166">
        <v>0</v>
      </c>
      <c r="N225" s="166">
        <v>0</v>
      </c>
      <c r="O225" s="166">
        <v>0</v>
      </c>
      <c r="P225" s="166">
        <v>0</v>
      </c>
      <c r="Q225" s="166">
        <v>0</v>
      </c>
      <c r="R225" s="64"/>
      <c r="S225" s="102"/>
      <c r="T225" s="102"/>
      <c r="U225" s="102"/>
      <c r="V225" s="102"/>
      <c r="W225" s="102"/>
      <c r="X225" s="102"/>
      <c r="Y225" s="102"/>
      <c r="Z225" s="102"/>
      <c r="AA225" s="217"/>
      <c r="AB225" s="217"/>
      <c r="AC225" s="217"/>
      <c r="AD225" s="217"/>
      <c r="AE225" s="217"/>
      <c r="AF225" s="217"/>
      <c r="AG225" s="217"/>
      <c r="AH225" s="217"/>
      <c r="AI225" s="217"/>
      <c r="AJ225" s="217"/>
      <c r="AK225" s="217"/>
      <c r="AL225" s="217"/>
      <c r="AM225" s="217"/>
      <c r="AN225" s="217"/>
      <c r="AO225" s="217"/>
      <c r="AP225" s="217"/>
      <c r="AQ225" s="217"/>
      <c r="AR225" s="217"/>
      <c r="AS225" s="217"/>
      <c r="AT225" s="217"/>
      <c r="AU225" s="217"/>
      <c r="AV225" s="217"/>
      <c r="AW225" s="217"/>
      <c r="AX225" s="217"/>
      <c r="AY225" s="217"/>
      <c r="AZ225" s="217"/>
      <c r="BA225" s="217"/>
      <c r="BB225" s="217"/>
      <c r="BC225" s="217"/>
      <c r="BD225" s="217"/>
      <c r="BE225" s="217"/>
      <c r="BF225" s="217"/>
      <c r="BG225" s="217"/>
      <c r="BH225" s="217"/>
      <c r="BI225" s="217"/>
      <c r="BJ225" s="187"/>
      <c r="BK225" s="187"/>
      <c r="BL225" s="187"/>
      <c r="BM225" s="187"/>
      <c r="BN225" s="187"/>
      <c r="BO225" s="187"/>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row>
    <row r="226" spans="1:256" s="5" customFormat="1" ht="12.75" customHeight="1" outlineLevel="2">
      <c r="A226" s="9"/>
      <c r="B226" s="32">
        <v>0</v>
      </c>
      <c r="C226" s="33"/>
      <c r="D226" s="34" t="s">
        <v>67</v>
      </c>
      <c r="E226" s="33"/>
      <c r="F226" s="35"/>
      <c r="G226" s="205">
        <v>0</v>
      </c>
      <c r="H226" s="67">
        <v>0</v>
      </c>
      <c r="I226" s="67">
        <v>0</v>
      </c>
      <c r="J226" s="67">
        <v>0</v>
      </c>
      <c r="K226" s="67">
        <v>0</v>
      </c>
      <c r="L226" s="67">
        <v>0</v>
      </c>
      <c r="M226" s="67">
        <v>0</v>
      </c>
      <c r="N226" s="67">
        <v>0</v>
      </c>
      <c r="O226" s="67">
        <v>0</v>
      </c>
      <c r="P226" s="67">
        <v>0</v>
      </c>
      <c r="Q226" s="67">
        <v>0</v>
      </c>
      <c r="R226" s="67"/>
      <c r="S226" s="103"/>
      <c r="T226" s="103"/>
      <c r="U226" s="103"/>
      <c r="V226" s="103"/>
      <c r="W226" s="103"/>
      <c r="X226" s="103"/>
      <c r="Y226" s="103"/>
      <c r="Z226" s="103"/>
      <c r="AA226" s="216"/>
      <c r="AB226" s="216"/>
      <c r="AC226" s="216"/>
      <c r="AD226" s="216"/>
      <c r="AE226" s="216"/>
      <c r="AF226" s="216"/>
      <c r="AG226" s="216"/>
      <c r="AH226" s="216"/>
      <c r="AI226" s="216"/>
      <c r="AJ226" s="216"/>
      <c r="AK226" s="216"/>
      <c r="AL226" s="216"/>
      <c r="AM226" s="216"/>
      <c r="AN226" s="216"/>
      <c r="AO226" s="216"/>
      <c r="AP226" s="216"/>
      <c r="AQ226" s="216"/>
      <c r="AR226" s="216"/>
      <c r="AS226" s="216"/>
      <c r="AT226" s="216"/>
      <c r="AU226" s="216"/>
      <c r="AV226" s="216"/>
      <c r="AW226" s="216"/>
      <c r="AX226" s="216"/>
      <c r="AY226" s="216"/>
      <c r="AZ226" s="216"/>
      <c r="BA226" s="216"/>
      <c r="BB226" s="216"/>
      <c r="BC226" s="216"/>
      <c r="BD226" s="216"/>
      <c r="BE226" s="216"/>
      <c r="BF226" s="216"/>
      <c r="BG226" s="216"/>
      <c r="BH226" s="216"/>
      <c r="BI226" s="216"/>
      <c r="BJ226" s="187"/>
      <c r="BK226" s="187"/>
      <c r="BL226" s="187"/>
      <c r="BM226" s="187"/>
      <c r="BN226" s="187"/>
      <c r="BO226" s="187"/>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row>
    <row r="227" spans="1:256" s="5" customFormat="1" ht="12.75" customHeight="1" outlineLevel="2">
      <c r="A227" s="9"/>
      <c r="B227" s="9"/>
      <c r="C227" s="26"/>
      <c r="D227" s="681" t="s">
        <v>84</v>
      </c>
      <c r="E227" s="86">
        <v>0</v>
      </c>
      <c r="F227" s="27"/>
      <c r="G227" s="206"/>
      <c r="H227" s="68"/>
      <c r="I227" s="68"/>
      <c r="J227" s="68"/>
      <c r="K227" s="68"/>
      <c r="L227" s="68"/>
      <c r="M227" s="68"/>
      <c r="N227" s="68"/>
      <c r="O227" s="68"/>
      <c r="P227" s="68"/>
      <c r="Q227" s="68"/>
      <c r="R227" s="68"/>
      <c r="S227" s="103"/>
      <c r="T227" s="103"/>
      <c r="U227" s="103"/>
      <c r="V227" s="103"/>
      <c r="W227" s="103"/>
      <c r="X227" s="103"/>
      <c r="Y227" s="103"/>
      <c r="Z227" s="103"/>
      <c r="AA227" s="216"/>
      <c r="AB227" s="216"/>
      <c r="AC227" s="216"/>
      <c r="AD227" s="216"/>
      <c r="AE227" s="216"/>
      <c r="AF227" s="216"/>
      <c r="AG227" s="216"/>
      <c r="AH227" s="216"/>
      <c r="AI227" s="216"/>
      <c r="AJ227" s="216"/>
      <c r="AK227" s="216"/>
      <c r="AL227" s="216"/>
      <c r="AM227" s="216"/>
      <c r="AN227" s="216"/>
      <c r="AO227" s="216"/>
      <c r="AP227" s="216"/>
      <c r="AQ227" s="216"/>
      <c r="AR227" s="216"/>
      <c r="AS227" s="216"/>
      <c r="AT227" s="216"/>
      <c r="AU227" s="216"/>
      <c r="AV227" s="216"/>
      <c r="AW227" s="216"/>
      <c r="AX227" s="216"/>
      <c r="AY227" s="216"/>
      <c r="AZ227" s="216"/>
      <c r="BA227" s="216"/>
      <c r="BB227" s="216"/>
      <c r="BC227" s="216"/>
      <c r="BD227" s="216"/>
      <c r="BE227" s="216"/>
      <c r="BF227" s="216"/>
      <c r="BG227" s="216"/>
      <c r="BH227" s="216"/>
      <c r="BI227" s="216"/>
      <c r="BJ227" s="187"/>
      <c r="BK227" s="187"/>
      <c r="BL227" s="187"/>
      <c r="BM227" s="187"/>
      <c r="BN227" s="187"/>
      <c r="BO227" s="18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row>
    <row r="228" spans="1:256" s="5" customFormat="1" ht="12.75" customHeight="1" outlineLevel="2">
      <c r="A228" s="9"/>
      <c r="B228" s="9"/>
      <c r="C228" s="26"/>
      <c r="D228" s="682"/>
      <c r="E228" s="86">
        <v>1</v>
      </c>
      <c r="F228" s="27"/>
      <c r="G228" s="207"/>
      <c r="H228" s="68">
        <v>0</v>
      </c>
      <c r="I228" s="68">
        <v>0</v>
      </c>
      <c r="J228" s="68">
        <v>0</v>
      </c>
      <c r="K228" s="68">
        <v>0</v>
      </c>
      <c r="L228" s="68">
        <v>0</v>
      </c>
      <c r="M228" s="68">
        <v>0</v>
      </c>
      <c r="N228" s="68">
        <v>0</v>
      </c>
      <c r="O228" s="68">
        <v>0</v>
      </c>
      <c r="P228" s="68">
        <v>0</v>
      </c>
      <c r="Q228" s="68">
        <v>0</v>
      </c>
      <c r="R228" s="68"/>
      <c r="S228" s="103"/>
      <c r="T228" s="103"/>
      <c r="U228" s="103"/>
      <c r="V228" s="103"/>
      <c r="W228" s="103"/>
      <c r="X228" s="103"/>
      <c r="Y228" s="103"/>
      <c r="Z228" s="103"/>
      <c r="AA228" s="216"/>
      <c r="AB228" s="216"/>
      <c r="AC228" s="216"/>
      <c r="AD228" s="216"/>
      <c r="AE228" s="216"/>
      <c r="AF228" s="216"/>
      <c r="AG228" s="216"/>
      <c r="AH228" s="216"/>
      <c r="AI228" s="216"/>
      <c r="AJ228" s="216"/>
      <c r="AK228" s="216"/>
      <c r="AL228" s="216"/>
      <c r="AM228" s="216"/>
      <c r="AN228" s="216"/>
      <c r="AO228" s="216"/>
      <c r="AP228" s="216"/>
      <c r="AQ228" s="216"/>
      <c r="AR228" s="216"/>
      <c r="AS228" s="216"/>
      <c r="AT228" s="216"/>
      <c r="AU228" s="216"/>
      <c r="AV228" s="216"/>
      <c r="AW228" s="216"/>
      <c r="AX228" s="216"/>
      <c r="AY228" s="216"/>
      <c r="AZ228" s="216"/>
      <c r="BA228" s="216"/>
      <c r="BB228" s="216"/>
      <c r="BC228" s="216"/>
      <c r="BD228" s="216"/>
      <c r="BE228" s="216"/>
      <c r="BF228" s="216"/>
      <c r="BG228" s="216"/>
      <c r="BH228" s="216"/>
      <c r="BI228" s="216"/>
      <c r="BJ228" s="187"/>
      <c r="BK228" s="187"/>
      <c r="BL228" s="187"/>
      <c r="BM228" s="187"/>
      <c r="BN228" s="187"/>
      <c r="BO228" s="187"/>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row>
    <row r="229" spans="1:256" s="5" customFormat="1" ht="12.75" customHeight="1" outlineLevel="2">
      <c r="A229" s="9"/>
      <c r="B229" s="9"/>
      <c r="C229" s="26"/>
      <c r="D229" s="682"/>
      <c r="E229" s="86">
        <v>2</v>
      </c>
      <c r="F229" s="27"/>
      <c r="G229" s="208"/>
      <c r="H229" s="149"/>
      <c r="I229" s="68">
        <v>0</v>
      </c>
      <c r="J229" s="68">
        <v>0</v>
      </c>
      <c r="K229" s="68">
        <v>0</v>
      </c>
      <c r="L229" s="68">
        <v>0</v>
      </c>
      <c r="M229" s="68">
        <v>0</v>
      </c>
      <c r="N229" s="68">
        <v>0</v>
      </c>
      <c r="O229" s="68">
        <v>0</v>
      </c>
      <c r="P229" s="68">
        <v>0</v>
      </c>
      <c r="Q229" s="68">
        <v>0</v>
      </c>
      <c r="R229" s="68"/>
      <c r="S229" s="103"/>
      <c r="T229" s="103"/>
      <c r="U229" s="103"/>
      <c r="V229" s="103"/>
      <c r="W229" s="103"/>
      <c r="X229" s="103"/>
      <c r="Y229" s="103"/>
      <c r="Z229" s="103"/>
      <c r="AA229" s="216"/>
      <c r="AB229" s="216"/>
      <c r="AC229" s="216"/>
      <c r="AD229" s="216"/>
      <c r="AE229" s="216"/>
      <c r="AF229" s="216"/>
      <c r="AG229" s="216"/>
      <c r="AH229" s="216"/>
      <c r="AI229" s="216"/>
      <c r="AJ229" s="216"/>
      <c r="AK229" s="216"/>
      <c r="AL229" s="216"/>
      <c r="AM229" s="216"/>
      <c r="AN229" s="216"/>
      <c r="AO229" s="216"/>
      <c r="AP229" s="216"/>
      <c r="AQ229" s="216"/>
      <c r="AR229" s="216"/>
      <c r="AS229" s="216"/>
      <c r="AT229" s="216"/>
      <c r="AU229" s="216"/>
      <c r="AV229" s="216"/>
      <c r="AW229" s="216"/>
      <c r="AX229" s="216"/>
      <c r="AY229" s="216"/>
      <c r="AZ229" s="216"/>
      <c r="BA229" s="216"/>
      <c r="BB229" s="216"/>
      <c r="BC229" s="216"/>
      <c r="BD229" s="216"/>
      <c r="BE229" s="216"/>
      <c r="BF229" s="216"/>
      <c r="BG229" s="216"/>
      <c r="BH229" s="216"/>
      <c r="BI229" s="216"/>
      <c r="BJ229" s="187"/>
      <c r="BK229" s="187"/>
      <c r="BL229" s="187"/>
      <c r="BM229" s="187"/>
      <c r="BN229" s="187"/>
      <c r="BO229" s="187"/>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row>
    <row r="230" spans="1:256" s="5" customFormat="1" ht="12.75" customHeight="1" outlineLevel="2">
      <c r="A230" s="9"/>
      <c r="B230" s="9"/>
      <c r="C230" s="26"/>
      <c r="D230" s="682"/>
      <c r="E230" s="86">
        <v>3</v>
      </c>
      <c r="F230" s="27"/>
      <c r="G230" s="208"/>
      <c r="H230" s="150"/>
      <c r="I230" s="149"/>
      <c r="J230" s="68">
        <v>0</v>
      </c>
      <c r="K230" s="68">
        <v>0</v>
      </c>
      <c r="L230" s="68">
        <v>0</v>
      </c>
      <c r="M230" s="68">
        <v>0</v>
      </c>
      <c r="N230" s="68">
        <v>0</v>
      </c>
      <c r="O230" s="68">
        <v>0</v>
      </c>
      <c r="P230" s="68">
        <v>0</v>
      </c>
      <c r="Q230" s="68">
        <v>0</v>
      </c>
      <c r="R230" s="68"/>
      <c r="S230" s="103"/>
      <c r="T230" s="103"/>
      <c r="U230" s="103"/>
      <c r="V230" s="103"/>
      <c r="W230" s="103"/>
      <c r="X230" s="103"/>
      <c r="Y230" s="103"/>
      <c r="Z230" s="103"/>
      <c r="AA230" s="216"/>
      <c r="AB230" s="216"/>
      <c r="AC230" s="216"/>
      <c r="AD230" s="216"/>
      <c r="AE230" s="216"/>
      <c r="AF230" s="216"/>
      <c r="AG230" s="216"/>
      <c r="AH230" s="216"/>
      <c r="AI230" s="216"/>
      <c r="AJ230" s="216"/>
      <c r="AK230" s="216"/>
      <c r="AL230" s="216"/>
      <c r="AM230" s="216"/>
      <c r="AN230" s="216"/>
      <c r="AO230" s="216"/>
      <c r="AP230" s="216"/>
      <c r="AQ230" s="216"/>
      <c r="AR230" s="216"/>
      <c r="AS230" s="216"/>
      <c r="AT230" s="216"/>
      <c r="AU230" s="216"/>
      <c r="AV230" s="216"/>
      <c r="AW230" s="216"/>
      <c r="AX230" s="216"/>
      <c r="AY230" s="216"/>
      <c r="AZ230" s="216"/>
      <c r="BA230" s="216"/>
      <c r="BB230" s="216"/>
      <c r="BC230" s="216"/>
      <c r="BD230" s="216"/>
      <c r="BE230" s="216"/>
      <c r="BF230" s="216"/>
      <c r="BG230" s="216"/>
      <c r="BH230" s="216"/>
      <c r="BI230" s="216"/>
      <c r="BJ230" s="187"/>
      <c r="BK230" s="187"/>
      <c r="BL230" s="187"/>
      <c r="BM230" s="187"/>
      <c r="BN230" s="187"/>
      <c r="BO230" s="187"/>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row>
    <row r="231" spans="1:256" s="5" customFormat="1" ht="12.75" customHeight="1" outlineLevel="2">
      <c r="A231" s="9"/>
      <c r="B231" s="9"/>
      <c r="C231" s="26"/>
      <c r="D231" s="682"/>
      <c r="E231" s="86">
        <v>4</v>
      </c>
      <c r="F231" s="27"/>
      <c r="G231" s="208"/>
      <c r="H231" s="150"/>
      <c r="I231" s="150"/>
      <c r="J231" s="149"/>
      <c r="K231" s="68">
        <v>0</v>
      </c>
      <c r="L231" s="68">
        <v>0</v>
      </c>
      <c r="M231" s="68">
        <v>0</v>
      </c>
      <c r="N231" s="68">
        <v>0</v>
      </c>
      <c r="O231" s="68">
        <v>0</v>
      </c>
      <c r="P231" s="68">
        <v>0</v>
      </c>
      <c r="Q231" s="68">
        <v>0</v>
      </c>
      <c r="R231" s="68"/>
      <c r="S231" s="103"/>
      <c r="T231" s="103"/>
      <c r="U231" s="103"/>
      <c r="V231" s="103"/>
      <c r="W231" s="103"/>
      <c r="X231" s="103"/>
      <c r="Y231" s="103"/>
      <c r="Z231" s="103"/>
      <c r="AA231" s="216"/>
      <c r="AB231" s="216"/>
      <c r="AC231" s="216"/>
      <c r="AD231" s="216"/>
      <c r="AE231" s="216"/>
      <c r="AF231" s="216"/>
      <c r="AG231" s="216"/>
      <c r="AH231" s="216"/>
      <c r="AI231" s="216"/>
      <c r="AJ231" s="216"/>
      <c r="AK231" s="216"/>
      <c r="AL231" s="216"/>
      <c r="AM231" s="216"/>
      <c r="AN231" s="216"/>
      <c r="AO231" s="216"/>
      <c r="AP231" s="216"/>
      <c r="AQ231" s="216"/>
      <c r="AR231" s="216"/>
      <c r="AS231" s="216"/>
      <c r="AT231" s="216"/>
      <c r="AU231" s="216"/>
      <c r="AV231" s="216"/>
      <c r="AW231" s="216"/>
      <c r="AX231" s="216"/>
      <c r="AY231" s="216"/>
      <c r="AZ231" s="216"/>
      <c r="BA231" s="216"/>
      <c r="BB231" s="216"/>
      <c r="BC231" s="216"/>
      <c r="BD231" s="216"/>
      <c r="BE231" s="216"/>
      <c r="BF231" s="216"/>
      <c r="BG231" s="216"/>
      <c r="BH231" s="216"/>
      <c r="BI231" s="216"/>
      <c r="BJ231" s="187"/>
      <c r="BK231" s="187"/>
      <c r="BL231" s="187"/>
      <c r="BM231" s="187"/>
      <c r="BN231" s="187"/>
      <c r="BO231" s="187"/>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row>
    <row r="232" spans="1:256" s="5" customFormat="1" ht="12.75" customHeight="1" outlineLevel="2">
      <c r="A232" s="9"/>
      <c r="B232" s="9"/>
      <c r="C232" s="26"/>
      <c r="D232" s="682"/>
      <c r="E232" s="86">
        <v>5</v>
      </c>
      <c r="F232" s="27"/>
      <c r="G232" s="208"/>
      <c r="H232" s="150"/>
      <c r="I232" s="150"/>
      <c r="J232" s="150"/>
      <c r="K232" s="149"/>
      <c r="L232" s="68">
        <v>0</v>
      </c>
      <c r="M232" s="68">
        <v>0</v>
      </c>
      <c r="N232" s="68">
        <v>0</v>
      </c>
      <c r="O232" s="68">
        <v>0</v>
      </c>
      <c r="P232" s="68">
        <v>0</v>
      </c>
      <c r="Q232" s="68">
        <v>0</v>
      </c>
      <c r="R232" s="68"/>
      <c r="S232" s="103"/>
      <c r="T232" s="103"/>
      <c r="U232" s="103"/>
      <c r="V232" s="103"/>
      <c r="W232" s="103"/>
      <c r="X232" s="103"/>
      <c r="Y232" s="103"/>
      <c r="Z232" s="103"/>
      <c r="AA232" s="216"/>
      <c r="AB232" s="216"/>
      <c r="AC232" s="216"/>
      <c r="AD232" s="216"/>
      <c r="AE232" s="216"/>
      <c r="AF232" s="216"/>
      <c r="AG232" s="216"/>
      <c r="AH232" s="216"/>
      <c r="AI232" s="216"/>
      <c r="AJ232" s="216"/>
      <c r="AK232" s="216"/>
      <c r="AL232" s="216"/>
      <c r="AM232" s="216"/>
      <c r="AN232" s="216"/>
      <c r="AO232" s="216"/>
      <c r="AP232" s="216"/>
      <c r="AQ232" s="216"/>
      <c r="AR232" s="216"/>
      <c r="AS232" s="216"/>
      <c r="AT232" s="216"/>
      <c r="AU232" s="216"/>
      <c r="AV232" s="216"/>
      <c r="AW232" s="216"/>
      <c r="AX232" s="216"/>
      <c r="AY232" s="216"/>
      <c r="AZ232" s="216"/>
      <c r="BA232" s="216"/>
      <c r="BB232" s="216"/>
      <c r="BC232" s="216"/>
      <c r="BD232" s="216"/>
      <c r="BE232" s="216"/>
      <c r="BF232" s="216"/>
      <c r="BG232" s="216"/>
      <c r="BH232" s="216"/>
      <c r="BI232" s="216"/>
      <c r="BJ232" s="187"/>
      <c r="BK232" s="187"/>
      <c r="BL232" s="187"/>
      <c r="BM232" s="187"/>
      <c r="BN232" s="187"/>
      <c r="BO232" s="187"/>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row>
    <row r="233" spans="1:256" s="5" customFormat="1" ht="12.75" customHeight="1" outlineLevel="2">
      <c r="A233" s="9"/>
      <c r="B233" s="9"/>
      <c r="C233" s="26"/>
      <c r="D233" s="682"/>
      <c r="E233" s="86">
        <v>6</v>
      </c>
      <c r="F233" s="27"/>
      <c r="G233" s="208"/>
      <c r="H233" s="150"/>
      <c r="I233" s="150"/>
      <c r="J233" s="150"/>
      <c r="K233" s="150"/>
      <c r="L233" s="149"/>
      <c r="M233" s="68">
        <v>0</v>
      </c>
      <c r="N233" s="68">
        <v>0</v>
      </c>
      <c r="O233" s="68">
        <v>0</v>
      </c>
      <c r="P233" s="68">
        <v>0</v>
      </c>
      <c r="Q233" s="68">
        <v>0</v>
      </c>
      <c r="R233" s="68"/>
      <c r="S233" s="103"/>
      <c r="T233" s="103"/>
      <c r="U233" s="103"/>
      <c r="V233" s="103"/>
      <c r="W233" s="103"/>
      <c r="X233" s="103"/>
      <c r="Y233" s="103"/>
      <c r="Z233" s="103"/>
      <c r="AA233" s="216"/>
      <c r="AB233" s="216"/>
      <c r="AC233" s="216"/>
      <c r="AD233" s="216"/>
      <c r="AE233" s="216"/>
      <c r="AF233" s="216"/>
      <c r="AG233" s="216"/>
      <c r="AH233" s="216"/>
      <c r="AI233" s="216"/>
      <c r="AJ233" s="216"/>
      <c r="AK233" s="216"/>
      <c r="AL233" s="216"/>
      <c r="AM233" s="216"/>
      <c r="AN233" s="216"/>
      <c r="AO233" s="216"/>
      <c r="AP233" s="216"/>
      <c r="AQ233" s="216"/>
      <c r="AR233" s="216"/>
      <c r="AS233" s="216"/>
      <c r="AT233" s="216"/>
      <c r="AU233" s="216"/>
      <c r="AV233" s="216"/>
      <c r="AW233" s="216"/>
      <c r="AX233" s="216"/>
      <c r="AY233" s="216"/>
      <c r="AZ233" s="216"/>
      <c r="BA233" s="216"/>
      <c r="BB233" s="216"/>
      <c r="BC233" s="216"/>
      <c r="BD233" s="216"/>
      <c r="BE233" s="216"/>
      <c r="BF233" s="216"/>
      <c r="BG233" s="216"/>
      <c r="BH233" s="216"/>
      <c r="BI233" s="216"/>
      <c r="BJ233" s="187"/>
      <c r="BK233" s="187"/>
      <c r="BL233" s="187"/>
      <c r="BM233" s="187"/>
      <c r="BN233" s="187"/>
      <c r="BO233" s="187"/>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row>
    <row r="234" spans="1:256" s="5" customFormat="1" ht="12.75" customHeight="1" outlineLevel="2">
      <c r="A234" s="9"/>
      <c r="B234" s="9"/>
      <c r="C234" s="26"/>
      <c r="D234" s="682"/>
      <c r="E234" s="86">
        <v>7</v>
      </c>
      <c r="F234" s="27"/>
      <c r="G234" s="208"/>
      <c r="H234" s="150"/>
      <c r="I234" s="150"/>
      <c r="J234" s="150"/>
      <c r="K234" s="150"/>
      <c r="L234" s="150"/>
      <c r="M234" s="149"/>
      <c r="N234" s="68">
        <v>0</v>
      </c>
      <c r="O234" s="68">
        <v>0</v>
      </c>
      <c r="P234" s="68">
        <v>0</v>
      </c>
      <c r="Q234" s="68">
        <v>0</v>
      </c>
      <c r="R234" s="68"/>
      <c r="S234" s="103"/>
      <c r="T234" s="103"/>
      <c r="U234" s="103"/>
      <c r="V234" s="103"/>
      <c r="W234" s="103"/>
      <c r="X234" s="103"/>
      <c r="Y234" s="103"/>
      <c r="Z234" s="103"/>
      <c r="AA234" s="216"/>
      <c r="AB234" s="216"/>
      <c r="AC234" s="216"/>
      <c r="AD234" s="216"/>
      <c r="AE234" s="216"/>
      <c r="AF234" s="216"/>
      <c r="AG234" s="216"/>
      <c r="AH234" s="216"/>
      <c r="AI234" s="216"/>
      <c r="AJ234" s="216"/>
      <c r="AK234" s="216"/>
      <c r="AL234" s="216"/>
      <c r="AM234" s="216"/>
      <c r="AN234" s="216"/>
      <c r="AO234" s="216"/>
      <c r="AP234" s="216"/>
      <c r="AQ234" s="216"/>
      <c r="AR234" s="216"/>
      <c r="AS234" s="216"/>
      <c r="AT234" s="216"/>
      <c r="AU234" s="216"/>
      <c r="AV234" s="216"/>
      <c r="AW234" s="216"/>
      <c r="AX234" s="216"/>
      <c r="AY234" s="216"/>
      <c r="AZ234" s="216"/>
      <c r="BA234" s="216"/>
      <c r="BB234" s="216"/>
      <c r="BC234" s="216"/>
      <c r="BD234" s="216"/>
      <c r="BE234" s="216"/>
      <c r="BF234" s="216"/>
      <c r="BG234" s="216"/>
      <c r="BH234" s="216"/>
      <c r="BI234" s="216"/>
      <c r="BJ234" s="187"/>
      <c r="BK234" s="187"/>
      <c r="BL234" s="187"/>
      <c r="BM234" s="187"/>
      <c r="BN234" s="187"/>
      <c r="BO234" s="187"/>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row>
    <row r="235" spans="1:256" s="5" customFormat="1" ht="12.75" customHeight="1" outlineLevel="2">
      <c r="A235" s="9"/>
      <c r="B235" s="9"/>
      <c r="C235" s="26"/>
      <c r="D235" s="682"/>
      <c r="E235" s="86">
        <v>8</v>
      </c>
      <c r="F235" s="27"/>
      <c r="G235" s="208"/>
      <c r="H235" s="150"/>
      <c r="I235" s="150"/>
      <c r="J235" s="150"/>
      <c r="K235" s="150"/>
      <c r="L235" s="150"/>
      <c r="M235" s="150"/>
      <c r="N235" s="149"/>
      <c r="O235" s="68">
        <v>0</v>
      </c>
      <c r="P235" s="68">
        <v>0</v>
      </c>
      <c r="Q235" s="68">
        <v>0</v>
      </c>
      <c r="R235" s="68"/>
      <c r="S235" s="103"/>
      <c r="T235" s="103"/>
      <c r="U235" s="103"/>
      <c r="V235" s="103"/>
      <c r="W235" s="103"/>
      <c r="X235" s="103"/>
      <c r="Y235" s="103"/>
      <c r="Z235" s="103"/>
      <c r="AA235" s="216"/>
      <c r="AB235" s="216"/>
      <c r="AC235" s="216"/>
      <c r="AD235" s="216"/>
      <c r="AE235" s="216"/>
      <c r="AF235" s="216"/>
      <c r="AG235" s="216"/>
      <c r="AH235" s="216"/>
      <c r="AI235" s="216"/>
      <c r="AJ235" s="216"/>
      <c r="AK235" s="216"/>
      <c r="AL235" s="216"/>
      <c r="AM235" s="216"/>
      <c r="AN235" s="216"/>
      <c r="AO235" s="216"/>
      <c r="AP235" s="216"/>
      <c r="AQ235" s="216"/>
      <c r="AR235" s="216"/>
      <c r="AS235" s="216"/>
      <c r="AT235" s="216"/>
      <c r="AU235" s="216"/>
      <c r="AV235" s="216"/>
      <c r="AW235" s="216"/>
      <c r="AX235" s="216"/>
      <c r="AY235" s="216"/>
      <c r="AZ235" s="216"/>
      <c r="BA235" s="216"/>
      <c r="BB235" s="216"/>
      <c r="BC235" s="216"/>
      <c r="BD235" s="216"/>
      <c r="BE235" s="216"/>
      <c r="BF235" s="216"/>
      <c r="BG235" s="216"/>
      <c r="BH235" s="216"/>
      <c r="BI235" s="216"/>
      <c r="BJ235" s="187"/>
      <c r="BK235" s="187"/>
      <c r="BL235" s="187"/>
      <c r="BM235" s="187"/>
      <c r="BN235" s="187"/>
      <c r="BO235" s="187"/>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row>
    <row r="236" spans="1:256" s="5" customFormat="1" ht="12.75" customHeight="1" outlineLevel="2">
      <c r="A236" s="9"/>
      <c r="B236" s="9"/>
      <c r="C236" s="26"/>
      <c r="D236" s="682"/>
      <c r="E236" s="86">
        <v>9</v>
      </c>
      <c r="F236" s="27"/>
      <c r="G236" s="208"/>
      <c r="H236" s="150"/>
      <c r="I236" s="150"/>
      <c r="J236" s="150"/>
      <c r="K236" s="150"/>
      <c r="L236" s="150"/>
      <c r="M236" s="150"/>
      <c r="N236" s="150"/>
      <c r="O236" s="149"/>
      <c r="P236" s="68">
        <v>0</v>
      </c>
      <c r="Q236" s="68">
        <v>0</v>
      </c>
      <c r="R236" s="68"/>
      <c r="S236" s="103"/>
      <c r="T236" s="103"/>
      <c r="U236" s="103"/>
      <c r="V236" s="103"/>
      <c r="W236" s="103"/>
      <c r="X236" s="103"/>
      <c r="Y236" s="103"/>
      <c r="Z236" s="103"/>
      <c r="AA236" s="216"/>
      <c r="AB236" s="216"/>
      <c r="AC236" s="216"/>
      <c r="AD236" s="216"/>
      <c r="AE236" s="216"/>
      <c r="AF236" s="216"/>
      <c r="AG236" s="216"/>
      <c r="AH236" s="216"/>
      <c r="AI236" s="216"/>
      <c r="AJ236" s="216"/>
      <c r="AK236" s="216"/>
      <c r="AL236" s="216"/>
      <c r="AM236" s="216"/>
      <c r="AN236" s="216"/>
      <c r="AO236" s="216"/>
      <c r="AP236" s="216"/>
      <c r="AQ236" s="216"/>
      <c r="AR236" s="216"/>
      <c r="AS236" s="216"/>
      <c r="AT236" s="216"/>
      <c r="AU236" s="216"/>
      <c r="AV236" s="216"/>
      <c r="AW236" s="216"/>
      <c r="AX236" s="216"/>
      <c r="AY236" s="216"/>
      <c r="AZ236" s="216"/>
      <c r="BA236" s="216"/>
      <c r="BB236" s="216"/>
      <c r="BC236" s="216"/>
      <c r="BD236" s="216"/>
      <c r="BE236" s="216"/>
      <c r="BF236" s="216"/>
      <c r="BG236" s="216"/>
      <c r="BH236" s="216"/>
      <c r="BI236" s="216"/>
      <c r="BJ236" s="187"/>
      <c r="BK236" s="187"/>
      <c r="BL236" s="187"/>
      <c r="BM236" s="187"/>
      <c r="BN236" s="187"/>
      <c r="BO236" s="187"/>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row>
    <row r="237" spans="1:256" s="5" customFormat="1" ht="12.75" customHeight="1" outlineLevel="2">
      <c r="A237" s="9"/>
      <c r="B237" s="9"/>
      <c r="C237" s="26"/>
      <c r="D237" s="682"/>
      <c r="E237" s="86">
        <v>10</v>
      </c>
      <c r="F237" s="27"/>
      <c r="G237" s="208"/>
      <c r="H237" s="150"/>
      <c r="I237" s="150"/>
      <c r="J237" s="150"/>
      <c r="K237" s="150"/>
      <c r="L237" s="150"/>
      <c r="M237" s="150"/>
      <c r="N237" s="150"/>
      <c r="O237" s="150"/>
      <c r="P237" s="149"/>
      <c r="Q237" s="68">
        <v>0</v>
      </c>
      <c r="R237" s="68"/>
      <c r="S237" s="103"/>
      <c r="T237" s="103"/>
      <c r="U237" s="103"/>
      <c r="V237" s="103"/>
      <c r="W237" s="103"/>
      <c r="X237" s="103"/>
      <c r="Y237" s="103"/>
      <c r="Z237" s="103"/>
      <c r="AA237" s="216"/>
      <c r="AB237" s="216"/>
      <c r="AC237" s="216"/>
      <c r="AD237" s="216"/>
      <c r="AE237" s="216"/>
      <c r="AF237" s="216"/>
      <c r="AG237" s="216"/>
      <c r="AH237" s="216"/>
      <c r="AI237" s="216"/>
      <c r="AJ237" s="216"/>
      <c r="AK237" s="216"/>
      <c r="AL237" s="216"/>
      <c r="AM237" s="216"/>
      <c r="AN237" s="216"/>
      <c r="AO237" s="216"/>
      <c r="AP237" s="216"/>
      <c r="AQ237" s="216"/>
      <c r="AR237" s="216"/>
      <c r="AS237" s="216"/>
      <c r="AT237" s="216"/>
      <c r="AU237" s="216"/>
      <c r="AV237" s="216"/>
      <c r="AW237" s="216"/>
      <c r="AX237" s="216"/>
      <c r="AY237" s="216"/>
      <c r="AZ237" s="216"/>
      <c r="BA237" s="216"/>
      <c r="BB237" s="216"/>
      <c r="BC237" s="216"/>
      <c r="BD237" s="216"/>
      <c r="BE237" s="216"/>
      <c r="BF237" s="216"/>
      <c r="BG237" s="216"/>
      <c r="BH237" s="216"/>
      <c r="BI237" s="216"/>
      <c r="BJ237" s="187"/>
      <c r="BK237" s="187"/>
      <c r="BL237" s="187"/>
      <c r="BM237" s="187"/>
      <c r="BN237" s="187"/>
      <c r="BO237" s="18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row>
    <row r="238" spans="1:256" s="5" customFormat="1" ht="12.75" customHeight="1" outlineLevel="2">
      <c r="A238" s="9"/>
      <c r="B238" s="9"/>
      <c r="C238" s="26"/>
      <c r="D238" s="682"/>
      <c r="E238" s="87">
        <v>11</v>
      </c>
      <c r="F238" s="27"/>
      <c r="G238" s="208"/>
      <c r="H238" s="150"/>
      <c r="I238" s="150"/>
      <c r="J238" s="150"/>
      <c r="K238" s="150"/>
      <c r="L238" s="150"/>
      <c r="M238" s="150"/>
      <c r="N238" s="150"/>
      <c r="O238" s="150"/>
      <c r="P238" s="189"/>
      <c r="Q238" s="149"/>
      <c r="R238" s="68"/>
      <c r="S238" s="103"/>
      <c r="T238" s="103"/>
      <c r="U238" s="103"/>
      <c r="V238" s="103"/>
      <c r="W238" s="103"/>
      <c r="X238" s="103"/>
      <c r="Y238" s="103"/>
      <c r="Z238" s="103"/>
      <c r="AA238" s="216"/>
      <c r="AB238" s="216"/>
      <c r="AC238" s="216"/>
      <c r="AD238" s="216"/>
      <c r="AE238" s="216"/>
      <c r="AF238" s="216"/>
      <c r="AG238" s="216"/>
      <c r="AH238" s="216"/>
      <c r="AI238" s="216"/>
      <c r="AJ238" s="216"/>
      <c r="AK238" s="216"/>
      <c r="AL238" s="216"/>
      <c r="AM238" s="216"/>
      <c r="AN238" s="216"/>
      <c r="AO238" s="216"/>
      <c r="AP238" s="216"/>
      <c r="AQ238" s="216"/>
      <c r="AR238" s="216"/>
      <c r="AS238" s="216"/>
      <c r="AT238" s="216"/>
      <c r="AU238" s="216"/>
      <c r="AV238" s="216"/>
      <c r="AW238" s="216"/>
      <c r="AX238" s="216"/>
      <c r="AY238" s="216"/>
      <c r="AZ238" s="216"/>
      <c r="BA238" s="216"/>
      <c r="BB238" s="216"/>
      <c r="BC238" s="216"/>
      <c r="BD238" s="216"/>
      <c r="BE238" s="216"/>
      <c r="BF238" s="216"/>
      <c r="BG238" s="216"/>
      <c r="BH238" s="216"/>
      <c r="BI238" s="216"/>
      <c r="BJ238" s="187"/>
      <c r="BK238" s="187"/>
      <c r="BL238" s="187"/>
      <c r="BM238" s="187"/>
      <c r="BN238" s="187"/>
      <c r="BO238" s="187"/>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row>
    <row r="239" spans="1:256" s="5" customFormat="1" outlineLevel="1">
      <c r="A239" s="9"/>
      <c r="B239" s="9"/>
      <c r="C239" s="26">
        <v>0</v>
      </c>
      <c r="D239" s="9"/>
      <c r="E239" s="9"/>
      <c r="F239" s="23"/>
      <c r="G239" s="209">
        <v>0</v>
      </c>
      <c r="H239" s="166">
        <v>0</v>
      </c>
      <c r="I239" s="166">
        <v>0</v>
      </c>
      <c r="J239" s="166">
        <v>0</v>
      </c>
      <c r="K239" s="166">
        <v>0</v>
      </c>
      <c r="L239" s="166">
        <v>0</v>
      </c>
      <c r="M239" s="166">
        <v>0</v>
      </c>
      <c r="N239" s="166">
        <v>0</v>
      </c>
      <c r="O239" s="166">
        <v>0</v>
      </c>
      <c r="P239" s="166">
        <v>0</v>
      </c>
      <c r="Q239" s="166">
        <v>0</v>
      </c>
      <c r="R239" s="64"/>
      <c r="S239" s="102"/>
      <c r="T239" s="102"/>
      <c r="U239" s="102"/>
      <c r="V239" s="102"/>
      <c r="W239" s="102"/>
      <c r="X239" s="102"/>
      <c r="Y239" s="102"/>
      <c r="Z239" s="102"/>
      <c r="AA239" s="217"/>
      <c r="AB239" s="217"/>
      <c r="AC239" s="217"/>
      <c r="AD239" s="217"/>
      <c r="AE239" s="217"/>
      <c r="AF239" s="217"/>
      <c r="AG239" s="217"/>
      <c r="AH239" s="217"/>
      <c r="AI239" s="217"/>
      <c r="AJ239" s="217"/>
      <c r="AK239" s="217"/>
      <c r="AL239" s="217"/>
      <c r="AM239" s="217"/>
      <c r="AN239" s="217"/>
      <c r="AO239" s="217"/>
      <c r="AP239" s="217"/>
      <c r="AQ239" s="217"/>
      <c r="AR239" s="217"/>
      <c r="AS239" s="217"/>
      <c r="AT239" s="217"/>
      <c r="AU239" s="217"/>
      <c r="AV239" s="217"/>
      <c r="AW239" s="217"/>
      <c r="AX239" s="217"/>
      <c r="AY239" s="217"/>
      <c r="AZ239" s="217"/>
      <c r="BA239" s="217"/>
      <c r="BB239" s="217"/>
      <c r="BC239" s="217"/>
      <c r="BD239" s="217"/>
      <c r="BE239" s="217"/>
      <c r="BF239" s="217"/>
      <c r="BG239" s="217"/>
      <c r="BH239" s="217"/>
      <c r="BI239" s="217"/>
      <c r="BJ239" s="187"/>
      <c r="BK239" s="187"/>
      <c r="BL239" s="187"/>
      <c r="BM239" s="187"/>
      <c r="BN239" s="187"/>
      <c r="BO239" s="187"/>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row>
    <row r="240" spans="1:256" s="5" customFormat="1" ht="12.75" customHeight="1" outlineLevel="2">
      <c r="A240" s="9"/>
      <c r="B240" s="32">
        <v>0</v>
      </c>
      <c r="C240" s="33"/>
      <c r="D240" s="34" t="s">
        <v>67</v>
      </c>
      <c r="E240" s="33"/>
      <c r="F240" s="35"/>
      <c r="G240" s="205">
        <v>0</v>
      </c>
      <c r="H240" s="67">
        <v>0</v>
      </c>
      <c r="I240" s="67">
        <v>0</v>
      </c>
      <c r="J240" s="67">
        <v>0</v>
      </c>
      <c r="K240" s="67">
        <v>0</v>
      </c>
      <c r="L240" s="67">
        <v>0</v>
      </c>
      <c r="M240" s="67">
        <v>0</v>
      </c>
      <c r="N240" s="67">
        <v>0</v>
      </c>
      <c r="O240" s="67">
        <v>0</v>
      </c>
      <c r="P240" s="67">
        <v>0</v>
      </c>
      <c r="Q240" s="67">
        <v>0</v>
      </c>
      <c r="R240" s="67"/>
      <c r="S240" s="103"/>
      <c r="T240" s="103"/>
      <c r="U240" s="103"/>
      <c r="V240" s="103"/>
      <c r="W240" s="103"/>
      <c r="X240" s="103"/>
      <c r="Y240" s="103"/>
      <c r="Z240" s="103"/>
      <c r="AA240" s="216"/>
      <c r="AB240" s="216"/>
      <c r="AC240" s="216"/>
      <c r="AD240" s="216"/>
      <c r="AE240" s="216"/>
      <c r="AF240" s="216"/>
      <c r="AG240" s="216"/>
      <c r="AH240" s="216"/>
      <c r="AI240" s="216"/>
      <c r="AJ240" s="216"/>
      <c r="AK240" s="216"/>
      <c r="AL240" s="216"/>
      <c r="AM240" s="216"/>
      <c r="AN240" s="216"/>
      <c r="AO240" s="216"/>
      <c r="AP240" s="216"/>
      <c r="AQ240" s="216"/>
      <c r="AR240" s="216"/>
      <c r="AS240" s="216"/>
      <c r="AT240" s="216"/>
      <c r="AU240" s="216"/>
      <c r="AV240" s="216"/>
      <c r="AW240" s="216"/>
      <c r="AX240" s="216"/>
      <c r="AY240" s="216"/>
      <c r="AZ240" s="216"/>
      <c r="BA240" s="216"/>
      <c r="BB240" s="216"/>
      <c r="BC240" s="216"/>
      <c r="BD240" s="216"/>
      <c r="BE240" s="216"/>
      <c r="BF240" s="216"/>
      <c r="BG240" s="216"/>
      <c r="BH240" s="216"/>
      <c r="BI240" s="216"/>
      <c r="BJ240" s="187"/>
      <c r="BK240" s="187"/>
      <c r="BL240" s="187"/>
      <c r="BM240" s="187"/>
      <c r="BN240" s="187"/>
      <c r="BO240" s="187"/>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row>
    <row r="241" spans="1:256" s="5" customFormat="1" ht="12.75" customHeight="1" outlineLevel="2">
      <c r="A241" s="9"/>
      <c r="B241" s="9"/>
      <c r="C241" s="26"/>
      <c r="D241" s="681" t="s">
        <v>84</v>
      </c>
      <c r="E241" s="86">
        <v>0</v>
      </c>
      <c r="F241" s="27"/>
      <c r="G241" s="206"/>
      <c r="H241" s="68"/>
      <c r="I241" s="68"/>
      <c r="J241" s="68"/>
      <c r="K241" s="68"/>
      <c r="L241" s="68"/>
      <c r="M241" s="68"/>
      <c r="N241" s="68"/>
      <c r="O241" s="68"/>
      <c r="P241" s="68"/>
      <c r="Q241" s="68"/>
      <c r="R241" s="68"/>
      <c r="S241" s="103"/>
      <c r="T241" s="103"/>
      <c r="U241" s="103"/>
      <c r="V241" s="103"/>
      <c r="W241" s="103"/>
      <c r="X241" s="103"/>
      <c r="Y241" s="103"/>
      <c r="Z241" s="103"/>
      <c r="AA241" s="216"/>
      <c r="AB241" s="216"/>
      <c r="AC241" s="216"/>
      <c r="AD241" s="216"/>
      <c r="AE241" s="216"/>
      <c r="AF241" s="216"/>
      <c r="AG241" s="216"/>
      <c r="AH241" s="216"/>
      <c r="AI241" s="216"/>
      <c r="AJ241" s="216"/>
      <c r="AK241" s="216"/>
      <c r="AL241" s="216"/>
      <c r="AM241" s="216"/>
      <c r="AN241" s="216"/>
      <c r="AO241" s="216"/>
      <c r="AP241" s="216"/>
      <c r="AQ241" s="216"/>
      <c r="AR241" s="216"/>
      <c r="AS241" s="216"/>
      <c r="AT241" s="216"/>
      <c r="AU241" s="216"/>
      <c r="AV241" s="216"/>
      <c r="AW241" s="216"/>
      <c r="AX241" s="216"/>
      <c r="AY241" s="216"/>
      <c r="AZ241" s="216"/>
      <c r="BA241" s="216"/>
      <c r="BB241" s="216"/>
      <c r="BC241" s="216"/>
      <c r="BD241" s="216"/>
      <c r="BE241" s="216"/>
      <c r="BF241" s="216"/>
      <c r="BG241" s="216"/>
      <c r="BH241" s="216"/>
      <c r="BI241" s="216"/>
      <c r="BJ241" s="187"/>
      <c r="BK241" s="187"/>
      <c r="BL241" s="187"/>
      <c r="BM241" s="187"/>
      <c r="BN241" s="187"/>
      <c r="BO241" s="187"/>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row>
    <row r="242" spans="1:256" s="5" customFormat="1" ht="12.75" customHeight="1" outlineLevel="2">
      <c r="A242" s="9"/>
      <c r="B242" s="9"/>
      <c r="C242" s="26"/>
      <c r="D242" s="682"/>
      <c r="E242" s="86">
        <v>1</v>
      </c>
      <c r="F242" s="27"/>
      <c r="G242" s="207"/>
      <c r="H242" s="68">
        <v>0</v>
      </c>
      <c r="I242" s="68">
        <v>0</v>
      </c>
      <c r="J242" s="68">
        <v>0</v>
      </c>
      <c r="K242" s="68">
        <v>0</v>
      </c>
      <c r="L242" s="68">
        <v>0</v>
      </c>
      <c r="M242" s="68">
        <v>0</v>
      </c>
      <c r="N242" s="68">
        <v>0</v>
      </c>
      <c r="O242" s="68">
        <v>0</v>
      </c>
      <c r="P242" s="68">
        <v>0</v>
      </c>
      <c r="Q242" s="68">
        <v>0</v>
      </c>
      <c r="R242" s="68"/>
      <c r="S242" s="103"/>
      <c r="T242" s="103"/>
      <c r="U242" s="103"/>
      <c r="V242" s="103"/>
      <c r="W242" s="103"/>
      <c r="X242" s="103"/>
      <c r="Y242" s="103"/>
      <c r="Z242" s="103"/>
      <c r="AA242" s="216"/>
      <c r="AB242" s="216"/>
      <c r="AC242" s="216"/>
      <c r="AD242" s="216"/>
      <c r="AE242" s="216"/>
      <c r="AF242" s="216"/>
      <c r="AG242" s="216"/>
      <c r="AH242" s="216"/>
      <c r="AI242" s="216"/>
      <c r="AJ242" s="216"/>
      <c r="AK242" s="216"/>
      <c r="AL242" s="216"/>
      <c r="AM242" s="216"/>
      <c r="AN242" s="216"/>
      <c r="AO242" s="216"/>
      <c r="AP242" s="216"/>
      <c r="AQ242" s="216"/>
      <c r="AR242" s="216"/>
      <c r="AS242" s="216"/>
      <c r="AT242" s="216"/>
      <c r="AU242" s="216"/>
      <c r="AV242" s="216"/>
      <c r="AW242" s="216"/>
      <c r="AX242" s="216"/>
      <c r="AY242" s="216"/>
      <c r="AZ242" s="216"/>
      <c r="BA242" s="216"/>
      <c r="BB242" s="216"/>
      <c r="BC242" s="216"/>
      <c r="BD242" s="216"/>
      <c r="BE242" s="216"/>
      <c r="BF242" s="216"/>
      <c r="BG242" s="216"/>
      <c r="BH242" s="216"/>
      <c r="BI242" s="216"/>
      <c r="BJ242" s="187"/>
      <c r="BK242" s="187"/>
      <c r="BL242" s="187"/>
      <c r="BM242" s="187"/>
      <c r="BN242" s="187"/>
      <c r="BO242" s="187"/>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row>
    <row r="243" spans="1:256" s="5" customFormat="1" ht="12.75" customHeight="1" outlineLevel="2">
      <c r="A243" s="9"/>
      <c r="B243" s="9"/>
      <c r="C243" s="26"/>
      <c r="D243" s="682"/>
      <c r="E243" s="86">
        <v>2</v>
      </c>
      <c r="F243" s="27"/>
      <c r="G243" s="208"/>
      <c r="H243" s="149"/>
      <c r="I243" s="68">
        <v>0</v>
      </c>
      <c r="J243" s="68">
        <v>0</v>
      </c>
      <c r="K243" s="68">
        <v>0</v>
      </c>
      <c r="L243" s="68">
        <v>0</v>
      </c>
      <c r="M243" s="68">
        <v>0</v>
      </c>
      <c r="N243" s="68">
        <v>0</v>
      </c>
      <c r="O243" s="68">
        <v>0</v>
      </c>
      <c r="P243" s="68">
        <v>0</v>
      </c>
      <c r="Q243" s="68">
        <v>0</v>
      </c>
      <c r="R243" s="68"/>
      <c r="S243" s="103"/>
      <c r="T243" s="103"/>
      <c r="U243" s="103"/>
      <c r="V243" s="103"/>
      <c r="W243" s="103"/>
      <c r="X243" s="103"/>
      <c r="Y243" s="103"/>
      <c r="Z243" s="103"/>
      <c r="AA243" s="216"/>
      <c r="AB243" s="216"/>
      <c r="AC243" s="216"/>
      <c r="AD243" s="216"/>
      <c r="AE243" s="216"/>
      <c r="AF243" s="216"/>
      <c r="AG243" s="216"/>
      <c r="AH243" s="216"/>
      <c r="AI243" s="216"/>
      <c r="AJ243" s="216"/>
      <c r="AK243" s="216"/>
      <c r="AL243" s="216"/>
      <c r="AM243" s="216"/>
      <c r="AN243" s="216"/>
      <c r="AO243" s="216"/>
      <c r="AP243" s="216"/>
      <c r="AQ243" s="216"/>
      <c r="AR243" s="216"/>
      <c r="AS243" s="216"/>
      <c r="AT243" s="216"/>
      <c r="AU243" s="216"/>
      <c r="AV243" s="216"/>
      <c r="AW243" s="216"/>
      <c r="AX243" s="216"/>
      <c r="AY243" s="216"/>
      <c r="AZ243" s="216"/>
      <c r="BA243" s="216"/>
      <c r="BB243" s="216"/>
      <c r="BC243" s="216"/>
      <c r="BD243" s="216"/>
      <c r="BE243" s="216"/>
      <c r="BF243" s="216"/>
      <c r="BG243" s="216"/>
      <c r="BH243" s="216"/>
      <c r="BI243" s="216"/>
      <c r="BJ243" s="187"/>
      <c r="BK243" s="187"/>
      <c r="BL243" s="187"/>
      <c r="BM243" s="187"/>
      <c r="BN243" s="187"/>
      <c r="BO243" s="187"/>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row>
    <row r="244" spans="1:256" s="5" customFormat="1" ht="12.75" customHeight="1" outlineLevel="2">
      <c r="A244" s="9"/>
      <c r="B244" s="9"/>
      <c r="C244" s="26"/>
      <c r="D244" s="682"/>
      <c r="E244" s="86">
        <v>3</v>
      </c>
      <c r="F244" s="27"/>
      <c r="G244" s="208"/>
      <c r="H244" s="150"/>
      <c r="I244" s="149"/>
      <c r="J244" s="68">
        <v>0</v>
      </c>
      <c r="K244" s="68">
        <v>0</v>
      </c>
      <c r="L244" s="68">
        <v>0</v>
      </c>
      <c r="M244" s="68">
        <v>0</v>
      </c>
      <c r="N244" s="68">
        <v>0</v>
      </c>
      <c r="O244" s="68">
        <v>0</v>
      </c>
      <c r="P244" s="68">
        <v>0</v>
      </c>
      <c r="Q244" s="68">
        <v>0</v>
      </c>
      <c r="R244" s="68"/>
      <c r="S244" s="103"/>
      <c r="T244" s="103"/>
      <c r="U244" s="103"/>
      <c r="V244" s="103"/>
      <c r="W244" s="103"/>
      <c r="X244" s="103"/>
      <c r="Y244" s="103"/>
      <c r="Z244" s="103"/>
      <c r="AA244" s="216"/>
      <c r="AB244" s="216"/>
      <c r="AC244" s="216"/>
      <c r="AD244" s="216"/>
      <c r="AE244" s="216"/>
      <c r="AF244" s="216"/>
      <c r="AG244" s="216"/>
      <c r="AH244" s="216"/>
      <c r="AI244" s="216"/>
      <c r="AJ244" s="216"/>
      <c r="AK244" s="216"/>
      <c r="AL244" s="216"/>
      <c r="AM244" s="216"/>
      <c r="AN244" s="216"/>
      <c r="AO244" s="216"/>
      <c r="AP244" s="216"/>
      <c r="AQ244" s="216"/>
      <c r="AR244" s="216"/>
      <c r="AS244" s="216"/>
      <c r="AT244" s="216"/>
      <c r="AU244" s="216"/>
      <c r="AV244" s="216"/>
      <c r="AW244" s="216"/>
      <c r="AX244" s="216"/>
      <c r="AY244" s="216"/>
      <c r="AZ244" s="216"/>
      <c r="BA244" s="216"/>
      <c r="BB244" s="216"/>
      <c r="BC244" s="216"/>
      <c r="BD244" s="216"/>
      <c r="BE244" s="216"/>
      <c r="BF244" s="216"/>
      <c r="BG244" s="216"/>
      <c r="BH244" s="216"/>
      <c r="BI244" s="216"/>
      <c r="BJ244" s="187"/>
      <c r="BK244" s="187"/>
      <c r="BL244" s="187"/>
      <c r="BM244" s="187"/>
      <c r="BN244" s="187"/>
      <c r="BO244" s="187"/>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row>
    <row r="245" spans="1:256" s="5" customFormat="1" ht="12.75" customHeight="1" outlineLevel="2">
      <c r="A245" s="9"/>
      <c r="B245" s="9"/>
      <c r="C245" s="26"/>
      <c r="D245" s="682"/>
      <c r="E245" s="86">
        <v>4</v>
      </c>
      <c r="F245" s="27"/>
      <c r="G245" s="208"/>
      <c r="H245" s="150"/>
      <c r="I245" s="150"/>
      <c r="J245" s="149"/>
      <c r="K245" s="68">
        <v>0</v>
      </c>
      <c r="L245" s="68">
        <v>0</v>
      </c>
      <c r="M245" s="68">
        <v>0</v>
      </c>
      <c r="N245" s="68">
        <v>0</v>
      </c>
      <c r="O245" s="68">
        <v>0</v>
      </c>
      <c r="P245" s="68">
        <v>0</v>
      </c>
      <c r="Q245" s="68">
        <v>0</v>
      </c>
      <c r="R245" s="68"/>
      <c r="S245" s="103"/>
      <c r="T245" s="103"/>
      <c r="U245" s="103"/>
      <c r="V245" s="103"/>
      <c r="W245" s="103"/>
      <c r="X245" s="103"/>
      <c r="Y245" s="103"/>
      <c r="Z245" s="103"/>
      <c r="AA245" s="216"/>
      <c r="AB245" s="216"/>
      <c r="AC245" s="216"/>
      <c r="AD245" s="216"/>
      <c r="AE245" s="216"/>
      <c r="AF245" s="216"/>
      <c r="AG245" s="216"/>
      <c r="AH245" s="216"/>
      <c r="AI245" s="216"/>
      <c r="AJ245" s="216"/>
      <c r="AK245" s="216"/>
      <c r="AL245" s="216"/>
      <c r="AM245" s="216"/>
      <c r="AN245" s="216"/>
      <c r="AO245" s="216"/>
      <c r="AP245" s="216"/>
      <c r="AQ245" s="216"/>
      <c r="AR245" s="216"/>
      <c r="AS245" s="216"/>
      <c r="AT245" s="216"/>
      <c r="AU245" s="216"/>
      <c r="AV245" s="216"/>
      <c r="AW245" s="216"/>
      <c r="AX245" s="216"/>
      <c r="AY245" s="216"/>
      <c r="AZ245" s="216"/>
      <c r="BA245" s="216"/>
      <c r="BB245" s="216"/>
      <c r="BC245" s="216"/>
      <c r="BD245" s="216"/>
      <c r="BE245" s="216"/>
      <c r="BF245" s="216"/>
      <c r="BG245" s="216"/>
      <c r="BH245" s="216"/>
      <c r="BI245" s="216"/>
      <c r="BJ245" s="187"/>
      <c r="BK245" s="187"/>
      <c r="BL245" s="187"/>
      <c r="BM245" s="187"/>
      <c r="BN245" s="187"/>
      <c r="BO245" s="187"/>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row>
    <row r="246" spans="1:256" s="5" customFormat="1" ht="12.75" customHeight="1" outlineLevel="2">
      <c r="A246" s="9"/>
      <c r="B246" s="9"/>
      <c r="C246" s="26"/>
      <c r="D246" s="682"/>
      <c r="E246" s="86">
        <v>5</v>
      </c>
      <c r="F246" s="27"/>
      <c r="G246" s="208"/>
      <c r="H246" s="150"/>
      <c r="I246" s="150"/>
      <c r="J246" s="150"/>
      <c r="K246" s="149"/>
      <c r="L246" s="68">
        <v>0</v>
      </c>
      <c r="M246" s="68">
        <v>0</v>
      </c>
      <c r="N246" s="68">
        <v>0</v>
      </c>
      <c r="O246" s="68">
        <v>0</v>
      </c>
      <c r="P246" s="68">
        <v>0</v>
      </c>
      <c r="Q246" s="68">
        <v>0</v>
      </c>
      <c r="R246" s="68"/>
      <c r="S246" s="103"/>
      <c r="T246" s="103"/>
      <c r="U246" s="103"/>
      <c r="V246" s="103"/>
      <c r="W246" s="103"/>
      <c r="X246" s="103"/>
      <c r="Y246" s="103"/>
      <c r="Z246" s="103"/>
      <c r="AA246" s="216"/>
      <c r="AB246" s="216"/>
      <c r="AC246" s="216"/>
      <c r="AD246" s="216"/>
      <c r="AE246" s="216"/>
      <c r="AF246" s="216"/>
      <c r="AG246" s="216"/>
      <c r="AH246" s="216"/>
      <c r="AI246" s="216"/>
      <c r="AJ246" s="216"/>
      <c r="AK246" s="216"/>
      <c r="AL246" s="216"/>
      <c r="AM246" s="216"/>
      <c r="AN246" s="216"/>
      <c r="AO246" s="216"/>
      <c r="AP246" s="216"/>
      <c r="AQ246" s="216"/>
      <c r="AR246" s="216"/>
      <c r="AS246" s="216"/>
      <c r="AT246" s="216"/>
      <c r="AU246" s="216"/>
      <c r="AV246" s="216"/>
      <c r="AW246" s="216"/>
      <c r="AX246" s="216"/>
      <c r="AY246" s="216"/>
      <c r="AZ246" s="216"/>
      <c r="BA246" s="216"/>
      <c r="BB246" s="216"/>
      <c r="BC246" s="216"/>
      <c r="BD246" s="216"/>
      <c r="BE246" s="216"/>
      <c r="BF246" s="216"/>
      <c r="BG246" s="216"/>
      <c r="BH246" s="216"/>
      <c r="BI246" s="216"/>
      <c r="BJ246" s="187"/>
      <c r="BK246" s="187"/>
      <c r="BL246" s="187"/>
      <c r="BM246" s="187"/>
      <c r="BN246" s="187"/>
      <c r="BO246" s="187"/>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row>
    <row r="247" spans="1:256" s="5" customFormat="1" ht="12.75" customHeight="1" outlineLevel="2">
      <c r="A247" s="9"/>
      <c r="B247" s="9"/>
      <c r="C247" s="26"/>
      <c r="D247" s="682"/>
      <c r="E247" s="86">
        <v>6</v>
      </c>
      <c r="F247" s="27"/>
      <c r="G247" s="208"/>
      <c r="H247" s="150"/>
      <c r="I247" s="150"/>
      <c r="J247" s="150"/>
      <c r="K247" s="150"/>
      <c r="L247" s="149"/>
      <c r="M247" s="68">
        <v>0</v>
      </c>
      <c r="N247" s="68">
        <v>0</v>
      </c>
      <c r="O247" s="68">
        <v>0</v>
      </c>
      <c r="P247" s="68">
        <v>0</v>
      </c>
      <c r="Q247" s="68">
        <v>0</v>
      </c>
      <c r="R247" s="68"/>
      <c r="S247" s="103"/>
      <c r="T247" s="103"/>
      <c r="U247" s="103"/>
      <c r="V247" s="103"/>
      <c r="W247" s="103"/>
      <c r="X247" s="103"/>
      <c r="Y247" s="103"/>
      <c r="Z247" s="103"/>
      <c r="AA247" s="216"/>
      <c r="AB247" s="216"/>
      <c r="AC247" s="216"/>
      <c r="AD247" s="216"/>
      <c r="AE247" s="216"/>
      <c r="AF247" s="216"/>
      <c r="AG247" s="216"/>
      <c r="AH247" s="216"/>
      <c r="AI247" s="216"/>
      <c r="AJ247" s="216"/>
      <c r="AK247" s="216"/>
      <c r="AL247" s="216"/>
      <c r="AM247" s="216"/>
      <c r="AN247" s="216"/>
      <c r="AO247" s="216"/>
      <c r="AP247" s="216"/>
      <c r="AQ247" s="216"/>
      <c r="AR247" s="216"/>
      <c r="AS247" s="216"/>
      <c r="AT247" s="216"/>
      <c r="AU247" s="216"/>
      <c r="AV247" s="216"/>
      <c r="AW247" s="216"/>
      <c r="AX247" s="216"/>
      <c r="AY247" s="216"/>
      <c r="AZ247" s="216"/>
      <c r="BA247" s="216"/>
      <c r="BB247" s="216"/>
      <c r="BC247" s="216"/>
      <c r="BD247" s="216"/>
      <c r="BE247" s="216"/>
      <c r="BF247" s="216"/>
      <c r="BG247" s="216"/>
      <c r="BH247" s="216"/>
      <c r="BI247" s="216"/>
      <c r="BJ247" s="187"/>
      <c r="BK247" s="187"/>
      <c r="BL247" s="187"/>
      <c r="BM247" s="187"/>
      <c r="BN247" s="187"/>
      <c r="BO247" s="18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row>
    <row r="248" spans="1:256" s="5" customFormat="1" ht="12.75" customHeight="1" outlineLevel="2">
      <c r="A248" s="9"/>
      <c r="B248" s="9"/>
      <c r="C248" s="26"/>
      <c r="D248" s="682"/>
      <c r="E248" s="86">
        <v>7</v>
      </c>
      <c r="F248" s="27"/>
      <c r="G248" s="208"/>
      <c r="H248" s="150"/>
      <c r="I248" s="150"/>
      <c r="J248" s="150"/>
      <c r="K248" s="150"/>
      <c r="L248" s="150"/>
      <c r="M248" s="149"/>
      <c r="N248" s="68">
        <v>0</v>
      </c>
      <c r="O248" s="68">
        <v>0</v>
      </c>
      <c r="P248" s="68">
        <v>0</v>
      </c>
      <c r="Q248" s="68">
        <v>0</v>
      </c>
      <c r="R248" s="68"/>
      <c r="S248" s="103"/>
      <c r="T248" s="103"/>
      <c r="U248" s="103"/>
      <c r="V248" s="103"/>
      <c r="W248" s="103"/>
      <c r="X248" s="103"/>
      <c r="Y248" s="103"/>
      <c r="Z248" s="103"/>
      <c r="AA248" s="216"/>
      <c r="AB248" s="216"/>
      <c r="AC248" s="216"/>
      <c r="AD248" s="216"/>
      <c r="AE248" s="216"/>
      <c r="AF248" s="216"/>
      <c r="AG248" s="216"/>
      <c r="AH248" s="216"/>
      <c r="AI248" s="216"/>
      <c r="AJ248" s="216"/>
      <c r="AK248" s="216"/>
      <c r="AL248" s="216"/>
      <c r="AM248" s="216"/>
      <c r="AN248" s="216"/>
      <c r="AO248" s="216"/>
      <c r="AP248" s="216"/>
      <c r="AQ248" s="216"/>
      <c r="AR248" s="216"/>
      <c r="AS248" s="216"/>
      <c r="AT248" s="216"/>
      <c r="AU248" s="216"/>
      <c r="AV248" s="216"/>
      <c r="AW248" s="216"/>
      <c r="AX248" s="216"/>
      <c r="AY248" s="216"/>
      <c r="AZ248" s="216"/>
      <c r="BA248" s="216"/>
      <c r="BB248" s="216"/>
      <c r="BC248" s="216"/>
      <c r="BD248" s="216"/>
      <c r="BE248" s="216"/>
      <c r="BF248" s="216"/>
      <c r="BG248" s="216"/>
      <c r="BH248" s="216"/>
      <c r="BI248" s="216"/>
      <c r="BJ248" s="187"/>
      <c r="BK248" s="187"/>
      <c r="BL248" s="187"/>
      <c r="BM248" s="187"/>
      <c r="BN248" s="187"/>
      <c r="BO248" s="187"/>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row>
    <row r="249" spans="1:256" s="5" customFormat="1" ht="12.75" customHeight="1" outlineLevel="2">
      <c r="A249" s="9"/>
      <c r="B249" s="9"/>
      <c r="C249" s="26"/>
      <c r="D249" s="682"/>
      <c r="E249" s="86">
        <v>8</v>
      </c>
      <c r="F249" s="27"/>
      <c r="G249" s="208"/>
      <c r="H249" s="150"/>
      <c r="I249" s="150"/>
      <c r="J249" s="150"/>
      <c r="K249" s="150"/>
      <c r="L249" s="150"/>
      <c r="M249" s="150"/>
      <c r="N249" s="149"/>
      <c r="O249" s="68">
        <v>0</v>
      </c>
      <c r="P249" s="68">
        <v>0</v>
      </c>
      <c r="Q249" s="68">
        <v>0</v>
      </c>
      <c r="R249" s="68"/>
      <c r="S249" s="103"/>
      <c r="T249" s="103"/>
      <c r="U249" s="103"/>
      <c r="V249" s="103"/>
      <c r="W249" s="103"/>
      <c r="X249" s="103"/>
      <c r="Y249" s="103"/>
      <c r="Z249" s="103"/>
      <c r="AA249" s="216"/>
      <c r="AB249" s="216"/>
      <c r="AC249" s="216"/>
      <c r="AD249" s="216"/>
      <c r="AE249" s="216"/>
      <c r="AF249" s="216"/>
      <c r="AG249" s="216"/>
      <c r="AH249" s="216"/>
      <c r="AI249" s="216"/>
      <c r="AJ249" s="216"/>
      <c r="AK249" s="216"/>
      <c r="AL249" s="216"/>
      <c r="AM249" s="216"/>
      <c r="AN249" s="216"/>
      <c r="AO249" s="216"/>
      <c r="AP249" s="216"/>
      <c r="AQ249" s="216"/>
      <c r="AR249" s="216"/>
      <c r="AS249" s="216"/>
      <c r="AT249" s="216"/>
      <c r="AU249" s="216"/>
      <c r="AV249" s="216"/>
      <c r="AW249" s="216"/>
      <c r="AX249" s="216"/>
      <c r="AY249" s="216"/>
      <c r="AZ249" s="216"/>
      <c r="BA249" s="216"/>
      <c r="BB249" s="216"/>
      <c r="BC249" s="216"/>
      <c r="BD249" s="216"/>
      <c r="BE249" s="216"/>
      <c r="BF249" s="216"/>
      <c r="BG249" s="216"/>
      <c r="BH249" s="216"/>
      <c r="BI249" s="216"/>
      <c r="BJ249" s="187"/>
      <c r="BK249" s="187"/>
      <c r="BL249" s="187"/>
      <c r="BM249" s="187"/>
      <c r="BN249" s="187"/>
      <c r="BO249" s="187"/>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row>
    <row r="250" spans="1:256" s="5" customFormat="1" ht="12.75" customHeight="1" outlineLevel="2">
      <c r="A250" s="9"/>
      <c r="B250" s="9"/>
      <c r="C250" s="26"/>
      <c r="D250" s="682"/>
      <c r="E250" s="86">
        <v>9</v>
      </c>
      <c r="F250" s="27"/>
      <c r="G250" s="208"/>
      <c r="H250" s="150"/>
      <c r="I250" s="150"/>
      <c r="J250" s="150"/>
      <c r="K250" s="150"/>
      <c r="L250" s="150"/>
      <c r="M250" s="150"/>
      <c r="N250" s="150"/>
      <c r="O250" s="149"/>
      <c r="P250" s="68">
        <v>0</v>
      </c>
      <c r="Q250" s="68">
        <v>0</v>
      </c>
      <c r="R250" s="68"/>
      <c r="S250" s="103"/>
      <c r="T250" s="103"/>
      <c r="U250" s="103"/>
      <c r="V250" s="103"/>
      <c r="W250" s="103"/>
      <c r="X250" s="103"/>
      <c r="Y250" s="103"/>
      <c r="Z250" s="103"/>
      <c r="AA250" s="216"/>
      <c r="AB250" s="216"/>
      <c r="AC250" s="216"/>
      <c r="AD250" s="216"/>
      <c r="AE250" s="216"/>
      <c r="AF250" s="216"/>
      <c r="AG250" s="216"/>
      <c r="AH250" s="216"/>
      <c r="AI250" s="216"/>
      <c r="AJ250" s="216"/>
      <c r="AK250" s="216"/>
      <c r="AL250" s="216"/>
      <c r="AM250" s="216"/>
      <c r="AN250" s="216"/>
      <c r="AO250" s="216"/>
      <c r="AP250" s="216"/>
      <c r="AQ250" s="216"/>
      <c r="AR250" s="216"/>
      <c r="AS250" s="216"/>
      <c r="AT250" s="216"/>
      <c r="AU250" s="216"/>
      <c r="AV250" s="216"/>
      <c r="AW250" s="216"/>
      <c r="AX250" s="216"/>
      <c r="AY250" s="216"/>
      <c r="AZ250" s="216"/>
      <c r="BA250" s="216"/>
      <c r="BB250" s="216"/>
      <c r="BC250" s="216"/>
      <c r="BD250" s="216"/>
      <c r="BE250" s="216"/>
      <c r="BF250" s="216"/>
      <c r="BG250" s="216"/>
      <c r="BH250" s="216"/>
      <c r="BI250" s="216"/>
      <c r="BJ250" s="187"/>
      <c r="BK250" s="187"/>
      <c r="BL250" s="187"/>
      <c r="BM250" s="187"/>
      <c r="BN250" s="187"/>
      <c r="BO250" s="187"/>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row>
    <row r="251" spans="1:256" s="5" customFormat="1" ht="12.75" customHeight="1" outlineLevel="2">
      <c r="A251" s="9"/>
      <c r="B251" s="9"/>
      <c r="C251" s="26"/>
      <c r="D251" s="682"/>
      <c r="E251" s="86">
        <v>10</v>
      </c>
      <c r="F251" s="27"/>
      <c r="G251" s="208"/>
      <c r="H251" s="150"/>
      <c r="I251" s="150"/>
      <c r="J251" s="150"/>
      <c r="K251" s="150"/>
      <c r="L251" s="150"/>
      <c r="M251" s="150"/>
      <c r="N251" s="150"/>
      <c r="O251" s="150"/>
      <c r="P251" s="149"/>
      <c r="Q251" s="68">
        <v>0</v>
      </c>
      <c r="R251" s="68"/>
      <c r="S251" s="103"/>
      <c r="T251" s="103"/>
      <c r="U251" s="103"/>
      <c r="V251" s="103"/>
      <c r="W251" s="103"/>
      <c r="X251" s="103"/>
      <c r="Y251" s="103"/>
      <c r="Z251" s="103"/>
      <c r="AA251" s="216"/>
      <c r="AB251" s="216"/>
      <c r="AC251" s="216"/>
      <c r="AD251" s="216"/>
      <c r="AE251" s="216"/>
      <c r="AF251" s="216"/>
      <c r="AG251" s="216"/>
      <c r="AH251" s="216"/>
      <c r="AI251" s="216"/>
      <c r="AJ251" s="216"/>
      <c r="AK251" s="216"/>
      <c r="AL251" s="216"/>
      <c r="AM251" s="216"/>
      <c r="AN251" s="216"/>
      <c r="AO251" s="216"/>
      <c r="AP251" s="216"/>
      <c r="AQ251" s="216"/>
      <c r="AR251" s="216"/>
      <c r="AS251" s="216"/>
      <c r="AT251" s="216"/>
      <c r="AU251" s="216"/>
      <c r="AV251" s="216"/>
      <c r="AW251" s="216"/>
      <c r="AX251" s="216"/>
      <c r="AY251" s="216"/>
      <c r="AZ251" s="216"/>
      <c r="BA251" s="216"/>
      <c r="BB251" s="216"/>
      <c r="BC251" s="216"/>
      <c r="BD251" s="216"/>
      <c r="BE251" s="216"/>
      <c r="BF251" s="216"/>
      <c r="BG251" s="216"/>
      <c r="BH251" s="216"/>
      <c r="BI251" s="216"/>
      <c r="BJ251" s="187"/>
      <c r="BK251" s="187"/>
      <c r="BL251" s="187"/>
      <c r="BM251" s="187"/>
      <c r="BN251" s="187"/>
      <c r="BO251" s="187"/>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row>
    <row r="252" spans="1:256" s="5" customFormat="1" ht="12.75" customHeight="1" outlineLevel="2">
      <c r="A252" s="9"/>
      <c r="B252" s="9"/>
      <c r="C252" s="26"/>
      <c r="D252" s="682"/>
      <c r="E252" s="87">
        <v>11</v>
      </c>
      <c r="F252" s="27"/>
      <c r="G252" s="208"/>
      <c r="H252" s="150"/>
      <c r="I252" s="150"/>
      <c r="J252" s="150"/>
      <c r="K252" s="150"/>
      <c r="L252" s="150"/>
      <c r="M252" s="150"/>
      <c r="N252" s="150"/>
      <c r="O252" s="150"/>
      <c r="P252" s="189"/>
      <c r="Q252" s="149"/>
      <c r="R252" s="68"/>
      <c r="S252" s="103"/>
      <c r="T252" s="103"/>
      <c r="U252" s="103"/>
      <c r="V252" s="103"/>
      <c r="W252" s="103"/>
      <c r="X252" s="103"/>
      <c r="Y252" s="103"/>
      <c r="Z252" s="103"/>
      <c r="AA252" s="216"/>
      <c r="AB252" s="216"/>
      <c r="AC252" s="216"/>
      <c r="AD252" s="216"/>
      <c r="AE252" s="216"/>
      <c r="AF252" s="216"/>
      <c r="AG252" s="216"/>
      <c r="AH252" s="216"/>
      <c r="AI252" s="216"/>
      <c r="AJ252" s="216"/>
      <c r="AK252" s="216"/>
      <c r="AL252" s="216"/>
      <c r="AM252" s="216"/>
      <c r="AN252" s="216"/>
      <c r="AO252" s="216"/>
      <c r="AP252" s="216"/>
      <c r="AQ252" s="216"/>
      <c r="AR252" s="216"/>
      <c r="AS252" s="216"/>
      <c r="AT252" s="216"/>
      <c r="AU252" s="216"/>
      <c r="AV252" s="216"/>
      <c r="AW252" s="216"/>
      <c r="AX252" s="216"/>
      <c r="AY252" s="216"/>
      <c r="AZ252" s="216"/>
      <c r="BA252" s="216"/>
      <c r="BB252" s="216"/>
      <c r="BC252" s="216"/>
      <c r="BD252" s="216"/>
      <c r="BE252" s="216"/>
      <c r="BF252" s="216"/>
      <c r="BG252" s="216"/>
      <c r="BH252" s="216"/>
      <c r="BI252" s="216"/>
      <c r="BJ252" s="187"/>
      <c r="BK252" s="187"/>
      <c r="BL252" s="187"/>
      <c r="BM252" s="187"/>
      <c r="BN252" s="187"/>
      <c r="BO252" s="187"/>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row>
    <row r="253" spans="1:256" s="5" customFormat="1" outlineLevel="1">
      <c r="A253" s="9"/>
      <c r="B253" s="9"/>
      <c r="C253" s="26">
        <v>0</v>
      </c>
      <c r="D253" s="9"/>
      <c r="E253" s="9"/>
      <c r="F253" s="23"/>
      <c r="G253" s="209">
        <v>0</v>
      </c>
      <c r="H253" s="166">
        <v>0</v>
      </c>
      <c r="I253" s="166">
        <v>0</v>
      </c>
      <c r="J253" s="166">
        <v>0</v>
      </c>
      <c r="K253" s="166">
        <v>0</v>
      </c>
      <c r="L253" s="166">
        <v>0</v>
      </c>
      <c r="M253" s="166">
        <v>0</v>
      </c>
      <c r="N253" s="166">
        <v>0</v>
      </c>
      <c r="O253" s="166">
        <v>0</v>
      </c>
      <c r="P253" s="166">
        <v>0</v>
      </c>
      <c r="Q253" s="166">
        <v>0</v>
      </c>
      <c r="R253" s="64"/>
      <c r="S253" s="102"/>
      <c r="T253" s="102"/>
      <c r="U253" s="102"/>
      <c r="V253" s="102"/>
      <c r="W253" s="102"/>
      <c r="X253" s="102"/>
      <c r="Y253" s="102"/>
      <c r="Z253" s="102"/>
      <c r="AA253" s="217"/>
      <c r="AB253" s="217"/>
      <c r="AC253" s="217"/>
      <c r="AD253" s="217"/>
      <c r="AE253" s="217"/>
      <c r="AF253" s="217"/>
      <c r="AG253" s="217"/>
      <c r="AH253" s="217"/>
      <c r="AI253" s="217"/>
      <c r="AJ253" s="217"/>
      <c r="AK253" s="217"/>
      <c r="AL253" s="217"/>
      <c r="AM253" s="217"/>
      <c r="AN253" s="217"/>
      <c r="AO253" s="217"/>
      <c r="AP253" s="217"/>
      <c r="AQ253" s="217"/>
      <c r="AR253" s="217"/>
      <c r="AS253" s="217"/>
      <c r="AT253" s="217"/>
      <c r="AU253" s="217"/>
      <c r="AV253" s="217"/>
      <c r="AW253" s="217"/>
      <c r="AX253" s="217"/>
      <c r="AY253" s="217"/>
      <c r="AZ253" s="217"/>
      <c r="BA253" s="217"/>
      <c r="BB253" s="217"/>
      <c r="BC253" s="217"/>
      <c r="BD253" s="217"/>
      <c r="BE253" s="217"/>
      <c r="BF253" s="217"/>
      <c r="BG253" s="217"/>
      <c r="BH253" s="217"/>
      <c r="BI253" s="217"/>
      <c r="BJ253" s="187"/>
      <c r="BK253" s="187"/>
      <c r="BL253" s="187"/>
      <c r="BM253" s="187"/>
      <c r="BN253" s="187"/>
      <c r="BO253" s="187"/>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row>
    <row r="254" spans="1:256" s="5" customFormat="1" ht="12.75" customHeight="1" outlineLevel="2">
      <c r="A254" s="9"/>
      <c r="B254" s="32">
        <v>0</v>
      </c>
      <c r="C254" s="33"/>
      <c r="D254" s="34" t="s">
        <v>67</v>
      </c>
      <c r="E254" s="33"/>
      <c r="F254" s="35"/>
      <c r="G254" s="205">
        <v>0</v>
      </c>
      <c r="H254" s="67">
        <v>0</v>
      </c>
      <c r="I254" s="67">
        <v>0</v>
      </c>
      <c r="J254" s="67">
        <v>0</v>
      </c>
      <c r="K254" s="67">
        <v>0</v>
      </c>
      <c r="L254" s="67">
        <v>0</v>
      </c>
      <c r="M254" s="67">
        <v>0</v>
      </c>
      <c r="N254" s="67">
        <v>0</v>
      </c>
      <c r="O254" s="67">
        <v>0</v>
      </c>
      <c r="P254" s="67">
        <v>0</v>
      </c>
      <c r="Q254" s="67">
        <v>0</v>
      </c>
      <c r="R254" s="67"/>
      <c r="S254" s="103"/>
      <c r="T254" s="103"/>
      <c r="U254" s="103"/>
      <c r="V254" s="103"/>
      <c r="W254" s="103"/>
      <c r="X254" s="103"/>
      <c r="Y254" s="103"/>
      <c r="Z254" s="103"/>
      <c r="AA254" s="216"/>
      <c r="AB254" s="216"/>
      <c r="AC254" s="216"/>
      <c r="AD254" s="216"/>
      <c r="AE254" s="216"/>
      <c r="AF254" s="216"/>
      <c r="AG254" s="216"/>
      <c r="AH254" s="216"/>
      <c r="AI254" s="216"/>
      <c r="AJ254" s="216"/>
      <c r="AK254" s="216"/>
      <c r="AL254" s="216"/>
      <c r="AM254" s="216"/>
      <c r="AN254" s="216"/>
      <c r="AO254" s="216"/>
      <c r="AP254" s="216"/>
      <c r="AQ254" s="216"/>
      <c r="AR254" s="216"/>
      <c r="AS254" s="216"/>
      <c r="AT254" s="216"/>
      <c r="AU254" s="216"/>
      <c r="AV254" s="216"/>
      <c r="AW254" s="216"/>
      <c r="AX254" s="216"/>
      <c r="AY254" s="216"/>
      <c r="AZ254" s="216"/>
      <c r="BA254" s="216"/>
      <c r="BB254" s="216"/>
      <c r="BC254" s="216"/>
      <c r="BD254" s="216"/>
      <c r="BE254" s="216"/>
      <c r="BF254" s="216"/>
      <c r="BG254" s="216"/>
      <c r="BH254" s="216"/>
      <c r="BI254" s="216"/>
      <c r="BJ254" s="187"/>
      <c r="BK254" s="187"/>
      <c r="BL254" s="187"/>
      <c r="BM254" s="187"/>
      <c r="BN254" s="187"/>
      <c r="BO254" s="187"/>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row>
    <row r="255" spans="1:256" s="5" customFormat="1" ht="12.75" customHeight="1" outlineLevel="2">
      <c r="A255" s="9"/>
      <c r="B255" s="9"/>
      <c r="C255" s="26"/>
      <c r="D255" s="681" t="s">
        <v>84</v>
      </c>
      <c r="E255" s="86">
        <v>0</v>
      </c>
      <c r="F255" s="27"/>
      <c r="G255" s="206"/>
      <c r="H255" s="68"/>
      <c r="I255" s="68"/>
      <c r="J255" s="68"/>
      <c r="K255" s="68"/>
      <c r="L255" s="68"/>
      <c r="M255" s="68"/>
      <c r="N255" s="68"/>
      <c r="O255" s="68"/>
      <c r="P255" s="68"/>
      <c r="Q255" s="68"/>
      <c r="R255" s="68"/>
      <c r="S255" s="103"/>
      <c r="T255" s="103"/>
      <c r="U255" s="103"/>
      <c r="V255" s="103"/>
      <c r="W255" s="103"/>
      <c r="X255" s="103"/>
      <c r="Y255" s="103"/>
      <c r="Z255" s="103"/>
      <c r="AA255" s="216"/>
      <c r="AB255" s="216"/>
      <c r="AC255" s="216"/>
      <c r="AD255" s="216"/>
      <c r="AE255" s="216"/>
      <c r="AF255" s="216"/>
      <c r="AG255" s="216"/>
      <c r="AH255" s="216"/>
      <c r="AI255" s="216"/>
      <c r="AJ255" s="216"/>
      <c r="AK255" s="216"/>
      <c r="AL255" s="216"/>
      <c r="AM255" s="216"/>
      <c r="AN255" s="216"/>
      <c r="AO255" s="216"/>
      <c r="AP255" s="216"/>
      <c r="AQ255" s="216"/>
      <c r="AR255" s="216"/>
      <c r="AS255" s="216"/>
      <c r="AT255" s="216"/>
      <c r="AU255" s="216"/>
      <c r="AV255" s="216"/>
      <c r="AW255" s="216"/>
      <c r="AX255" s="216"/>
      <c r="AY255" s="216"/>
      <c r="AZ255" s="216"/>
      <c r="BA255" s="216"/>
      <c r="BB255" s="216"/>
      <c r="BC255" s="216"/>
      <c r="BD255" s="216"/>
      <c r="BE255" s="216"/>
      <c r="BF255" s="216"/>
      <c r="BG255" s="216"/>
      <c r="BH255" s="216"/>
      <c r="BI255" s="216"/>
      <c r="BJ255" s="187"/>
      <c r="BK255" s="187"/>
      <c r="BL255" s="187"/>
      <c r="BM255" s="187"/>
      <c r="BN255" s="187"/>
      <c r="BO255" s="187"/>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row>
    <row r="256" spans="1:256" s="5" customFormat="1" ht="12.75" customHeight="1" outlineLevel="2">
      <c r="A256" s="9"/>
      <c r="B256" s="9"/>
      <c r="C256" s="26"/>
      <c r="D256" s="682"/>
      <c r="E256" s="86">
        <v>1</v>
      </c>
      <c r="F256" s="27"/>
      <c r="G256" s="207"/>
      <c r="H256" s="68">
        <v>0</v>
      </c>
      <c r="I256" s="68">
        <v>0</v>
      </c>
      <c r="J256" s="68">
        <v>0</v>
      </c>
      <c r="K256" s="68">
        <v>0</v>
      </c>
      <c r="L256" s="68">
        <v>0</v>
      </c>
      <c r="M256" s="68">
        <v>0</v>
      </c>
      <c r="N256" s="68">
        <v>0</v>
      </c>
      <c r="O256" s="68">
        <v>0</v>
      </c>
      <c r="P256" s="68">
        <v>0</v>
      </c>
      <c r="Q256" s="68">
        <v>0</v>
      </c>
      <c r="R256" s="68"/>
      <c r="S256" s="103"/>
      <c r="T256" s="103"/>
      <c r="U256" s="103"/>
      <c r="V256" s="103"/>
      <c r="W256" s="103"/>
      <c r="X256" s="103"/>
      <c r="Y256" s="103"/>
      <c r="Z256" s="103"/>
      <c r="AA256" s="216"/>
      <c r="AB256" s="216"/>
      <c r="AC256" s="216"/>
      <c r="AD256" s="216"/>
      <c r="AE256" s="216"/>
      <c r="AF256" s="216"/>
      <c r="AG256" s="216"/>
      <c r="AH256" s="216"/>
      <c r="AI256" s="216"/>
      <c r="AJ256" s="216"/>
      <c r="AK256" s="216"/>
      <c r="AL256" s="216"/>
      <c r="AM256" s="216"/>
      <c r="AN256" s="216"/>
      <c r="AO256" s="216"/>
      <c r="AP256" s="216"/>
      <c r="AQ256" s="216"/>
      <c r="AR256" s="216"/>
      <c r="AS256" s="216"/>
      <c r="AT256" s="216"/>
      <c r="AU256" s="216"/>
      <c r="AV256" s="216"/>
      <c r="AW256" s="216"/>
      <c r="AX256" s="216"/>
      <c r="AY256" s="216"/>
      <c r="AZ256" s="216"/>
      <c r="BA256" s="216"/>
      <c r="BB256" s="216"/>
      <c r="BC256" s="216"/>
      <c r="BD256" s="216"/>
      <c r="BE256" s="216"/>
      <c r="BF256" s="216"/>
      <c r="BG256" s="216"/>
      <c r="BH256" s="216"/>
      <c r="BI256" s="216"/>
      <c r="BJ256" s="187"/>
      <c r="BK256" s="187"/>
      <c r="BL256" s="187"/>
      <c r="BM256" s="187"/>
      <c r="BN256" s="187"/>
      <c r="BO256" s="187"/>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row>
    <row r="257" spans="1:256" s="5" customFormat="1" ht="12.75" customHeight="1" outlineLevel="2">
      <c r="A257" s="9"/>
      <c r="B257" s="9"/>
      <c r="C257" s="26"/>
      <c r="D257" s="682"/>
      <c r="E257" s="86">
        <v>2</v>
      </c>
      <c r="F257" s="27"/>
      <c r="G257" s="208"/>
      <c r="H257" s="149"/>
      <c r="I257" s="68">
        <v>0</v>
      </c>
      <c r="J257" s="68">
        <v>0</v>
      </c>
      <c r="K257" s="68">
        <v>0</v>
      </c>
      <c r="L257" s="68">
        <v>0</v>
      </c>
      <c r="M257" s="68">
        <v>0</v>
      </c>
      <c r="N257" s="68">
        <v>0</v>
      </c>
      <c r="O257" s="68">
        <v>0</v>
      </c>
      <c r="P257" s="68">
        <v>0</v>
      </c>
      <c r="Q257" s="68">
        <v>0</v>
      </c>
      <c r="R257" s="68"/>
      <c r="S257" s="103"/>
      <c r="T257" s="103"/>
      <c r="U257" s="103"/>
      <c r="V257" s="103"/>
      <c r="W257" s="103"/>
      <c r="X257" s="103"/>
      <c r="Y257" s="103"/>
      <c r="Z257" s="103"/>
      <c r="AA257" s="216"/>
      <c r="AB257" s="216"/>
      <c r="AC257" s="216"/>
      <c r="AD257" s="216"/>
      <c r="AE257" s="216"/>
      <c r="AF257" s="216"/>
      <c r="AG257" s="216"/>
      <c r="AH257" s="216"/>
      <c r="AI257" s="216"/>
      <c r="AJ257" s="216"/>
      <c r="AK257" s="216"/>
      <c r="AL257" s="216"/>
      <c r="AM257" s="216"/>
      <c r="AN257" s="216"/>
      <c r="AO257" s="216"/>
      <c r="AP257" s="216"/>
      <c r="AQ257" s="216"/>
      <c r="AR257" s="216"/>
      <c r="AS257" s="216"/>
      <c r="AT257" s="216"/>
      <c r="AU257" s="216"/>
      <c r="AV257" s="216"/>
      <c r="AW257" s="216"/>
      <c r="AX257" s="216"/>
      <c r="AY257" s="216"/>
      <c r="AZ257" s="216"/>
      <c r="BA257" s="216"/>
      <c r="BB257" s="216"/>
      <c r="BC257" s="216"/>
      <c r="BD257" s="216"/>
      <c r="BE257" s="216"/>
      <c r="BF257" s="216"/>
      <c r="BG257" s="216"/>
      <c r="BH257" s="216"/>
      <c r="BI257" s="216"/>
      <c r="BJ257" s="187"/>
      <c r="BK257" s="187"/>
      <c r="BL257" s="187"/>
      <c r="BM257" s="187"/>
      <c r="BN257" s="187"/>
      <c r="BO257" s="18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row>
    <row r="258" spans="1:256" s="5" customFormat="1" ht="12.75" customHeight="1" outlineLevel="2">
      <c r="A258" s="9"/>
      <c r="B258" s="9"/>
      <c r="C258" s="26"/>
      <c r="D258" s="682"/>
      <c r="E258" s="86">
        <v>3</v>
      </c>
      <c r="F258" s="27"/>
      <c r="G258" s="208"/>
      <c r="H258" s="150"/>
      <c r="I258" s="149"/>
      <c r="J258" s="68">
        <v>0</v>
      </c>
      <c r="K258" s="68">
        <v>0</v>
      </c>
      <c r="L258" s="68">
        <v>0</v>
      </c>
      <c r="M258" s="68">
        <v>0</v>
      </c>
      <c r="N258" s="68">
        <v>0</v>
      </c>
      <c r="O258" s="68">
        <v>0</v>
      </c>
      <c r="P258" s="68">
        <v>0</v>
      </c>
      <c r="Q258" s="68">
        <v>0</v>
      </c>
      <c r="R258" s="68"/>
      <c r="S258" s="103"/>
      <c r="T258" s="103"/>
      <c r="U258" s="103"/>
      <c r="V258" s="103"/>
      <c r="W258" s="103"/>
      <c r="X258" s="103"/>
      <c r="Y258" s="103"/>
      <c r="Z258" s="103"/>
      <c r="AA258" s="216"/>
      <c r="AB258" s="216"/>
      <c r="AC258" s="216"/>
      <c r="AD258" s="216"/>
      <c r="AE258" s="216"/>
      <c r="AF258" s="216"/>
      <c r="AG258" s="216"/>
      <c r="AH258" s="216"/>
      <c r="AI258" s="216"/>
      <c r="AJ258" s="216"/>
      <c r="AK258" s="216"/>
      <c r="AL258" s="216"/>
      <c r="AM258" s="216"/>
      <c r="AN258" s="216"/>
      <c r="AO258" s="216"/>
      <c r="AP258" s="216"/>
      <c r="AQ258" s="216"/>
      <c r="AR258" s="216"/>
      <c r="AS258" s="216"/>
      <c r="AT258" s="216"/>
      <c r="AU258" s="216"/>
      <c r="AV258" s="216"/>
      <c r="AW258" s="216"/>
      <c r="AX258" s="216"/>
      <c r="AY258" s="216"/>
      <c r="AZ258" s="216"/>
      <c r="BA258" s="216"/>
      <c r="BB258" s="216"/>
      <c r="BC258" s="216"/>
      <c r="BD258" s="216"/>
      <c r="BE258" s="216"/>
      <c r="BF258" s="216"/>
      <c r="BG258" s="216"/>
      <c r="BH258" s="216"/>
      <c r="BI258" s="216"/>
      <c r="BJ258" s="187"/>
      <c r="BK258" s="187"/>
      <c r="BL258" s="187"/>
      <c r="BM258" s="187"/>
      <c r="BN258" s="187"/>
      <c r="BO258" s="187"/>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row>
    <row r="259" spans="1:256" s="5" customFormat="1" ht="12.75" customHeight="1" outlineLevel="2">
      <c r="A259" s="9"/>
      <c r="B259" s="9"/>
      <c r="C259" s="26"/>
      <c r="D259" s="682"/>
      <c r="E259" s="86">
        <v>4</v>
      </c>
      <c r="F259" s="27"/>
      <c r="G259" s="208"/>
      <c r="H259" s="150"/>
      <c r="I259" s="150"/>
      <c r="J259" s="149"/>
      <c r="K259" s="68">
        <v>0</v>
      </c>
      <c r="L259" s="68">
        <v>0</v>
      </c>
      <c r="M259" s="68">
        <v>0</v>
      </c>
      <c r="N259" s="68">
        <v>0</v>
      </c>
      <c r="O259" s="68">
        <v>0</v>
      </c>
      <c r="P259" s="68">
        <v>0</v>
      </c>
      <c r="Q259" s="68">
        <v>0</v>
      </c>
      <c r="R259" s="68"/>
      <c r="S259" s="103"/>
      <c r="T259" s="103"/>
      <c r="U259" s="103"/>
      <c r="V259" s="103"/>
      <c r="W259" s="103"/>
      <c r="X259" s="103"/>
      <c r="Y259" s="103"/>
      <c r="Z259" s="103"/>
      <c r="AA259" s="216"/>
      <c r="AB259" s="216"/>
      <c r="AC259" s="216"/>
      <c r="AD259" s="216"/>
      <c r="AE259" s="216"/>
      <c r="AF259" s="216"/>
      <c r="AG259" s="216"/>
      <c r="AH259" s="216"/>
      <c r="AI259" s="216"/>
      <c r="AJ259" s="216"/>
      <c r="AK259" s="216"/>
      <c r="AL259" s="216"/>
      <c r="AM259" s="216"/>
      <c r="AN259" s="216"/>
      <c r="AO259" s="216"/>
      <c r="AP259" s="216"/>
      <c r="AQ259" s="216"/>
      <c r="AR259" s="216"/>
      <c r="AS259" s="216"/>
      <c r="AT259" s="216"/>
      <c r="AU259" s="216"/>
      <c r="AV259" s="216"/>
      <c r="AW259" s="216"/>
      <c r="AX259" s="216"/>
      <c r="AY259" s="216"/>
      <c r="AZ259" s="216"/>
      <c r="BA259" s="216"/>
      <c r="BB259" s="216"/>
      <c r="BC259" s="216"/>
      <c r="BD259" s="216"/>
      <c r="BE259" s="216"/>
      <c r="BF259" s="216"/>
      <c r="BG259" s="216"/>
      <c r="BH259" s="216"/>
      <c r="BI259" s="216"/>
      <c r="BJ259" s="187"/>
      <c r="BK259" s="187"/>
      <c r="BL259" s="187"/>
      <c r="BM259" s="187"/>
      <c r="BN259" s="187"/>
      <c r="BO259" s="187"/>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row>
    <row r="260" spans="1:256" s="5" customFormat="1" ht="12.75" customHeight="1" outlineLevel="2">
      <c r="A260" s="9"/>
      <c r="B260" s="9"/>
      <c r="C260" s="26"/>
      <c r="D260" s="682"/>
      <c r="E260" s="86">
        <v>5</v>
      </c>
      <c r="F260" s="27"/>
      <c r="G260" s="208"/>
      <c r="H260" s="150"/>
      <c r="I260" s="150"/>
      <c r="J260" s="150"/>
      <c r="K260" s="149"/>
      <c r="L260" s="68">
        <v>0</v>
      </c>
      <c r="M260" s="68">
        <v>0</v>
      </c>
      <c r="N260" s="68">
        <v>0</v>
      </c>
      <c r="O260" s="68">
        <v>0</v>
      </c>
      <c r="P260" s="68">
        <v>0</v>
      </c>
      <c r="Q260" s="68">
        <v>0</v>
      </c>
      <c r="R260" s="68"/>
      <c r="S260" s="103"/>
      <c r="T260" s="103"/>
      <c r="U260" s="103"/>
      <c r="V260" s="103"/>
      <c r="W260" s="103"/>
      <c r="X260" s="103"/>
      <c r="Y260" s="103"/>
      <c r="Z260" s="103"/>
      <c r="AA260" s="216"/>
      <c r="AB260" s="216"/>
      <c r="AC260" s="216"/>
      <c r="AD260" s="216"/>
      <c r="AE260" s="216"/>
      <c r="AF260" s="216"/>
      <c r="AG260" s="216"/>
      <c r="AH260" s="216"/>
      <c r="AI260" s="216"/>
      <c r="AJ260" s="216"/>
      <c r="AK260" s="216"/>
      <c r="AL260" s="216"/>
      <c r="AM260" s="216"/>
      <c r="AN260" s="216"/>
      <c r="AO260" s="216"/>
      <c r="AP260" s="216"/>
      <c r="AQ260" s="216"/>
      <c r="AR260" s="216"/>
      <c r="AS260" s="216"/>
      <c r="AT260" s="216"/>
      <c r="AU260" s="216"/>
      <c r="AV260" s="216"/>
      <c r="AW260" s="216"/>
      <c r="AX260" s="216"/>
      <c r="AY260" s="216"/>
      <c r="AZ260" s="216"/>
      <c r="BA260" s="216"/>
      <c r="BB260" s="216"/>
      <c r="BC260" s="216"/>
      <c r="BD260" s="216"/>
      <c r="BE260" s="216"/>
      <c r="BF260" s="216"/>
      <c r="BG260" s="216"/>
      <c r="BH260" s="216"/>
      <c r="BI260" s="216"/>
      <c r="BJ260" s="187"/>
      <c r="BK260" s="187"/>
      <c r="BL260" s="187"/>
      <c r="BM260" s="187"/>
      <c r="BN260" s="187"/>
      <c r="BO260" s="187"/>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row>
    <row r="261" spans="1:256" s="5" customFormat="1" ht="12.75" customHeight="1" outlineLevel="2">
      <c r="A261" s="9"/>
      <c r="B261" s="9"/>
      <c r="C261" s="26"/>
      <c r="D261" s="682"/>
      <c r="E261" s="86">
        <v>6</v>
      </c>
      <c r="F261" s="27"/>
      <c r="G261" s="208"/>
      <c r="H261" s="150"/>
      <c r="I261" s="150"/>
      <c r="J261" s="150"/>
      <c r="K261" s="150"/>
      <c r="L261" s="149"/>
      <c r="M261" s="68">
        <v>0</v>
      </c>
      <c r="N261" s="68">
        <v>0</v>
      </c>
      <c r="O261" s="68">
        <v>0</v>
      </c>
      <c r="P261" s="68">
        <v>0</v>
      </c>
      <c r="Q261" s="68">
        <v>0</v>
      </c>
      <c r="R261" s="68"/>
      <c r="S261" s="103"/>
      <c r="T261" s="103"/>
      <c r="U261" s="103"/>
      <c r="V261" s="103"/>
      <c r="W261" s="103"/>
      <c r="X261" s="103"/>
      <c r="Y261" s="103"/>
      <c r="Z261" s="103"/>
      <c r="AA261" s="216"/>
      <c r="AB261" s="216"/>
      <c r="AC261" s="216"/>
      <c r="AD261" s="216"/>
      <c r="AE261" s="216"/>
      <c r="AF261" s="216"/>
      <c r="AG261" s="216"/>
      <c r="AH261" s="216"/>
      <c r="AI261" s="216"/>
      <c r="AJ261" s="216"/>
      <c r="AK261" s="216"/>
      <c r="AL261" s="216"/>
      <c r="AM261" s="216"/>
      <c r="AN261" s="216"/>
      <c r="AO261" s="216"/>
      <c r="AP261" s="216"/>
      <c r="AQ261" s="216"/>
      <c r="AR261" s="216"/>
      <c r="AS261" s="216"/>
      <c r="AT261" s="216"/>
      <c r="AU261" s="216"/>
      <c r="AV261" s="216"/>
      <c r="AW261" s="216"/>
      <c r="AX261" s="216"/>
      <c r="AY261" s="216"/>
      <c r="AZ261" s="216"/>
      <c r="BA261" s="216"/>
      <c r="BB261" s="216"/>
      <c r="BC261" s="216"/>
      <c r="BD261" s="216"/>
      <c r="BE261" s="216"/>
      <c r="BF261" s="216"/>
      <c r="BG261" s="216"/>
      <c r="BH261" s="216"/>
      <c r="BI261" s="216"/>
      <c r="BJ261" s="187"/>
      <c r="BK261" s="187"/>
      <c r="BL261" s="187"/>
      <c r="BM261" s="187"/>
      <c r="BN261" s="187"/>
      <c r="BO261" s="187"/>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row>
    <row r="262" spans="1:256" s="5" customFormat="1" ht="12.75" customHeight="1" outlineLevel="2">
      <c r="A262" s="9"/>
      <c r="B262" s="9"/>
      <c r="C262" s="26"/>
      <c r="D262" s="682"/>
      <c r="E262" s="86">
        <v>7</v>
      </c>
      <c r="F262" s="27"/>
      <c r="G262" s="208"/>
      <c r="H262" s="150"/>
      <c r="I262" s="150"/>
      <c r="J262" s="150"/>
      <c r="K262" s="150"/>
      <c r="L262" s="150"/>
      <c r="M262" s="149"/>
      <c r="N262" s="68">
        <v>0</v>
      </c>
      <c r="O262" s="68">
        <v>0</v>
      </c>
      <c r="P262" s="68">
        <v>0</v>
      </c>
      <c r="Q262" s="68">
        <v>0</v>
      </c>
      <c r="R262" s="68"/>
      <c r="S262" s="103"/>
      <c r="T262" s="103"/>
      <c r="U262" s="103"/>
      <c r="V262" s="103"/>
      <c r="W262" s="103"/>
      <c r="X262" s="103"/>
      <c r="Y262" s="103"/>
      <c r="Z262" s="103"/>
      <c r="AA262" s="216"/>
      <c r="AB262" s="216"/>
      <c r="AC262" s="216"/>
      <c r="AD262" s="216"/>
      <c r="AE262" s="216"/>
      <c r="AF262" s="216"/>
      <c r="AG262" s="216"/>
      <c r="AH262" s="216"/>
      <c r="AI262" s="216"/>
      <c r="AJ262" s="216"/>
      <c r="AK262" s="216"/>
      <c r="AL262" s="216"/>
      <c r="AM262" s="216"/>
      <c r="AN262" s="216"/>
      <c r="AO262" s="216"/>
      <c r="AP262" s="216"/>
      <c r="AQ262" s="216"/>
      <c r="AR262" s="216"/>
      <c r="AS262" s="216"/>
      <c r="AT262" s="216"/>
      <c r="AU262" s="216"/>
      <c r="AV262" s="216"/>
      <c r="AW262" s="216"/>
      <c r="AX262" s="216"/>
      <c r="AY262" s="216"/>
      <c r="AZ262" s="216"/>
      <c r="BA262" s="216"/>
      <c r="BB262" s="216"/>
      <c r="BC262" s="216"/>
      <c r="BD262" s="216"/>
      <c r="BE262" s="216"/>
      <c r="BF262" s="216"/>
      <c r="BG262" s="216"/>
      <c r="BH262" s="216"/>
      <c r="BI262" s="216"/>
      <c r="BJ262" s="187"/>
      <c r="BK262" s="187"/>
      <c r="BL262" s="187"/>
      <c r="BM262" s="187"/>
      <c r="BN262" s="187"/>
      <c r="BO262" s="187"/>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row>
    <row r="263" spans="1:256" s="5" customFormat="1" ht="12.75" customHeight="1" outlineLevel="2">
      <c r="A263" s="9"/>
      <c r="B263" s="9"/>
      <c r="C263" s="26"/>
      <c r="D263" s="682"/>
      <c r="E263" s="86">
        <v>8</v>
      </c>
      <c r="F263" s="27"/>
      <c r="G263" s="208"/>
      <c r="H263" s="150"/>
      <c r="I263" s="150"/>
      <c r="J263" s="150"/>
      <c r="K263" s="150"/>
      <c r="L263" s="150"/>
      <c r="M263" s="150"/>
      <c r="N263" s="149"/>
      <c r="O263" s="68">
        <v>0</v>
      </c>
      <c r="P263" s="68">
        <v>0</v>
      </c>
      <c r="Q263" s="68">
        <v>0</v>
      </c>
      <c r="R263" s="68"/>
      <c r="S263" s="103"/>
      <c r="T263" s="103"/>
      <c r="U263" s="103"/>
      <c r="V263" s="103"/>
      <c r="W263" s="103"/>
      <c r="X263" s="103"/>
      <c r="Y263" s="103"/>
      <c r="Z263" s="103"/>
      <c r="AA263" s="216"/>
      <c r="AB263" s="216"/>
      <c r="AC263" s="216"/>
      <c r="AD263" s="216"/>
      <c r="AE263" s="216"/>
      <c r="AF263" s="216"/>
      <c r="AG263" s="216"/>
      <c r="AH263" s="216"/>
      <c r="AI263" s="216"/>
      <c r="AJ263" s="216"/>
      <c r="AK263" s="216"/>
      <c r="AL263" s="216"/>
      <c r="AM263" s="216"/>
      <c r="AN263" s="216"/>
      <c r="AO263" s="216"/>
      <c r="AP263" s="216"/>
      <c r="AQ263" s="216"/>
      <c r="AR263" s="216"/>
      <c r="AS263" s="216"/>
      <c r="AT263" s="216"/>
      <c r="AU263" s="216"/>
      <c r="AV263" s="216"/>
      <c r="AW263" s="216"/>
      <c r="AX263" s="216"/>
      <c r="AY263" s="216"/>
      <c r="AZ263" s="216"/>
      <c r="BA263" s="216"/>
      <c r="BB263" s="216"/>
      <c r="BC263" s="216"/>
      <c r="BD263" s="216"/>
      <c r="BE263" s="216"/>
      <c r="BF263" s="216"/>
      <c r="BG263" s="216"/>
      <c r="BH263" s="216"/>
      <c r="BI263" s="216"/>
      <c r="BJ263" s="187"/>
      <c r="BK263" s="187"/>
      <c r="BL263" s="187"/>
      <c r="BM263" s="187"/>
      <c r="BN263" s="187"/>
      <c r="BO263" s="187"/>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row>
    <row r="264" spans="1:256" s="5" customFormat="1" ht="12.75" customHeight="1" outlineLevel="2">
      <c r="A264" s="9"/>
      <c r="B264" s="9"/>
      <c r="C264" s="26"/>
      <c r="D264" s="682"/>
      <c r="E264" s="86">
        <v>9</v>
      </c>
      <c r="F264" s="27"/>
      <c r="G264" s="208"/>
      <c r="H264" s="150"/>
      <c r="I264" s="150"/>
      <c r="J264" s="150"/>
      <c r="K264" s="150"/>
      <c r="L264" s="150"/>
      <c r="M264" s="150"/>
      <c r="N264" s="150"/>
      <c r="O264" s="149"/>
      <c r="P264" s="68">
        <v>0</v>
      </c>
      <c r="Q264" s="68">
        <v>0</v>
      </c>
      <c r="R264" s="68"/>
      <c r="S264" s="103"/>
      <c r="T264" s="103"/>
      <c r="U264" s="103"/>
      <c r="V264" s="103"/>
      <c r="W264" s="103"/>
      <c r="X264" s="103"/>
      <c r="Y264" s="103"/>
      <c r="Z264" s="103"/>
      <c r="AA264" s="216"/>
      <c r="AB264" s="216"/>
      <c r="AC264" s="216"/>
      <c r="AD264" s="216"/>
      <c r="AE264" s="216"/>
      <c r="AF264" s="216"/>
      <c r="AG264" s="216"/>
      <c r="AH264" s="216"/>
      <c r="AI264" s="216"/>
      <c r="AJ264" s="216"/>
      <c r="AK264" s="216"/>
      <c r="AL264" s="216"/>
      <c r="AM264" s="216"/>
      <c r="AN264" s="216"/>
      <c r="AO264" s="216"/>
      <c r="AP264" s="216"/>
      <c r="AQ264" s="216"/>
      <c r="AR264" s="216"/>
      <c r="AS264" s="216"/>
      <c r="AT264" s="216"/>
      <c r="AU264" s="216"/>
      <c r="AV264" s="216"/>
      <c r="AW264" s="216"/>
      <c r="AX264" s="216"/>
      <c r="AY264" s="216"/>
      <c r="AZ264" s="216"/>
      <c r="BA264" s="216"/>
      <c r="BB264" s="216"/>
      <c r="BC264" s="216"/>
      <c r="BD264" s="216"/>
      <c r="BE264" s="216"/>
      <c r="BF264" s="216"/>
      <c r="BG264" s="216"/>
      <c r="BH264" s="216"/>
      <c r="BI264" s="216"/>
      <c r="BJ264" s="187"/>
      <c r="BK264" s="187"/>
      <c r="BL264" s="187"/>
      <c r="BM264" s="187"/>
      <c r="BN264" s="187"/>
      <c r="BO264" s="187"/>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row>
    <row r="265" spans="1:256" s="5" customFormat="1" ht="12.75" customHeight="1" outlineLevel="2">
      <c r="A265" s="9"/>
      <c r="B265" s="9"/>
      <c r="C265" s="26"/>
      <c r="D265" s="682"/>
      <c r="E265" s="86">
        <v>10</v>
      </c>
      <c r="F265" s="27"/>
      <c r="G265" s="208"/>
      <c r="H265" s="150"/>
      <c r="I265" s="150"/>
      <c r="J265" s="150"/>
      <c r="K265" s="150"/>
      <c r="L265" s="150"/>
      <c r="M265" s="150"/>
      <c r="N265" s="150"/>
      <c r="O265" s="150"/>
      <c r="P265" s="149"/>
      <c r="Q265" s="68">
        <v>0</v>
      </c>
      <c r="R265" s="68"/>
      <c r="S265" s="103"/>
      <c r="T265" s="103"/>
      <c r="U265" s="103"/>
      <c r="V265" s="103"/>
      <c r="W265" s="103"/>
      <c r="X265" s="103"/>
      <c r="Y265" s="103"/>
      <c r="Z265" s="103"/>
      <c r="AA265" s="216"/>
      <c r="AB265" s="216"/>
      <c r="AC265" s="216"/>
      <c r="AD265" s="216"/>
      <c r="AE265" s="216"/>
      <c r="AF265" s="216"/>
      <c r="AG265" s="216"/>
      <c r="AH265" s="216"/>
      <c r="AI265" s="216"/>
      <c r="AJ265" s="216"/>
      <c r="AK265" s="216"/>
      <c r="AL265" s="216"/>
      <c r="AM265" s="216"/>
      <c r="AN265" s="216"/>
      <c r="AO265" s="216"/>
      <c r="AP265" s="216"/>
      <c r="AQ265" s="216"/>
      <c r="AR265" s="216"/>
      <c r="AS265" s="216"/>
      <c r="AT265" s="216"/>
      <c r="AU265" s="216"/>
      <c r="AV265" s="216"/>
      <c r="AW265" s="216"/>
      <c r="AX265" s="216"/>
      <c r="AY265" s="216"/>
      <c r="AZ265" s="216"/>
      <c r="BA265" s="216"/>
      <c r="BB265" s="216"/>
      <c r="BC265" s="216"/>
      <c r="BD265" s="216"/>
      <c r="BE265" s="216"/>
      <c r="BF265" s="216"/>
      <c r="BG265" s="216"/>
      <c r="BH265" s="216"/>
      <c r="BI265" s="216"/>
      <c r="BJ265" s="187"/>
      <c r="BK265" s="187"/>
      <c r="BL265" s="187"/>
      <c r="BM265" s="187"/>
      <c r="BN265" s="187"/>
      <c r="BO265" s="187"/>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row>
    <row r="266" spans="1:256" s="5" customFormat="1" ht="12.75" customHeight="1" outlineLevel="2">
      <c r="A266" s="9"/>
      <c r="B266" s="9"/>
      <c r="C266" s="26"/>
      <c r="D266" s="682"/>
      <c r="E266" s="87">
        <v>11</v>
      </c>
      <c r="F266" s="27"/>
      <c r="G266" s="208"/>
      <c r="H266" s="150"/>
      <c r="I266" s="150"/>
      <c r="J266" s="150"/>
      <c r="K266" s="150"/>
      <c r="L266" s="150"/>
      <c r="M266" s="150"/>
      <c r="N266" s="150"/>
      <c r="O266" s="150"/>
      <c r="P266" s="189"/>
      <c r="Q266" s="149"/>
      <c r="R266" s="68"/>
      <c r="S266" s="103"/>
      <c r="T266" s="103"/>
      <c r="U266" s="103"/>
      <c r="V266" s="103"/>
      <c r="W266" s="103"/>
      <c r="X266" s="103"/>
      <c r="Y266" s="103"/>
      <c r="Z266" s="103"/>
      <c r="AA266" s="216"/>
      <c r="AB266" s="216"/>
      <c r="AC266" s="216"/>
      <c r="AD266" s="216"/>
      <c r="AE266" s="216"/>
      <c r="AF266" s="216"/>
      <c r="AG266" s="216"/>
      <c r="AH266" s="216"/>
      <c r="AI266" s="216"/>
      <c r="AJ266" s="216"/>
      <c r="AK266" s="216"/>
      <c r="AL266" s="216"/>
      <c r="AM266" s="216"/>
      <c r="AN266" s="216"/>
      <c r="AO266" s="216"/>
      <c r="AP266" s="216"/>
      <c r="AQ266" s="216"/>
      <c r="AR266" s="216"/>
      <c r="AS266" s="216"/>
      <c r="AT266" s="216"/>
      <c r="AU266" s="216"/>
      <c r="AV266" s="216"/>
      <c r="AW266" s="216"/>
      <c r="AX266" s="216"/>
      <c r="AY266" s="216"/>
      <c r="AZ266" s="216"/>
      <c r="BA266" s="216"/>
      <c r="BB266" s="216"/>
      <c r="BC266" s="216"/>
      <c r="BD266" s="216"/>
      <c r="BE266" s="216"/>
      <c r="BF266" s="216"/>
      <c r="BG266" s="216"/>
      <c r="BH266" s="216"/>
      <c r="BI266" s="216"/>
      <c r="BJ266" s="187"/>
      <c r="BK266" s="187"/>
      <c r="BL266" s="187"/>
      <c r="BM266" s="187"/>
      <c r="BN266" s="187"/>
      <c r="BO266" s="187"/>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row>
    <row r="267" spans="1:256" s="5" customFormat="1" outlineLevel="1">
      <c r="A267" s="9"/>
      <c r="B267" s="9"/>
      <c r="C267" s="26">
        <v>0</v>
      </c>
      <c r="D267" s="9"/>
      <c r="E267" s="9"/>
      <c r="F267" s="23"/>
      <c r="G267" s="209">
        <v>0</v>
      </c>
      <c r="H267" s="166">
        <v>0</v>
      </c>
      <c r="I267" s="166">
        <v>0</v>
      </c>
      <c r="J267" s="166">
        <v>0</v>
      </c>
      <c r="K267" s="166">
        <v>0</v>
      </c>
      <c r="L267" s="166">
        <v>0</v>
      </c>
      <c r="M267" s="166">
        <v>0</v>
      </c>
      <c r="N267" s="166">
        <v>0</v>
      </c>
      <c r="O267" s="166">
        <v>0</v>
      </c>
      <c r="P267" s="166">
        <v>0</v>
      </c>
      <c r="Q267" s="166">
        <v>0</v>
      </c>
      <c r="R267" s="64"/>
      <c r="S267" s="102"/>
      <c r="T267" s="102"/>
      <c r="U267" s="102"/>
      <c r="V267" s="102"/>
      <c r="W267" s="102"/>
      <c r="X267" s="102"/>
      <c r="Y267" s="102"/>
      <c r="Z267" s="102"/>
      <c r="AA267" s="217"/>
      <c r="AB267" s="217"/>
      <c r="AC267" s="217"/>
      <c r="AD267" s="217"/>
      <c r="AE267" s="217"/>
      <c r="AF267" s="217"/>
      <c r="AG267" s="217"/>
      <c r="AH267" s="217"/>
      <c r="AI267" s="217"/>
      <c r="AJ267" s="217"/>
      <c r="AK267" s="217"/>
      <c r="AL267" s="217"/>
      <c r="AM267" s="217"/>
      <c r="AN267" s="217"/>
      <c r="AO267" s="217"/>
      <c r="AP267" s="217"/>
      <c r="AQ267" s="217"/>
      <c r="AR267" s="217"/>
      <c r="AS267" s="217"/>
      <c r="AT267" s="217"/>
      <c r="AU267" s="217"/>
      <c r="AV267" s="217"/>
      <c r="AW267" s="217"/>
      <c r="AX267" s="217"/>
      <c r="AY267" s="217"/>
      <c r="AZ267" s="217"/>
      <c r="BA267" s="217"/>
      <c r="BB267" s="217"/>
      <c r="BC267" s="217"/>
      <c r="BD267" s="217"/>
      <c r="BE267" s="217"/>
      <c r="BF267" s="217"/>
      <c r="BG267" s="217"/>
      <c r="BH267" s="217"/>
      <c r="BI267" s="217"/>
      <c r="BJ267" s="187"/>
      <c r="BK267" s="187"/>
      <c r="BL267" s="187"/>
      <c r="BM267" s="187"/>
      <c r="BN267" s="187"/>
      <c r="BO267" s="18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row>
    <row r="268" spans="1:256" s="5" customFormat="1" ht="12.75" customHeight="1" outlineLevel="2">
      <c r="A268" s="9"/>
      <c r="B268" s="32">
        <v>0</v>
      </c>
      <c r="C268" s="33"/>
      <c r="D268" s="34" t="s">
        <v>67</v>
      </c>
      <c r="E268" s="33"/>
      <c r="F268" s="35"/>
      <c r="G268" s="205">
        <v>0</v>
      </c>
      <c r="H268" s="67">
        <v>0</v>
      </c>
      <c r="I268" s="67">
        <v>0</v>
      </c>
      <c r="J268" s="67">
        <v>0</v>
      </c>
      <c r="K268" s="67">
        <v>0</v>
      </c>
      <c r="L268" s="67">
        <v>0</v>
      </c>
      <c r="M268" s="67">
        <v>0</v>
      </c>
      <c r="N268" s="67">
        <v>0</v>
      </c>
      <c r="O268" s="67">
        <v>0</v>
      </c>
      <c r="P268" s="67">
        <v>0</v>
      </c>
      <c r="Q268" s="67">
        <v>0</v>
      </c>
      <c r="R268" s="67"/>
      <c r="S268" s="103"/>
      <c r="T268" s="103"/>
      <c r="U268" s="103"/>
      <c r="V268" s="103"/>
      <c r="W268" s="103"/>
      <c r="X268" s="103"/>
      <c r="Y268" s="103"/>
      <c r="Z268" s="103"/>
      <c r="AA268" s="216"/>
      <c r="AB268" s="216"/>
      <c r="AC268" s="216"/>
      <c r="AD268" s="216"/>
      <c r="AE268" s="216"/>
      <c r="AF268" s="216"/>
      <c r="AG268" s="216"/>
      <c r="AH268" s="216"/>
      <c r="AI268" s="216"/>
      <c r="AJ268" s="216"/>
      <c r="AK268" s="216"/>
      <c r="AL268" s="216"/>
      <c r="AM268" s="216"/>
      <c r="AN268" s="216"/>
      <c r="AO268" s="216"/>
      <c r="AP268" s="216"/>
      <c r="AQ268" s="216"/>
      <c r="AR268" s="216"/>
      <c r="AS268" s="216"/>
      <c r="AT268" s="216"/>
      <c r="AU268" s="216"/>
      <c r="AV268" s="216"/>
      <c r="AW268" s="216"/>
      <c r="AX268" s="216"/>
      <c r="AY268" s="216"/>
      <c r="AZ268" s="216"/>
      <c r="BA268" s="216"/>
      <c r="BB268" s="216"/>
      <c r="BC268" s="216"/>
      <c r="BD268" s="216"/>
      <c r="BE268" s="216"/>
      <c r="BF268" s="216"/>
      <c r="BG268" s="216"/>
      <c r="BH268" s="216"/>
      <c r="BI268" s="216"/>
      <c r="BJ268" s="187"/>
      <c r="BK268" s="187"/>
      <c r="BL268" s="187"/>
      <c r="BM268" s="187"/>
      <c r="BN268" s="187"/>
      <c r="BO268" s="187"/>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row>
    <row r="269" spans="1:256" s="5" customFormat="1" ht="12.75" customHeight="1" outlineLevel="2">
      <c r="A269" s="9"/>
      <c r="B269" s="9"/>
      <c r="C269" s="26"/>
      <c r="D269" s="681" t="s">
        <v>84</v>
      </c>
      <c r="E269" s="86">
        <v>0</v>
      </c>
      <c r="F269" s="27"/>
      <c r="G269" s="206"/>
      <c r="H269" s="68"/>
      <c r="I269" s="68"/>
      <c r="J269" s="68"/>
      <c r="K269" s="68"/>
      <c r="L269" s="68"/>
      <c r="M269" s="68"/>
      <c r="N269" s="68"/>
      <c r="O269" s="68"/>
      <c r="P269" s="68"/>
      <c r="Q269" s="68"/>
      <c r="R269" s="68"/>
      <c r="S269" s="103"/>
      <c r="T269" s="103"/>
      <c r="U269" s="103"/>
      <c r="V269" s="103"/>
      <c r="W269" s="103"/>
      <c r="X269" s="103"/>
      <c r="Y269" s="103"/>
      <c r="Z269" s="103"/>
      <c r="AA269" s="216"/>
      <c r="AB269" s="216"/>
      <c r="AC269" s="216"/>
      <c r="AD269" s="216"/>
      <c r="AE269" s="216"/>
      <c r="AF269" s="216"/>
      <c r="AG269" s="216"/>
      <c r="AH269" s="216"/>
      <c r="AI269" s="216"/>
      <c r="AJ269" s="216"/>
      <c r="AK269" s="216"/>
      <c r="AL269" s="216"/>
      <c r="AM269" s="216"/>
      <c r="AN269" s="216"/>
      <c r="AO269" s="216"/>
      <c r="AP269" s="216"/>
      <c r="AQ269" s="216"/>
      <c r="AR269" s="216"/>
      <c r="AS269" s="216"/>
      <c r="AT269" s="216"/>
      <c r="AU269" s="216"/>
      <c r="AV269" s="216"/>
      <c r="AW269" s="216"/>
      <c r="AX269" s="216"/>
      <c r="AY269" s="216"/>
      <c r="AZ269" s="216"/>
      <c r="BA269" s="216"/>
      <c r="BB269" s="216"/>
      <c r="BC269" s="216"/>
      <c r="BD269" s="216"/>
      <c r="BE269" s="216"/>
      <c r="BF269" s="216"/>
      <c r="BG269" s="216"/>
      <c r="BH269" s="216"/>
      <c r="BI269" s="216"/>
      <c r="BJ269" s="187"/>
      <c r="BK269" s="187"/>
      <c r="BL269" s="187"/>
      <c r="BM269" s="187"/>
      <c r="BN269" s="187"/>
      <c r="BO269" s="187"/>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row>
    <row r="270" spans="1:256" s="5" customFormat="1" ht="12.75" customHeight="1" outlineLevel="2">
      <c r="A270" s="9"/>
      <c r="B270" s="9"/>
      <c r="C270" s="26"/>
      <c r="D270" s="682"/>
      <c r="E270" s="86">
        <v>1</v>
      </c>
      <c r="F270" s="27"/>
      <c r="G270" s="207"/>
      <c r="H270" s="68">
        <v>0</v>
      </c>
      <c r="I270" s="68">
        <v>0</v>
      </c>
      <c r="J270" s="68">
        <v>0</v>
      </c>
      <c r="K270" s="68">
        <v>0</v>
      </c>
      <c r="L270" s="68">
        <v>0</v>
      </c>
      <c r="M270" s="68">
        <v>0</v>
      </c>
      <c r="N270" s="68">
        <v>0</v>
      </c>
      <c r="O270" s="68">
        <v>0</v>
      </c>
      <c r="P270" s="68">
        <v>0</v>
      </c>
      <c r="Q270" s="68">
        <v>0</v>
      </c>
      <c r="R270" s="68"/>
      <c r="S270" s="103"/>
      <c r="T270" s="103"/>
      <c r="U270" s="103"/>
      <c r="V270" s="103"/>
      <c r="W270" s="103"/>
      <c r="X270" s="103"/>
      <c r="Y270" s="103"/>
      <c r="Z270" s="103"/>
      <c r="AA270" s="216"/>
      <c r="AB270" s="216"/>
      <c r="AC270" s="216"/>
      <c r="AD270" s="216"/>
      <c r="AE270" s="216"/>
      <c r="AF270" s="216"/>
      <c r="AG270" s="216"/>
      <c r="AH270" s="216"/>
      <c r="AI270" s="216"/>
      <c r="AJ270" s="216"/>
      <c r="AK270" s="216"/>
      <c r="AL270" s="216"/>
      <c r="AM270" s="216"/>
      <c r="AN270" s="216"/>
      <c r="AO270" s="216"/>
      <c r="AP270" s="216"/>
      <c r="AQ270" s="216"/>
      <c r="AR270" s="216"/>
      <c r="AS270" s="216"/>
      <c r="AT270" s="216"/>
      <c r="AU270" s="216"/>
      <c r="AV270" s="216"/>
      <c r="AW270" s="216"/>
      <c r="AX270" s="216"/>
      <c r="AY270" s="216"/>
      <c r="AZ270" s="216"/>
      <c r="BA270" s="216"/>
      <c r="BB270" s="216"/>
      <c r="BC270" s="216"/>
      <c r="BD270" s="216"/>
      <c r="BE270" s="216"/>
      <c r="BF270" s="216"/>
      <c r="BG270" s="216"/>
      <c r="BH270" s="216"/>
      <c r="BI270" s="216"/>
      <c r="BJ270" s="187"/>
      <c r="BK270" s="187"/>
      <c r="BL270" s="187"/>
      <c r="BM270" s="187"/>
      <c r="BN270" s="187"/>
      <c r="BO270" s="187"/>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row>
    <row r="271" spans="1:256" s="5" customFormat="1" ht="12.75" customHeight="1" outlineLevel="2">
      <c r="A271" s="9"/>
      <c r="B271" s="9"/>
      <c r="C271" s="26"/>
      <c r="D271" s="682"/>
      <c r="E271" s="86">
        <v>2</v>
      </c>
      <c r="F271" s="27"/>
      <c r="G271" s="208"/>
      <c r="H271" s="149"/>
      <c r="I271" s="68">
        <v>0</v>
      </c>
      <c r="J271" s="68">
        <v>0</v>
      </c>
      <c r="K271" s="68">
        <v>0</v>
      </c>
      <c r="L271" s="68">
        <v>0</v>
      </c>
      <c r="M271" s="68">
        <v>0</v>
      </c>
      <c r="N271" s="68">
        <v>0</v>
      </c>
      <c r="O271" s="68">
        <v>0</v>
      </c>
      <c r="P271" s="68">
        <v>0</v>
      </c>
      <c r="Q271" s="68">
        <v>0</v>
      </c>
      <c r="R271" s="68"/>
      <c r="S271" s="103"/>
      <c r="T271" s="103"/>
      <c r="U271" s="103"/>
      <c r="V271" s="103"/>
      <c r="W271" s="103"/>
      <c r="X271" s="103"/>
      <c r="Y271" s="103"/>
      <c r="Z271" s="103"/>
      <c r="AA271" s="216"/>
      <c r="AB271" s="216"/>
      <c r="AC271" s="216"/>
      <c r="AD271" s="216"/>
      <c r="AE271" s="216"/>
      <c r="AF271" s="216"/>
      <c r="AG271" s="216"/>
      <c r="AH271" s="216"/>
      <c r="AI271" s="216"/>
      <c r="AJ271" s="216"/>
      <c r="AK271" s="216"/>
      <c r="AL271" s="216"/>
      <c r="AM271" s="216"/>
      <c r="AN271" s="216"/>
      <c r="AO271" s="216"/>
      <c r="AP271" s="216"/>
      <c r="AQ271" s="216"/>
      <c r="AR271" s="216"/>
      <c r="AS271" s="216"/>
      <c r="AT271" s="216"/>
      <c r="AU271" s="216"/>
      <c r="AV271" s="216"/>
      <c r="AW271" s="216"/>
      <c r="AX271" s="216"/>
      <c r="AY271" s="216"/>
      <c r="AZ271" s="216"/>
      <c r="BA271" s="216"/>
      <c r="BB271" s="216"/>
      <c r="BC271" s="216"/>
      <c r="BD271" s="216"/>
      <c r="BE271" s="216"/>
      <c r="BF271" s="216"/>
      <c r="BG271" s="216"/>
      <c r="BH271" s="216"/>
      <c r="BI271" s="216"/>
      <c r="BJ271" s="187"/>
      <c r="BK271" s="187"/>
      <c r="BL271" s="187"/>
      <c r="BM271" s="187"/>
      <c r="BN271" s="187"/>
      <c r="BO271" s="187"/>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row>
    <row r="272" spans="1:256" s="5" customFormat="1" ht="12.75" customHeight="1" outlineLevel="2">
      <c r="A272" s="9"/>
      <c r="B272" s="9"/>
      <c r="C272" s="26"/>
      <c r="D272" s="682"/>
      <c r="E272" s="86">
        <v>3</v>
      </c>
      <c r="F272" s="27"/>
      <c r="G272" s="208"/>
      <c r="H272" s="150"/>
      <c r="I272" s="149"/>
      <c r="J272" s="68">
        <v>0</v>
      </c>
      <c r="K272" s="68">
        <v>0</v>
      </c>
      <c r="L272" s="68">
        <v>0</v>
      </c>
      <c r="M272" s="68">
        <v>0</v>
      </c>
      <c r="N272" s="68">
        <v>0</v>
      </c>
      <c r="O272" s="68">
        <v>0</v>
      </c>
      <c r="P272" s="68">
        <v>0</v>
      </c>
      <c r="Q272" s="68">
        <v>0</v>
      </c>
      <c r="R272" s="68"/>
      <c r="S272" s="103"/>
      <c r="T272" s="103"/>
      <c r="U272" s="103"/>
      <c r="V272" s="103"/>
      <c r="W272" s="103"/>
      <c r="X272" s="103"/>
      <c r="Y272" s="103"/>
      <c r="Z272" s="103"/>
      <c r="AA272" s="216"/>
      <c r="AB272" s="216"/>
      <c r="AC272" s="216"/>
      <c r="AD272" s="216"/>
      <c r="AE272" s="216"/>
      <c r="AF272" s="216"/>
      <c r="AG272" s="216"/>
      <c r="AH272" s="216"/>
      <c r="AI272" s="216"/>
      <c r="AJ272" s="216"/>
      <c r="AK272" s="216"/>
      <c r="AL272" s="216"/>
      <c r="AM272" s="216"/>
      <c r="AN272" s="216"/>
      <c r="AO272" s="216"/>
      <c r="AP272" s="216"/>
      <c r="AQ272" s="216"/>
      <c r="AR272" s="216"/>
      <c r="AS272" s="216"/>
      <c r="AT272" s="216"/>
      <c r="AU272" s="216"/>
      <c r="AV272" s="216"/>
      <c r="AW272" s="216"/>
      <c r="AX272" s="216"/>
      <c r="AY272" s="216"/>
      <c r="AZ272" s="216"/>
      <c r="BA272" s="216"/>
      <c r="BB272" s="216"/>
      <c r="BC272" s="216"/>
      <c r="BD272" s="216"/>
      <c r="BE272" s="216"/>
      <c r="BF272" s="216"/>
      <c r="BG272" s="216"/>
      <c r="BH272" s="216"/>
      <c r="BI272" s="216"/>
      <c r="BJ272" s="187"/>
      <c r="BK272" s="187"/>
      <c r="BL272" s="187"/>
      <c r="BM272" s="187"/>
      <c r="BN272" s="187"/>
      <c r="BO272" s="187"/>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row>
    <row r="273" spans="1:256" s="5" customFormat="1" ht="12.75" customHeight="1" outlineLevel="2">
      <c r="A273" s="9"/>
      <c r="B273" s="9"/>
      <c r="C273" s="26"/>
      <c r="D273" s="682"/>
      <c r="E273" s="86">
        <v>4</v>
      </c>
      <c r="F273" s="27"/>
      <c r="G273" s="208"/>
      <c r="H273" s="150"/>
      <c r="I273" s="150"/>
      <c r="J273" s="149"/>
      <c r="K273" s="68">
        <v>0</v>
      </c>
      <c r="L273" s="68">
        <v>0</v>
      </c>
      <c r="M273" s="68">
        <v>0</v>
      </c>
      <c r="N273" s="68">
        <v>0</v>
      </c>
      <c r="O273" s="68">
        <v>0</v>
      </c>
      <c r="P273" s="68">
        <v>0</v>
      </c>
      <c r="Q273" s="68">
        <v>0</v>
      </c>
      <c r="R273" s="68"/>
      <c r="S273" s="103"/>
      <c r="T273" s="103"/>
      <c r="U273" s="103"/>
      <c r="V273" s="103"/>
      <c r="W273" s="103"/>
      <c r="X273" s="103"/>
      <c r="Y273" s="103"/>
      <c r="Z273" s="103"/>
      <c r="AA273" s="216"/>
      <c r="AB273" s="216"/>
      <c r="AC273" s="216"/>
      <c r="AD273" s="216"/>
      <c r="AE273" s="216"/>
      <c r="AF273" s="216"/>
      <c r="AG273" s="216"/>
      <c r="AH273" s="216"/>
      <c r="AI273" s="216"/>
      <c r="AJ273" s="216"/>
      <c r="AK273" s="216"/>
      <c r="AL273" s="216"/>
      <c r="AM273" s="216"/>
      <c r="AN273" s="216"/>
      <c r="AO273" s="216"/>
      <c r="AP273" s="216"/>
      <c r="AQ273" s="216"/>
      <c r="AR273" s="216"/>
      <c r="AS273" s="216"/>
      <c r="AT273" s="216"/>
      <c r="AU273" s="216"/>
      <c r="AV273" s="216"/>
      <c r="AW273" s="216"/>
      <c r="AX273" s="216"/>
      <c r="AY273" s="216"/>
      <c r="AZ273" s="216"/>
      <c r="BA273" s="216"/>
      <c r="BB273" s="216"/>
      <c r="BC273" s="216"/>
      <c r="BD273" s="216"/>
      <c r="BE273" s="216"/>
      <c r="BF273" s="216"/>
      <c r="BG273" s="216"/>
      <c r="BH273" s="216"/>
      <c r="BI273" s="216"/>
      <c r="BJ273" s="187"/>
      <c r="BK273" s="187"/>
      <c r="BL273" s="187"/>
      <c r="BM273" s="187"/>
      <c r="BN273" s="187"/>
      <c r="BO273" s="187"/>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row>
    <row r="274" spans="1:256" s="5" customFormat="1" ht="12.75" customHeight="1" outlineLevel="2">
      <c r="A274" s="9"/>
      <c r="B274" s="9"/>
      <c r="C274" s="26"/>
      <c r="D274" s="682"/>
      <c r="E274" s="86">
        <v>5</v>
      </c>
      <c r="F274" s="27"/>
      <c r="G274" s="208"/>
      <c r="H274" s="150"/>
      <c r="I274" s="150"/>
      <c r="J274" s="150"/>
      <c r="K274" s="149"/>
      <c r="L274" s="68">
        <v>0</v>
      </c>
      <c r="M274" s="68">
        <v>0</v>
      </c>
      <c r="N274" s="68">
        <v>0</v>
      </c>
      <c r="O274" s="68">
        <v>0</v>
      </c>
      <c r="P274" s="68">
        <v>0</v>
      </c>
      <c r="Q274" s="68">
        <v>0</v>
      </c>
      <c r="R274" s="68"/>
      <c r="S274" s="103"/>
      <c r="T274" s="103"/>
      <c r="U274" s="103"/>
      <c r="V274" s="103"/>
      <c r="W274" s="103"/>
      <c r="X274" s="103"/>
      <c r="Y274" s="103"/>
      <c r="Z274" s="103"/>
      <c r="AA274" s="216"/>
      <c r="AB274" s="216"/>
      <c r="AC274" s="216"/>
      <c r="AD274" s="216"/>
      <c r="AE274" s="216"/>
      <c r="AF274" s="216"/>
      <c r="AG274" s="216"/>
      <c r="AH274" s="216"/>
      <c r="AI274" s="216"/>
      <c r="AJ274" s="216"/>
      <c r="AK274" s="216"/>
      <c r="AL274" s="216"/>
      <c r="AM274" s="216"/>
      <c r="AN274" s="216"/>
      <c r="AO274" s="216"/>
      <c r="AP274" s="216"/>
      <c r="AQ274" s="216"/>
      <c r="AR274" s="216"/>
      <c r="AS274" s="216"/>
      <c r="AT274" s="216"/>
      <c r="AU274" s="216"/>
      <c r="AV274" s="216"/>
      <c r="AW274" s="216"/>
      <c r="AX274" s="216"/>
      <c r="AY274" s="216"/>
      <c r="AZ274" s="216"/>
      <c r="BA274" s="216"/>
      <c r="BB274" s="216"/>
      <c r="BC274" s="216"/>
      <c r="BD274" s="216"/>
      <c r="BE274" s="216"/>
      <c r="BF274" s="216"/>
      <c r="BG274" s="216"/>
      <c r="BH274" s="216"/>
      <c r="BI274" s="216"/>
      <c r="BJ274" s="187"/>
      <c r="BK274" s="187"/>
      <c r="BL274" s="187"/>
      <c r="BM274" s="187"/>
      <c r="BN274" s="187"/>
      <c r="BO274" s="187"/>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row>
    <row r="275" spans="1:256" s="5" customFormat="1" ht="12.75" customHeight="1" outlineLevel="2">
      <c r="A275" s="9"/>
      <c r="B275" s="9"/>
      <c r="C275" s="26"/>
      <c r="D275" s="682"/>
      <c r="E275" s="86">
        <v>6</v>
      </c>
      <c r="F275" s="27"/>
      <c r="G275" s="208"/>
      <c r="H275" s="150"/>
      <c r="I275" s="150"/>
      <c r="J275" s="150"/>
      <c r="K275" s="150"/>
      <c r="L275" s="149"/>
      <c r="M275" s="68">
        <v>0</v>
      </c>
      <c r="N275" s="68">
        <v>0</v>
      </c>
      <c r="O275" s="68">
        <v>0</v>
      </c>
      <c r="P275" s="68">
        <v>0</v>
      </c>
      <c r="Q275" s="68">
        <v>0</v>
      </c>
      <c r="R275" s="68"/>
      <c r="S275" s="103"/>
      <c r="T275" s="103"/>
      <c r="U275" s="103"/>
      <c r="V275" s="103"/>
      <c r="W275" s="103"/>
      <c r="X275" s="103"/>
      <c r="Y275" s="103"/>
      <c r="Z275" s="103"/>
      <c r="AA275" s="216"/>
      <c r="AB275" s="216"/>
      <c r="AC275" s="216"/>
      <c r="AD275" s="216"/>
      <c r="AE275" s="216"/>
      <c r="AF275" s="216"/>
      <c r="AG275" s="216"/>
      <c r="AH275" s="216"/>
      <c r="AI275" s="216"/>
      <c r="AJ275" s="216"/>
      <c r="AK275" s="216"/>
      <c r="AL275" s="216"/>
      <c r="AM275" s="216"/>
      <c r="AN275" s="216"/>
      <c r="AO275" s="216"/>
      <c r="AP275" s="216"/>
      <c r="AQ275" s="216"/>
      <c r="AR275" s="216"/>
      <c r="AS275" s="216"/>
      <c r="AT275" s="216"/>
      <c r="AU275" s="216"/>
      <c r="AV275" s="216"/>
      <c r="AW275" s="216"/>
      <c r="AX275" s="216"/>
      <c r="AY275" s="216"/>
      <c r="AZ275" s="216"/>
      <c r="BA275" s="216"/>
      <c r="BB275" s="216"/>
      <c r="BC275" s="216"/>
      <c r="BD275" s="216"/>
      <c r="BE275" s="216"/>
      <c r="BF275" s="216"/>
      <c r="BG275" s="216"/>
      <c r="BH275" s="216"/>
      <c r="BI275" s="216"/>
      <c r="BJ275" s="187"/>
      <c r="BK275" s="187"/>
      <c r="BL275" s="187"/>
      <c r="BM275" s="187"/>
      <c r="BN275" s="187"/>
      <c r="BO275" s="187"/>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row>
    <row r="276" spans="1:256" s="5" customFormat="1" ht="12.75" customHeight="1" outlineLevel="2">
      <c r="A276" s="9"/>
      <c r="B276" s="9"/>
      <c r="C276" s="26"/>
      <c r="D276" s="682"/>
      <c r="E276" s="86">
        <v>7</v>
      </c>
      <c r="F276" s="27"/>
      <c r="G276" s="208"/>
      <c r="H276" s="150"/>
      <c r="I276" s="150"/>
      <c r="J276" s="150"/>
      <c r="K276" s="150"/>
      <c r="L276" s="150"/>
      <c r="M276" s="149"/>
      <c r="N276" s="68">
        <v>0</v>
      </c>
      <c r="O276" s="68">
        <v>0</v>
      </c>
      <c r="P276" s="68">
        <v>0</v>
      </c>
      <c r="Q276" s="68">
        <v>0</v>
      </c>
      <c r="R276" s="68"/>
      <c r="S276" s="103"/>
      <c r="T276" s="103"/>
      <c r="U276" s="103"/>
      <c r="V276" s="103"/>
      <c r="W276" s="103"/>
      <c r="X276" s="103"/>
      <c r="Y276" s="103"/>
      <c r="Z276" s="103"/>
      <c r="AA276" s="216"/>
      <c r="AB276" s="216"/>
      <c r="AC276" s="216"/>
      <c r="AD276" s="216"/>
      <c r="AE276" s="216"/>
      <c r="AF276" s="216"/>
      <c r="AG276" s="216"/>
      <c r="AH276" s="216"/>
      <c r="AI276" s="216"/>
      <c r="AJ276" s="216"/>
      <c r="AK276" s="216"/>
      <c r="AL276" s="216"/>
      <c r="AM276" s="216"/>
      <c r="AN276" s="216"/>
      <c r="AO276" s="216"/>
      <c r="AP276" s="216"/>
      <c r="AQ276" s="216"/>
      <c r="AR276" s="216"/>
      <c r="AS276" s="216"/>
      <c r="AT276" s="216"/>
      <c r="AU276" s="216"/>
      <c r="AV276" s="216"/>
      <c r="AW276" s="216"/>
      <c r="AX276" s="216"/>
      <c r="AY276" s="216"/>
      <c r="AZ276" s="216"/>
      <c r="BA276" s="216"/>
      <c r="BB276" s="216"/>
      <c r="BC276" s="216"/>
      <c r="BD276" s="216"/>
      <c r="BE276" s="216"/>
      <c r="BF276" s="216"/>
      <c r="BG276" s="216"/>
      <c r="BH276" s="216"/>
      <c r="BI276" s="216"/>
      <c r="BJ276" s="187"/>
      <c r="BK276" s="187"/>
      <c r="BL276" s="187"/>
      <c r="BM276" s="187"/>
      <c r="BN276" s="187"/>
      <c r="BO276" s="187"/>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row>
    <row r="277" spans="1:256" s="5" customFormat="1" ht="12.75" customHeight="1" outlineLevel="2">
      <c r="A277" s="9"/>
      <c r="B277" s="9"/>
      <c r="C277" s="26"/>
      <c r="D277" s="682"/>
      <c r="E277" s="86">
        <v>8</v>
      </c>
      <c r="F277" s="27"/>
      <c r="G277" s="208"/>
      <c r="H277" s="150"/>
      <c r="I277" s="150"/>
      <c r="J277" s="150"/>
      <c r="K277" s="150"/>
      <c r="L277" s="150"/>
      <c r="M277" s="150"/>
      <c r="N277" s="149"/>
      <c r="O277" s="68">
        <v>0</v>
      </c>
      <c r="P277" s="68">
        <v>0</v>
      </c>
      <c r="Q277" s="68">
        <v>0</v>
      </c>
      <c r="R277" s="68"/>
      <c r="S277" s="103"/>
      <c r="T277" s="103"/>
      <c r="U277" s="103"/>
      <c r="V277" s="103"/>
      <c r="W277" s="103"/>
      <c r="X277" s="103"/>
      <c r="Y277" s="103"/>
      <c r="Z277" s="103"/>
      <c r="AA277" s="216"/>
      <c r="AB277" s="216"/>
      <c r="AC277" s="216"/>
      <c r="AD277" s="216"/>
      <c r="AE277" s="216"/>
      <c r="AF277" s="216"/>
      <c r="AG277" s="216"/>
      <c r="AH277" s="216"/>
      <c r="AI277" s="216"/>
      <c r="AJ277" s="216"/>
      <c r="AK277" s="216"/>
      <c r="AL277" s="216"/>
      <c r="AM277" s="216"/>
      <c r="AN277" s="216"/>
      <c r="AO277" s="216"/>
      <c r="AP277" s="216"/>
      <c r="AQ277" s="216"/>
      <c r="AR277" s="216"/>
      <c r="AS277" s="216"/>
      <c r="AT277" s="216"/>
      <c r="AU277" s="216"/>
      <c r="AV277" s="216"/>
      <c r="AW277" s="216"/>
      <c r="AX277" s="216"/>
      <c r="AY277" s="216"/>
      <c r="AZ277" s="216"/>
      <c r="BA277" s="216"/>
      <c r="BB277" s="216"/>
      <c r="BC277" s="216"/>
      <c r="BD277" s="216"/>
      <c r="BE277" s="216"/>
      <c r="BF277" s="216"/>
      <c r="BG277" s="216"/>
      <c r="BH277" s="216"/>
      <c r="BI277" s="216"/>
      <c r="BJ277" s="187"/>
      <c r="BK277" s="187"/>
      <c r="BL277" s="187"/>
      <c r="BM277" s="187"/>
      <c r="BN277" s="187"/>
      <c r="BO277" s="18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row>
    <row r="278" spans="1:256" s="5" customFormat="1" ht="12.75" customHeight="1" outlineLevel="2">
      <c r="A278" s="9"/>
      <c r="B278" s="9"/>
      <c r="C278" s="26"/>
      <c r="D278" s="682"/>
      <c r="E278" s="86">
        <v>9</v>
      </c>
      <c r="F278" s="27"/>
      <c r="G278" s="208"/>
      <c r="H278" s="150"/>
      <c r="I278" s="150"/>
      <c r="J278" s="150"/>
      <c r="K278" s="150"/>
      <c r="L278" s="150"/>
      <c r="M278" s="150"/>
      <c r="N278" s="150"/>
      <c r="O278" s="149"/>
      <c r="P278" s="68">
        <v>0</v>
      </c>
      <c r="Q278" s="68">
        <v>0</v>
      </c>
      <c r="R278" s="68"/>
      <c r="S278" s="103"/>
      <c r="T278" s="103"/>
      <c r="U278" s="103"/>
      <c r="V278" s="103"/>
      <c r="W278" s="103"/>
      <c r="X278" s="103"/>
      <c r="Y278" s="103"/>
      <c r="Z278" s="103"/>
      <c r="AA278" s="216"/>
      <c r="AB278" s="216"/>
      <c r="AC278" s="216"/>
      <c r="AD278" s="216"/>
      <c r="AE278" s="216"/>
      <c r="AF278" s="216"/>
      <c r="AG278" s="216"/>
      <c r="AH278" s="216"/>
      <c r="AI278" s="216"/>
      <c r="AJ278" s="216"/>
      <c r="AK278" s="216"/>
      <c r="AL278" s="216"/>
      <c r="AM278" s="216"/>
      <c r="AN278" s="216"/>
      <c r="AO278" s="216"/>
      <c r="AP278" s="216"/>
      <c r="AQ278" s="216"/>
      <c r="AR278" s="216"/>
      <c r="AS278" s="216"/>
      <c r="AT278" s="216"/>
      <c r="AU278" s="216"/>
      <c r="AV278" s="216"/>
      <c r="AW278" s="216"/>
      <c r="AX278" s="216"/>
      <c r="AY278" s="216"/>
      <c r="AZ278" s="216"/>
      <c r="BA278" s="216"/>
      <c r="BB278" s="216"/>
      <c r="BC278" s="216"/>
      <c r="BD278" s="216"/>
      <c r="BE278" s="216"/>
      <c r="BF278" s="216"/>
      <c r="BG278" s="216"/>
      <c r="BH278" s="216"/>
      <c r="BI278" s="216"/>
      <c r="BJ278" s="187"/>
      <c r="BK278" s="187"/>
      <c r="BL278" s="187"/>
      <c r="BM278" s="187"/>
      <c r="BN278" s="187"/>
      <c r="BO278" s="187"/>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row>
    <row r="279" spans="1:256" s="5" customFormat="1" ht="12.75" customHeight="1" outlineLevel="2">
      <c r="A279" s="9"/>
      <c r="B279" s="9"/>
      <c r="C279" s="26"/>
      <c r="D279" s="682"/>
      <c r="E279" s="86">
        <v>10</v>
      </c>
      <c r="F279" s="27"/>
      <c r="G279" s="208"/>
      <c r="H279" s="150"/>
      <c r="I279" s="150"/>
      <c r="J279" s="150"/>
      <c r="K279" s="150"/>
      <c r="L279" s="150"/>
      <c r="M279" s="150"/>
      <c r="N279" s="150"/>
      <c r="O279" s="150"/>
      <c r="P279" s="149"/>
      <c r="Q279" s="68">
        <v>0</v>
      </c>
      <c r="R279" s="68"/>
      <c r="S279" s="103"/>
      <c r="T279" s="103"/>
      <c r="U279" s="103"/>
      <c r="V279" s="103"/>
      <c r="W279" s="103"/>
      <c r="X279" s="103"/>
      <c r="Y279" s="103"/>
      <c r="Z279" s="103"/>
      <c r="AA279" s="216"/>
      <c r="AB279" s="216"/>
      <c r="AC279" s="216"/>
      <c r="AD279" s="216"/>
      <c r="AE279" s="216"/>
      <c r="AF279" s="216"/>
      <c r="AG279" s="216"/>
      <c r="AH279" s="216"/>
      <c r="AI279" s="216"/>
      <c r="AJ279" s="216"/>
      <c r="AK279" s="216"/>
      <c r="AL279" s="216"/>
      <c r="AM279" s="216"/>
      <c r="AN279" s="216"/>
      <c r="AO279" s="216"/>
      <c r="AP279" s="216"/>
      <c r="AQ279" s="216"/>
      <c r="AR279" s="216"/>
      <c r="AS279" s="216"/>
      <c r="AT279" s="216"/>
      <c r="AU279" s="216"/>
      <c r="AV279" s="216"/>
      <c r="AW279" s="216"/>
      <c r="AX279" s="216"/>
      <c r="AY279" s="216"/>
      <c r="AZ279" s="216"/>
      <c r="BA279" s="216"/>
      <c r="BB279" s="216"/>
      <c r="BC279" s="216"/>
      <c r="BD279" s="216"/>
      <c r="BE279" s="216"/>
      <c r="BF279" s="216"/>
      <c r="BG279" s="216"/>
      <c r="BH279" s="216"/>
      <c r="BI279" s="216"/>
      <c r="BJ279" s="187"/>
      <c r="BK279" s="187"/>
      <c r="BL279" s="187"/>
      <c r="BM279" s="187"/>
      <c r="BN279" s="187"/>
      <c r="BO279" s="187"/>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row>
    <row r="280" spans="1:256" s="5" customFormat="1" ht="12.75" customHeight="1" outlineLevel="2">
      <c r="A280" s="9"/>
      <c r="B280" s="9"/>
      <c r="C280" s="26"/>
      <c r="D280" s="682"/>
      <c r="E280" s="87">
        <v>11</v>
      </c>
      <c r="F280" s="27"/>
      <c r="G280" s="208"/>
      <c r="H280" s="150"/>
      <c r="I280" s="150"/>
      <c r="J280" s="150"/>
      <c r="K280" s="150"/>
      <c r="L280" s="150"/>
      <c r="M280" s="150"/>
      <c r="N280" s="150"/>
      <c r="O280" s="150"/>
      <c r="P280" s="189"/>
      <c r="Q280" s="149"/>
      <c r="R280" s="68"/>
      <c r="S280" s="103"/>
      <c r="T280" s="103"/>
      <c r="U280" s="103"/>
      <c r="V280" s="103"/>
      <c r="W280" s="103"/>
      <c r="X280" s="103"/>
      <c r="Y280" s="103"/>
      <c r="Z280" s="103"/>
      <c r="AA280" s="216"/>
      <c r="AB280" s="216"/>
      <c r="AC280" s="216"/>
      <c r="AD280" s="216"/>
      <c r="AE280" s="216"/>
      <c r="AF280" s="216"/>
      <c r="AG280" s="216"/>
      <c r="AH280" s="216"/>
      <c r="AI280" s="216"/>
      <c r="AJ280" s="216"/>
      <c r="AK280" s="216"/>
      <c r="AL280" s="216"/>
      <c r="AM280" s="216"/>
      <c r="AN280" s="216"/>
      <c r="AO280" s="216"/>
      <c r="AP280" s="216"/>
      <c r="AQ280" s="216"/>
      <c r="AR280" s="216"/>
      <c r="AS280" s="216"/>
      <c r="AT280" s="216"/>
      <c r="AU280" s="216"/>
      <c r="AV280" s="216"/>
      <c r="AW280" s="216"/>
      <c r="AX280" s="216"/>
      <c r="AY280" s="216"/>
      <c r="AZ280" s="216"/>
      <c r="BA280" s="216"/>
      <c r="BB280" s="216"/>
      <c r="BC280" s="216"/>
      <c r="BD280" s="216"/>
      <c r="BE280" s="216"/>
      <c r="BF280" s="216"/>
      <c r="BG280" s="216"/>
      <c r="BH280" s="216"/>
      <c r="BI280" s="216"/>
      <c r="BJ280" s="187"/>
      <c r="BK280" s="187"/>
      <c r="BL280" s="187"/>
      <c r="BM280" s="187"/>
      <c r="BN280" s="187"/>
      <c r="BO280" s="187"/>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row>
    <row r="281" spans="1:256" s="5" customFormat="1" outlineLevel="1">
      <c r="A281" s="9"/>
      <c r="B281" s="9"/>
      <c r="C281" s="26">
        <v>0</v>
      </c>
      <c r="D281" s="9"/>
      <c r="E281" s="9"/>
      <c r="F281" s="23"/>
      <c r="G281" s="209">
        <v>0</v>
      </c>
      <c r="H281" s="166">
        <v>0</v>
      </c>
      <c r="I281" s="166">
        <v>0</v>
      </c>
      <c r="J281" s="166">
        <v>0</v>
      </c>
      <c r="K281" s="166">
        <v>0</v>
      </c>
      <c r="L281" s="166">
        <v>0</v>
      </c>
      <c r="M281" s="166">
        <v>0</v>
      </c>
      <c r="N281" s="166">
        <v>0</v>
      </c>
      <c r="O281" s="166">
        <v>0</v>
      </c>
      <c r="P281" s="166">
        <v>0</v>
      </c>
      <c r="Q281" s="166">
        <v>0</v>
      </c>
      <c r="R281" s="64"/>
      <c r="S281" s="102"/>
      <c r="T281" s="102"/>
      <c r="U281" s="102"/>
      <c r="V281" s="102"/>
      <c r="W281" s="102"/>
      <c r="X281" s="102"/>
      <c r="Y281" s="102"/>
      <c r="Z281" s="102"/>
      <c r="AA281" s="217"/>
      <c r="AB281" s="217"/>
      <c r="AC281" s="217"/>
      <c r="AD281" s="217"/>
      <c r="AE281" s="217"/>
      <c r="AF281" s="217"/>
      <c r="AG281" s="217"/>
      <c r="AH281" s="217"/>
      <c r="AI281" s="217"/>
      <c r="AJ281" s="217"/>
      <c r="AK281" s="217"/>
      <c r="AL281" s="217"/>
      <c r="AM281" s="217"/>
      <c r="AN281" s="217"/>
      <c r="AO281" s="217"/>
      <c r="AP281" s="217"/>
      <c r="AQ281" s="217"/>
      <c r="AR281" s="217"/>
      <c r="AS281" s="217"/>
      <c r="AT281" s="217"/>
      <c r="AU281" s="217"/>
      <c r="AV281" s="217"/>
      <c r="AW281" s="217"/>
      <c r="AX281" s="217"/>
      <c r="AY281" s="217"/>
      <c r="AZ281" s="217"/>
      <c r="BA281" s="217"/>
      <c r="BB281" s="217"/>
      <c r="BC281" s="217"/>
      <c r="BD281" s="217"/>
      <c r="BE281" s="217"/>
      <c r="BF281" s="217"/>
      <c r="BG281" s="217"/>
      <c r="BH281" s="217"/>
      <c r="BI281" s="217"/>
      <c r="BJ281" s="187"/>
      <c r="BK281" s="187"/>
      <c r="BL281" s="187"/>
      <c r="BM281" s="187"/>
      <c r="BN281" s="187"/>
      <c r="BO281" s="187"/>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row>
    <row r="282" spans="1:256" s="5" customFormat="1" ht="12.75" customHeight="1" outlineLevel="2">
      <c r="A282" s="9"/>
      <c r="B282" s="32">
        <v>0</v>
      </c>
      <c r="C282" s="33"/>
      <c r="D282" s="34" t="s">
        <v>67</v>
      </c>
      <c r="E282" s="33"/>
      <c r="F282" s="35"/>
      <c r="G282" s="205">
        <v>0</v>
      </c>
      <c r="H282" s="67">
        <v>0</v>
      </c>
      <c r="I282" s="67">
        <v>0</v>
      </c>
      <c r="J282" s="67">
        <v>0</v>
      </c>
      <c r="K282" s="67">
        <v>0</v>
      </c>
      <c r="L282" s="67">
        <v>0</v>
      </c>
      <c r="M282" s="67">
        <v>0</v>
      </c>
      <c r="N282" s="67">
        <v>0</v>
      </c>
      <c r="O282" s="67">
        <v>0</v>
      </c>
      <c r="P282" s="67">
        <v>0</v>
      </c>
      <c r="Q282" s="67">
        <v>0</v>
      </c>
      <c r="R282" s="67"/>
      <c r="S282" s="103"/>
      <c r="T282" s="103"/>
      <c r="U282" s="103"/>
      <c r="V282" s="103"/>
      <c r="W282" s="103"/>
      <c r="X282" s="103"/>
      <c r="Y282" s="103"/>
      <c r="Z282" s="103"/>
      <c r="AA282" s="216"/>
      <c r="AB282" s="216"/>
      <c r="AC282" s="216"/>
      <c r="AD282" s="216"/>
      <c r="AE282" s="216"/>
      <c r="AF282" s="216"/>
      <c r="AG282" s="216"/>
      <c r="AH282" s="216"/>
      <c r="AI282" s="216"/>
      <c r="AJ282" s="216"/>
      <c r="AK282" s="216"/>
      <c r="AL282" s="216"/>
      <c r="AM282" s="216"/>
      <c r="AN282" s="216"/>
      <c r="AO282" s="216"/>
      <c r="AP282" s="216"/>
      <c r="AQ282" s="216"/>
      <c r="AR282" s="216"/>
      <c r="AS282" s="216"/>
      <c r="AT282" s="216"/>
      <c r="AU282" s="216"/>
      <c r="AV282" s="216"/>
      <c r="AW282" s="216"/>
      <c r="AX282" s="216"/>
      <c r="AY282" s="216"/>
      <c r="AZ282" s="216"/>
      <c r="BA282" s="216"/>
      <c r="BB282" s="216"/>
      <c r="BC282" s="216"/>
      <c r="BD282" s="216"/>
      <c r="BE282" s="216"/>
      <c r="BF282" s="216"/>
      <c r="BG282" s="216"/>
      <c r="BH282" s="216"/>
      <c r="BI282" s="216"/>
      <c r="BJ282" s="187"/>
      <c r="BK282" s="187"/>
      <c r="BL282" s="187"/>
      <c r="BM282" s="187"/>
      <c r="BN282" s="187"/>
      <c r="BO282" s="187"/>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row>
    <row r="283" spans="1:256" s="5" customFormat="1" ht="12.75" customHeight="1" outlineLevel="2">
      <c r="A283" s="9"/>
      <c r="B283" s="9"/>
      <c r="C283" s="26"/>
      <c r="D283" s="681" t="s">
        <v>84</v>
      </c>
      <c r="E283" s="86">
        <v>0</v>
      </c>
      <c r="F283" s="27"/>
      <c r="G283" s="206"/>
      <c r="H283" s="68"/>
      <c r="I283" s="68"/>
      <c r="J283" s="68"/>
      <c r="K283" s="68"/>
      <c r="L283" s="68"/>
      <c r="M283" s="68"/>
      <c r="N283" s="68"/>
      <c r="O283" s="68"/>
      <c r="P283" s="68"/>
      <c r="Q283" s="68"/>
      <c r="R283" s="68"/>
      <c r="S283" s="103"/>
      <c r="T283" s="103"/>
      <c r="U283" s="103"/>
      <c r="V283" s="103"/>
      <c r="W283" s="103"/>
      <c r="X283" s="103"/>
      <c r="Y283" s="103"/>
      <c r="Z283" s="103"/>
      <c r="AA283" s="216"/>
      <c r="AB283" s="216"/>
      <c r="AC283" s="216"/>
      <c r="AD283" s="216"/>
      <c r="AE283" s="216"/>
      <c r="AF283" s="216"/>
      <c r="AG283" s="216"/>
      <c r="AH283" s="216"/>
      <c r="AI283" s="216"/>
      <c r="AJ283" s="216"/>
      <c r="AK283" s="216"/>
      <c r="AL283" s="216"/>
      <c r="AM283" s="216"/>
      <c r="AN283" s="216"/>
      <c r="AO283" s="216"/>
      <c r="AP283" s="216"/>
      <c r="AQ283" s="216"/>
      <c r="AR283" s="216"/>
      <c r="AS283" s="216"/>
      <c r="AT283" s="216"/>
      <c r="AU283" s="216"/>
      <c r="AV283" s="216"/>
      <c r="AW283" s="216"/>
      <c r="AX283" s="216"/>
      <c r="AY283" s="216"/>
      <c r="AZ283" s="216"/>
      <c r="BA283" s="216"/>
      <c r="BB283" s="216"/>
      <c r="BC283" s="216"/>
      <c r="BD283" s="216"/>
      <c r="BE283" s="216"/>
      <c r="BF283" s="216"/>
      <c r="BG283" s="216"/>
      <c r="BH283" s="216"/>
      <c r="BI283" s="216"/>
      <c r="BJ283" s="187"/>
      <c r="BK283" s="187"/>
      <c r="BL283" s="187"/>
      <c r="BM283" s="187"/>
      <c r="BN283" s="187"/>
      <c r="BO283" s="187"/>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row>
    <row r="284" spans="1:256" s="5" customFormat="1" ht="12.75" customHeight="1" outlineLevel="2">
      <c r="A284" s="9"/>
      <c r="B284" s="9"/>
      <c r="C284" s="26"/>
      <c r="D284" s="682"/>
      <c r="E284" s="86">
        <v>1</v>
      </c>
      <c r="F284" s="27"/>
      <c r="G284" s="207"/>
      <c r="H284" s="68">
        <v>0</v>
      </c>
      <c r="I284" s="68">
        <v>0</v>
      </c>
      <c r="J284" s="68">
        <v>0</v>
      </c>
      <c r="K284" s="68">
        <v>0</v>
      </c>
      <c r="L284" s="68">
        <v>0</v>
      </c>
      <c r="M284" s="68">
        <v>0</v>
      </c>
      <c r="N284" s="68">
        <v>0</v>
      </c>
      <c r="O284" s="68">
        <v>0</v>
      </c>
      <c r="P284" s="68">
        <v>0</v>
      </c>
      <c r="Q284" s="68">
        <v>0</v>
      </c>
      <c r="R284" s="68"/>
      <c r="S284" s="103"/>
      <c r="T284" s="103"/>
      <c r="U284" s="103"/>
      <c r="V284" s="103"/>
      <c r="W284" s="103"/>
      <c r="X284" s="103"/>
      <c r="Y284" s="103"/>
      <c r="Z284" s="103"/>
      <c r="AA284" s="216"/>
      <c r="AB284" s="216"/>
      <c r="AC284" s="216"/>
      <c r="AD284" s="216"/>
      <c r="AE284" s="216"/>
      <c r="AF284" s="216"/>
      <c r="AG284" s="216"/>
      <c r="AH284" s="216"/>
      <c r="AI284" s="216"/>
      <c r="AJ284" s="216"/>
      <c r="AK284" s="216"/>
      <c r="AL284" s="216"/>
      <c r="AM284" s="216"/>
      <c r="AN284" s="216"/>
      <c r="AO284" s="216"/>
      <c r="AP284" s="216"/>
      <c r="AQ284" s="216"/>
      <c r="AR284" s="216"/>
      <c r="AS284" s="216"/>
      <c r="AT284" s="216"/>
      <c r="AU284" s="216"/>
      <c r="AV284" s="216"/>
      <c r="AW284" s="216"/>
      <c r="AX284" s="216"/>
      <c r="AY284" s="216"/>
      <c r="AZ284" s="216"/>
      <c r="BA284" s="216"/>
      <c r="BB284" s="216"/>
      <c r="BC284" s="216"/>
      <c r="BD284" s="216"/>
      <c r="BE284" s="216"/>
      <c r="BF284" s="216"/>
      <c r="BG284" s="216"/>
      <c r="BH284" s="216"/>
      <c r="BI284" s="216"/>
      <c r="BJ284" s="187"/>
      <c r="BK284" s="187"/>
      <c r="BL284" s="187"/>
      <c r="BM284" s="187"/>
      <c r="BN284" s="187"/>
      <c r="BO284" s="187"/>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row>
    <row r="285" spans="1:256" s="5" customFormat="1" ht="12.75" customHeight="1" outlineLevel="2">
      <c r="A285" s="9"/>
      <c r="B285" s="9"/>
      <c r="C285" s="26"/>
      <c r="D285" s="682"/>
      <c r="E285" s="86">
        <v>2</v>
      </c>
      <c r="F285" s="27"/>
      <c r="G285" s="208"/>
      <c r="H285" s="149"/>
      <c r="I285" s="68">
        <v>0</v>
      </c>
      <c r="J285" s="68">
        <v>0</v>
      </c>
      <c r="K285" s="68">
        <v>0</v>
      </c>
      <c r="L285" s="68">
        <v>0</v>
      </c>
      <c r="M285" s="68">
        <v>0</v>
      </c>
      <c r="N285" s="68">
        <v>0</v>
      </c>
      <c r="O285" s="68">
        <v>0</v>
      </c>
      <c r="P285" s="68">
        <v>0</v>
      </c>
      <c r="Q285" s="68">
        <v>0</v>
      </c>
      <c r="R285" s="68"/>
      <c r="S285" s="103"/>
      <c r="T285" s="103"/>
      <c r="U285" s="103"/>
      <c r="V285" s="103"/>
      <c r="W285" s="103"/>
      <c r="X285" s="103"/>
      <c r="Y285" s="103"/>
      <c r="Z285" s="103"/>
      <c r="AA285" s="216"/>
      <c r="AB285" s="216"/>
      <c r="AC285" s="216"/>
      <c r="AD285" s="216"/>
      <c r="AE285" s="216"/>
      <c r="AF285" s="216"/>
      <c r="AG285" s="216"/>
      <c r="AH285" s="216"/>
      <c r="AI285" s="216"/>
      <c r="AJ285" s="216"/>
      <c r="AK285" s="216"/>
      <c r="AL285" s="216"/>
      <c r="AM285" s="216"/>
      <c r="AN285" s="216"/>
      <c r="AO285" s="216"/>
      <c r="AP285" s="216"/>
      <c r="AQ285" s="216"/>
      <c r="AR285" s="216"/>
      <c r="AS285" s="216"/>
      <c r="AT285" s="216"/>
      <c r="AU285" s="216"/>
      <c r="AV285" s="216"/>
      <c r="AW285" s="216"/>
      <c r="AX285" s="216"/>
      <c r="AY285" s="216"/>
      <c r="AZ285" s="216"/>
      <c r="BA285" s="216"/>
      <c r="BB285" s="216"/>
      <c r="BC285" s="216"/>
      <c r="BD285" s="216"/>
      <c r="BE285" s="216"/>
      <c r="BF285" s="216"/>
      <c r="BG285" s="216"/>
      <c r="BH285" s="216"/>
      <c r="BI285" s="216"/>
      <c r="BJ285" s="187"/>
      <c r="BK285" s="187"/>
      <c r="BL285" s="187"/>
      <c r="BM285" s="187"/>
      <c r="BN285" s="187"/>
      <c r="BO285" s="187"/>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row>
    <row r="286" spans="1:256" s="5" customFormat="1" ht="12.75" customHeight="1" outlineLevel="2">
      <c r="A286" s="9"/>
      <c r="B286" s="9"/>
      <c r="C286" s="26"/>
      <c r="D286" s="682"/>
      <c r="E286" s="86">
        <v>3</v>
      </c>
      <c r="F286" s="27"/>
      <c r="G286" s="208"/>
      <c r="H286" s="150"/>
      <c r="I286" s="149"/>
      <c r="J286" s="68">
        <v>0</v>
      </c>
      <c r="K286" s="68">
        <v>0</v>
      </c>
      <c r="L286" s="68">
        <v>0</v>
      </c>
      <c r="M286" s="68">
        <v>0</v>
      </c>
      <c r="N286" s="68">
        <v>0</v>
      </c>
      <c r="O286" s="68">
        <v>0</v>
      </c>
      <c r="P286" s="68">
        <v>0</v>
      </c>
      <c r="Q286" s="68">
        <v>0</v>
      </c>
      <c r="R286" s="68"/>
      <c r="S286" s="103"/>
      <c r="T286" s="103"/>
      <c r="U286" s="103"/>
      <c r="V286" s="103"/>
      <c r="W286" s="103"/>
      <c r="X286" s="103"/>
      <c r="Y286" s="103"/>
      <c r="Z286" s="103"/>
      <c r="AA286" s="216"/>
      <c r="AB286" s="216"/>
      <c r="AC286" s="216"/>
      <c r="AD286" s="216"/>
      <c r="AE286" s="216"/>
      <c r="AF286" s="216"/>
      <c r="AG286" s="216"/>
      <c r="AH286" s="216"/>
      <c r="AI286" s="216"/>
      <c r="AJ286" s="216"/>
      <c r="AK286" s="216"/>
      <c r="AL286" s="216"/>
      <c r="AM286" s="216"/>
      <c r="AN286" s="216"/>
      <c r="AO286" s="216"/>
      <c r="AP286" s="216"/>
      <c r="AQ286" s="216"/>
      <c r="AR286" s="216"/>
      <c r="AS286" s="216"/>
      <c r="AT286" s="216"/>
      <c r="AU286" s="216"/>
      <c r="AV286" s="216"/>
      <c r="AW286" s="216"/>
      <c r="AX286" s="216"/>
      <c r="AY286" s="216"/>
      <c r="AZ286" s="216"/>
      <c r="BA286" s="216"/>
      <c r="BB286" s="216"/>
      <c r="BC286" s="216"/>
      <c r="BD286" s="216"/>
      <c r="BE286" s="216"/>
      <c r="BF286" s="216"/>
      <c r="BG286" s="216"/>
      <c r="BH286" s="216"/>
      <c r="BI286" s="216"/>
      <c r="BJ286" s="187"/>
      <c r="BK286" s="187"/>
      <c r="BL286" s="187"/>
      <c r="BM286" s="187"/>
      <c r="BN286" s="187"/>
      <c r="BO286" s="187"/>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c r="IV286"/>
    </row>
    <row r="287" spans="1:256" s="5" customFormat="1" ht="12.75" customHeight="1" outlineLevel="2">
      <c r="A287" s="9"/>
      <c r="B287" s="9"/>
      <c r="C287" s="26"/>
      <c r="D287" s="682"/>
      <c r="E287" s="86">
        <v>4</v>
      </c>
      <c r="F287" s="27"/>
      <c r="G287" s="208"/>
      <c r="H287" s="150"/>
      <c r="I287" s="150"/>
      <c r="J287" s="149"/>
      <c r="K287" s="68">
        <v>0</v>
      </c>
      <c r="L287" s="68">
        <v>0</v>
      </c>
      <c r="M287" s="68">
        <v>0</v>
      </c>
      <c r="N287" s="68">
        <v>0</v>
      </c>
      <c r="O287" s="68">
        <v>0</v>
      </c>
      <c r="P287" s="68">
        <v>0</v>
      </c>
      <c r="Q287" s="68">
        <v>0</v>
      </c>
      <c r="R287" s="68"/>
      <c r="S287" s="103"/>
      <c r="T287" s="103"/>
      <c r="U287" s="103"/>
      <c r="V287" s="103"/>
      <c r="W287" s="103"/>
      <c r="X287" s="103"/>
      <c r="Y287" s="103"/>
      <c r="Z287" s="103"/>
      <c r="AA287" s="216"/>
      <c r="AB287" s="216"/>
      <c r="AC287" s="216"/>
      <c r="AD287" s="216"/>
      <c r="AE287" s="216"/>
      <c r="AF287" s="216"/>
      <c r="AG287" s="216"/>
      <c r="AH287" s="216"/>
      <c r="AI287" s="216"/>
      <c r="AJ287" s="216"/>
      <c r="AK287" s="216"/>
      <c r="AL287" s="216"/>
      <c r="AM287" s="216"/>
      <c r="AN287" s="216"/>
      <c r="AO287" s="216"/>
      <c r="AP287" s="216"/>
      <c r="AQ287" s="216"/>
      <c r="AR287" s="216"/>
      <c r="AS287" s="216"/>
      <c r="AT287" s="216"/>
      <c r="AU287" s="216"/>
      <c r="AV287" s="216"/>
      <c r="AW287" s="216"/>
      <c r="AX287" s="216"/>
      <c r="AY287" s="216"/>
      <c r="AZ287" s="216"/>
      <c r="BA287" s="216"/>
      <c r="BB287" s="216"/>
      <c r="BC287" s="216"/>
      <c r="BD287" s="216"/>
      <c r="BE287" s="216"/>
      <c r="BF287" s="216"/>
      <c r="BG287" s="216"/>
      <c r="BH287" s="216"/>
      <c r="BI287" s="216"/>
      <c r="BJ287" s="187"/>
      <c r="BK287" s="187"/>
      <c r="BL287" s="187"/>
      <c r="BM287" s="187"/>
      <c r="BN287" s="187"/>
      <c r="BO287" s="1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row>
    <row r="288" spans="1:256" s="5" customFormat="1" ht="12.75" customHeight="1" outlineLevel="2">
      <c r="A288" s="9"/>
      <c r="B288" s="9"/>
      <c r="C288" s="26"/>
      <c r="D288" s="682"/>
      <c r="E288" s="86">
        <v>5</v>
      </c>
      <c r="F288" s="27"/>
      <c r="G288" s="208"/>
      <c r="H288" s="150"/>
      <c r="I288" s="150"/>
      <c r="J288" s="150"/>
      <c r="K288" s="149"/>
      <c r="L288" s="68">
        <v>0</v>
      </c>
      <c r="M288" s="68">
        <v>0</v>
      </c>
      <c r="N288" s="68">
        <v>0</v>
      </c>
      <c r="O288" s="68">
        <v>0</v>
      </c>
      <c r="P288" s="68">
        <v>0</v>
      </c>
      <c r="Q288" s="68">
        <v>0</v>
      </c>
      <c r="R288" s="68"/>
      <c r="S288" s="103"/>
      <c r="T288" s="103"/>
      <c r="U288" s="103"/>
      <c r="V288" s="103"/>
      <c r="W288" s="103"/>
      <c r="X288" s="103"/>
      <c r="Y288" s="103"/>
      <c r="Z288" s="103"/>
      <c r="AA288" s="216"/>
      <c r="AB288" s="216"/>
      <c r="AC288" s="216"/>
      <c r="AD288" s="216"/>
      <c r="AE288" s="216"/>
      <c r="AF288" s="216"/>
      <c r="AG288" s="216"/>
      <c r="AH288" s="216"/>
      <c r="AI288" s="216"/>
      <c r="AJ288" s="216"/>
      <c r="AK288" s="216"/>
      <c r="AL288" s="216"/>
      <c r="AM288" s="216"/>
      <c r="AN288" s="216"/>
      <c r="AO288" s="216"/>
      <c r="AP288" s="216"/>
      <c r="AQ288" s="216"/>
      <c r="AR288" s="216"/>
      <c r="AS288" s="216"/>
      <c r="AT288" s="216"/>
      <c r="AU288" s="216"/>
      <c r="AV288" s="216"/>
      <c r="AW288" s="216"/>
      <c r="AX288" s="216"/>
      <c r="AY288" s="216"/>
      <c r="AZ288" s="216"/>
      <c r="BA288" s="216"/>
      <c r="BB288" s="216"/>
      <c r="BC288" s="216"/>
      <c r="BD288" s="216"/>
      <c r="BE288" s="216"/>
      <c r="BF288" s="216"/>
      <c r="BG288" s="216"/>
      <c r="BH288" s="216"/>
      <c r="BI288" s="216"/>
      <c r="BJ288" s="187"/>
      <c r="BK288" s="187"/>
      <c r="BL288" s="187"/>
      <c r="BM288" s="187"/>
      <c r="BN288" s="187"/>
      <c r="BO288" s="187"/>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row>
    <row r="289" spans="1:256" s="5" customFormat="1" ht="12.75" customHeight="1" outlineLevel="2">
      <c r="A289" s="9"/>
      <c r="B289" s="9"/>
      <c r="C289" s="26"/>
      <c r="D289" s="682"/>
      <c r="E289" s="86">
        <v>6</v>
      </c>
      <c r="F289" s="27"/>
      <c r="G289" s="208"/>
      <c r="H289" s="150"/>
      <c r="I289" s="150"/>
      <c r="J289" s="150"/>
      <c r="K289" s="150"/>
      <c r="L289" s="149"/>
      <c r="M289" s="68">
        <v>0</v>
      </c>
      <c r="N289" s="68">
        <v>0</v>
      </c>
      <c r="O289" s="68">
        <v>0</v>
      </c>
      <c r="P289" s="68">
        <v>0</v>
      </c>
      <c r="Q289" s="68">
        <v>0</v>
      </c>
      <c r="R289" s="68"/>
      <c r="S289" s="103"/>
      <c r="T289" s="103"/>
      <c r="U289" s="103"/>
      <c r="V289" s="103"/>
      <c r="W289" s="103"/>
      <c r="X289" s="103"/>
      <c r="Y289" s="103"/>
      <c r="Z289" s="103"/>
      <c r="AA289" s="216"/>
      <c r="AB289" s="216"/>
      <c r="AC289" s="216"/>
      <c r="AD289" s="216"/>
      <c r="AE289" s="216"/>
      <c r="AF289" s="216"/>
      <c r="AG289" s="216"/>
      <c r="AH289" s="216"/>
      <c r="AI289" s="216"/>
      <c r="AJ289" s="216"/>
      <c r="AK289" s="216"/>
      <c r="AL289" s="216"/>
      <c r="AM289" s="216"/>
      <c r="AN289" s="216"/>
      <c r="AO289" s="216"/>
      <c r="AP289" s="216"/>
      <c r="AQ289" s="216"/>
      <c r="AR289" s="216"/>
      <c r="AS289" s="216"/>
      <c r="AT289" s="216"/>
      <c r="AU289" s="216"/>
      <c r="AV289" s="216"/>
      <c r="AW289" s="216"/>
      <c r="AX289" s="216"/>
      <c r="AY289" s="216"/>
      <c r="AZ289" s="216"/>
      <c r="BA289" s="216"/>
      <c r="BB289" s="216"/>
      <c r="BC289" s="216"/>
      <c r="BD289" s="216"/>
      <c r="BE289" s="216"/>
      <c r="BF289" s="216"/>
      <c r="BG289" s="216"/>
      <c r="BH289" s="216"/>
      <c r="BI289" s="216"/>
      <c r="BJ289" s="187"/>
      <c r="BK289" s="187"/>
      <c r="BL289" s="187"/>
      <c r="BM289" s="187"/>
      <c r="BN289" s="187"/>
      <c r="BO289" s="187"/>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c r="IV289"/>
    </row>
    <row r="290" spans="1:256" s="5" customFormat="1" ht="12.75" customHeight="1" outlineLevel="2">
      <c r="A290" s="9"/>
      <c r="B290" s="9"/>
      <c r="C290" s="26"/>
      <c r="D290" s="682"/>
      <c r="E290" s="86">
        <v>7</v>
      </c>
      <c r="F290" s="27"/>
      <c r="G290" s="208"/>
      <c r="H290" s="150"/>
      <c r="I290" s="150"/>
      <c r="J290" s="150"/>
      <c r="K290" s="150"/>
      <c r="L290" s="150"/>
      <c r="M290" s="149"/>
      <c r="N290" s="68">
        <v>0</v>
      </c>
      <c r="O290" s="68">
        <v>0</v>
      </c>
      <c r="P290" s="68">
        <v>0</v>
      </c>
      <c r="Q290" s="68">
        <v>0</v>
      </c>
      <c r="R290" s="68"/>
      <c r="S290" s="103"/>
      <c r="T290" s="103"/>
      <c r="U290" s="103"/>
      <c r="V290" s="103"/>
      <c r="W290" s="103"/>
      <c r="X290" s="103"/>
      <c r="Y290" s="103"/>
      <c r="Z290" s="103"/>
      <c r="AA290" s="216"/>
      <c r="AB290" s="216"/>
      <c r="AC290" s="216"/>
      <c r="AD290" s="216"/>
      <c r="AE290" s="216"/>
      <c r="AF290" s="216"/>
      <c r="AG290" s="216"/>
      <c r="AH290" s="216"/>
      <c r="AI290" s="216"/>
      <c r="AJ290" s="216"/>
      <c r="AK290" s="216"/>
      <c r="AL290" s="216"/>
      <c r="AM290" s="216"/>
      <c r="AN290" s="216"/>
      <c r="AO290" s="216"/>
      <c r="AP290" s="216"/>
      <c r="AQ290" s="216"/>
      <c r="AR290" s="216"/>
      <c r="AS290" s="216"/>
      <c r="AT290" s="216"/>
      <c r="AU290" s="216"/>
      <c r="AV290" s="216"/>
      <c r="AW290" s="216"/>
      <c r="AX290" s="216"/>
      <c r="AY290" s="216"/>
      <c r="AZ290" s="216"/>
      <c r="BA290" s="216"/>
      <c r="BB290" s="216"/>
      <c r="BC290" s="216"/>
      <c r="BD290" s="216"/>
      <c r="BE290" s="216"/>
      <c r="BF290" s="216"/>
      <c r="BG290" s="216"/>
      <c r="BH290" s="216"/>
      <c r="BI290" s="216"/>
      <c r="BJ290" s="218"/>
      <c r="BK290" s="187"/>
      <c r="BL290" s="187"/>
      <c r="BM290" s="187"/>
      <c r="BN290" s="187"/>
      <c r="BO290" s="187"/>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c r="IV290"/>
    </row>
    <row r="291" spans="1:256" s="5" customFormat="1" ht="12.75" customHeight="1" outlineLevel="2">
      <c r="A291" s="9"/>
      <c r="B291" s="9"/>
      <c r="C291" s="26"/>
      <c r="D291" s="682"/>
      <c r="E291" s="86">
        <v>8</v>
      </c>
      <c r="F291" s="27"/>
      <c r="G291" s="208"/>
      <c r="H291" s="150"/>
      <c r="I291" s="150"/>
      <c r="J291" s="150"/>
      <c r="K291" s="150"/>
      <c r="L291" s="150"/>
      <c r="M291" s="150"/>
      <c r="N291" s="149"/>
      <c r="O291" s="68">
        <v>0</v>
      </c>
      <c r="P291" s="68">
        <v>0</v>
      </c>
      <c r="Q291" s="68">
        <v>0</v>
      </c>
      <c r="R291" s="68"/>
      <c r="S291" s="103"/>
      <c r="T291" s="103"/>
      <c r="U291" s="103"/>
      <c r="V291" s="103"/>
      <c r="W291" s="103"/>
      <c r="X291" s="103"/>
      <c r="Y291" s="103"/>
      <c r="Z291" s="103"/>
      <c r="AA291" s="216"/>
      <c r="AB291" s="216"/>
      <c r="AC291" s="216"/>
      <c r="AD291" s="216"/>
      <c r="AE291" s="216"/>
      <c r="AF291" s="216"/>
      <c r="AG291" s="216"/>
      <c r="AH291" s="216"/>
      <c r="AI291" s="216"/>
      <c r="AJ291" s="216"/>
      <c r="AK291" s="216"/>
      <c r="AL291" s="216"/>
      <c r="AM291" s="216"/>
      <c r="AN291" s="216"/>
      <c r="AO291" s="216"/>
      <c r="AP291" s="216"/>
      <c r="AQ291" s="216"/>
      <c r="AR291" s="216"/>
      <c r="AS291" s="216"/>
      <c r="AT291" s="216"/>
      <c r="AU291" s="216"/>
      <c r="AV291" s="216"/>
      <c r="AW291" s="216"/>
      <c r="AX291" s="216"/>
      <c r="AY291" s="216"/>
      <c r="AZ291" s="216"/>
      <c r="BA291" s="216"/>
      <c r="BB291" s="216"/>
      <c r="BC291" s="216"/>
      <c r="BD291" s="216"/>
      <c r="BE291" s="216"/>
      <c r="BF291" s="216"/>
      <c r="BG291" s="216"/>
      <c r="BH291" s="216"/>
      <c r="BI291" s="216"/>
      <c r="BJ291" s="187"/>
      <c r="BK291" s="187"/>
      <c r="BL291" s="187"/>
      <c r="BM291" s="187"/>
      <c r="BN291" s="187"/>
      <c r="BO291" s="187"/>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c r="IV291"/>
    </row>
    <row r="292" spans="1:256" s="5" customFormat="1" ht="12.75" customHeight="1" outlineLevel="2">
      <c r="A292" s="9"/>
      <c r="B292" s="9"/>
      <c r="C292" s="26"/>
      <c r="D292" s="682"/>
      <c r="E292" s="86">
        <v>9</v>
      </c>
      <c r="F292" s="27"/>
      <c r="G292" s="208"/>
      <c r="H292" s="150"/>
      <c r="I292" s="150"/>
      <c r="J292" s="150"/>
      <c r="K292" s="150"/>
      <c r="L292" s="150"/>
      <c r="M292" s="150"/>
      <c r="N292" s="150"/>
      <c r="O292" s="149"/>
      <c r="P292" s="68">
        <v>0</v>
      </c>
      <c r="Q292" s="68">
        <v>0</v>
      </c>
      <c r="R292" s="68"/>
      <c r="S292" s="103"/>
      <c r="T292" s="103"/>
      <c r="U292" s="103"/>
      <c r="V292" s="103"/>
      <c r="W292" s="103"/>
      <c r="X292" s="103"/>
      <c r="Y292" s="103"/>
      <c r="Z292" s="103"/>
      <c r="AA292" s="216"/>
      <c r="AB292" s="216"/>
      <c r="AC292" s="216"/>
      <c r="AD292" s="216"/>
      <c r="AE292" s="216"/>
      <c r="AF292" s="216"/>
      <c r="AG292" s="216"/>
      <c r="AH292" s="216"/>
      <c r="AI292" s="216"/>
      <c r="AJ292" s="216"/>
      <c r="AK292" s="216"/>
      <c r="AL292" s="216"/>
      <c r="AM292" s="216"/>
      <c r="AN292" s="216"/>
      <c r="AO292" s="216"/>
      <c r="AP292" s="216"/>
      <c r="AQ292" s="216"/>
      <c r="AR292" s="216"/>
      <c r="AS292" s="216"/>
      <c r="AT292" s="216"/>
      <c r="AU292" s="216"/>
      <c r="AV292" s="216"/>
      <c r="AW292" s="216"/>
      <c r="AX292" s="216"/>
      <c r="AY292" s="216"/>
      <c r="AZ292" s="216"/>
      <c r="BA292" s="216"/>
      <c r="BB292" s="216"/>
      <c r="BC292" s="216"/>
      <c r="BD292" s="216"/>
      <c r="BE292" s="216"/>
      <c r="BF292" s="216"/>
      <c r="BG292" s="216"/>
      <c r="BH292" s="216"/>
      <c r="BI292" s="216"/>
      <c r="BJ292" s="187"/>
      <c r="BK292" s="187"/>
      <c r="BL292" s="187"/>
      <c r="BM292" s="187"/>
      <c r="BN292" s="187"/>
      <c r="BO292" s="187"/>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c r="IC292"/>
      <c r="ID292"/>
      <c r="IE292"/>
      <c r="IF292"/>
      <c r="IG292"/>
      <c r="IH292"/>
      <c r="II292"/>
      <c r="IJ292"/>
      <c r="IK292"/>
      <c r="IL292"/>
      <c r="IM292"/>
      <c r="IN292"/>
      <c r="IO292"/>
      <c r="IP292"/>
      <c r="IQ292"/>
      <c r="IR292"/>
      <c r="IS292"/>
      <c r="IT292"/>
      <c r="IU292"/>
      <c r="IV292"/>
    </row>
    <row r="293" spans="1:256" s="5" customFormat="1" ht="12.75" customHeight="1" outlineLevel="2">
      <c r="A293" s="9"/>
      <c r="B293" s="9"/>
      <c r="C293" s="26"/>
      <c r="D293" s="682"/>
      <c r="E293" s="86">
        <v>10</v>
      </c>
      <c r="F293" s="27"/>
      <c r="G293" s="208"/>
      <c r="H293" s="150"/>
      <c r="I293" s="150"/>
      <c r="J293" s="150"/>
      <c r="K293" s="150"/>
      <c r="L293" s="150"/>
      <c r="M293" s="150"/>
      <c r="N293" s="150"/>
      <c r="O293" s="150"/>
      <c r="P293" s="149"/>
      <c r="Q293" s="68">
        <v>0</v>
      </c>
      <c r="R293" s="68"/>
      <c r="S293" s="103"/>
      <c r="T293" s="103"/>
      <c r="U293" s="103"/>
      <c r="V293" s="103"/>
      <c r="W293" s="103"/>
      <c r="X293" s="103"/>
      <c r="Y293" s="103"/>
      <c r="Z293" s="103"/>
      <c r="AA293" s="216"/>
      <c r="AB293" s="216"/>
      <c r="AC293" s="216"/>
      <c r="AD293" s="216"/>
      <c r="AE293" s="216"/>
      <c r="AF293" s="216"/>
      <c r="AG293" s="216"/>
      <c r="AH293" s="216"/>
      <c r="AI293" s="216"/>
      <c r="AJ293" s="216"/>
      <c r="AK293" s="216"/>
      <c r="AL293" s="216"/>
      <c r="AM293" s="216"/>
      <c r="AN293" s="216"/>
      <c r="AO293" s="216"/>
      <c r="AP293" s="216"/>
      <c r="AQ293" s="216"/>
      <c r="AR293" s="216"/>
      <c r="AS293" s="216"/>
      <c r="AT293" s="216"/>
      <c r="AU293" s="216"/>
      <c r="AV293" s="216"/>
      <c r="AW293" s="216"/>
      <c r="AX293" s="216"/>
      <c r="AY293" s="216"/>
      <c r="AZ293" s="216"/>
      <c r="BA293" s="216"/>
      <c r="BB293" s="216"/>
      <c r="BC293" s="216"/>
      <c r="BD293" s="216"/>
      <c r="BE293" s="216"/>
      <c r="BF293" s="216"/>
      <c r="BG293" s="216"/>
      <c r="BH293" s="216"/>
      <c r="BI293" s="216"/>
      <c r="BJ293" s="187"/>
      <c r="BK293" s="187"/>
      <c r="BL293" s="187"/>
      <c r="BM293" s="187"/>
      <c r="BN293" s="187"/>
      <c r="BO293" s="187"/>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c r="IV293"/>
    </row>
    <row r="294" spans="1:256" s="5" customFormat="1" ht="12.75" customHeight="1" outlineLevel="2">
      <c r="A294" s="9"/>
      <c r="B294" s="9"/>
      <c r="C294" s="26"/>
      <c r="D294" s="682"/>
      <c r="E294" s="87">
        <v>11</v>
      </c>
      <c r="F294" s="27"/>
      <c r="G294" s="208"/>
      <c r="H294" s="150"/>
      <c r="I294" s="150"/>
      <c r="J294" s="150"/>
      <c r="K294" s="150"/>
      <c r="L294" s="150"/>
      <c r="M294" s="150"/>
      <c r="N294" s="150"/>
      <c r="O294" s="150"/>
      <c r="P294" s="189"/>
      <c r="Q294" s="149"/>
      <c r="R294" s="68"/>
      <c r="S294" s="103"/>
      <c r="T294" s="103"/>
      <c r="U294" s="103"/>
      <c r="V294" s="103"/>
      <c r="W294" s="103"/>
      <c r="X294" s="103"/>
      <c r="Y294" s="103"/>
      <c r="Z294" s="103"/>
      <c r="AA294" s="216"/>
      <c r="AB294" s="216"/>
      <c r="AC294" s="216"/>
      <c r="AD294" s="216"/>
      <c r="AE294" s="216"/>
      <c r="AF294" s="216"/>
      <c r="AG294" s="216"/>
      <c r="AH294" s="216"/>
      <c r="AI294" s="216"/>
      <c r="AJ294" s="216"/>
      <c r="AK294" s="216"/>
      <c r="AL294" s="216"/>
      <c r="AM294" s="216"/>
      <c r="AN294" s="216"/>
      <c r="AO294" s="216"/>
      <c r="AP294" s="216"/>
      <c r="AQ294" s="216"/>
      <c r="AR294" s="216"/>
      <c r="AS294" s="216"/>
      <c r="AT294" s="216"/>
      <c r="AU294" s="216"/>
      <c r="AV294" s="216"/>
      <c r="AW294" s="216"/>
      <c r="AX294" s="216"/>
      <c r="AY294" s="216"/>
      <c r="AZ294" s="216"/>
      <c r="BA294" s="216"/>
      <c r="BB294" s="216"/>
      <c r="BC294" s="216"/>
      <c r="BD294" s="216"/>
      <c r="BE294" s="216"/>
      <c r="BF294" s="216"/>
      <c r="BG294" s="216"/>
      <c r="BH294" s="216"/>
      <c r="BI294" s="216"/>
      <c r="BJ294" s="187"/>
      <c r="BK294" s="187"/>
      <c r="BL294" s="187"/>
      <c r="BM294" s="187"/>
      <c r="BN294" s="187"/>
      <c r="BO294" s="187"/>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c r="IV294"/>
    </row>
    <row r="295" spans="1:256" s="5" customFormat="1" outlineLevel="1">
      <c r="A295" s="9"/>
      <c r="B295" s="9"/>
      <c r="C295" s="26">
        <v>0</v>
      </c>
      <c r="D295" s="9"/>
      <c r="E295" s="9"/>
      <c r="F295" s="23"/>
      <c r="G295" s="209">
        <v>0</v>
      </c>
      <c r="H295" s="166">
        <v>0</v>
      </c>
      <c r="I295" s="166">
        <v>0</v>
      </c>
      <c r="J295" s="166">
        <v>0</v>
      </c>
      <c r="K295" s="166">
        <v>0</v>
      </c>
      <c r="L295" s="166">
        <v>0</v>
      </c>
      <c r="M295" s="166">
        <v>0</v>
      </c>
      <c r="N295" s="166">
        <v>0</v>
      </c>
      <c r="O295" s="166">
        <v>0</v>
      </c>
      <c r="P295" s="166">
        <v>0</v>
      </c>
      <c r="Q295" s="166">
        <v>0</v>
      </c>
      <c r="R295" s="64"/>
      <c r="S295" s="102"/>
      <c r="T295" s="102"/>
      <c r="U295" s="102"/>
      <c r="V295" s="102"/>
      <c r="W295" s="102"/>
      <c r="X295" s="102"/>
      <c r="Y295" s="102"/>
      <c r="Z295" s="102"/>
      <c r="AA295" s="217"/>
      <c r="AB295" s="217"/>
      <c r="AC295" s="217"/>
      <c r="AD295" s="217"/>
      <c r="AE295" s="217"/>
      <c r="AF295" s="217"/>
      <c r="AG295" s="217"/>
      <c r="AH295" s="217"/>
      <c r="AI295" s="217"/>
      <c r="AJ295" s="217"/>
      <c r="AK295" s="217"/>
      <c r="AL295" s="217"/>
      <c r="AM295" s="217"/>
      <c r="AN295" s="217"/>
      <c r="AO295" s="217"/>
      <c r="AP295" s="217"/>
      <c r="AQ295" s="217"/>
      <c r="AR295" s="217"/>
      <c r="AS295" s="217"/>
      <c r="AT295" s="217"/>
      <c r="AU295" s="217"/>
      <c r="AV295" s="217"/>
      <c r="AW295" s="217"/>
      <c r="AX295" s="217"/>
      <c r="AY295" s="217"/>
      <c r="AZ295" s="217"/>
      <c r="BA295" s="217"/>
      <c r="BB295" s="217"/>
      <c r="BC295" s="217"/>
      <c r="BD295" s="217"/>
      <c r="BE295" s="217"/>
      <c r="BF295" s="217"/>
      <c r="BG295" s="217"/>
      <c r="BH295" s="217"/>
      <c r="BI295" s="217"/>
      <c r="BJ295" s="187"/>
      <c r="BK295" s="187"/>
      <c r="BL295" s="187"/>
      <c r="BM295" s="187"/>
      <c r="BN295" s="187"/>
      <c r="BO295" s="187"/>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row>
    <row r="296" spans="1:256" s="5" customFormat="1" ht="12.75" customHeight="1" outlineLevel="2">
      <c r="A296" s="9"/>
      <c r="B296" s="188">
        <v>0</v>
      </c>
      <c r="C296" s="33"/>
      <c r="D296" s="34" t="s">
        <v>67</v>
      </c>
      <c r="E296" s="33"/>
      <c r="F296" s="35"/>
      <c r="G296" s="205">
        <v>0</v>
      </c>
      <c r="H296" s="67">
        <v>0</v>
      </c>
      <c r="I296" s="67">
        <v>0</v>
      </c>
      <c r="J296" s="67">
        <v>0</v>
      </c>
      <c r="K296" s="67">
        <v>0</v>
      </c>
      <c r="L296" s="67">
        <v>0</v>
      </c>
      <c r="M296" s="67">
        <v>0</v>
      </c>
      <c r="N296" s="67">
        <v>0</v>
      </c>
      <c r="O296" s="67">
        <v>0</v>
      </c>
      <c r="P296" s="67">
        <v>0</v>
      </c>
      <c r="Q296" s="67">
        <v>0</v>
      </c>
      <c r="R296" s="67"/>
      <c r="S296" s="103"/>
      <c r="T296" s="103"/>
      <c r="U296" s="103"/>
      <c r="V296" s="103"/>
      <c r="W296" s="103"/>
      <c r="X296" s="103"/>
      <c r="Y296" s="103"/>
      <c r="Z296" s="103"/>
      <c r="AA296" s="216"/>
      <c r="AB296" s="216"/>
      <c r="AC296" s="216"/>
      <c r="AD296" s="216"/>
      <c r="AE296" s="216"/>
      <c r="AF296" s="216"/>
      <c r="AG296" s="216"/>
      <c r="AH296" s="216"/>
      <c r="AI296" s="216"/>
      <c r="AJ296" s="216"/>
      <c r="AK296" s="216"/>
      <c r="AL296" s="216"/>
      <c r="AM296" s="216"/>
      <c r="AN296" s="216"/>
      <c r="AO296" s="216"/>
      <c r="AP296" s="216"/>
      <c r="AQ296" s="216"/>
      <c r="AR296" s="216"/>
      <c r="AS296" s="216"/>
      <c r="AT296" s="216"/>
      <c r="AU296" s="216"/>
      <c r="AV296" s="216"/>
      <c r="AW296" s="216"/>
      <c r="AX296" s="216"/>
      <c r="AY296" s="216"/>
      <c r="AZ296" s="216"/>
      <c r="BA296" s="216"/>
      <c r="BB296" s="216"/>
      <c r="BC296" s="216"/>
      <c r="BD296" s="216"/>
      <c r="BE296" s="216"/>
      <c r="BF296" s="216"/>
      <c r="BG296" s="216"/>
      <c r="BH296" s="216"/>
      <c r="BI296" s="216"/>
      <c r="BJ296" s="187"/>
      <c r="BK296" s="187"/>
      <c r="BL296" s="187"/>
      <c r="BM296" s="187"/>
      <c r="BN296" s="187"/>
      <c r="BO296" s="187"/>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c r="IV296"/>
    </row>
    <row r="297" spans="1:256" s="5" customFormat="1" ht="12.75" customHeight="1" outlineLevel="2">
      <c r="A297" s="9"/>
      <c r="B297" s="9"/>
      <c r="C297" s="26"/>
      <c r="D297" s="681" t="s">
        <v>84</v>
      </c>
      <c r="E297" s="86">
        <v>0</v>
      </c>
      <c r="F297" s="27"/>
      <c r="G297" s="206"/>
      <c r="H297" s="68"/>
      <c r="I297" s="68"/>
      <c r="J297" s="68"/>
      <c r="K297" s="68"/>
      <c r="L297" s="68"/>
      <c r="M297" s="68"/>
      <c r="N297" s="68"/>
      <c r="O297" s="68"/>
      <c r="P297" s="68"/>
      <c r="Q297" s="68"/>
      <c r="R297" s="68"/>
      <c r="S297" s="103"/>
      <c r="T297" s="103"/>
      <c r="U297" s="103"/>
      <c r="V297" s="103"/>
      <c r="W297" s="103"/>
      <c r="X297" s="103"/>
      <c r="Y297" s="103"/>
      <c r="Z297" s="103"/>
      <c r="AA297" s="216"/>
      <c r="AB297" s="216"/>
      <c r="AC297" s="216"/>
      <c r="AD297" s="216"/>
      <c r="AE297" s="216"/>
      <c r="AF297" s="216"/>
      <c r="AG297" s="216"/>
      <c r="AH297" s="216"/>
      <c r="AI297" s="216"/>
      <c r="AJ297" s="216"/>
      <c r="AK297" s="216"/>
      <c r="AL297" s="216"/>
      <c r="AM297" s="216"/>
      <c r="AN297" s="216"/>
      <c r="AO297" s="216"/>
      <c r="AP297" s="216"/>
      <c r="AQ297" s="216"/>
      <c r="AR297" s="216"/>
      <c r="AS297" s="216"/>
      <c r="AT297" s="216"/>
      <c r="AU297" s="216"/>
      <c r="AV297" s="216"/>
      <c r="AW297" s="216"/>
      <c r="AX297" s="216"/>
      <c r="AY297" s="216"/>
      <c r="AZ297" s="216"/>
      <c r="BA297" s="216"/>
      <c r="BB297" s="216"/>
      <c r="BC297" s="216"/>
      <c r="BD297" s="216"/>
      <c r="BE297" s="216"/>
      <c r="BF297" s="216"/>
      <c r="BG297" s="216"/>
      <c r="BH297" s="216"/>
      <c r="BI297" s="216"/>
      <c r="BJ297" s="187"/>
      <c r="BK297" s="187"/>
      <c r="BL297" s="187"/>
      <c r="BM297" s="187"/>
      <c r="BN297" s="187"/>
      <c r="BO297" s="18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c r="IV297"/>
    </row>
    <row r="298" spans="1:256" s="5" customFormat="1" ht="12.75" customHeight="1" outlineLevel="2">
      <c r="A298" s="9"/>
      <c r="B298" s="9"/>
      <c r="C298" s="26"/>
      <c r="D298" s="682"/>
      <c r="E298" s="86">
        <v>1</v>
      </c>
      <c r="F298" s="27"/>
      <c r="G298" s="207"/>
      <c r="H298" s="68">
        <v>0</v>
      </c>
      <c r="I298" s="68">
        <v>0</v>
      </c>
      <c r="J298" s="68">
        <v>0</v>
      </c>
      <c r="K298" s="68">
        <v>0</v>
      </c>
      <c r="L298" s="68">
        <v>0</v>
      </c>
      <c r="M298" s="68">
        <v>0</v>
      </c>
      <c r="N298" s="68">
        <v>0</v>
      </c>
      <c r="O298" s="68">
        <v>0</v>
      </c>
      <c r="P298" s="68">
        <v>0</v>
      </c>
      <c r="Q298" s="68">
        <v>0</v>
      </c>
      <c r="R298" s="68"/>
      <c r="S298" s="103"/>
      <c r="T298" s="103"/>
      <c r="U298" s="103"/>
      <c r="V298" s="103"/>
      <c r="W298" s="103"/>
      <c r="X298" s="103"/>
      <c r="Y298" s="103"/>
      <c r="Z298" s="103"/>
      <c r="AA298" s="216"/>
      <c r="AB298" s="216"/>
      <c r="AC298" s="216"/>
      <c r="AD298" s="216"/>
      <c r="AE298" s="216"/>
      <c r="AF298" s="216"/>
      <c r="AG298" s="216"/>
      <c r="AH298" s="216"/>
      <c r="AI298" s="216"/>
      <c r="AJ298" s="216"/>
      <c r="AK298" s="216"/>
      <c r="AL298" s="216"/>
      <c r="AM298" s="216"/>
      <c r="AN298" s="216"/>
      <c r="AO298" s="216"/>
      <c r="AP298" s="216"/>
      <c r="AQ298" s="216"/>
      <c r="AR298" s="216"/>
      <c r="AS298" s="216"/>
      <c r="AT298" s="216"/>
      <c r="AU298" s="216"/>
      <c r="AV298" s="216"/>
      <c r="AW298" s="216"/>
      <c r="AX298" s="216"/>
      <c r="AY298" s="216"/>
      <c r="AZ298" s="216"/>
      <c r="BA298" s="216"/>
      <c r="BB298" s="216"/>
      <c r="BC298" s="216"/>
      <c r="BD298" s="216"/>
      <c r="BE298" s="216"/>
      <c r="BF298" s="216"/>
      <c r="BG298" s="216"/>
      <c r="BH298" s="216"/>
      <c r="BI298" s="216"/>
      <c r="BJ298" s="187"/>
      <c r="BK298" s="187"/>
      <c r="BL298" s="187"/>
      <c r="BM298" s="187"/>
      <c r="BN298" s="187"/>
      <c r="BO298" s="187"/>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c r="IV298"/>
    </row>
    <row r="299" spans="1:256" s="5" customFormat="1" ht="12.75" customHeight="1" outlineLevel="2">
      <c r="A299" s="9"/>
      <c r="B299" s="9"/>
      <c r="C299" s="26"/>
      <c r="D299" s="682"/>
      <c r="E299" s="86">
        <v>2</v>
      </c>
      <c r="F299" s="27"/>
      <c r="G299" s="208"/>
      <c r="H299" s="149"/>
      <c r="I299" s="68">
        <v>0</v>
      </c>
      <c r="J299" s="68">
        <v>0</v>
      </c>
      <c r="K299" s="68">
        <v>0</v>
      </c>
      <c r="L299" s="68">
        <v>0</v>
      </c>
      <c r="M299" s="68">
        <v>0</v>
      </c>
      <c r="N299" s="68">
        <v>0</v>
      </c>
      <c r="O299" s="68">
        <v>0</v>
      </c>
      <c r="P299" s="68">
        <v>0</v>
      </c>
      <c r="Q299" s="68">
        <v>0</v>
      </c>
      <c r="R299" s="68"/>
      <c r="S299" s="103"/>
      <c r="T299" s="103"/>
      <c r="U299" s="103"/>
      <c r="V299" s="103"/>
      <c r="W299" s="103"/>
      <c r="X299" s="103"/>
      <c r="Y299" s="103"/>
      <c r="Z299" s="103"/>
      <c r="AA299" s="216"/>
      <c r="AB299" s="216"/>
      <c r="AC299" s="216"/>
      <c r="AD299" s="216"/>
      <c r="AE299" s="216"/>
      <c r="AF299" s="216"/>
      <c r="AG299" s="216"/>
      <c r="AH299" s="216"/>
      <c r="AI299" s="216"/>
      <c r="AJ299" s="216"/>
      <c r="AK299" s="216"/>
      <c r="AL299" s="216"/>
      <c r="AM299" s="216"/>
      <c r="AN299" s="216"/>
      <c r="AO299" s="216"/>
      <c r="AP299" s="216"/>
      <c r="AQ299" s="216"/>
      <c r="AR299" s="216"/>
      <c r="AS299" s="216"/>
      <c r="AT299" s="216"/>
      <c r="AU299" s="216"/>
      <c r="AV299" s="216"/>
      <c r="AW299" s="216"/>
      <c r="AX299" s="216"/>
      <c r="AY299" s="216"/>
      <c r="AZ299" s="216"/>
      <c r="BA299" s="216"/>
      <c r="BB299" s="216"/>
      <c r="BC299" s="216"/>
      <c r="BD299" s="216"/>
      <c r="BE299" s="216"/>
      <c r="BF299" s="216"/>
      <c r="BG299" s="216"/>
      <c r="BH299" s="216"/>
      <c r="BI299" s="216"/>
      <c r="BJ299" s="187"/>
      <c r="BK299" s="187"/>
      <c r="BL299" s="187"/>
      <c r="BM299" s="187"/>
      <c r="BN299" s="187"/>
      <c r="BO299" s="187"/>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c r="IV299"/>
    </row>
    <row r="300" spans="1:256" s="5" customFormat="1" ht="12.75" customHeight="1" outlineLevel="2">
      <c r="A300" s="9"/>
      <c r="B300" s="9"/>
      <c r="C300" s="26"/>
      <c r="D300" s="682"/>
      <c r="E300" s="86">
        <v>3</v>
      </c>
      <c r="F300" s="27"/>
      <c r="G300" s="208"/>
      <c r="H300" s="150"/>
      <c r="I300" s="149"/>
      <c r="J300" s="68">
        <v>0</v>
      </c>
      <c r="K300" s="68">
        <v>0</v>
      </c>
      <c r="L300" s="68">
        <v>0</v>
      </c>
      <c r="M300" s="68">
        <v>0</v>
      </c>
      <c r="N300" s="68">
        <v>0</v>
      </c>
      <c r="O300" s="68">
        <v>0</v>
      </c>
      <c r="P300" s="68">
        <v>0</v>
      </c>
      <c r="Q300" s="68">
        <v>0</v>
      </c>
      <c r="R300" s="68"/>
      <c r="S300" s="103"/>
      <c r="T300" s="103"/>
      <c r="U300" s="103"/>
      <c r="V300" s="103"/>
      <c r="W300" s="103"/>
      <c r="X300" s="103"/>
      <c r="Y300" s="103"/>
      <c r="Z300" s="103"/>
      <c r="AA300" s="216"/>
      <c r="AB300" s="216"/>
      <c r="AC300" s="216"/>
      <c r="AD300" s="216"/>
      <c r="AE300" s="216"/>
      <c r="AF300" s="216"/>
      <c r="AG300" s="216"/>
      <c r="AH300" s="216"/>
      <c r="AI300" s="216"/>
      <c r="AJ300" s="216"/>
      <c r="AK300" s="216"/>
      <c r="AL300" s="216"/>
      <c r="AM300" s="216"/>
      <c r="AN300" s="216"/>
      <c r="AO300" s="216"/>
      <c r="AP300" s="216"/>
      <c r="AQ300" s="216"/>
      <c r="AR300" s="216"/>
      <c r="AS300" s="216"/>
      <c r="AT300" s="216"/>
      <c r="AU300" s="216"/>
      <c r="AV300" s="216"/>
      <c r="AW300" s="216"/>
      <c r="AX300" s="216"/>
      <c r="AY300" s="216"/>
      <c r="AZ300" s="216"/>
      <c r="BA300" s="216"/>
      <c r="BB300" s="216"/>
      <c r="BC300" s="216"/>
      <c r="BD300" s="216"/>
      <c r="BE300" s="216"/>
      <c r="BF300" s="216"/>
      <c r="BG300" s="216"/>
      <c r="BH300" s="216"/>
      <c r="BI300" s="216"/>
      <c r="BJ300" s="187"/>
      <c r="BK300" s="187"/>
      <c r="BL300" s="187"/>
      <c r="BM300" s="187"/>
      <c r="BN300" s="187"/>
      <c r="BO300" s="187"/>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c r="IV300"/>
    </row>
    <row r="301" spans="1:256" s="5" customFormat="1" ht="12.75" customHeight="1" outlineLevel="2">
      <c r="A301" s="9"/>
      <c r="B301" s="9"/>
      <c r="C301" s="26"/>
      <c r="D301" s="682"/>
      <c r="E301" s="86">
        <v>4</v>
      </c>
      <c r="F301" s="27"/>
      <c r="G301" s="208"/>
      <c r="H301" s="150"/>
      <c r="I301" s="150"/>
      <c r="J301" s="149"/>
      <c r="K301" s="68">
        <v>0</v>
      </c>
      <c r="L301" s="68">
        <v>0</v>
      </c>
      <c r="M301" s="68">
        <v>0</v>
      </c>
      <c r="N301" s="68">
        <v>0</v>
      </c>
      <c r="O301" s="68">
        <v>0</v>
      </c>
      <c r="P301" s="68">
        <v>0</v>
      </c>
      <c r="Q301" s="68">
        <v>0</v>
      </c>
      <c r="R301" s="68"/>
      <c r="S301" s="103"/>
      <c r="T301" s="103"/>
      <c r="U301" s="103"/>
      <c r="V301" s="103"/>
      <c r="W301" s="103"/>
      <c r="X301" s="103"/>
      <c r="Y301" s="103"/>
      <c r="Z301" s="103"/>
      <c r="AA301" s="216"/>
      <c r="AB301" s="216"/>
      <c r="AC301" s="216"/>
      <c r="AD301" s="216"/>
      <c r="AE301" s="216"/>
      <c r="AF301" s="216"/>
      <c r="AG301" s="216"/>
      <c r="AH301" s="216"/>
      <c r="AI301" s="216"/>
      <c r="AJ301" s="216"/>
      <c r="AK301" s="216"/>
      <c r="AL301" s="216"/>
      <c r="AM301" s="216"/>
      <c r="AN301" s="216"/>
      <c r="AO301" s="216"/>
      <c r="AP301" s="216"/>
      <c r="AQ301" s="216"/>
      <c r="AR301" s="216"/>
      <c r="AS301" s="216"/>
      <c r="AT301" s="216"/>
      <c r="AU301" s="216"/>
      <c r="AV301" s="216"/>
      <c r="AW301" s="216"/>
      <c r="AX301" s="216"/>
      <c r="AY301" s="216"/>
      <c r="AZ301" s="216"/>
      <c r="BA301" s="216"/>
      <c r="BB301" s="216"/>
      <c r="BC301" s="216"/>
      <c r="BD301" s="216"/>
      <c r="BE301" s="216"/>
      <c r="BF301" s="216"/>
      <c r="BG301" s="216"/>
      <c r="BH301" s="216"/>
      <c r="BI301" s="216"/>
      <c r="BJ301" s="187"/>
      <c r="BK301" s="187"/>
      <c r="BL301" s="187"/>
      <c r="BM301" s="187"/>
      <c r="BN301" s="187"/>
      <c r="BO301" s="187"/>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c r="IV301"/>
    </row>
    <row r="302" spans="1:256" s="5" customFormat="1" ht="12.75" customHeight="1" outlineLevel="2">
      <c r="A302" s="9"/>
      <c r="B302" s="9"/>
      <c r="C302" s="26"/>
      <c r="D302" s="682"/>
      <c r="E302" s="86">
        <v>5</v>
      </c>
      <c r="F302" s="27"/>
      <c r="G302" s="208"/>
      <c r="H302" s="150"/>
      <c r="I302" s="150"/>
      <c r="J302" s="150"/>
      <c r="K302" s="149"/>
      <c r="L302" s="68">
        <v>0</v>
      </c>
      <c r="M302" s="68">
        <v>0</v>
      </c>
      <c r="N302" s="68">
        <v>0</v>
      </c>
      <c r="O302" s="68">
        <v>0</v>
      </c>
      <c r="P302" s="68">
        <v>0</v>
      </c>
      <c r="Q302" s="68">
        <v>0</v>
      </c>
      <c r="R302" s="68"/>
      <c r="S302" s="103"/>
      <c r="T302" s="103"/>
      <c r="U302" s="103"/>
      <c r="V302" s="103"/>
      <c r="W302" s="103"/>
      <c r="X302" s="103"/>
      <c r="Y302" s="103"/>
      <c r="Z302" s="103"/>
      <c r="AA302" s="216"/>
      <c r="AB302" s="216"/>
      <c r="AC302" s="216"/>
      <c r="AD302" s="216"/>
      <c r="AE302" s="216"/>
      <c r="AF302" s="216"/>
      <c r="AG302" s="216"/>
      <c r="AH302" s="216"/>
      <c r="AI302" s="216"/>
      <c r="AJ302" s="216"/>
      <c r="AK302" s="216"/>
      <c r="AL302" s="216"/>
      <c r="AM302" s="216"/>
      <c r="AN302" s="216"/>
      <c r="AO302" s="216"/>
      <c r="AP302" s="216"/>
      <c r="AQ302" s="216"/>
      <c r="AR302" s="216"/>
      <c r="AS302" s="216"/>
      <c r="AT302" s="216"/>
      <c r="AU302" s="216"/>
      <c r="AV302" s="216"/>
      <c r="AW302" s="216"/>
      <c r="AX302" s="216"/>
      <c r="AY302" s="216"/>
      <c r="AZ302" s="216"/>
      <c r="BA302" s="216"/>
      <c r="BB302" s="216"/>
      <c r="BC302" s="216"/>
      <c r="BD302" s="216"/>
      <c r="BE302" s="216"/>
      <c r="BF302" s="216"/>
      <c r="BG302" s="216"/>
      <c r="BH302" s="216"/>
      <c r="BI302" s="216"/>
      <c r="BJ302" s="187"/>
      <c r="BK302" s="187"/>
      <c r="BL302" s="187"/>
      <c r="BM302" s="187"/>
      <c r="BN302" s="187"/>
      <c r="BO302" s="187"/>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c r="IV302"/>
    </row>
    <row r="303" spans="1:256" s="5" customFormat="1" ht="12.75" customHeight="1" outlineLevel="2">
      <c r="A303" s="9"/>
      <c r="B303" s="9"/>
      <c r="C303" s="26"/>
      <c r="D303" s="682"/>
      <c r="E303" s="86">
        <v>6</v>
      </c>
      <c r="F303" s="27"/>
      <c r="G303" s="208"/>
      <c r="H303" s="150"/>
      <c r="I303" s="150"/>
      <c r="J303" s="150"/>
      <c r="K303" s="150"/>
      <c r="L303" s="149"/>
      <c r="M303" s="68">
        <v>0</v>
      </c>
      <c r="N303" s="68">
        <v>0</v>
      </c>
      <c r="O303" s="68">
        <v>0</v>
      </c>
      <c r="P303" s="68">
        <v>0</v>
      </c>
      <c r="Q303" s="68">
        <v>0</v>
      </c>
      <c r="R303" s="68"/>
      <c r="S303" s="103"/>
      <c r="T303" s="103"/>
      <c r="U303" s="103"/>
      <c r="V303" s="103"/>
      <c r="W303" s="103"/>
      <c r="X303" s="103"/>
      <c r="Y303" s="103"/>
      <c r="Z303" s="103"/>
      <c r="AA303" s="216"/>
      <c r="AB303" s="216"/>
      <c r="AC303" s="216"/>
      <c r="AD303" s="216"/>
      <c r="AE303" s="216"/>
      <c r="AF303" s="216"/>
      <c r="AG303" s="216"/>
      <c r="AH303" s="216"/>
      <c r="AI303" s="216"/>
      <c r="AJ303" s="216"/>
      <c r="AK303" s="216"/>
      <c r="AL303" s="216"/>
      <c r="AM303" s="216"/>
      <c r="AN303" s="216"/>
      <c r="AO303" s="216"/>
      <c r="AP303" s="216"/>
      <c r="AQ303" s="216"/>
      <c r="AR303" s="216"/>
      <c r="AS303" s="216"/>
      <c r="AT303" s="216"/>
      <c r="AU303" s="216"/>
      <c r="AV303" s="216"/>
      <c r="AW303" s="216"/>
      <c r="AX303" s="216"/>
      <c r="AY303" s="216"/>
      <c r="AZ303" s="216"/>
      <c r="BA303" s="216"/>
      <c r="BB303" s="216"/>
      <c r="BC303" s="216"/>
      <c r="BD303" s="216"/>
      <c r="BE303" s="216"/>
      <c r="BF303" s="216"/>
      <c r="BG303" s="216"/>
      <c r="BH303" s="216"/>
      <c r="BI303" s="216"/>
      <c r="BJ303" s="187"/>
      <c r="BK303" s="187"/>
      <c r="BL303" s="187"/>
      <c r="BM303" s="187"/>
      <c r="BN303" s="187"/>
      <c r="BO303" s="187"/>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c r="IV303"/>
    </row>
    <row r="304" spans="1:256" s="5" customFormat="1" ht="12.75" customHeight="1" outlineLevel="2">
      <c r="A304" s="9"/>
      <c r="B304" s="9"/>
      <c r="C304" s="26"/>
      <c r="D304" s="682"/>
      <c r="E304" s="86">
        <v>7</v>
      </c>
      <c r="F304" s="27"/>
      <c r="G304" s="208"/>
      <c r="H304" s="150"/>
      <c r="I304" s="150"/>
      <c r="J304" s="150"/>
      <c r="K304" s="150"/>
      <c r="L304" s="150"/>
      <c r="M304" s="149"/>
      <c r="N304" s="68">
        <v>0</v>
      </c>
      <c r="O304" s="68">
        <v>0</v>
      </c>
      <c r="P304" s="68">
        <v>0</v>
      </c>
      <c r="Q304" s="68">
        <v>0</v>
      </c>
      <c r="R304" s="68"/>
      <c r="S304" s="103"/>
      <c r="T304" s="103"/>
      <c r="U304" s="103"/>
      <c r="V304" s="103"/>
      <c r="W304" s="103"/>
      <c r="X304" s="103"/>
      <c r="Y304" s="103"/>
      <c r="Z304" s="103"/>
      <c r="AA304" s="216"/>
      <c r="AB304" s="216"/>
      <c r="AC304" s="216"/>
      <c r="AD304" s="216"/>
      <c r="AE304" s="216"/>
      <c r="AF304" s="216"/>
      <c r="AG304" s="216"/>
      <c r="AH304" s="216"/>
      <c r="AI304" s="216"/>
      <c r="AJ304" s="216"/>
      <c r="AK304" s="216"/>
      <c r="AL304" s="216"/>
      <c r="AM304" s="216"/>
      <c r="AN304" s="216"/>
      <c r="AO304" s="216"/>
      <c r="AP304" s="216"/>
      <c r="AQ304" s="216"/>
      <c r="AR304" s="216"/>
      <c r="AS304" s="216"/>
      <c r="AT304" s="216"/>
      <c r="AU304" s="216"/>
      <c r="AV304" s="216"/>
      <c r="AW304" s="216"/>
      <c r="AX304" s="216"/>
      <c r="AY304" s="216"/>
      <c r="AZ304" s="216"/>
      <c r="BA304" s="216"/>
      <c r="BB304" s="216"/>
      <c r="BC304" s="216"/>
      <c r="BD304" s="216"/>
      <c r="BE304" s="216"/>
      <c r="BF304" s="216"/>
      <c r="BG304" s="216"/>
      <c r="BH304" s="216"/>
      <c r="BI304" s="216"/>
      <c r="BJ304" s="187"/>
      <c r="BK304" s="187"/>
      <c r="BL304" s="187"/>
      <c r="BM304" s="187"/>
      <c r="BN304" s="187"/>
      <c r="BO304" s="187"/>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c r="IV304"/>
    </row>
    <row r="305" spans="1:256" s="5" customFormat="1" ht="12.75" customHeight="1" outlineLevel="2">
      <c r="A305" s="9"/>
      <c r="B305" s="9"/>
      <c r="C305" s="26"/>
      <c r="D305" s="682"/>
      <c r="E305" s="86">
        <v>8</v>
      </c>
      <c r="F305" s="27"/>
      <c r="G305" s="208"/>
      <c r="H305" s="150"/>
      <c r="I305" s="150"/>
      <c r="J305" s="150"/>
      <c r="K305" s="150"/>
      <c r="L305" s="150"/>
      <c r="M305" s="150"/>
      <c r="N305" s="149"/>
      <c r="O305" s="68">
        <v>0</v>
      </c>
      <c r="P305" s="68">
        <v>0</v>
      </c>
      <c r="Q305" s="68">
        <v>0</v>
      </c>
      <c r="R305" s="68"/>
      <c r="S305" s="103"/>
      <c r="T305" s="103"/>
      <c r="U305" s="103"/>
      <c r="V305" s="103"/>
      <c r="W305" s="103"/>
      <c r="X305" s="103"/>
      <c r="Y305" s="103"/>
      <c r="Z305" s="103"/>
      <c r="AA305" s="216"/>
      <c r="AB305" s="216"/>
      <c r="AC305" s="216"/>
      <c r="AD305" s="216"/>
      <c r="AE305" s="216"/>
      <c r="AF305" s="216"/>
      <c r="AG305" s="216"/>
      <c r="AH305" s="216"/>
      <c r="AI305" s="216"/>
      <c r="AJ305" s="216"/>
      <c r="AK305" s="216"/>
      <c r="AL305" s="216"/>
      <c r="AM305" s="216"/>
      <c r="AN305" s="216"/>
      <c r="AO305" s="216"/>
      <c r="AP305" s="216"/>
      <c r="AQ305" s="216"/>
      <c r="AR305" s="216"/>
      <c r="AS305" s="216"/>
      <c r="AT305" s="216"/>
      <c r="AU305" s="216"/>
      <c r="AV305" s="216"/>
      <c r="AW305" s="216"/>
      <c r="AX305" s="216"/>
      <c r="AY305" s="216"/>
      <c r="AZ305" s="216"/>
      <c r="BA305" s="216"/>
      <c r="BB305" s="216"/>
      <c r="BC305" s="216"/>
      <c r="BD305" s="216"/>
      <c r="BE305" s="216"/>
      <c r="BF305" s="216"/>
      <c r="BG305" s="216"/>
      <c r="BH305" s="216"/>
      <c r="BI305" s="216"/>
      <c r="BJ305" s="187"/>
      <c r="BK305" s="187"/>
      <c r="BL305" s="187"/>
      <c r="BM305" s="187"/>
      <c r="BN305" s="187"/>
      <c r="BO305" s="187"/>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c r="IV305"/>
    </row>
    <row r="306" spans="1:256" s="5" customFormat="1" ht="12.75" customHeight="1" outlineLevel="2">
      <c r="A306" s="9"/>
      <c r="B306" s="9"/>
      <c r="C306" s="26"/>
      <c r="D306" s="682"/>
      <c r="E306" s="86">
        <v>9</v>
      </c>
      <c r="F306" s="27"/>
      <c r="G306" s="208"/>
      <c r="H306" s="150"/>
      <c r="I306" s="150"/>
      <c r="J306" s="150"/>
      <c r="K306" s="150"/>
      <c r="L306" s="150"/>
      <c r="M306" s="150"/>
      <c r="N306" s="150"/>
      <c r="O306" s="149"/>
      <c r="P306" s="68">
        <v>0</v>
      </c>
      <c r="Q306" s="68">
        <v>0</v>
      </c>
      <c r="R306" s="68"/>
      <c r="S306" s="103"/>
      <c r="T306" s="103"/>
      <c r="U306" s="103"/>
      <c r="V306" s="103"/>
      <c r="W306" s="103"/>
      <c r="X306" s="103"/>
      <c r="Y306" s="103"/>
      <c r="Z306" s="103"/>
      <c r="AA306" s="216"/>
      <c r="AB306" s="216"/>
      <c r="AC306" s="216"/>
      <c r="AD306" s="216"/>
      <c r="AE306" s="216"/>
      <c r="AF306" s="216"/>
      <c r="AG306" s="216"/>
      <c r="AH306" s="216"/>
      <c r="AI306" s="216"/>
      <c r="AJ306" s="216"/>
      <c r="AK306" s="216"/>
      <c r="AL306" s="216"/>
      <c r="AM306" s="216"/>
      <c r="AN306" s="216"/>
      <c r="AO306" s="216"/>
      <c r="AP306" s="216"/>
      <c r="AQ306" s="216"/>
      <c r="AR306" s="216"/>
      <c r="AS306" s="216"/>
      <c r="AT306" s="216"/>
      <c r="AU306" s="216"/>
      <c r="AV306" s="216"/>
      <c r="AW306" s="216"/>
      <c r="AX306" s="216"/>
      <c r="AY306" s="216"/>
      <c r="AZ306" s="216"/>
      <c r="BA306" s="216"/>
      <c r="BB306" s="216"/>
      <c r="BC306" s="216"/>
      <c r="BD306" s="216"/>
      <c r="BE306" s="216"/>
      <c r="BF306" s="216"/>
      <c r="BG306" s="216"/>
      <c r="BH306" s="216"/>
      <c r="BI306" s="216"/>
      <c r="BJ306" s="187"/>
      <c r="BK306" s="187"/>
      <c r="BL306" s="187"/>
      <c r="BM306" s="187"/>
      <c r="BN306" s="187"/>
      <c r="BO306" s="187"/>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c r="IV306"/>
    </row>
    <row r="307" spans="1:256" s="5" customFormat="1" ht="12.75" customHeight="1" outlineLevel="2">
      <c r="A307" s="9"/>
      <c r="B307" s="9"/>
      <c r="C307" s="26"/>
      <c r="D307" s="682"/>
      <c r="E307" s="86">
        <v>10</v>
      </c>
      <c r="F307" s="27"/>
      <c r="G307" s="208"/>
      <c r="H307" s="150"/>
      <c r="I307" s="150"/>
      <c r="J307" s="150"/>
      <c r="K307" s="150"/>
      <c r="L307" s="150"/>
      <c r="M307" s="150"/>
      <c r="N307" s="150"/>
      <c r="O307" s="150"/>
      <c r="P307" s="149"/>
      <c r="Q307" s="68">
        <v>0</v>
      </c>
      <c r="R307" s="68"/>
      <c r="S307" s="103"/>
      <c r="T307" s="103"/>
      <c r="U307" s="103"/>
      <c r="V307" s="103"/>
      <c r="W307" s="103"/>
      <c r="X307" s="103"/>
      <c r="Y307" s="103"/>
      <c r="Z307" s="103"/>
      <c r="AA307" s="216"/>
      <c r="AB307" s="216"/>
      <c r="AC307" s="216"/>
      <c r="AD307" s="216"/>
      <c r="AE307" s="216"/>
      <c r="AF307" s="216"/>
      <c r="AG307" s="216"/>
      <c r="AH307" s="216"/>
      <c r="AI307" s="216"/>
      <c r="AJ307" s="216"/>
      <c r="AK307" s="216"/>
      <c r="AL307" s="216"/>
      <c r="AM307" s="216"/>
      <c r="AN307" s="216"/>
      <c r="AO307" s="216"/>
      <c r="AP307" s="216"/>
      <c r="AQ307" s="216"/>
      <c r="AR307" s="216"/>
      <c r="AS307" s="216"/>
      <c r="AT307" s="216"/>
      <c r="AU307" s="216"/>
      <c r="AV307" s="216"/>
      <c r="AW307" s="216"/>
      <c r="AX307" s="216"/>
      <c r="AY307" s="216"/>
      <c r="AZ307" s="216"/>
      <c r="BA307" s="216"/>
      <c r="BB307" s="216"/>
      <c r="BC307" s="216"/>
      <c r="BD307" s="216"/>
      <c r="BE307" s="216"/>
      <c r="BF307" s="216"/>
      <c r="BG307" s="216"/>
      <c r="BH307" s="216"/>
      <c r="BI307" s="216"/>
      <c r="BJ307" s="187"/>
      <c r="BK307" s="187"/>
      <c r="BL307" s="187"/>
      <c r="BM307" s="187"/>
      <c r="BN307" s="187"/>
      <c r="BO307" s="18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row>
    <row r="308" spans="1:256" s="5" customFormat="1" ht="12.75" customHeight="1" outlineLevel="2">
      <c r="A308" s="9"/>
      <c r="B308" s="9"/>
      <c r="C308" s="26"/>
      <c r="D308" s="682"/>
      <c r="E308" s="87">
        <v>11</v>
      </c>
      <c r="F308" s="27"/>
      <c r="G308" s="208"/>
      <c r="H308" s="150"/>
      <c r="I308" s="150"/>
      <c r="J308" s="150"/>
      <c r="K308" s="150"/>
      <c r="L308" s="150"/>
      <c r="M308" s="150"/>
      <c r="N308" s="150"/>
      <c r="O308" s="150"/>
      <c r="P308" s="189"/>
      <c r="Q308" s="149"/>
      <c r="R308" s="68"/>
      <c r="S308" s="103"/>
      <c r="T308" s="103"/>
      <c r="U308" s="103"/>
      <c r="V308" s="103"/>
      <c r="W308" s="103"/>
      <c r="X308" s="103"/>
      <c r="Y308" s="103"/>
      <c r="Z308" s="103"/>
      <c r="AA308" s="216"/>
      <c r="AB308" s="216"/>
      <c r="AC308" s="216"/>
      <c r="AD308" s="216"/>
      <c r="AE308" s="216"/>
      <c r="AF308" s="216"/>
      <c r="AG308" s="216"/>
      <c r="AH308" s="216"/>
      <c r="AI308" s="216"/>
      <c r="AJ308" s="216"/>
      <c r="AK308" s="216"/>
      <c r="AL308" s="216"/>
      <c r="AM308" s="216"/>
      <c r="AN308" s="216"/>
      <c r="AO308" s="216"/>
      <c r="AP308" s="216"/>
      <c r="AQ308" s="216"/>
      <c r="AR308" s="216"/>
      <c r="AS308" s="216"/>
      <c r="AT308" s="216"/>
      <c r="AU308" s="216"/>
      <c r="AV308" s="216"/>
      <c r="AW308" s="216"/>
      <c r="AX308" s="216"/>
      <c r="AY308" s="216"/>
      <c r="AZ308" s="216"/>
      <c r="BA308" s="216"/>
      <c r="BB308" s="216"/>
      <c r="BC308" s="216"/>
      <c r="BD308" s="216"/>
      <c r="BE308" s="216"/>
      <c r="BF308" s="216"/>
      <c r="BG308" s="216"/>
      <c r="BH308" s="216"/>
      <c r="BI308" s="216"/>
      <c r="BJ308" s="187"/>
      <c r="BK308" s="187"/>
      <c r="BL308" s="187"/>
      <c r="BM308" s="187"/>
      <c r="BN308" s="187"/>
      <c r="BO308" s="187"/>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c r="IV308"/>
    </row>
    <row r="309" spans="1:256" s="5" customFormat="1" outlineLevel="1">
      <c r="A309" s="9"/>
      <c r="B309" s="9"/>
      <c r="C309" s="26">
        <v>0</v>
      </c>
      <c r="D309" s="9"/>
      <c r="E309" s="9"/>
      <c r="F309" s="23"/>
      <c r="G309" s="209">
        <v>0</v>
      </c>
      <c r="H309" s="166">
        <v>0</v>
      </c>
      <c r="I309" s="166">
        <v>0</v>
      </c>
      <c r="J309" s="166">
        <v>0</v>
      </c>
      <c r="K309" s="166">
        <v>0</v>
      </c>
      <c r="L309" s="166">
        <v>0</v>
      </c>
      <c r="M309" s="166">
        <v>0</v>
      </c>
      <c r="N309" s="166">
        <v>0</v>
      </c>
      <c r="O309" s="166">
        <v>0</v>
      </c>
      <c r="P309" s="166">
        <v>0</v>
      </c>
      <c r="Q309" s="166">
        <v>0</v>
      </c>
      <c r="R309" s="64"/>
      <c r="S309" s="102"/>
      <c r="T309" s="102"/>
      <c r="U309" s="102"/>
      <c r="V309" s="102"/>
      <c r="W309" s="102"/>
      <c r="X309" s="102"/>
      <c r="Y309" s="102"/>
      <c r="Z309" s="102"/>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7"/>
      <c r="AY309" s="217"/>
      <c r="AZ309" s="217"/>
      <c r="BA309" s="217"/>
      <c r="BB309" s="217"/>
      <c r="BC309" s="217"/>
      <c r="BD309" s="217"/>
      <c r="BE309" s="217"/>
      <c r="BF309" s="217"/>
      <c r="BG309" s="217"/>
      <c r="BH309" s="217"/>
      <c r="BI309" s="217"/>
      <c r="BJ309" s="187"/>
      <c r="BK309" s="187"/>
      <c r="BL309" s="187"/>
      <c r="BM309" s="187"/>
      <c r="BN309" s="187"/>
      <c r="BO309" s="187"/>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c r="IV309"/>
    </row>
    <row r="310" spans="1:256" s="5" customFormat="1" ht="12.75" customHeight="1" outlineLevel="2">
      <c r="A310" s="9"/>
      <c r="B310" s="188">
        <v>0</v>
      </c>
      <c r="C310" s="33"/>
      <c r="D310" s="34" t="s">
        <v>67</v>
      </c>
      <c r="E310" s="33"/>
      <c r="F310" s="35"/>
      <c r="G310" s="205">
        <v>0</v>
      </c>
      <c r="H310" s="67">
        <v>0</v>
      </c>
      <c r="I310" s="67">
        <v>0</v>
      </c>
      <c r="J310" s="67">
        <v>0</v>
      </c>
      <c r="K310" s="67">
        <v>0</v>
      </c>
      <c r="L310" s="67">
        <v>0</v>
      </c>
      <c r="M310" s="67">
        <v>0</v>
      </c>
      <c r="N310" s="67">
        <v>0</v>
      </c>
      <c r="O310" s="67">
        <v>0</v>
      </c>
      <c r="P310" s="67">
        <v>0</v>
      </c>
      <c r="Q310" s="67">
        <v>0</v>
      </c>
      <c r="R310" s="67"/>
      <c r="S310" s="103"/>
      <c r="T310" s="103"/>
      <c r="U310" s="103"/>
      <c r="V310" s="103"/>
      <c r="W310" s="103"/>
      <c r="X310" s="103"/>
      <c r="Y310" s="103"/>
      <c r="Z310" s="103"/>
      <c r="AA310" s="216"/>
      <c r="AB310" s="216"/>
      <c r="AC310" s="216"/>
      <c r="AD310" s="216"/>
      <c r="AE310" s="216"/>
      <c r="AF310" s="216"/>
      <c r="AG310" s="216"/>
      <c r="AH310" s="216"/>
      <c r="AI310" s="216"/>
      <c r="AJ310" s="216"/>
      <c r="AK310" s="216"/>
      <c r="AL310" s="216"/>
      <c r="AM310" s="216"/>
      <c r="AN310" s="216"/>
      <c r="AO310" s="216"/>
      <c r="AP310" s="216"/>
      <c r="AQ310" s="216"/>
      <c r="AR310" s="216"/>
      <c r="AS310" s="216"/>
      <c r="AT310" s="216"/>
      <c r="AU310" s="216"/>
      <c r="AV310" s="216"/>
      <c r="AW310" s="216"/>
      <c r="AX310" s="216"/>
      <c r="AY310" s="216"/>
      <c r="AZ310" s="216"/>
      <c r="BA310" s="216"/>
      <c r="BB310" s="216"/>
      <c r="BC310" s="216"/>
      <c r="BD310" s="216"/>
      <c r="BE310" s="216"/>
      <c r="BF310" s="216"/>
      <c r="BG310" s="216"/>
      <c r="BH310" s="216"/>
      <c r="BI310" s="216"/>
      <c r="BJ310" s="187"/>
      <c r="BK310" s="187"/>
      <c r="BL310" s="187"/>
      <c r="BM310" s="187"/>
      <c r="BN310" s="187"/>
      <c r="BO310" s="187"/>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c r="IV310"/>
    </row>
    <row r="311" spans="1:256" s="5" customFormat="1" ht="12.75" customHeight="1" outlineLevel="2">
      <c r="A311" s="9"/>
      <c r="B311" s="9"/>
      <c r="C311" s="26"/>
      <c r="D311" s="681" t="s">
        <v>84</v>
      </c>
      <c r="E311" s="86">
        <v>0</v>
      </c>
      <c r="F311" s="27"/>
      <c r="G311" s="206"/>
      <c r="H311" s="68"/>
      <c r="I311" s="68"/>
      <c r="J311" s="68"/>
      <c r="K311" s="68"/>
      <c r="L311" s="68"/>
      <c r="M311" s="68"/>
      <c r="N311" s="68"/>
      <c r="O311" s="68"/>
      <c r="P311" s="68"/>
      <c r="Q311" s="68"/>
      <c r="R311" s="68"/>
      <c r="S311" s="103"/>
      <c r="T311" s="103"/>
      <c r="U311" s="103"/>
      <c r="V311" s="103"/>
      <c r="W311" s="103"/>
      <c r="X311" s="103"/>
      <c r="Y311" s="103"/>
      <c r="Z311" s="103"/>
      <c r="AA311" s="216"/>
      <c r="AB311" s="216"/>
      <c r="AC311" s="216"/>
      <c r="AD311" s="216"/>
      <c r="AE311" s="216"/>
      <c r="AF311" s="216"/>
      <c r="AG311" s="216"/>
      <c r="AH311" s="216"/>
      <c r="AI311" s="216"/>
      <c r="AJ311" s="216"/>
      <c r="AK311" s="216"/>
      <c r="AL311" s="216"/>
      <c r="AM311" s="216"/>
      <c r="AN311" s="216"/>
      <c r="AO311" s="216"/>
      <c r="AP311" s="216"/>
      <c r="AQ311" s="216"/>
      <c r="AR311" s="216"/>
      <c r="AS311" s="216"/>
      <c r="AT311" s="216"/>
      <c r="AU311" s="216"/>
      <c r="AV311" s="216"/>
      <c r="AW311" s="216"/>
      <c r="AX311" s="216"/>
      <c r="AY311" s="216"/>
      <c r="AZ311" s="216"/>
      <c r="BA311" s="216"/>
      <c r="BB311" s="216"/>
      <c r="BC311" s="216"/>
      <c r="BD311" s="216"/>
      <c r="BE311" s="216"/>
      <c r="BF311" s="216"/>
      <c r="BG311" s="216"/>
      <c r="BH311" s="216"/>
      <c r="BI311" s="216"/>
      <c r="BJ311" s="187"/>
      <c r="BK311" s="187"/>
      <c r="BL311" s="187"/>
      <c r="BM311" s="187"/>
      <c r="BN311" s="187"/>
      <c r="BO311" s="187"/>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c r="IV311"/>
    </row>
    <row r="312" spans="1:256" s="5" customFormat="1" ht="12.75" customHeight="1" outlineLevel="2">
      <c r="A312" s="9"/>
      <c r="B312" s="9"/>
      <c r="C312" s="26"/>
      <c r="D312" s="682"/>
      <c r="E312" s="86">
        <v>1</v>
      </c>
      <c r="F312" s="27"/>
      <c r="G312" s="207"/>
      <c r="H312" s="68">
        <v>0</v>
      </c>
      <c r="I312" s="68">
        <v>0</v>
      </c>
      <c r="J312" s="68">
        <v>0</v>
      </c>
      <c r="K312" s="68">
        <v>0</v>
      </c>
      <c r="L312" s="68">
        <v>0</v>
      </c>
      <c r="M312" s="68">
        <v>0</v>
      </c>
      <c r="N312" s="68">
        <v>0</v>
      </c>
      <c r="O312" s="68">
        <v>0</v>
      </c>
      <c r="P312" s="68">
        <v>0</v>
      </c>
      <c r="Q312" s="68">
        <v>0</v>
      </c>
      <c r="R312" s="68"/>
      <c r="S312" s="103"/>
      <c r="T312" s="103"/>
      <c r="U312" s="103"/>
      <c r="V312" s="103"/>
      <c r="W312" s="103"/>
      <c r="X312" s="103"/>
      <c r="Y312" s="103"/>
      <c r="Z312" s="103"/>
      <c r="AA312" s="216"/>
      <c r="AB312" s="216"/>
      <c r="AC312" s="216"/>
      <c r="AD312" s="216"/>
      <c r="AE312" s="216"/>
      <c r="AF312" s="216"/>
      <c r="AG312" s="216"/>
      <c r="AH312" s="216"/>
      <c r="AI312" s="216"/>
      <c r="AJ312" s="216"/>
      <c r="AK312" s="216"/>
      <c r="AL312" s="216"/>
      <c r="AM312" s="216"/>
      <c r="AN312" s="216"/>
      <c r="AO312" s="216"/>
      <c r="AP312" s="216"/>
      <c r="AQ312" s="216"/>
      <c r="AR312" s="216"/>
      <c r="AS312" s="216"/>
      <c r="AT312" s="216"/>
      <c r="AU312" s="216"/>
      <c r="AV312" s="216"/>
      <c r="AW312" s="216"/>
      <c r="AX312" s="216"/>
      <c r="AY312" s="216"/>
      <c r="AZ312" s="216"/>
      <c r="BA312" s="216"/>
      <c r="BB312" s="216"/>
      <c r="BC312" s="216"/>
      <c r="BD312" s="216"/>
      <c r="BE312" s="216"/>
      <c r="BF312" s="216"/>
      <c r="BG312" s="216"/>
      <c r="BH312" s="216"/>
      <c r="BI312" s="216"/>
      <c r="BJ312" s="187"/>
      <c r="BK312" s="187"/>
      <c r="BL312" s="187"/>
      <c r="BM312" s="187"/>
      <c r="BN312" s="187"/>
      <c r="BO312" s="187"/>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c r="IV312"/>
    </row>
    <row r="313" spans="1:256" s="5" customFormat="1" ht="12.75" customHeight="1" outlineLevel="2">
      <c r="A313" s="9"/>
      <c r="B313" s="9"/>
      <c r="C313" s="26"/>
      <c r="D313" s="682"/>
      <c r="E313" s="86">
        <v>2</v>
      </c>
      <c r="F313" s="27"/>
      <c r="G313" s="208"/>
      <c r="H313" s="149"/>
      <c r="I313" s="68">
        <v>0</v>
      </c>
      <c r="J313" s="68">
        <v>0</v>
      </c>
      <c r="K313" s="68">
        <v>0</v>
      </c>
      <c r="L313" s="68">
        <v>0</v>
      </c>
      <c r="M313" s="68">
        <v>0</v>
      </c>
      <c r="N313" s="68">
        <v>0</v>
      </c>
      <c r="O313" s="68">
        <v>0</v>
      </c>
      <c r="P313" s="68">
        <v>0</v>
      </c>
      <c r="Q313" s="68">
        <v>0</v>
      </c>
      <c r="R313" s="68"/>
      <c r="S313" s="103"/>
      <c r="T313" s="103"/>
      <c r="U313" s="103"/>
      <c r="V313" s="103"/>
      <c r="W313" s="103"/>
      <c r="X313" s="103"/>
      <c r="Y313" s="103"/>
      <c r="Z313" s="103"/>
      <c r="AA313" s="216"/>
      <c r="AB313" s="216"/>
      <c r="AC313" s="216"/>
      <c r="AD313" s="216"/>
      <c r="AE313" s="216"/>
      <c r="AF313" s="216"/>
      <c r="AG313" s="216"/>
      <c r="AH313" s="216"/>
      <c r="AI313" s="216"/>
      <c r="AJ313" s="216"/>
      <c r="AK313" s="216"/>
      <c r="AL313" s="216"/>
      <c r="AM313" s="216"/>
      <c r="AN313" s="216"/>
      <c r="AO313" s="216"/>
      <c r="AP313" s="216"/>
      <c r="AQ313" s="216"/>
      <c r="AR313" s="216"/>
      <c r="AS313" s="216"/>
      <c r="AT313" s="216"/>
      <c r="AU313" s="216"/>
      <c r="AV313" s="216"/>
      <c r="AW313" s="216"/>
      <c r="AX313" s="216"/>
      <c r="AY313" s="216"/>
      <c r="AZ313" s="216"/>
      <c r="BA313" s="216"/>
      <c r="BB313" s="216"/>
      <c r="BC313" s="216"/>
      <c r="BD313" s="216"/>
      <c r="BE313" s="216"/>
      <c r="BF313" s="216"/>
      <c r="BG313" s="216"/>
      <c r="BH313" s="216"/>
      <c r="BI313" s="216"/>
      <c r="BJ313" s="187"/>
      <c r="BK313" s="187"/>
      <c r="BL313" s="187"/>
      <c r="BM313" s="187"/>
      <c r="BN313" s="187"/>
      <c r="BO313" s="187"/>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c r="IV313"/>
    </row>
    <row r="314" spans="1:256" s="5" customFormat="1" ht="12.75" customHeight="1" outlineLevel="2">
      <c r="A314" s="9"/>
      <c r="B314" s="9"/>
      <c r="C314" s="26"/>
      <c r="D314" s="682"/>
      <c r="E314" s="86">
        <v>3</v>
      </c>
      <c r="F314" s="27"/>
      <c r="G314" s="208"/>
      <c r="H314" s="150"/>
      <c r="I314" s="149"/>
      <c r="J314" s="68">
        <v>0</v>
      </c>
      <c r="K314" s="68">
        <v>0</v>
      </c>
      <c r="L314" s="68">
        <v>0</v>
      </c>
      <c r="M314" s="68">
        <v>0</v>
      </c>
      <c r="N314" s="68">
        <v>0</v>
      </c>
      <c r="O314" s="68">
        <v>0</v>
      </c>
      <c r="P314" s="68">
        <v>0</v>
      </c>
      <c r="Q314" s="68">
        <v>0</v>
      </c>
      <c r="R314" s="68"/>
      <c r="S314" s="103"/>
      <c r="T314" s="103"/>
      <c r="U314" s="103"/>
      <c r="V314" s="103"/>
      <c r="W314" s="103"/>
      <c r="X314" s="103"/>
      <c r="Y314" s="103"/>
      <c r="Z314" s="103"/>
      <c r="AA314" s="216"/>
      <c r="AB314" s="216"/>
      <c r="AC314" s="216"/>
      <c r="AD314" s="216"/>
      <c r="AE314" s="216"/>
      <c r="AF314" s="216"/>
      <c r="AG314" s="216"/>
      <c r="AH314" s="216"/>
      <c r="AI314" s="216"/>
      <c r="AJ314" s="216"/>
      <c r="AK314" s="216"/>
      <c r="AL314" s="216"/>
      <c r="AM314" s="216"/>
      <c r="AN314" s="216"/>
      <c r="AO314" s="216"/>
      <c r="AP314" s="216"/>
      <c r="AQ314" s="216"/>
      <c r="AR314" s="216"/>
      <c r="AS314" s="216"/>
      <c r="AT314" s="216"/>
      <c r="AU314" s="216"/>
      <c r="AV314" s="216"/>
      <c r="AW314" s="216"/>
      <c r="AX314" s="216"/>
      <c r="AY314" s="216"/>
      <c r="AZ314" s="216"/>
      <c r="BA314" s="216"/>
      <c r="BB314" s="216"/>
      <c r="BC314" s="216"/>
      <c r="BD314" s="216"/>
      <c r="BE314" s="216"/>
      <c r="BF314" s="216"/>
      <c r="BG314" s="216"/>
      <c r="BH314" s="216"/>
      <c r="BI314" s="216"/>
      <c r="BJ314" s="187"/>
      <c r="BK314" s="187"/>
      <c r="BL314" s="187"/>
      <c r="BM314" s="187"/>
      <c r="BN314" s="187"/>
      <c r="BO314" s="187"/>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c r="IV314"/>
    </row>
    <row r="315" spans="1:256" s="5" customFormat="1" ht="12.75" customHeight="1" outlineLevel="2">
      <c r="A315" s="9"/>
      <c r="B315" s="9"/>
      <c r="C315" s="26"/>
      <c r="D315" s="682"/>
      <c r="E315" s="86">
        <v>4</v>
      </c>
      <c r="F315" s="27"/>
      <c r="G315" s="208"/>
      <c r="H315" s="150"/>
      <c r="I315" s="150"/>
      <c r="J315" s="149"/>
      <c r="K315" s="68">
        <v>0</v>
      </c>
      <c r="L315" s="68">
        <v>0</v>
      </c>
      <c r="M315" s="68">
        <v>0</v>
      </c>
      <c r="N315" s="68">
        <v>0</v>
      </c>
      <c r="O315" s="68">
        <v>0</v>
      </c>
      <c r="P315" s="68">
        <v>0</v>
      </c>
      <c r="Q315" s="68">
        <v>0</v>
      </c>
      <c r="R315" s="68"/>
      <c r="S315" s="103"/>
      <c r="T315" s="103"/>
      <c r="U315" s="103"/>
      <c r="V315" s="103"/>
      <c r="W315" s="103"/>
      <c r="X315" s="103"/>
      <c r="Y315" s="103"/>
      <c r="Z315" s="103"/>
      <c r="AA315" s="216"/>
      <c r="AB315" s="216"/>
      <c r="AC315" s="216"/>
      <c r="AD315" s="216"/>
      <c r="AE315" s="216"/>
      <c r="AF315" s="216"/>
      <c r="AG315" s="216"/>
      <c r="AH315" s="216"/>
      <c r="AI315" s="216"/>
      <c r="AJ315" s="216"/>
      <c r="AK315" s="216"/>
      <c r="AL315" s="216"/>
      <c r="AM315" s="216"/>
      <c r="AN315" s="216"/>
      <c r="AO315" s="216"/>
      <c r="AP315" s="216"/>
      <c r="AQ315" s="216"/>
      <c r="AR315" s="216"/>
      <c r="AS315" s="216"/>
      <c r="AT315" s="216"/>
      <c r="AU315" s="216"/>
      <c r="AV315" s="216"/>
      <c r="AW315" s="216"/>
      <c r="AX315" s="216"/>
      <c r="AY315" s="216"/>
      <c r="AZ315" s="216"/>
      <c r="BA315" s="216"/>
      <c r="BB315" s="216"/>
      <c r="BC315" s="216"/>
      <c r="BD315" s="216"/>
      <c r="BE315" s="216"/>
      <c r="BF315" s="216"/>
      <c r="BG315" s="216"/>
      <c r="BH315" s="216"/>
      <c r="BI315" s="216"/>
      <c r="BJ315" s="187"/>
      <c r="BK315" s="187"/>
      <c r="BL315" s="187"/>
      <c r="BM315" s="187"/>
      <c r="BN315" s="187"/>
      <c r="BO315" s="187"/>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c r="IV315"/>
    </row>
    <row r="316" spans="1:256" s="5" customFormat="1" ht="12.75" customHeight="1" outlineLevel="2">
      <c r="A316" s="9"/>
      <c r="B316" s="9"/>
      <c r="C316" s="26"/>
      <c r="D316" s="682"/>
      <c r="E316" s="86">
        <v>5</v>
      </c>
      <c r="F316" s="27"/>
      <c r="G316" s="208"/>
      <c r="H316" s="150"/>
      <c r="I316" s="150"/>
      <c r="J316" s="150"/>
      <c r="K316" s="149"/>
      <c r="L316" s="68">
        <v>0</v>
      </c>
      <c r="M316" s="68">
        <v>0</v>
      </c>
      <c r="N316" s="68">
        <v>0</v>
      </c>
      <c r="O316" s="68">
        <v>0</v>
      </c>
      <c r="P316" s="68">
        <v>0</v>
      </c>
      <c r="Q316" s="68">
        <v>0</v>
      </c>
      <c r="R316" s="68"/>
      <c r="S316" s="103"/>
      <c r="T316" s="103"/>
      <c r="U316" s="103"/>
      <c r="V316" s="103"/>
      <c r="W316" s="103"/>
      <c r="X316" s="103"/>
      <c r="Y316" s="103"/>
      <c r="Z316" s="103"/>
      <c r="AA316" s="216"/>
      <c r="AB316" s="216"/>
      <c r="AC316" s="216"/>
      <c r="AD316" s="216"/>
      <c r="AE316" s="216"/>
      <c r="AF316" s="216"/>
      <c r="AG316" s="216"/>
      <c r="AH316" s="216"/>
      <c r="AI316" s="216"/>
      <c r="AJ316" s="216"/>
      <c r="AK316" s="216"/>
      <c r="AL316" s="216"/>
      <c r="AM316" s="216"/>
      <c r="AN316" s="216"/>
      <c r="AO316" s="216"/>
      <c r="AP316" s="216"/>
      <c r="AQ316" s="216"/>
      <c r="AR316" s="216"/>
      <c r="AS316" s="216"/>
      <c r="AT316" s="216"/>
      <c r="AU316" s="216"/>
      <c r="AV316" s="216"/>
      <c r="AW316" s="216"/>
      <c r="AX316" s="216"/>
      <c r="AY316" s="216"/>
      <c r="AZ316" s="216"/>
      <c r="BA316" s="216"/>
      <c r="BB316" s="216"/>
      <c r="BC316" s="216"/>
      <c r="BD316" s="216"/>
      <c r="BE316" s="216"/>
      <c r="BF316" s="216"/>
      <c r="BG316" s="216"/>
      <c r="BH316" s="216"/>
      <c r="BI316" s="216"/>
      <c r="BJ316" s="187"/>
      <c r="BK316" s="187"/>
      <c r="BL316" s="187"/>
      <c r="BM316" s="187"/>
      <c r="BN316" s="187"/>
      <c r="BO316" s="187"/>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c r="IV316"/>
    </row>
    <row r="317" spans="1:256" s="5" customFormat="1" ht="12.75" customHeight="1" outlineLevel="2">
      <c r="A317" s="9"/>
      <c r="B317" s="9"/>
      <c r="C317" s="26"/>
      <c r="D317" s="682"/>
      <c r="E317" s="86">
        <v>6</v>
      </c>
      <c r="F317" s="27"/>
      <c r="G317" s="208"/>
      <c r="H317" s="150"/>
      <c r="I317" s="150"/>
      <c r="J317" s="150"/>
      <c r="K317" s="150"/>
      <c r="L317" s="149"/>
      <c r="M317" s="68">
        <v>0</v>
      </c>
      <c r="N317" s="68">
        <v>0</v>
      </c>
      <c r="O317" s="68">
        <v>0</v>
      </c>
      <c r="P317" s="68">
        <v>0</v>
      </c>
      <c r="Q317" s="68">
        <v>0</v>
      </c>
      <c r="R317" s="68"/>
      <c r="S317" s="103"/>
      <c r="T317" s="103"/>
      <c r="U317" s="103"/>
      <c r="V317" s="103"/>
      <c r="W317" s="103"/>
      <c r="X317" s="103"/>
      <c r="Y317" s="103"/>
      <c r="Z317" s="103"/>
      <c r="AA317" s="216"/>
      <c r="AB317" s="216"/>
      <c r="AC317" s="216"/>
      <c r="AD317" s="216"/>
      <c r="AE317" s="216"/>
      <c r="AF317" s="216"/>
      <c r="AG317" s="216"/>
      <c r="AH317" s="216"/>
      <c r="AI317" s="216"/>
      <c r="AJ317" s="216"/>
      <c r="AK317" s="216"/>
      <c r="AL317" s="216"/>
      <c r="AM317" s="216"/>
      <c r="AN317" s="216"/>
      <c r="AO317" s="216"/>
      <c r="AP317" s="216"/>
      <c r="AQ317" s="216"/>
      <c r="AR317" s="216"/>
      <c r="AS317" s="216"/>
      <c r="AT317" s="216"/>
      <c r="AU317" s="216"/>
      <c r="AV317" s="216"/>
      <c r="AW317" s="216"/>
      <c r="AX317" s="216"/>
      <c r="AY317" s="216"/>
      <c r="AZ317" s="216"/>
      <c r="BA317" s="216"/>
      <c r="BB317" s="216"/>
      <c r="BC317" s="216"/>
      <c r="BD317" s="216"/>
      <c r="BE317" s="216"/>
      <c r="BF317" s="216"/>
      <c r="BG317" s="216"/>
      <c r="BH317" s="216"/>
      <c r="BI317" s="216"/>
      <c r="BJ317" s="187"/>
      <c r="BK317" s="187"/>
      <c r="BL317" s="187"/>
      <c r="BM317" s="187"/>
      <c r="BN317" s="187"/>
      <c r="BO317" s="18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c r="IV317"/>
    </row>
    <row r="318" spans="1:256" s="5" customFormat="1" ht="12.75" customHeight="1" outlineLevel="2">
      <c r="A318" s="9"/>
      <c r="B318" s="9"/>
      <c r="C318" s="26"/>
      <c r="D318" s="682"/>
      <c r="E318" s="86">
        <v>7</v>
      </c>
      <c r="F318" s="27"/>
      <c r="G318" s="208"/>
      <c r="H318" s="150"/>
      <c r="I318" s="150"/>
      <c r="J318" s="150"/>
      <c r="K318" s="150"/>
      <c r="L318" s="150"/>
      <c r="M318" s="149"/>
      <c r="N318" s="68">
        <v>0</v>
      </c>
      <c r="O318" s="68">
        <v>0</v>
      </c>
      <c r="P318" s="68">
        <v>0</v>
      </c>
      <c r="Q318" s="68">
        <v>0</v>
      </c>
      <c r="R318" s="68"/>
      <c r="S318" s="103"/>
      <c r="T318" s="103"/>
      <c r="U318" s="103"/>
      <c r="V318" s="103"/>
      <c r="W318" s="103"/>
      <c r="X318" s="103"/>
      <c r="Y318" s="103"/>
      <c r="Z318" s="103"/>
      <c r="AA318" s="216"/>
      <c r="AB318" s="216"/>
      <c r="AC318" s="216"/>
      <c r="AD318" s="216"/>
      <c r="AE318" s="216"/>
      <c r="AF318" s="216"/>
      <c r="AG318" s="216"/>
      <c r="AH318" s="216"/>
      <c r="AI318" s="216"/>
      <c r="AJ318" s="216"/>
      <c r="AK318" s="216"/>
      <c r="AL318" s="216"/>
      <c r="AM318" s="216"/>
      <c r="AN318" s="216"/>
      <c r="AO318" s="216"/>
      <c r="AP318" s="216"/>
      <c r="AQ318" s="216"/>
      <c r="AR318" s="216"/>
      <c r="AS318" s="216"/>
      <c r="AT318" s="216"/>
      <c r="AU318" s="216"/>
      <c r="AV318" s="216"/>
      <c r="AW318" s="216"/>
      <c r="AX318" s="216"/>
      <c r="AY318" s="216"/>
      <c r="AZ318" s="216"/>
      <c r="BA318" s="216"/>
      <c r="BB318" s="216"/>
      <c r="BC318" s="216"/>
      <c r="BD318" s="216"/>
      <c r="BE318" s="216"/>
      <c r="BF318" s="216"/>
      <c r="BG318" s="216"/>
      <c r="BH318" s="216"/>
      <c r="BI318" s="216"/>
      <c r="BJ318" s="187"/>
      <c r="BK318" s="187"/>
      <c r="BL318" s="187"/>
      <c r="BM318" s="187"/>
      <c r="BN318" s="187"/>
      <c r="BO318" s="187"/>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c r="IV318"/>
    </row>
    <row r="319" spans="1:256" s="5" customFormat="1" ht="12.75" customHeight="1" outlineLevel="2">
      <c r="A319" s="9"/>
      <c r="B319" s="9"/>
      <c r="C319" s="26"/>
      <c r="D319" s="682"/>
      <c r="E319" s="86">
        <v>8</v>
      </c>
      <c r="F319" s="27"/>
      <c r="G319" s="208"/>
      <c r="H319" s="150"/>
      <c r="I319" s="150"/>
      <c r="J319" s="150"/>
      <c r="K319" s="150"/>
      <c r="L319" s="150"/>
      <c r="M319" s="150"/>
      <c r="N319" s="149"/>
      <c r="O319" s="68">
        <v>0</v>
      </c>
      <c r="P319" s="68">
        <v>0</v>
      </c>
      <c r="Q319" s="68">
        <v>0</v>
      </c>
      <c r="R319" s="68"/>
      <c r="S319" s="103"/>
      <c r="T319" s="103"/>
      <c r="U319" s="103"/>
      <c r="V319" s="103"/>
      <c r="W319" s="103"/>
      <c r="X319" s="103"/>
      <c r="Y319" s="103"/>
      <c r="Z319" s="103"/>
      <c r="AA319" s="216"/>
      <c r="AB319" s="216"/>
      <c r="AC319" s="216"/>
      <c r="AD319" s="216"/>
      <c r="AE319" s="216"/>
      <c r="AF319" s="216"/>
      <c r="AG319" s="216"/>
      <c r="AH319" s="216"/>
      <c r="AI319" s="216"/>
      <c r="AJ319" s="216"/>
      <c r="AK319" s="216"/>
      <c r="AL319" s="216"/>
      <c r="AM319" s="216"/>
      <c r="AN319" s="216"/>
      <c r="AO319" s="216"/>
      <c r="AP319" s="216"/>
      <c r="AQ319" s="216"/>
      <c r="AR319" s="216"/>
      <c r="AS319" s="216"/>
      <c r="AT319" s="216"/>
      <c r="AU319" s="216"/>
      <c r="AV319" s="216"/>
      <c r="AW319" s="216"/>
      <c r="AX319" s="216"/>
      <c r="AY319" s="216"/>
      <c r="AZ319" s="216"/>
      <c r="BA319" s="216"/>
      <c r="BB319" s="216"/>
      <c r="BC319" s="216"/>
      <c r="BD319" s="216"/>
      <c r="BE319" s="216"/>
      <c r="BF319" s="216"/>
      <c r="BG319" s="216"/>
      <c r="BH319" s="216"/>
      <c r="BI319" s="216"/>
      <c r="BJ319" s="187"/>
      <c r="BK319" s="187"/>
      <c r="BL319" s="187"/>
      <c r="BM319" s="187"/>
      <c r="BN319" s="187"/>
      <c r="BO319" s="187"/>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c r="IV319"/>
    </row>
    <row r="320" spans="1:256" s="5" customFormat="1" ht="12.75" customHeight="1" outlineLevel="2">
      <c r="A320" s="9"/>
      <c r="B320" s="9"/>
      <c r="C320" s="26"/>
      <c r="D320" s="682"/>
      <c r="E320" s="86">
        <v>9</v>
      </c>
      <c r="F320" s="27"/>
      <c r="G320" s="208"/>
      <c r="H320" s="150"/>
      <c r="I320" s="150"/>
      <c r="J320" s="150"/>
      <c r="K320" s="150"/>
      <c r="L320" s="150"/>
      <c r="M320" s="150"/>
      <c r="N320" s="150"/>
      <c r="O320" s="149"/>
      <c r="P320" s="68">
        <v>0</v>
      </c>
      <c r="Q320" s="68">
        <v>0</v>
      </c>
      <c r="R320" s="68"/>
      <c r="S320" s="103"/>
      <c r="T320" s="103"/>
      <c r="U320" s="103"/>
      <c r="V320" s="103"/>
      <c r="W320" s="103"/>
      <c r="X320" s="103"/>
      <c r="Y320" s="103"/>
      <c r="Z320" s="103"/>
      <c r="AA320" s="216"/>
      <c r="AB320" s="216"/>
      <c r="AC320" s="216"/>
      <c r="AD320" s="216"/>
      <c r="AE320" s="216"/>
      <c r="AF320" s="216"/>
      <c r="AG320" s="216"/>
      <c r="AH320" s="216"/>
      <c r="AI320" s="216"/>
      <c r="AJ320" s="216"/>
      <c r="AK320" s="216"/>
      <c r="AL320" s="216"/>
      <c r="AM320" s="216"/>
      <c r="AN320" s="216"/>
      <c r="AO320" s="216"/>
      <c r="AP320" s="216"/>
      <c r="AQ320" s="216"/>
      <c r="AR320" s="216"/>
      <c r="AS320" s="216"/>
      <c r="AT320" s="216"/>
      <c r="AU320" s="216"/>
      <c r="AV320" s="216"/>
      <c r="AW320" s="216"/>
      <c r="AX320" s="216"/>
      <c r="AY320" s="216"/>
      <c r="AZ320" s="216"/>
      <c r="BA320" s="216"/>
      <c r="BB320" s="216"/>
      <c r="BC320" s="216"/>
      <c r="BD320" s="216"/>
      <c r="BE320" s="216"/>
      <c r="BF320" s="216"/>
      <c r="BG320" s="216"/>
      <c r="BH320" s="216"/>
      <c r="BI320" s="216"/>
      <c r="BJ320" s="187"/>
      <c r="BK320" s="187"/>
      <c r="BL320" s="187"/>
      <c r="BM320" s="187"/>
      <c r="BN320" s="187"/>
      <c r="BO320" s="187"/>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c r="IV320"/>
    </row>
    <row r="321" spans="1:256" s="5" customFormat="1" ht="12.75" customHeight="1" outlineLevel="2">
      <c r="A321" s="9"/>
      <c r="B321" s="9"/>
      <c r="C321" s="26"/>
      <c r="D321" s="682"/>
      <c r="E321" s="86">
        <v>10</v>
      </c>
      <c r="F321" s="27"/>
      <c r="G321" s="208"/>
      <c r="H321" s="150"/>
      <c r="I321" s="150"/>
      <c r="J321" s="150"/>
      <c r="K321" s="150"/>
      <c r="L321" s="150"/>
      <c r="M321" s="150"/>
      <c r="N321" s="150"/>
      <c r="O321" s="150"/>
      <c r="P321" s="149"/>
      <c r="Q321" s="68">
        <v>0</v>
      </c>
      <c r="R321" s="68"/>
      <c r="S321" s="103"/>
      <c r="T321" s="103"/>
      <c r="U321" s="103"/>
      <c r="V321" s="103"/>
      <c r="W321" s="103"/>
      <c r="X321" s="103"/>
      <c r="Y321" s="103"/>
      <c r="Z321" s="103"/>
      <c r="AA321" s="216"/>
      <c r="AB321" s="216"/>
      <c r="AC321" s="216"/>
      <c r="AD321" s="216"/>
      <c r="AE321" s="216"/>
      <c r="AF321" s="216"/>
      <c r="AG321" s="216"/>
      <c r="AH321" s="216"/>
      <c r="AI321" s="216"/>
      <c r="AJ321" s="216"/>
      <c r="AK321" s="216"/>
      <c r="AL321" s="216"/>
      <c r="AM321" s="216"/>
      <c r="AN321" s="216"/>
      <c r="AO321" s="216"/>
      <c r="AP321" s="216"/>
      <c r="AQ321" s="216"/>
      <c r="AR321" s="216"/>
      <c r="AS321" s="216"/>
      <c r="AT321" s="216"/>
      <c r="AU321" s="216"/>
      <c r="AV321" s="216"/>
      <c r="AW321" s="216"/>
      <c r="AX321" s="216"/>
      <c r="AY321" s="216"/>
      <c r="AZ321" s="216"/>
      <c r="BA321" s="216"/>
      <c r="BB321" s="216"/>
      <c r="BC321" s="216"/>
      <c r="BD321" s="216"/>
      <c r="BE321" s="216"/>
      <c r="BF321" s="216"/>
      <c r="BG321" s="216"/>
      <c r="BH321" s="216"/>
      <c r="BI321" s="216"/>
      <c r="BJ321" s="187"/>
      <c r="BK321" s="187"/>
      <c r="BL321" s="187"/>
      <c r="BM321" s="187"/>
      <c r="BN321" s="187"/>
      <c r="BO321" s="187"/>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c r="IV321"/>
    </row>
    <row r="322" spans="1:256" s="5" customFormat="1" ht="12.75" customHeight="1" outlineLevel="2">
      <c r="A322" s="9"/>
      <c r="B322" s="9"/>
      <c r="C322" s="26"/>
      <c r="D322" s="682"/>
      <c r="E322" s="87">
        <v>11</v>
      </c>
      <c r="F322" s="27"/>
      <c r="G322" s="208"/>
      <c r="H322" s="150"/>
      <c r="I322" s="150"/>
      <c r="J322" s="150"/>
      <c r="K322" s="150"/>
      <c r="L322" s="150"/>
      <c r="M322" s="150"/>
      <c r="N322" s="150"/>
      <c r="O322" s="150"/>
      <c r="P322" s="189"/>
      <c r="Q322" s="149"/>
      <c r="R322" s="68"/>
      <c r="S322" s="103"/>
      <c r="T322" s="103"/>
      <c r="U322" s="103"/>
      <c r="V322" s="103"/>
      <c r="W322" s="103"/>
      <c r="X322" s="103"/>
      <c r="Y322" s="103"/>
      <c r="Z322" s="103"/>
      <c r="AA322" s="216"/>
      <c r="AB322" s="216"/>
      <c r="AC322" s="216"/>
      <c r="AD322" s="216"/>
      <c r="AE322" s="216"/>
      <c r="AF322" s="216"/>
      <c r="AG322" s="216"/>
      <c r="AH322" s="216"/>
      <c r="AI322" s="216"/>
      <c r="AJ322" s="216"/>
      <c r="AK322" s="216"/>
      <c r="AL322" s="216"/>
      <c r="AM322" s="216"/>
      <c r="AN322" s="216"/>
      <c r="AO322" s="216"/>
      <c r="AP322" s="216"/>
      <c r="AQ322" s="216"/>
      <c r="AR322" s="216"/>
      <c r="AS322" s="216"/>
      <c r="AT322" s="216"/>
      <c r="AU322" s="216"/>
      <c r="AV322" s="216"/>
      <c r="AW322" s="216"/>
      <c r="AX322" s="216"/>
      <c r="AY322" s="216"/>
      <c r="AZ322" s="216"/>
      <c r="BA322" s="216"/>
      <c r="BB322" s="216"/>
      <c r="BC322" s="216"/>
      <c r="BD322" s="216"/>
      <c r="BE322" s="216"/>
      <c r="BF322" s="216"/>
      <c r="BG322" s="216"/>
      <c r="BH322" s="216"/>
      <c r="BI322" s="216"/>
      <c r="BJ322" s="187"/>
      <c r="BK322" s="187"/>
      <c r="BL322" s="187"/>
      <c r="BM322" s="187"/>
      <c r="BN322" s="187"/>
      <c r="BO322" s="187"/>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c r="IV322"/>
    </row>
    <row r="323" spans="1:256" s="5" customFormat="1" outlineLevel="1">
      <c r="A323" s="9"/>
      <c r="B323" s="9"/>
      <c r="C323" s="26">
        <v>0</v>
      </c>
      <c r="D323" s="9"/>
      <c r="E323" s="9"/>
      <c r="F323" s="23"/>
      <c r="G323" s="209">
        <v>0</v>
      </c>
      <c r="H323" s="166">
        <v>0</v>
      </c>
      <c r="I323" s="166">
        <v>0</v>
      </c>
      <c r="J323" s="166">
        <v>0</v>
      </c>
      <c r="K323" s="166">
        <v>0</v>
      </c>
      <c r="L323" s="166">
        <v>0</v>
      </c>
      <c r="M323" s="166">
        <v>0</v>
      </c>
      <c r="N323" s="166">
        <v>0</v>
      </c>
      <c r="O323" s="166">
        <v>0</v>
      </c>
      <c r="P323" s="166">
        <v>0</v>
      </c>
      <c r="Q323" s="166">
        <v>0</v>
      </c>
      <c r="R323" s="64"/>
      <c r="S323" s="102"/>
      <c r="T323" s="102"/>
      <c r="U323" s="102"/>
      <c r="V323" s="102"/>
      <c r="W323" s="102"/>
      <c r="X323" s="102"/>
      <c r="Y323" s="102"/>
      <c r="Z323" s="102"/>
      <c r="AA323" s="217"/>
      <c r="AB323" s="217"/>
      <c r="AC323" s="217"/>
      <c r="AD323" s="217"/>
      <c r="AE323" s="217"/>
      <c r="AF323" s="217"/>
      <c r="AG323" s="217"/>
      <c r="AH323" s="217"/>
      <c r="AI323" s="217"/>
      <c r="AJ323" s="217"/>
      <c r="AK323" s="217"/>
      <c r="AL323" s="217"/>
      <c r="AM323" s="217"/>
      <c r="AN323" s="217"/>
      <c r="AO323" s="217"/>
      <c r="AP323" s="217"/>
      <c r="AQ323" s="217"/>
      <c r="AR323" s="217"/>
      <c r="AS323" s="217"/>
      <c r="AT323" s="217"/>
      <c r="AU323" s="217"/>
      <c r="AV323" s="217"/>
      <c r="AW323" s="217"/>
      <c r="AX323" s="217"/>
      <c r="AY323" s="217"/>
      <c r="AZ323" s="217"/>
      <c r="BA323" s="217"/>
      <c r="BB323" s="217"/>
      <c r="BC323" s="217"/>
      <c r="BD323" s="217"/>
      <c r="BE323" s="217"/>
      <c r="BF323" s="217"/>
      <c r="BG323" s="217"/>
      <c r="BH323" s="217"/>
      <c r="BI323" s="217"/>
      <c r="BJ323" s="187"/>
      <c r="BK323" s="187"/>
      <c r="BL323" s="187"/>
      <c r="BM323" s="187"/>
      <c r="BN323" s="187"/>
      <c r="BO323" s="187"/>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c r="IV323"/>
    </row>
    <row r="324" spans="1:256" s="5" customFormat="1" ht="12.75" customHeight="1" outlineLevel="2">
      <c r="A324" s="9"/>
      <c r="B324" s="188">
        <v>0</v>
      </c>
      <c r="C324" s="33"/>
      <c r="D324" s="34" t="s">
        <v>67</v>
      </c>
      <c r="E324" s="33"/>
      <c r="F324" s="35"/>
      <c r="G324" s="205">
        <v>0</v>
      </c>
      <c r="H324" s="67">
        <v>0</v>
      </c>
      <c r="I324" s="67">
        <v>0</v>
      </c>
      <c r="J324" s="67">
        <v>0</v>
      </c>
      <c r="K324" s="67">
        <v>0</v>
      </c>
      <c r="L324" s="67">
        <v>0</v>
      </c>
      <c r="M324" s="67">
        <v>0</v>
      </c>
      <c r="N324" s="67">
        <v>0</v>
      </c>
      <c r="O324" s="67">
        <v>0</v>
      </c>
      <c r="P324" s="67">
        <v>0</v>
      </c>
      <c r="Q324" s="67">
        <v>0</v>
      </c>
      <c r="R324" s="67"/>
      <c r="S324" s="103"/>
      <c r="T324" s="103"/>
      <c r="U324" s="103"/>
      <c r="V324" s="103"/>
      <c r="W324" s="103"/>
      <c r="X324" s="103"/>
      <c r="Y324" s="103"/>
      <c r="Z324" s="103"/>
      <c r="AA324" s="216"/>
      <c r="AB324" s="216"/>
      <c r="AC324" s="216"/>
      <c r="AD324" s="216"/>
      <c r="AE324" s="216"/>
      <c r="AF324" s="216"/>
      <c r="AG324" s="216"/>
      <c r="AH324" s="216"/>
      <c r="AI324" s="216"/>
      <c r="AJ324" s="216"/>
      <c r="AK324" s="216"/>
      <c r="AL324" s="216"/>
      <c r="AM324" s="216"/>
      <c r="AN324" s="216"/>
      <c r="AO324" s="216"/>
      <c r="AP324" s="216"/>
      <c r="AQ324" s="216"/>
      <c r="AR324" s="216"/>
      <c r="AS324" s="216"/>
      <c r="AT324" s="216"/>
      <c r="AU324" s="216"/>
      <c r="AV324" s="216"/>
      <c r="AW324" s="216"/>
      <c r="AX324" s="216"/>
      <c r="AY324" s="216"/>
      <c r="AZ324" s="216"/>
      <c r="BA324" s="216"/>
      <c r="BB324" s="216"/>
      <c r="BC324" s="216"/>
      <c r="BD324" s="216"/>
      <c r="BE324" s="216"/>
      <c r="BF324" s="216"/>
      <c r="BG324" s="216"/>
      <c r="BH324" s="216"/>
      <c r="BI324" s="216"/>
      <c r="BJ324" s="187"/>
      <c r="BK324" s="187"/>
      <c r="BL324" s="187"/>
      <c r="BM324" s="187"/>
      <c r="BN324" s="187"/>
      <c r="BO324" s="187"/>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c r="GK324"/>
      <c r="GL324"/>
      <c r="GM324"/>
      <c r="GN324"/>
      <c r="GO324"/>
      <c r="GP324"/>
      <c r="GQ324"/>
      <c r="GR324"/>
      <c r="GS324"/>
      <c r="GT324"/>
      <c r="GU324"/>
      <c r="GV324"/>
      <c r="GW324"/>
      <c r="GX324"/>
      <c r="GY324"/>
      <c r="GZ324"/>
      <c r="HA324"/>
      <c r="HB324"/>
      <c r="HC324"/>
      <c r="HD324"/>
      <c r="HE324"/>
      <c r="HF324"/>
      <c r="HG324"/>
      <c r="HH324"/>
      <c r="HI324"/>
      <c r="HJ324"/>
      <c r="HK324"/>
      <c r="HL324"/>
      <c r="HM324"/>
      <c r="HN324"/>
      <c r="HO324"/>
      <c r="HP324"/>
      <c r="HQ324"/>
      <c r="HR324"/>
      <c r="HS324"/>
      <c r="HT324"/>
      <c r="HU324"/>
      <c r="HV324"/>
      <c r="HW324"/>
      <c r="HX324"/>
      <c r="HY324"/>
      <c r="HZ324"/>
      <c r="IA324"/>
      <c r="IB324"/>
      <c r="IC324"/>
      <c r="ID324"/>
      <c r="IE324"/>
      <c r="IF324"/>
      <c r="IG324"/>
      <c r="IH324"/>
      <c r="II324"/>
      <c r="IJ324"/>
      <c r="IK324"/>
      <c r="IL324"/>
      <c r="IM324"/>
      <c r="IN324"/>
      <c r="IO324"/>
      <c r="IP324"/>
      <c r="IQ324"/>
      <c r="IR324"/>
      <c r="IS324"/>
      <c r="IT324"/>
      <c r="IU324"/>
      <c r="IV324"/>
    </row>
    <row r="325" spans="1:256" s="5" customFormat="1" ht="12.75" customHeight="1" outlineLevel="2">
      <c r="A325" s="9"/>
      <c r="B325" s="9"/>
      <c r="C325" s="26"/>
      <c r="D325" s="681" t="s">
        <v>84</v>
      </c>
      <c r="E325" s="86">
        <v>0</v>
      </c>
      <c r="F325" s="27"/>
      <c r="G325" s="206"/>
      <c r="H325" s="68"/>
      <c r="I325" s="68"/>
      <c r="J325" s="68"/>
      <c r="K325" s="68"/>
      <c r="L325" s="68"/>
      <c r="M325" s="68"/>
      <c r="N325" s="68"/>
      <c r="O325" s="68"/>
      <c r="P325" s="68"/>
      <c r="Q325" s="68"/>
      <c r="R325" s="68"/>
      <c r="S325" s="103"/>
      <c r="T325" s="103"/>
      <c r="U325" s="103"/>
      <c r="V325" s="103"/>
      <c r="W325" s="103"/>
      <c r="X325" s="103"/>
      <c r="Y325" s="103"/>
      <c r="Z325" s="103"/>
      <c r="AA325" s="216"/>
      <c r="AB325" s="216"/>
      <c r="AC325" s="216"/>
      <c r="AD325" s="216"/>
      <c r="AE325" s="216"/>
      <c r="AF325" s="216"/>
      <c r="AG325" s="216"/>
      <c r="AH325" s="216"/>
      <c r="AI325" s="216"/>
      <c r="AJ325" s="216"/>
      <c r="AK325" s="216"/>
      <c r="AL325" s="216"/>
      <c r="AM325" s="216"/>
      <c r="AN325" s="216"/>
      <c r="AO325" s="216"/>
      <c r="AP325" s="216"/>
      <c r="AQ325" s="216"/>
      <c r="AR325" s="216"/>
      <c r="AS325" s="216"/>
      <c r="AT325" s="216"/>
      <c r="AU325" s="216"/>
      <c r="AV325" s="216"/>
      <c r="AW325" s="216"/>
      <c r="AX325" s="216"/>
      <c r="AY325" s="216"/>
      <c r="AZ325" s="216"/>
      <c r="BA325" s="216"/>
      <c r="BB325" s="216"/>
      <c r="BC325" s="216"/>
      <c r="BD325" s="216"/>
      <c r="BE325" s="216"/>
      <c r="BF325" s="216"/>
      <c r="BG325" s="216"/>
      <c r="BH325" s="216"/>
      <c r="BI325" s="216"/>
      <c r="BJ325" s="187"/>
      <c r="BK325" s="187"/>
      <c r="BL325" s="187"/>
      <c r="BM325" s="187"/>
      <c r="BN325" s="187"/>
      <c r="BO325" s="187"/>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c r="GK325"/>
      <c r="GL325"/>
      <c r="GM325"/>
      <c r="GN325"/>
      <c r="GO325"/>
      <c r="GP325"/>
      <c r="GQ325"/>
      <c r="GR325"/>
      <c r="GS325"/>
      <c r="GT325"/>
      <c r="GU325"/>
      <c r="GV325"/>
      <c r="GW325"/>
      <c r="GX325"/>
      <c r="GY325"/>
      <c r="GZ325"/>
      <c r="HA325"/>
      <c r="HB325"/>
      <c r="HC325"/>
      <c r="HD325"/>
      <c r="HE325"/>
      <c r="HF325"/>
      <c r="HG325"/>
      <c r="HH325"/>
      <c r="HI325"/>
      <c r="HJ325"/>
      <c r="HK325"/>
      <c r="HL325"/>
      <c r="HM325"/>
      <c r="HN325"/>
      <c r="HO325"/>
      <c r="HP325"/>
      <c r="HQ325"/>
      <c r="HR325"/>
      <c r="HS325"/>
      <c r="HT325"/>
      <c r="HU325"/>
      <c r="HV325"/>
      <c r="HW325"/>
      <c r="HX325"/>
      <c r="HY325"/>
      <c r="HZ325"/>
      <c r="IA325"/>
      <c r="IB325"/>
      <c r="IC325"/>
      <c r="ID325"/>
      <c r="IE325"/>
      <c r="IF325"/>
      <c r="IG325"/>
      <c r="IH325"/>
      <c r="II325"/>
      <c r="IJ325"/>
      <c r="IK325"/>
      <c r="IL325"/>
      <c r="IM325"/>
      <c r="IN325"/>
      <c r="IO325"/>
      <c r="IP325"/>
      <c r="IQ325"/>
      <c r="IR325"/>
      <c r="IS325"/>
      <c r="IT325"/>
      <c r="IU325"/>
      <c r="IV325"/>
    </row>
    <row r="326" spans="1:256" s="5" customFormat="1" ht="12.75" customHeight="1" outlineLevel="2">
      <c r="A326" s="9"/>
      <c r="B326" s="9"/>
      <c r="C326" s="26"/>
      <c r="D326" s="682"/>
      <c r="E326" s="86">
        <v>1</v>
      </c>
      <c r="F326" s="27"/>
      <c r="G326" s="207"/>
      <c r="H326" s="68">
        <v>0</v>
      </c>
      <c r="I326" s="68">
        <v>0</v>
      </c>
      <c r="J326" s="68">
        <v>0</v>
      </c>
      <c r="K326" s="68">
        <v>0</v>
      </c>
      <c r="L326" s="68">
        <v>0</v>
      </c>
      <c r="M326" s="68">
        <v>0</v>
      </c>
      <c r="N326" s="68">
        <v>0</v>
      </c>
      <c r="O326" s="68">
        <v>0</v>
      </c>
      <c r="P326" s="68">
        <v>0</v>
      </c>
      <c r="Q326" s="68">
        <v>0</v>
      </c>
      <c r="R326" s="68"/>
      <c r="S326" s="103"/>
      <c r="T326" s="103"/>
      <c r="U326" s="103"/>
      <c r="V326" s="103"/>
      <c r="W326" s="103"/>
      <c r="X326" s="103"/>
      <c r="Y326" s="103"/>
      <c r="Z326" s="103"/>
      <c r="AA326" s="216"/>
      <c r="AB326" s="216"/>
      <c r="AC326" s="216"/>
      <c r="AD326" s="216"/>
      <c r="AE326" s="216"/>
      <c r="AF326" s="216"/>
      <c r="AG326" s="216"/>
      <c r="AH326" s="216"/>
      <c r="AI326" s="216"/>
      <c r="AJ326" s="216"/>
      <c r="AK326" s="216"/>
      <c r="AL326" s="216"/>
      <c r="AM326" s="216"/>
      <c r="AN326" s="216"/>
      <c r="AO326" s="216"/>
      <c r="AP326" s="216"/>
      <c r="AQ326" s="216"/>
      <c r="AR326" s="216"/>
      <c r="AS326" s="216"/>
      <c r="AT326" s="216"/>
      <c r="AU326" s="216"/>
      <c r="AV326" s="216"/>
      <c r="AW326" s="216"/>
      <c r="AX326" s="216"/>
      <c r="AY326" s="216"/>
      <c r="AZ326" s="216"/>
      <c r="BA326" s="216"/>
      <c r="BB326" s="216"/>
      <c r="BC326" s="216"/>
      <c r="BD326" s="216"/>
      <c r="BE326" s="216"/>
      <c r="BF326" s="216"/>
      <c r="BG326" s="216"/>
      <c r="BH326" s="216"/>
      <c r="BI326" s="216"/>
      <c r="BJ326" s="187"/>
      <c r="BK326" s="187"/>
      <c r="BL326" s="187"/>
      <c r="BM326" s="187"/>
      <c r="BN326" s="187"/>
      <c r="BO326" s="187"/>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c r="FP326"/>
      <c r="FQ326"/>
      <c r="FR326"/>
      <c r="FS326"/>
      <c r="FT326"/>
      <c r="FU326"/>
      <c r="FV326"/>
      <c r="FW326"/>
      <c r="FX326"/>
      <c r="FY326"/>
      <c r="FZ326"/>
      <c r="GA326"/>
      <c r="GB326"/>
      <c r="GC326"/>
      <c r="GD326"/>
      <c r="GE326"/>
      <c r="GF326"/>
      <c r="GG326"/>
      <c r="GH326"/>
      <c r="GI326"/>
      <c r="GJ326"/>
      <c r="GK326"/>
      <c r="GL326"/>
      <c r="GM326"/>
      <c r="GN326"/>
      <c r="GO326"/>
      <c r="GP326"/>
      <c r="GQ326"/>
      <c r="GR326"/>
      <c r="GS326"/>
      <c r="GT326"/>
      <c r="GU326"/>
      <c r="GV326"/>
      <c r="GW326"/>
      <c r="GX326"/>
      <c r="GY326"/>
      <c r="GZ326"/>
      <c r="HA326"/>
      <c r="HB326"/>
      <c r="HC326"/>
      <c r="HD326"/>
      <c r="HE326"/>
      <c r="HF326"/>
      <c r="HG326"/>
      <c r="HH326"/>
      <c r="HI326"/>
      <c r="HJ326"/>
      <c r="HK326"/>
      <c r="HL326"/>
      <c r="HM326"/>
      <c r="HN326"/>
      <c r="HO326"/>
      <c r="HP326"/>
      <c r="HQ326"/>
      <c r="HR326"/>
      <c r="HS326"/>
      <c r="HT326"/>
      <c r="HU326"/>
      <c r="HV326"/>
      <c r="HW326"/>
      <c r="HX326"/>
      <c r="HY326"/>
      <c r="HZ326"/>
      <c r="IA326"/>
      <c r="IB326"/>
      <c r="IC326"/>
      <c r="ID326"/>
      <c r="IE326"/>
      <c r="IF326"/>
      <c r="IG326"/>
      <c r="IH326"/>
      <c r="II326"/>
      <c r="IJ326"/>
      <c r="IK326"/>
      <c r="IL326"/>
      <c r="IM326"/>
      <c r="IN326"/>
      <c r="IO326"/>
      <c r="IP326"/>
      <c r="IQ326"/>
      <c r="IR326"/>
      <c r="IS326"/>
      <c r="IT326"/>
      <c r="IU326"/>
      <c r="IV326"/>
    </row>
    <row r="327" spans="1:256" s="5" customFormat="1" ht="12.75" customHeight="1" outlineLevel="2">
      <c r="A327" s="9"/>
      <c r="B327" s="9"/>
      <c r="C327" s="26"/>
      <c r="D327" s="682"/>
      <c r="E327" s="86">
        <v>2</v>
      </c>
      <c r="F327" s="27"/>
      <c r="G327" s="208"/>
      <c r="H327" s="149"/>
      <c r="I327" s="68">
        <v>0</v>
      </c>
      <c r="J327" s="68">
        <v>0</v>
      </c>
      <c r="K327" s="68">
        <v>0</v>
      </c>
      <c r="L327" s="68">
        <v>0</v>
      </c>
      <c r="M327" s="68">
        <v>0</v>
      </c>
      <c r="N327" s="68">
        <v>0</v>
      </c>
      <c r="O327" s="68">
        <v>0</v>
      </c>
      <c r="P327" s="68">
        <v>0</v>
      </c>
      <c r="Q327" s="68">
        <v>0</v>
      </c>
      <c r="R327" s="68"/>
      <c r="S327" s="103"/>
      <c r="T327" s="103"/>
      <c r="U327" s="103"/>
      <c r="V327" s="103"/>
      <c r="W327" s="103"/>
      <c r="X327" s="103"/>
      <c r="Y327" s="103"/>
      <c r="Z327" s="103"/>
      <c r="AA327" s="216"/>
      <c r="AB327" s="216"/>
      <c r="AC327" s="216"/>
      <c r="AD327" s="216"/>
      <c r="AE327" s="216"/>
      <c r="AF327" s="216"/>
      <c r="AG327" s="216"/>
      <c r="AH327" s="216"/>
      <c r="AI327" s="216"/>
      <c r="AJ327" s="216"/>
      <c r="AK327" s="216"/>
      <c r="AL327" s="216"/>
      <c r="AM327" s="216"/>
      <c r="AN327" s="216"/>
      <c r="AO327" s="216"/>
      <c r="AP327" s="216"/>
      <c r="AQ327" s="216"/>
      <c r="AR327" s="216"/>
      <c r="AS327" s="216"/>
      <c r="AT327" s="216"/>
      <c r="AU327" s="216"/>
      <c r="AV327" s="216"/>
      <c r="AW327" s="216"/>
      <c r="AX327" s="216"/>
      <c r="AY327" s="216"/>
      <c r="AZ327" s="216"/>
      <c r="BA327" s="216"/>
      <c r="BB327" s="216"/>
      <c r="BC327" s="216"/>
      <c r="BD327" s="216"/>
      <c r="BE327" s="216"/>
      <c r="BF327" s="216"/>
      <c r="BG327" s="216"/>
      <c r="BH327" s="216"/>
      <c r="BI327" s="216"/>
      <c r="BJ327" s="187"/>
      <c r="BK327" s="187"/>
      <c r="BL327" s="187"/>
      <c r="BM327" s="187"/>
      <c r="BN327" s="187"/>
      <c r="BO327" s="18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c r="GK327"/>
      <c r="GL327"/>
      <c r="GM327"/>
      <c r="GN327"/>
      <c r="GO327"/>
      <c r="GP327"/>
      <c r="GQ327"/>
      <c r="GR327"/>
      <c r="GS327"/>
      <c r="GT327"/>
      <c r="GU327"/>
      <c r="GV327"/>
      <c r="GW327"/>
      <c r="GX327"/>
      <c r="GY327"/>
      <c r="GZ327"/>
      <c r="HA327"/>
      <c r="HB327"/>
      <c r="HC327"/>
      <c r="HD327"/>
      <c r="HE327"/>
      <c r="HF327"/>
      <c r="HG327"/>
      <c r="HH327"/>
      <c r="HI327"/>
      <c r="HJ327"/>
      <c r="HK327"/>
      <c r="HL327"/>
      <c r="HM327"/>
      <c r="HN327"/>
      <c r="HO327"/>
      <c r="HP327"/>
      <c r="HQ327"/>
      <c r="HR327"/>
      <c r="HS327"/>
      <c r="HT327"/>
      <c r="HU327"/>
      <c r="HV327"/>
      <c r="HW327"/>
      <c r="HX327"/>
      <c r="HY327"/>
      <c r="HZ327"/>
      <c r="IA327"/>
      <c r="IB327"/>
      <c r="IC327"/>
      <c r="ID327"/>
      <c r="IE327"/>
      <c r="IF327"/>
      <c r="IG327"/>
      <c r="IH327"/>
      <c r="II327"/>
      <c r="IJ327"/>
      <c r="IK327"/>
      <c r="IL327"/>
      <c r="IM327"/>
      <c r="IN327"/>
      <c r="IO327"/>
      <c r="IP327"/>
      <c r="IQ327"/>
      <c r="IR327"/>
      <c r="IS327"/>
      <c r="IT327"/>
      <c r="IU327"/>
      <c r="IV327"/>
    </row>
    <row r="328" spans="1:256" s="5" customFormat="1" ht="12.75" customHeight="1" outlineLevel="2">
      <c r="A328" s="9"/>
      <c r="B328" s="9"/>
      <c r="C328" s="26"/>
      <c r="D328" s="682"/>
      <c r="E328" s="86">
        <v>3</v>
      </c>
      <c r="F328" s="27"/>
      <c r="G328" s="208"/>
      <c r="H328" s="150"/>
      <c r="I328" s="149"/>
      <c r="J328" s="68">
        <v>0</v>
      </c>
      <c r="K328" s="68">
        <v>0</v>
      </c>
      <c r="L328" s="68">
        <v>0</v>
      </c>
      <c r="M328" s="68">
        <v>0</v>
      </c>
      <c r="N328" s="68">
        <v>0</v>
      </c>
      <c r="O328" s="68">
        <v>0</v>
      </c>
      <c r="P328" s="68">
        <v>0</v>
      </c>
      <c r="Q328" s="68">
        <v>0</v>
      </c>
      <c r="R328" s="68"/>
      <c r="S328" s="103"/>
      <c r="T328" s="103"/>
      <c r="U328" s="103"/>
      <c r="V328" s="103"/>
      <c r="W328" s="103"/>
      <c r="X328" s="103"/>
      <c r="Y328" s="103"/>
      <c r="Z328" s="103"/>
      <c r="AA328" s="216"/>
      <c r="AB328" s="216"/>
      <c r="AC328" s="216"/>
      <c r="AD328" s="216"/>
      <c r="AE328" s="216"/>
      <c r="AF328" s="216"/>
      <c r="AG328" s="216"/>
      <c r="AH328" s="216"/>
      <c r="AI328" s="216"/>
      <c r="AJ328" s="216"/>
      <c r="AK328" s="216"/>
      <c r="AL328" s="216"/>
      <c r="AM328" s="216"/>
      <c r="AN328" s="216"/>
      <c r="AO328" s="216"/>
      <c r="AP328" s="216"/>
      <c r="AQ328" s="216"/>
      <c r="AR328" s="216"/>
      <c r="AS328" s="216"/>
      <c r="AT328" s="216"/>
      <c r="AU328" s="216"/>
      <c r="AV328" s="216"/>
      <c r="AW328" s="216"/>
      <c r="AX328" s="216"/>
      <c r="AY328" s="216"/>
      <c r="AZ328" s="216"/>
      <c r="BA328" s="216"/>
      <c r="BB328" s="216"/>
      <c r="BC328" s="216"/>
      <c r="BD328" s="216"/>
      <c r="BE328" s="216"/>
      <c r="BF328" s="216"/>
      <c r="BG328" s="216"/>
      <c r="BH328" s="216"/>
      <c r="BI328" s="216"/>
      <c r="BJ328" s="187"/>
      <c r="BK328" s="187"/>
      <c r="BL328" s="187"/>
      <c r="BM328" s="187"/>
      <c r="BN328" s="187"/>
      <c r="BO328" s="187"/>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c r="GK328"/>
      <c r="GL328"/>
      <c r="GM328"/>
      <c r="GN328"/>
      <c r="GO328"/>
      <c r="GP328"/>
      <c r="GQ328"/>
      <c r="GR328"/>
      <c r="GS328"/>
      <c r="GT328"/>
      <c r="GU328"/>
      <c r="GV328"/>
      <c r="GW328"/>
      <c r="GX328"/>
      <c r="GY328"/>
      <c r="GZ328"/>
      <c r="HA328"/>
      <c r="HB328"/>
      <c r="HC328"/>
      <c r="HD328"/>
      <c r="HE328"/>
      <c r="HF328"/>
      <c r="HG328"/>
      <c r="HH328"/>
      <c r="HI328"/>
      <c r="HJ328"/>
      <c r="HK328"/>
      <c r="HL328"/>
      <c r="HM328"/>
      <c r="HN328"/>
      <c r="HO328"/>
      <c r="HP328"/>
      <c r="HQ328"/>
      <c r="HR328"/>
      <c r="HS328"/>
      <c r="HT328"/>
      <c r="HU328"/>
      <c r="HV328"/>
      <c r="HW328"/>
      <c r="HX328"/>
      <c r="HY328"/>
      <c r="HZ328"/>
      <c r="IA328"/>
      <c r="IB328"/>
      <c r="IC328"/>
      <c r="ID328"/>
      <c r="IE328"/>
      <c r="IF328"/>
      <c r="IG328"/>
      <c r="IH328"/>
      <c r="II328"/>
      <c r="IJ328"/>
      <c r="IK328"/>
      <c r="IL328"/>
      <c r="IM328"/>
      <c r="IN328"/>
      <c r="IO328"/>
      <c r="IP328"/>
      <c r="IQ328"/>
      <c r="IR328"/>
      <c r="IS328"/>
      <c r="IT328"/>
      <c r="IU328"/>
      <c r="IV328"/>
    </row>
    <row r="329" spans="1:256" s="5" customFormat="1" ht="12.75" customHeight="1" outlineLevel="2">
      <c r="A329" s="9"/>
      <c r="B329" s="9"/>
      <c r="C329" s="26"/>
      <c r="D329" s="682"/>
      <c r="E329" s="86">
        <v>4</v>
      </c>
      <c r="F329" s="27"/>
      <c r="G329" s="208"/>
      <c r="H329" s="150"/>
      <c r="I329" s="150"/>
      <c r="J329" s="149"/>
      <c r="K329" s="68">
        <v>0</v>
      </c>
      <c r="L329" s="68">
        <v>0</v>
      </c>
      <c r="M329" s="68">
        <v>0</v>
      </c>
      <c r="N329" s="68">
        <v>0</v>
      </c>
      <c r="O329" s="68">
        <v>0</v>
      </c>
      <c r="P329" s="68">
        <v>0</v>
      </c>
      <c r="Q329" s="68">
        <v>0</v>
      </c>
      <c r="R329" s="68"/>
      <c r="S329" s="103"/>
      <c r="T329" s="103"/>
      <c r="U329" s="103"/>
      <c r="V329" s="103"/>
      <c r="W329" s="103"/>
      <c r="X329" s="103"/>
      <c r="Y329" s="103"/>
      <c r="Z329" s="103"/>
      <c r="AA329" s="216"/>
      <c r="AB329" s="216"/>
      <c r="AC329" s="216"/>
      <c r="AD329" s="216"/>
      <c r="AE329" s="216"/>
      <c r="AF329" s="216"/>
      <c r="AG329" s="216"/>
      <c r="AH329" s="216"/>
      <c r="AI329" s="216"/>
      <c r="AJ329" s="216"/>
      <c r="AK329" s="216"/>
      <c r="AL329" s="216"/>
      <c r="AM329" s="216"/>
      <c r="AN329" s="216"/>
      <c r="AO329" s="216"/>
      <c r="AP329" s="216"/>
      <c r="AQ329" s="216"/>
      <c r="AR329" s="216"/>
      <c r="AS329" s="216"/>
      <c r="AT329" s="216"/>
      <c r="AU329" s="216"/>
      <c r="AV329" s="216"/>
      <c r="AW329" s="216"/>
      <c r="AX329" s="216"/>
      <c r="AY329" s="216"/>
      <c r="AZ329" s="216"/>
      <c r="BA329" s="216"/>
      <c r="BB329" s="216"/>
      <c r="BC329" s="216"/>
      <c r="BD329" s="216"/>
      <c r="BE329" s="216"/>
      <c r="BF329" s="216"/>
      <c r="BG329" s="216"/>
      <c r="BH329" s="216"/>
      <c r="BI329" s="216"/>
      <c r="BJ329" s="187"/>
      <c r="BK329" s="187"/>
      <c r="BL329" s="187"/>
      <c r="BM329" s="187"/>
      <c r="BN329" s="187"/>
      <c r="BO329" s="187"/>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c r="GK329"/>
      <c r="GL329"/>
      <c r="GM329"/>
      <c r="GN329"/>
      <c r="GO329"/>
      <c r="GP329"/>
      <c r="GQ329"/>
      <c r="GR329"/>
      <c r="GS329"/>
      <c r="GT329"/>
      <c r="GU329"/>
      <c r="GV329"/>
      <c r="GW329"/>
      <c r="GX329"/>
      <c r="GY329"/>
      <c r="GZ329"/>
      <c r="HA329"/>
      <c r="HB329"/>
      <c r="HC329"/>
      <c r="HD329"/>
      <c r="HE329"/>
      <c r="HF329"/>
      <c r="HG329"/>
      <c r="HH329"/>
      <c r="HI329"/>
      <c r="HJ329"/>
      <c r="HK329"/>
      <c r="HL329"/>
      <c r="HM329"/>
      <c r="HN329"/>
      <c r="HO329"/>
      <c r="HP329"/>
      <c r="HQ329"/>
      <c r="HR329"/>
      <c r="HS329"/>
      <c r="HT329"/>
      <c r="HU329"/>
      <c r="HV329"/>
      <c r="HW329"/>
      <c r="HX329"/>
      <c r="HY329"/>
      <c r="HZ329"/>
      <c r="IA329"/>
      <c r="IB329"/>
      <c r="IC329"/>
      <c r="ID329"/>
      <c r="IE329"/>
      <c r="IF329"/>
      <c r="IG329"/>
      <c r="IH329"/>
      <c r="II329"/>
      <c r="IJ329"/>
      <c r="IK329"/>
      <c r="IL329"/>
      <c r="IM329"/>
      <c r="IN329"/>
      <c r="IO329"/>
      <c r="IP329"/>
      <c r="IQ329"/>
      <c r="IR329"/>
      <c r="IS329"/>
      <c r="IT329"/>
      <c r="IU329"/>
      <c r="IV329"/>
    </row>
    <row r="330" spans="1:256" s="5" customFormat="1" ht="12.75" customHeight="1" outlineLevel="2">
      <c r="A330" s="9"/>
      <c r="B330" s="9"/>
      <c r="C330" s="26"/>
      <c r="D330" s="682"/>
      <c r="E330" s="86">
        <v>5</v>
      </c>
      <c r="F330" s="27"/>
      <c r="G330" s="208"/>
      <c r="H330" s="150"/>
      <c r="I330" s="150"/>
      <c r="J330" s="150"/>
      <c r="K330" s="149"/>
      <c r="L330" s="68">
        <v>0</v>
      </c>
      <c r="M330" s="68">
        <v>0</v>
      </c>
      <c r="N330" s="68">
        <v>0</v>
      </c>
      <c r="O330" s="68">
        <v>0</v>
      </c>
      <c r="P330" s="68">
        <v>0</v>
      </c>
      <c r="Q330" s="68">
        <v>0</v>
      </c>
      <c r="R330" s="68"/>
      <c r="S330" s="103"/>
      <c r="T330" s="103"/>
      <c r="U330" s="103"/>
      <c r="V330" s="103"/>
      <c r="W330" s="103"/>
      <c r="X330" s="103"/>
      <c r="Y330" s="103"/>
      <c r="Z330" s="103"/>
      <c r="AA330" s="216"/>
      <c r="AB330" s="216"/>
      <c r="AC330" s="216"/>
      <c r="AD330" s="216"/>
      <c r="AE330" s="216"/>
      <c r="AF330" s="216"/>
      <c r="AG330" s="216"/>
      <c r="AH330" s="216"/>
      <c r="AI330" s="216"/>
      <c r="AJ330" s="216"/>
      <c r="AK330" s="216"/>
      <c r="AL330" s="216"/>
      <c r="AM330" s="216"/>
      <c r="AN330" s="216"/>
      <c r="AO330" s="216"/>
      <c r="AP330" s="216"/>
      <c r="AQ330" s="216"/>
      <c r="AR330" s="216"/>
      <c r="AS330" s="216"/>
      <c r="AT330" s="216"/>
      <c r="AU330" s="216"/>
      <c r="AV330" s="216"/>
      <c r="AW330" s="216"/>
      <c r="AX330" s="216"/>
      <c r="AY330" s="216"/>
      <c r="AZ330" s="216"/>
      <c r="BA330" s="216"/>
      <c r="BB330" s="216"/>
      <c r="BC330" s="216"/>
      <c r="BD330" s="216"/>
      <c r="BE330" s="216"/>
      <c r="BF330" s="216"/>
      <c r="BG330" s="216"/>
      <c r="BH330" s="216"/>
      <c r="BI330" s="216"/>
      <c r="BJ330" s="187"/>
      <c r="BK330" s="187"/>
      <c r="BL330" s="187"/>
      <c r="BM330" s="187"/>
      <c r="BN330" s="187"/>
      <c r="BO330" s="187"/>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c r="FS330"/>
      <c r="FT330"/>
      <c r="FU330"/>
      <c r="FV330"/>
      <c r="FW330"/>
      <c r="FX330"/>
      <c r="FY330"/>
      <c r="FZ330"/>
      <c r="GA330"/>
      <c r="GB330"/>
      <c r="GC330"/>
      <c r="GD330"/>
      <c r="GE330"/>
      <c r="GF330"/>
      <c r="GG330"/>
      <c r="GH330"/>
      <c r="GI330"/>
      <c r="GJ330"/>
      <c r="GK330"/>
      <c r="GL330"/>
      <c r="GM330"/>
      <c r="GN330"/>
      <c r="GO330"/>
      <c r="GP330"/>
      <c r="GQ330"/>
      <c r="GR330"/>
      <c r="GS330"/>
      <c r="GT330"/>
      <c r="GU330"/>
      <c r="GV330"/>
      <c r="GW330"/>
      <c r="GX330"/>
      <c r="GY330"/>
      <c r="GZ330"/>
      <c r="HA330"/>
      <c r="HB330"/>
      <c r="HC330"/>
      <c r="HD330"/>
      <c r="HE330"/>
      <c r="HF330"/>
      <c r="HG330"/>
      <c r="HH330"/>
      <c r="HI330"/>
      <c r="HJ330"/>
      <c r="HK330"/>
      <c r="HL330"/>
      <c r="HM330"/>
      <c r="HN330"/>
      <c r="HO330"/>
      <c r="HP330"/>
      <c r="HQ330"/>
      <c r="HR330"/>
      <c r="HS330"/>
      <c r="HT330"/>
      <c r="HU330"/>
      <c r="HV330"/>
      <c r="HW330"/>
      <c r="HX330"/>
      <c r="HY330"/>
      <c r="HZ330"/>
      <c r="IA330"/>
      <c r="IB330"/>
      <c r="IC330"/>
      <c r="ID330"/>
      <c r="IE330"/>
      <c r="IF330"/>
      <c r="IG330"/>
      <c r="IH330"/>
      <c r="II330"/>
      <c r="IJ330"/>
      <c r="IK330"/>
      <c r="IL330"/>
      <c r="IM330"/>
      <c r="IN330"/>
      <c r="IO330"/>
      <c r="IP330"/>
      <c r="IQ330"/>
      <c r="IR330"/>
      <c r="IS330"/>
      <c r="IT330"/>
      <c r="IU330"/>
      <c r="IV330"/>
    </row>
    <row r="331" spans="1:256" s="5" customFormat="1" ht="12.75" customHeight="1" outlineLevel="2">
      <c r="A331" s="9"/>
      <c r="B331" s="9"/>
      <c r="C331" s="26"/>
      <c r="D331" s="682"/>
      <c r="E331" s="86">
        <v>6</v>
      </c>
      <c r="F331" s="27"/>
      <c r="G331" s="208"/>
      <c r="H331" s="150"/>
      <c r="I331" s="150"/>
      <c r="J331" s="150"/>
      <c r="K331" s="150"/>
      <c r="L331" s="149"/>
      <c r="M331" s="68">
        <v>0</v>
      </c>
      <c r="N331" s="68">
        <v>0</v>
      </c>
      <c r="O331" s="68">
        <v>0</v>
      </c>
      <c r="P331" s="68">
        <v>0</v>
      </c>
      <c r="Q331" s="68">
        <v>0</v>
      </c>
      <c r="R331" s="68"/>
      <c r="S331" s="103"/>
      <c r="T331" s="103"/>
      <c r="U331" s="103"/>
      <c r="V331" s="103"/>
      <c r="W331" s="103"/>
      <c r="X331" s="103"/>
      <c r="Y331" s="103"/>
      <c r="Z331" s="103"/>
      <c r="AA331" s="216"/>
      <c r="AB331" s="216"/>
      <c r="AC331" s="216"/>
      <c r="AD331" s="216"/>
      <c r="AE331" s="216"/>
      <c r="AF331" s="216"/>
      <c r="AG331" s="216"/>
      <c r="AH331" s="216"/>
      <c r="AI331" s="216"/>
      <c r="AJ331" s="216"/>
      <c r="AK331" s="216"/>
      <c r="AL331" s="216"/>
      <c r="AM331" s="216"/>
      <c r="AN331" s="216"/>
      <c r="AO331" s="216"/>
      <c r="AP331" s="216"/>
      <c r="AQ331" s="216"/>
      <c r="AR331" s="216"/>
      <c r="AS331" s="216"/>
      <c r="AT331" s="216"/>
      <c r="AU331" s="216"/>
      <c r="AV331" s="216"/>
      <c r="AW331" s="216"/>
      <c r="AX331" s="216"/>
      <c r="AY331" s="216"/>
      <c r="AZ331" s="216"/>
      <c r="BA331" s="216"/>
      <c r="BB331" s="216"/>
      <c r="BC331" s="216"/>
      <c r="BD331" s="216"/>
      <c r="BE331" s="216"/>
      <c r="BF331" s="216"/>
      <c r="BG331" s="216"/>
      <c r="BH331" s="216"/>
      <c r="BI331" s="216"/>
      <c r="BJ331" s="187"/>
      <c r="BK331" s="187"/>
      <c r="BL331" s="187"/>
      <c r="BM331" s="187"/>
      <c r="BN331" s="187"/>
      <c r="BO331" s="187"/>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T331"/>
      <c r="FU331"/>
      <c r="FV331"/>
      <c r="FW331"/>
      <c r="FX331"/>
      <c r="FY331"/>
      <c r="FZ331"/>
      <c r="GA331"/>
      <c r="GB331"/>
      <c r="GC331"/>
      <c r="GD331"/>
      <c r="GE331"/>
      <c r="GF331"/>
      <c r="GG331"/>
      <c r="GH331"/>
      <c r="GI331"/>
      <c r="GJ331"/>
      <c r="GK331"/>
      <c r="GL331"/>
      <c r="GM331"/>
      <c r="GN331"/>
      <c r="GO331"/>
      <c r="GP331"/>
      <c r="GQ331"/>
      <c r="GR331"/>
      <c r="GS331"/>
      <c r="GT331"/>
      <c r="GU331"/>
      <c r="GV331"/>
      <c r="GW331"/>
      <c r="GX331"/>
      <c r="GY331"/>
      <c r="GZ331"/>
      <c r="HA331"/>
      <c r="HB331"/>
      <c r="HC331"/>
      <c r="HD331"/>
      <c r="HE331"/>
      <c r="HF331"/>
      <c r="HG331"/>
      <c r="HH331"/>
      <c r="HI331"/>
      <c r="HJ331"/>
      <c r="HK331"/>
      <c r="HL331"/>
      <c r="HM331"/>
      <c r="HN331"/>
      <c r="HO331"/>
      <c r="HP331"/>
      <c r="HQ331"/>
      <c r="HR331"/>
      <c r="HS331"/>
      <c r="HT331"/>
      <c r="HU331"/>
      <c r="HV331"/>
      <c r="HW331"/>
      <c r="HX331"/>
      <c r="HY331"/>
      <c r="HZ331"/>
      <c r="IA331"/>
      <c r="IB331"/>
      <c r="IC331"/>
      <c r="ID331"/>
      <c r="IE331"/>
      <c r="IF331"/>
      <c r="IG331"/>
      <c r="IH331"/>
      <c r="II331"/>
      <c r="IJ331"/>
      <c r="IK331"/>
      <c r="IL331"/>
      <c r="IM331"/>
      <c r="IN331"/>
      <c r="IO331"/>
      <c r="IP331"/>
      <c r="IQ331"/>
      <c r="IR331"/>
      <c r="IS331"/>
      <c r="IT331"/>
      <c r="IU331"/>
      <c r="IV331"/>
    </row>
    <row r="332" spans="1:256" s="5" customFormat="1" ht="12.75" customHeight="1" outlineLevel="2">
      <c r="A332" s="9"/>
      <c r="B332" s="9"/>
      <c r="C332" s="26"/>
      <c r="D332" s="682"/>
      <c r="E332" s="86">
        <v>7</v>
      </c>
      <c r="F332" s="27"/>
      <c r="G332" s="208"/>
      <c r="H332" s="150"/>
      <c r="I332" s="150"/>
      <c r="J332" s="150"/>
      <c r="K332" s="150"/>
      <c r="L332" s="150"/>
      <c r="M332" s="149"/>
      <c r="N332" s="68">
        <v>0</v>
      </c>
      <c r="O332" s="68">
        <v>0</v>
      </c>
      <c r="P332" s="68">
        <v>0</v>
      </c>
      <c r="Q332" s="68">
        <v>0</v>
      </c>
      <c r="R332" s="68"/>
      <c r="S332" s="103"/>
      <c r="T332" s="103"/>
      <c r="U332" s="103"/>
      <c r="V332" s="103"/>
      <c r="W332" s="103"/>
      <c r="X332" s="103"/>
      <c r="Y332" s="103"/>
      <c r="Z332" s="103"/>
      <c r="AA332" s="216"/>
      <c r="AB332" s="216"/>
      <c r="AC332" s="216"/>
      <c r="AD332" s="216"/>
      <c r="AE332" s="216"/>
      <c r="AF332" s="216"/>
      <c r="AG332" s="216"/>
      <c r="AH332" s="216"/>
      <c r="AI332" s="216"/>
      <c r="AJ332" s="216"/>
      <c r="AK332" s="216"/>
      <c r="AL332" s="216"/>
      <c r="AM332" s="216"/>
      <c r="AN332" s="216"/>
      <c r="AO332" s="216"/>
      <c r="AP332" s="216"/>
      <c r="AQ332" s="216"/>
      <c r="AR332" s="216"/>
      <c r="AS332" s="216"/>
      <c r="AT332" s="216"/>
      <c r="AU332" s="216"/>
      <c r="AV332" s="216"/>
      <c r="AW332" s="216"/>
      <c r="AX332" s="216"/>
      <c r="AY332" s="216"/>
      <c r="AZ332" s="216"/>
      <c r="BA332" s="216"/>
      <c r="BB332" s="216"/>
      <c r="BC332" s="216"/>
      <c r="BD332" s="216"/>
      <c r="BE332" s="216"/>
      <c r="BF332" s="216"/>
      <c r="BG332" s="216"/>
      <c r="BH332" s="216"/>
      <c r="BI332" s="216"/>
      <c r="BJ332" s="187"/>
      <c r="BK332" s="187"/>
      <c r="BL332" s="187"/>
      <c r="BM332" s="187"/>
      <c r="BN332" s="187"/>
      <c r="BO332" s="187"/>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c r="FS332"/>
      <c r="FT332"/>
      <c r="FU332"/>
      <c r="FV332"/>
      <c r="FW332"/>
      <c r="FX332"/>
      <c r="FY332"/>
      <c r="FZ332"/>
      <c r="GA332"/>
      <c r="GB332"/>
      <c r="GC332"/>
      <c r="GD332"/>
      <c r="GE332"/>
      <c r="GF332"/>
      <c r="GG332"/>
      <c r="GH332"/>
      <c r="GI332"/>
      <c r="GJ332"/>
      <c r="GK332"/>
      <c r="GL332"/>
      <c r="GM332"/>
      <c r="GN332"/>
      <c r="GO332"/>
      <c r="GP332"/>
      <c r="GQ332"/>
      <c r="GR332"/>
      <c r="GS332"/>
      <c r="GT332"/>
      <c r="GU332"/>
      <c r="GV332"/>
      <c r="GW332"/>
      <c r="GX332"/>
      <c r="GY332"/>
      <c r="GZ332"/>
      <c r="HA332"/>
      <c r="HB332"/>
      <c r="HC332"/>
      <c r="HD332"/>
      <c r="HE332"/>
      <c r="HF332"/>
      <c r="HG332"/>
      <c r="HH332"/>
      <c r="HI332"/>
      <c r="HJ332"/>
      <c r="HK332"/>
      <c r="HL332"/>
      <c r="HM332"/>
      <c r="HN332"/>
      <c r="HO332"/>
      <c r="HP332"/>
      <c r="HQ332"/>
      <c r="HR332"/>
      <c r="HS332"/>
      <c r="HT332"/>
      <c r="HU332"/>
      <c r="HV332"/>
      <c r="HW332"/>
      <c r="HX332"/>
      <c r="HY332"/>
      <c r="HZ332"/>
      <c r="IA332"/>
      <c r="IB332"/>
      <c r="IC332"/>
      <c r="ID332"/>
      <c r="IE332"/>
      <c r="IF332"/>
      <c r="IG332"/>
      <c r="IH332"/>
      <c r="II332"/>
      <c r="IJ332"/>
      <c r="IK332"/>
      <c r="IL332"/>
      <c r="IM332"/>
      <c r="IN332"/>
      <c r="IO332"/>
      <c r="IP332"/>
      <c r="IQ332"/>
      <c r="IR332"/>
      <c r="IS332"/>
      <c r="IT332"/>
      <c r="IU332"/>
      <c r="IV332"/>
    </row>
    <row r="333" spans="1:256" s="5" customFormat="1" ht="12.75" customHeight="1" outlineLevel="2">
      <c r="A333" s="9"/>
      <c r="B333" s="9"/>
      <c r="C333" s="26"/>
      <c r="D333" s="682"/>
      <c r="E333" s="86">
        <v>8</v>
      </c>
      <c r="F333" s="27"/>
      <c r="G333" s="208"/>
      <c r="H333" s="150"/>
      <c r="I333" s="150"/>
      <c r="J333" s="150"/>
      <c r="K333" s="150"/>
      <c r="L333" s="150"/>
      <c r="M333" s="150"/>
      <c r="N333" s="149"/>
      <c r="O333" s="68">
        <v>0</v>
      </c>
      <c r="P333" s="68">
        <v>0</v>
      </c>
      <c r="Q333" s="68">
        <v>0</v>
      </c>
      <c r="R333" s="68"/>
      <c r="S333" s="103"/>
      <c r="T333" s="103"/>
      <c r="U333" s="103"/>
      <c r="V333" s="103"/>
      <c r="W333" s="103"/>
      <c r="X333" s="103"/>
      <c r="Y333" s="103"/>
      <c r="Z333" s="103"/>
      <c r="AA333" s="216"/>
      <c r="AB333" s="216"/>
      <c r="AC333" s="216"/>
      <c r="AD333" s="216"/>
      <c r="AE333" s="216"/>
      <c r="AF333" s="216"/>
      <c r="AG333" s="216"/>
      <c r="AH333" s="216"/>
      <c r="AI333" s="216"/>
      <c r="AJ333" s="216"/>
      <c r="AK333" s="216"/>
      <c r="AL333" s="216"/>
      <c r="AM333" s="216"/>
      <c r="AN333" s="216"/>
      <c r="AO333" s="216"/>
      <c r="AP333" s="216"/>
      <c r="AQ333" s="216"/>
      <c r="AR333" s="216"/>
      <c r="AS333" s="216"/>
      <c r="AT333" s="216"/>
      <c r="AU333" s="216"/>
      <c r="AV333" s="216"/>
      <c r="AW333" s="216"/>
      <c r="AX333" s="216"/>
      <c r="AY333" s="216"/>
      <c r="AZ333" s="216"/>
      <c r="BA333" s="216"/>
      <c r="BB333" s="216"/>
      <c r="BC333" s="216"/>
      <c r="BD333" s="216"/>
      <c r="BE333" s="216"/>
      <c r="BF333" s="216"/>
      <c r="BG333" s="216"/>
      <c r="BH333" s="216"/>
      <c r="BI333" s="216"/>
      <c r="BJ333" s="187"/>
      <c r="BK333" s="187"/>
      <c r="BL333" s="187"/>
      <c r="BM333" s="187"/>
      <c r="BN333" s="187"/>
      <c r="BO333" s="187"/>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c r="GK333"/>
      <c r="GL333"/>
      <c r="GM333"/>
      <c r="GN333"/>
      <c r="GO333"/>
      <c r="GP333"/>
      <c r="GQ333"/>
      <c r="GR333"/>
      <c r="GS333"/>
      <c r="GT333"/>
      <c r="GU333"/>
      <c r="GV333"/>
      <c r="GW333"/>
      <c r="GX333"/>
      <c r="GY333"/>
      <c r="GZ333"/>
      <c r="HA333"/>
      <c r="HB333"/>
      <c r="HC333"/>
      <c r="HD333"/>
      <c r="HE333"/>
      <c r="HF333"/>
      <c r="HG333"/>
      <c r="HH333"/>
      <c r="HI333"/>
      <c r="HJ333"/>
      <c r="HK333"/>
      <c r="HL333"/>
      <c r="HM333"/>
      <c r="HN333"/>
      <c r="HO333"/>
      <c r="HP333"/>
      <c r="HQ333"/>
      <c r="HR333"/>
      <c r="HS333"/>
      <c r="HT333"/>
      <c r="HU333"/>
      <c r="HV333"/>
      <c r="HW333"/>
      <c r="HX333"/>
      <c r="HY333"/>
      <c r="HZ333"/>
      <c r="IA333"/>
      <c r="IB333"/>
      <c r="IC333"/>
      <c r="ID333"/>
      <c r="IE333"/>
      <c r="IF333"/>
      <c r="IG333"/>
      <c r="IH333"/>
      <c r="II333"/>
      <c r="IJ333"/>
      <c r="IK333"/>
      <c r="IL333"/>
      <c r="IM333"/>
      <c r="IN333"/>
      <c r="IO333"/>
      <c r="IP333"/>
      <c r="IQ333"/>
      <c r="IR333"/>
      <c r="IS333"/>
      <c r="IT333"/>
      <c r="IU333"/>
      <c r="IV333"/>
    </row>
    <row r="334" spans="1:256" s="5" customFormat="1" ht="12.75" customHeight="1" outlineLevel="2">
      <c r="A334" s="9"/>
      <c r="B334" s="9"/>
      <c r="C334" s="26"/>
      <c r="D334" s="682"/>
      <c r="E334" s="86">
        <v>9</v>
      </c>
      <c r="F334" s="27"/>
      <c r="G334" s="208"/>
      <c r="H334" s="150"/>
      <c r="I334" s="150"/>
      <c r="J334" s="150"/>
      <c r="K334" s="150"/>
      <c r="L334" s="150"/>
      <c r="M334" s="150"/>
      <c r="N334" s="150"/>
      <c r="O334" s="149"/>
      <c r="P334" s="68">
        <v>0</v>
      </c>
      <c r="Q334" s="68">
        <v>0</v>
      </c>
      <c r="R334" s="68"/>
      <c r="S334" s="103"/>
      <c r="T334" s="103"/>
      <c r="U334" s="103"/>
      <c r="V334" s="103"/>
      <c r="W334" s="103"/>
      <c r="X334" s="103"/>
      <c r="Y334" s="103"/>
      <c r="Z334" s="103"/>
      <c r="AA334" s="216"/>
      <c r="AB334" s="216"/>
      <c r="AC334" s="216"/>
      <c r="AD334" s="216"/>
      <c r="AE334" s="216"/>
      <c r="AF334" s="216"/>
      <c r="AG334" s="216"/>
      <c r="AH334" s="216"/>
      <c r="AI334" s="216"/>
      <c r="AJ334" s="216"/>
      <c r="AK334" s="216"/>
      <c r="AL334" s="216"/>
      <c r="AM334" s="216"/>
      <c r="AN334" s="216"/>
      <c r="AO334" s="216"/>
      <c r="AP334" s="216"/>
      <c r="AQ334" s="216"/>
      <c r="AR334" s="216"/>
      <c r="AS334" s="216"/>
      <c r="AT334" s="216"/>
      <c r="AU334" s="216"/>
      <c r="AV334" s="216"/>
      <c r="AW334" s="216"/>
      <c r="AX334" s="216"/>
      <c r="AY334" s="216"/>
      <c r="AZ334" s="216"/>
      <c r="BA334" s="216"/>
      <c r="BB334" s="216"/>
      <c r="BC334" s="216"/>
      <c r="BD334" s="216"/>
      <c r="BE334" s="216"/>
      <c r="BF334" s="216"/>
      <c r="BG334" s="216"/>
      <c r="BH334" s="216"/>
      <c r="BI334" s="216"/>
      <c r="BJ334" s="187"/>
      <c r="BK334" s="187"/>
      <c r="BL334" s="187"/>
      <c r="BM334" s="187"/>
      <c r="BN334" s="187"/>
      <c r="BO334" s="187"/>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c r="GK334"/>
      <c r="GL334"/>
      <c r="GM334"/>
      <c r="GN334"/>
      <c r="GO334"/>
      <c r="GP334"/>
      <c r="GQ334"/>
      <c r="GR334"/>
      <c r="GS334"/>
      <c r="GT334"/>
      <c r="GU334"/>
      <c r="GV334"/>
      <c r="GW334"/>
      <c r="GX334"/>
      <c r="GY334"/>
      <c r="GZ334"/>
      <c r="HA334"/>
      <c r="HB334"/>
      <c r="HC334"/>
      <c r="HD334"/>
      <c r="HE334"/>
      <c r="HF334"/>
      <c r="HG334"/>
      <c r="HH334"/>
      <c r="HI334"/>
      <c r="HJ334"/>
      <c r="HK334"/>
      <c r="HL334"/>
      <c r="HM334"/>
      <c r="HN334"/>
      <c r="HO334"/>
      <c r="HP334"/>
      <c r="HQ334"/>
      <c r="HR334"/>
      <c r="HS334"/>
      <c r="HT334"/>
      <c r="HU334"/>
      <c r="HV334"/>
      <c r="HW334"/>
      <c r="HX334"/>
      <c r="HY334"/>
      <c r="HZ334"/>
      <c r="IA334"/>
      <c r="IB334"/>
      <c r="IC334"/>
      <c r="ID334"/>
      <c r="IE334"/>
      <c r="IF334"/>
      <c r="IG334"/>
      <c r="IH334"/>
      <c r="II334"/>
      <c r="IJ334"/>
      <c r="IK334"/>
      <c r="IL334"/>
      <c r="IM334"/>
      <c r="IN334"/>
      <c r="IO334"/>
      <c r="IP334"/>
      <c r="IQ334"/>
      <c r="IR334"/>
      <c r="IS334"/>
      <c r="IT334"/>
      <c r="IU334"/>
      <c r="IV334"/>
    </row>
    <row r="335" spans="1:256" s="5" customFormat="1" ht="12.75" customHeight="1" outlineLevel="2">
      <c r="A335" s="9"/>
      <c r="B335" s="9"/>
      <c r="C335" s="26"/>
      <c r="D335" s="682"/>
      <c r="E335" s="86">
        <v>10</v>
      </c>
      <c r="F335" s="27"/>
      <c r="G335" s="208"/>
      <c r="H335" s="150"/>
      <c r="I335" s="150"/>
      <c r="J335" s="150"/>
      <c r="K335" s="150"/>
      <c r="L335" s="150"/>
      <c r="M335" s="150"/>
      <c r="N335" s="150"/>
      <c r="O335" s="150"/>
      <c r="P335" s="149"/>
      <c r="Q335" s="68">
        <v>0</v>
      </c>
      <c r="R335" s="68"/>
      <c r="S335" s="103"/>
      <c r="T335" s="103"/>
      <c r="U335" s="103"/>
      <c r="V335" s="103"/>
      <c r="W335" s="103"/>
      <c r="X335" s="103"/>
      <c r="Y335" s="103"/>
      <c r="Z335" s="103"/>
      <c r="AA335" s="216"/>
      <c r="AB335" s="216"/>
      <c r="AC335" s="216"/>
      <c r="AD335" s="216"/>
      <c r="AE335" s="216"/>
      <c r="AF335" s="216"/>
      <c r="AG335" s="216"/>
      <c r="AH335" s="216"/>
      <c r="AI335" s="216"/>
      <c r="AJ335" s="216"/>
      <c r="AK335" s="216"/>
      <c r="AL335" s="216"/>
      <c r="AM335" s="216"/>
      <c r="AN335" s="216"/>
      <c r="AO335" s="216"/>
      <c r="AP335" s="216"/>
      <c r="AQ335" s="216"/>
      <c r="AR335" s="216"/>
      <c r="AS335" s="216"/>
      <c r="AT335" s="216"/>
      <c r="AU335" s="216"/>
      <c r="AV335" s="216"/>
      <c r="AW335" s="216"/>
      <c r="AX335" s="216"/>
      <c r="AY335" s="216"/>
      <c r="AZ335" s="216"/>
      <c r="BA335" s="216"/>
      <c r="BB335" s="216"/>
      <c r="BC335" s="216"/>
      <c r="BD335" s="216"/>
      <c r="BE335" s="216"/>
      <c r="BF335" s="216"/>
      <c r="BG335" s="216"/>
      <c r="BH335" s="216"/>
      <c r="BI335" s="216"/>
      <c r="BJ335" s="187"/>
      <c r="BK335" s="187"/>
      <c r="BL335" s="187"/>
      <c r="BM335" s="187"/>
      <c r="BN335" s="187"/>
      <c r="BO335" s="187"/>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c r="HD335"/>
      <c r="HE335"/>
      <c r="HF335"/>
      <c r="HG335"/>
      <c r="HH335"/>
      <c r="HI335"/>
      <c r="HJ335"/>
      <c r="HK335"/>
      <c r="HL335"/>
      <c r="HM335"/>
      <c r="HN335"/>
      <c r="HO335"/>
      <c r="HP335"/>
      <c r="HQ335"/>
      <c r="HR335"/>
      <c r="HS335"/>
      <c r="HT335"/>
      <c r="HU335"/>
      <c r="HV335"/>
      <c r="HW335"/>
      <c r="HX335"/>
      <c r="HY335"/>
      <c r="HZ335"/>
      <c r="IA335"/>
      <c r="IB335"/>
      <c r="IC335"/>
      <c r="ID335"/>
      <c r="IE335"/>
      <c r="IF335"/>
      <c r="IG335"/>
      <c r="IH335"/>
      <c r="II335"/>
      <c r="IJ335"/>
      <c r="IK335"/>
      <c r="IL335"/>
      <c r="IM335"/>
      <c r="IN335"/>
      <c r="IO335"/>
      <c r="IP335"/>
      <c r="IQ335"/>
      <c r="IR335"/>
      <c r="IS335"/>
      <c r="IT335"/>
      <c r="IU335"/>
      <c r="IV335"/>
    </row>
    <row r="336" spans="1:256" s="5" customFormat="1" ht="12.75" customHeight="1" outlineLevel="2">
      <c r="A336" s="9"/>
      <c r="B336" s="9"/>
      <c r="C336" s="26"/>
      <c r="D336" s="682"/>
      <c r="E336" s="87">
        <v>11</v>
      </c>
      <c r="F336" s="27"/>
      <c r="G336" s="208"/>
      <c r="H336" s="150"/>
      <c r="I336" s="150"/>
      <c r="J336" s="150"/>
      <c r="K336" s="150"/>
      <c r="L336" s="150"/>
      <c r="M336" s="150"/>
      <c r="N336" s="150"/>
      <c r="O336" s="150"/>
      <c r="P336" s="189"/>
      <c r="Q336" s="149"/>
      <c r="R336" s="68"/>
      <c r="S336" s="103"/>
      <c r="T336" s="103"/>
      <c r="U336" s="103"/>
      <c r="V336" s="103"/>
      <c r="W336" s="103"/>
      <c r="X336" s="103"/>
      <c r="Y336" s="103"/>
      <c r="Z336" s="103"/>
      <c r="AA336" s="216"/>
      <c r="AB336" s="216"/>
      <c r="AC336" s="216"/>
      <c r="AD336" s="216"/>
      <c r="AE336" s="216"/>
      <c r="AF336" s="216"/>
      <c r="AG336" s="216"/>
      <c r="AH336" s="216"/>
      <c r="AI336" s="216"/>
      <c r="AJ336" s="216"/>
      <c r="AK336" s="216"/>
      <c r="AL336" s="216"/>
      <c r="AM336" s="216"/>
      <c r="AN336" s="216"/>
      <c r="AO336" s="216"/>
      <c r="AP336" s="216"/>
      <c r="AQ336" s="216"/>
      <c r="AR336" s="216"/>
      <c r="AS336" s="216"/>
      <c r="AT336" s="216"/>
      <c r="AU336" s="216"/>
      <c r="AV336" s="216"/>
      <c r="AW336" s="216"/>
      <c r="AX336" s="216"/>
      <c r="AY336" s="216"/>
      <c r="AZ336" s="216"/>
      <c r="BA336" s="216"/>
      <c r="BB336" s="216"/>
      <c r="BC336" s="216"/>
      <c r="BD336" s="216"/>
      <c r="BE336" s="216"/>
      <c r="BF336" s="216"/>
      <c r="BG336" s="216"/>
      <c r="BH336" s="216"/>
      <c r="BI336" s="216"/>
      <c r="BJ336" s="187"/>
      <c r="BK336" s="187"/>
      <c r="BL336" s="187"/>
      <c r="BM336" s="187"/>
      <c r="BN336" s="187"/>
      <c r="BO336" s="187"/>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c r="HD336"/>
      <c r="HE336"/>
      <c r="HF336"/>
      <c r="HG336"/>
      <c r="HH336"/>
      <c r="HI336"/>
      <c r="HJ336"/>
      <c r="HK336"/>
      <c r="HL336"/>
      <c r="HM336"/>
      <c r="HN336"/>
      <c r="HO336"/>
      <c r="HP336"/>
      <c r="HQ336"/>
      <c r="HR336"/>
      <c r="HS336"/>
      <c r="HT336"/>
      <c r="HU336"/>
      <c r="HV336"/>
      <c r="HW336"/>
      <c r="HX336"/>
      <c r="HY336"/>
      <c r="HZ336"/>
      <c r="IA336"/>
      <c r="IB336"/>
      <c r="IC336"/>
      <c r="ID336"/>
      <c r="IE336"/>
      <c r="IF336"/>
      <c r="IG336"/>
      <c r="IH336"/>
      <c r="II336"/>
      <c r="IJ336"/>
      <c r="IK336"/>
      <c r="IL336"/>
      <c r="IM336"/>
      <c r="IN336"/>
      <c r="IO336"/>
      <c r="IP336"/>
      <c r="IQ336"/>
      <c r="IR336"/>
      <c r="IS336"/>
      <c r="IT336"/>
      <c r="IU336"/>
      <c r="IV336"/>
    </row>
    <row r="337" spans="1:256" s="5" customFormat="1" outlineLevel="1">
      <c r="A337" s="9"/>
      <c r="B337" s="9"/>
      <c r="C337" s="26">
        <v>0</v>
      </c>
      <c r="D337" s="9"/>
      <c r="E337" s="9"/>
      <c r="F337" s="23"/>
      <c r="G337" s="209">
        <v>0</v>
      </c>
      <c r="H337" s="166">
        <v>0</v>
      </c>
      <c r="I337" s="166">
        <v>0</v>
      </c>
      <c r="J337" s="166">
        <v>0</v>
      </c>
      <c r="K337" s="166">
        <v>0</v>
      </c>
      <c r="L337" s="166">
        <v>0</v>
      </c>
      <c r="M337" s="166">
        <v>0</v>
      </c>
      <c r="N337" s="166">
        <v>0</v>
      </c>
      <c r="O337" s="166">
        <v>0</v>
      </c>
      <c r="P337" s="166">
        <v>0</v>
      </c>
      <c r="Q337" s="166">
        <v>0</v>
      </c>
      <c r="R337" s="64"/>
      <c r="S337" s="102"/>
      <c r="T337" s="102"/>
      <c r="U337" s="102"/>
      <c r="V337" s="102"/>
      <c r="W337" s="102"/>
      <c r="X337" s="102"/>
      <c r="Y337" s="102"/>
      <c r="Z337" s="102"/>
      <c r="AA337" s="217"/>
      <c r="AB337" s="217"/>
      <c r="AC337" s="217"/>
      <c r="AD337" s="217"/>
      <c r="AE337" s="217"/>
      <c r="AF337" s="217"/>
      <c r="AG337" s="217"/>
      <c r="AH337" s="217"/>
      <c r="AI337" s="217"/>
      <c r="AJ337" s="217"/>
      <c r="AK337" s="217"/>
      <c r="AL337" s="217"/>
      <c r="AM337" s="217"/>
      <c r="AN337" s="217"/>
      <c r="AO337" s="217"/>
      <c r="AP337" s="217"/>
      <c r="AQ337" s="217"/>
      <c r="AR337" s="217"/>
      <c r="AS337" s="217"/>
      <c r="AT337" s="217"/>
      <c r="AU337" s="217"/>
      <c r="AV337" s="217"/>
      <c r="AW337" s="217"/>
      <c r="AX337" s="217"/>
      <c r="AY337" s="217"/>
      <c r="AZ337" s="217"/>
      <c r="BA337" s="217"/>
      <c r="BB337" s="217"/>
      <c r="BC337" s="217"/>
      <c r="BD337" s="217"/>
      <c r="BE337" s="217"/>
      <c r="BF337" s="217"/>
      <c r="BG337" s="217"/>
      <c r="BH337" s="217"/>
      <c r="BI337" s="217"/>
      <c r="BJ337" s="187"/>
      <c r="BK337" s="187"/>
      <c r="BL337" s="187"/>
      <c r="BM337" s="187"/>
      <c r="BN337" s="187"/>
      <c r="BO337" s="18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c r="HD337"/>
      <c r="HE337"/>
      <c r="HF337"/>
      <c r="HG337"/>
      <c r="HH337"/>
      <c r="HI337"/>
      <c r="HJ337"/>
      <c r="HK337"/>
      <c r="HL337"/>
      <c r="HM337"/>
      <c r="HN337"/>
      <c r="HO337"/>
      <c r="HP337"/>
      <c r="HQ337"/>
      <c r="HR337"/>
      <c r="HS337"/>
      <c r="HT337"/>
      <c r="HU337"/>
      <c r="HV337"/>
      <c r="HW337"/>
      <c r="HX337"/>
      <c r="HY337"/>
      <c r="HZ337"/>
      <c r="IA337"/>
      <c r="IB337"/>
      <c r="IC337"/>
      <c r="ID337"/>
      <c r="IE337"/>
      <c r="IF337"/>
      <c r="IG337"/>
      <c r="IH337"/>
      <c r="II337"/>
      <c r="IJ337"/>
      <c r="IK337"/>
      <c r="IL337"/>
      <c r="IM337"/>
      <c r="IN337"/>
      <c r="IO337"/>
      <c r="IP337"/>
      <c r="IQ337"/>
      <c r="IR337"/>
      <c r="IS337"/>
      <c r="IT337"/>
      <c r="IU337"/>
      <c r="IV337"/>
    </row>
    <row r="338" spans="1:256" s="5" customFormat="1" ht="12.75" customHeight="1" outlineLevel="2">
      <c r="A338" s="9"/>
      <c r="B338" s="188">
        <v>0</v>
      </c>
      <c r="C338" s="33"/>
      <c r="D338" s="34" t="s">
        <v>67</v>
      </c>
      <c r="E338" s="33"/>
      <c r="F338" s="35"/>
      <c r="G338" s="205">
        <v>0</v>
      </c>
      <c r="H338" s="67">
        <v>0</v>
      </c>
      <c r="I338" s="67">
        <v>0</v>
      </c>
      <c r="J338" s="67">
        <v>0</v>
      </c>
      <c r="K338" s="67">
        <v>0</v>
      </c>
      <c r="L338" s="67">
        <v>0</v>
      </c>
      <c r="M338" s="67">
        <v>0</v>
      </c>
      <c r="N338" s="67">
        <v>0</v>
      </c>
      <c r="O338" s="67">
        <v>0</v>
      </c>
      <c r="P338" s="67">
        <v>0</v>
      </c>
      <c r="Q338" s="67">
        <v>0</v>
      </c>
      <c r="R338" s="67"/>
      <c r="S338" s="103"/>
      <c r="T338" s="103"/>
      <c r="U338" s="103"/>
      <c r="V338" s="103"/>
      <c r="W338" s="103"/>
      <c r="X338" s="103"/>
      <c r="Y338" s="103"/>
      <c r="Z338" s="103"/>
      <c r="AA338" s="216"/>
      <c r="AB338" s="216"/>
      <c r="AC338" s="216"/>
      <c r="AD338" s="216"/>
      <c r="AE338" s="216"/>
      <c r="AF338" s="216"/>
      <c r="AG338" s="216"/>
      <c r="AH338" s="216"/>
      <c r="AI338" s="216"/>
      <c r="AJ338" s="216"/>
      <c r="AK338" s="216"/>
      <c r="AL338" s="216"/>
      <c r="AM338" s="216"/>
      <c r="AN338" s="216"/>
      <c r="AO338" s="216"/>
      <c r="AP338" s="216"/>
      <c r="AQ338" s="216"/>
      <c r="AR338" s="216"/>
      <c r="AS338" s="216"/>
      <c r="AT338" s="216"/>
      <c r="AU338" s="216"/>
      <c r="AV338" s="216"/>
      <c r="AW338" s="216"/>
      <c r="AX338" s="216"/>
      <c r="AY338" s="216"/>
      <c r="AZ338" s="216"/>
      <c r="BA338" s="216"/>
      <c r="BB338" s="216"/>
      <c r="BC338" s="216"/>
      <c r="BD338" s="216"/>
      <c r="BE338" s="216"/>
      <c r="BF338" s="216"/>
      <c r="BG338" s="216"/>
      <c r="BH338" s="216"/>
      <c r="BI338" s="216"/>
      <c r="BJ338" s="187"/>
      <c r="BK338" s="187"/>
      <c r="BL338" s="187"/>
      <c r="BM338" s="187"/>
      <c r="BN338" s="187"/>
      <c r="BO338" s="187"/>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c r="GK338"/>
      <c r="GL338"/>
      <c r="GM338"/>
      <c r="GN338"/>
      <c r="GO338"/>
      <c r="GP338"/>
      <c r="GQ338"/>
      <c r="GR338"/>
      <c r="GS338"/>
      <c r="GT338"/>
      <c r="GU338"/>
      <c r="GV338"/>
      <c r="GW338"/>
      <c r="GX338"/>
      <c r="GY338"/>
      <c r="GZ338"/>
      <c r="HA338"/>
      <c r="HB338"/>
      <c r="HC338"/>
      <c r="HD338"/>
      <c r="HE338"/>
      <c r="HF338"/>
      <c r="HG338"/>
      <c r="HH338"/>
      <c r="HI338"/>
      <c r="HJ338"/>
      <c r="HK338"/>
      <c r="HL338"/>
      <c r="HM338"/>
      <c r="HN338"/>
      <c r="HO338"/>
      <c r="HP338"/>
      <c r="HQ338"/>
      <c r="HR338"/>
      <c r="HS338"/>
      <c r="HT338"/>
      <c r="HU338"/>
      <c r="HV338"/>
      <c r="HW338"/>
      <c r="HX338"/>
      <c r="HY338"/>
      <c r="HZ338"/>
      <c r="IA338"/>
      <c r="IB338"/>
      <c r="IC338"/>
      <c r="ID338"/>
      <c r="IE338"/>
      <c r="IF338"/>
      <c r="IG338"/>
      <c r="IH338"/>
      <c r="II338"/>
      <c r="IJ338"/>
      <c r="IK338"/>
      <c r="IL338"/>
      <c r="IM338"/>
      <c r="IN338"/>
      <c r="IO338"/>
      <c r="IP338"/>
      <c r="IQ338"/>
      <c r="IR338"/>
      <c r="IS338"/>
      <c r="IT338"/>
      <c r="IU338"/>
      <c r="IV338"/>
    </row>
    <row r="339" spans="1:256" s="5" customFormat="1" ht="12.75" customHeight="1" outlineLevel="2">
      <c r="A339" s="9"/>
      <c r="B339" s="9"/>
      <c r="C339" s="26"/>
      <c r="D339" s="681" t="s">
        <v>84</v>
      </c>
      <c r="E339" s="86">
        <v>0</v>
      </c>
      <c r="F339" s="27"/>
      <c r="G339" s="206"/>
      <c r="H339" s="68"/>
      <c r="I339" s="68"/>
      <c r="J339" s="68"/>
      <c r="K339" s="68"/>
      <c r="L339" s="68"/>
      <c r="M339" s="68"/>
      <c r="N339" s="68"/>
      <c r="O339" s="68"/>
      <c r="P339" s="68"/>
      <c r="Q339" s="68"/>
      <c r="R339" s="68"/>
      <c r="S339" s="103"/>
      <c r="T339" s="103"/>
      <c r="U339" s="103"/>
      <c r="V339" s="103"/>
      <c r="W339" s="103"/>
      <c r="X339" s="103"/>
      <c r="Y339" s="103"/>
      <c r="Z339" s="103"/>
      <c r="AA339" s="216"/>
      <c r="AB339" s="216"/>
      <c r="AC339" s="216"/>
      <c r="AD339" s="216"/>
      <c r="AE339" s="216"/>
      <c r="AF339" s="216"/>
      <c r="AG339" s="216"/>
      <c r="AH339" s="216"/>
      <c r="AI339" s="216"/>
      <c r="AJ339" s="216"/>
      <c r="AK339" s="216"/>
      <c r="AL339" s="216"/>
      <c r="AM339" s="216"/>
      <c r="AN339" s="216"/>
      <c r="AO339" s="216"/>
      <c r="AP339" s="216"/>
      <c r="AQ339" s="216"/>
      <c r="AR339" s="216"/>
      <c r="AS339" s="216"/>
      <c r="AT339" s="216"/>
      <c r="AU339" s="216"/>
      <c r="AV339" s="216"/>
      <c r="AW339" s="216"/>
      <c r="AX339" s="216"/>
      <c r="AY339" s="216"/>
      <c r="AZ339" s="216"/>
      <c r="BA339" s="216"/>
      <c r="BB339" s="216"/>
      <c r="BC339" s="216"/>
      <c r="BD339" s="216"/>
      <c r="BE339" s="216"/>
      <c r="BF339" s="216"/>
      <c r="BG339" s="216"/>
      <c r="BH339" s="216"/>
      <c r="BI339" s="216"/>
      <c r="BJ339" s="187"/>
      <c r="BK339" s="187"/>
      <c r="BL339" s="187"/>
      <c r="BM339" s="187"/>
      <c r="BN339" s="187"/>
      <c r="BO339" s="187"/>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c r="HD339"/>
      <c r="HE339"/>
      <c r="HF339"/>
      <c r="HG339"/>
      <c r="HH339"/>
      <c r="HI339"/>
      <c r="HJ339"/>
      <c r="HK339"/>
      <c r="HL339"/>
      <c r="HM339"/>
      <c r="HN339"/>
      <c r="HO339"/>
      <c r="HP339"/>
      <c r="HQ339"/>
      <c r="HR339"/>
      <c r="HS339"/>
      <c r="HT339"/>
      <c r="HU339"/>
      <c r="HV339"/>
      <c r="HW339"/>
      <c r="HX339"/>
      <c r="HY339"/>
      <c r="HZ339"/>
      <c r="IA339"/>
      <c r="IB339"/>
      <c r="IC339"/>
      <c r="ID339"/>
      <c r="IE339"/>
      <c r="IF339"/>
      <c r="IG339"/>
      <c r="IH339"/>
      <c r="II339"/>
      <c r="IJ339"/>
      <c r="IK339"/>
      <c r="IL339"/>
      <c r="IM339"/>
      <c r="IN339"/>
      <c r="IO339"/>
      <c r="IP339"/>
      <c r="IQ339"/>
      <c r="IR339"/>
      <c r="IS339"/>
      <c r="IT339"/>
      <c r="IU339"/>
      <c r="IV339"/>
    </row>
    <row r="340" spans="1:256" s="5" customFormat="1" ht="12.75" customHeight="1" outlineLevel="2">
      <c r="A340" s="9"/>
      <c r="B340" s="9"/>
      <c r="C340" s="26"/>
      <c r="D340" s="682"/>
      <c r="E340" s="86">
        <v>1</v>
      </c>
      <c r="F340" s="27"/>
      <c r="G340" s="207"/>
      <c r="H340" s="68">
        <v>0</v>
      </c>
      <c r="I340" s="68">
        <v>0</v>
      </c>
      <c r="J340" s="68">
        <v>0</v>
      </c>
      <c r="K340" s="68">
        <v>0</v>
      </c>
      <c r="L340" s="68">
        <v>0</v>
      </c>
      <c r="M340" s="68">
        <v>0</v>
      </c>
      <c r="N340" s="68">
        <v>0</v>
      </c>
      <c r="O340" s="68">
        <v>0</v>
      </c>
      <c r="P340" s="68">
        <v>0</v>
      </c>
      <c r="Q340" s="68">
        <v>0</v>
      </c>
      <c r="R340" s="68"/>
      <c r="S340" s="103"/>
      <c r="T340" s="103"/>
      <c r="U340" s="103"/>
      <c r="V340" s="103"/>
      <c r="W340" s="103"/>
      <c r="X340" s="103"/>
      <c r="Y340" s="103"/>
      <c r="Z340" s="103"/>
      <c r="AA340" s="216"/>
      <c r="AB340" s="216"/>
      <c r="AC340" s="216"/>
      <c r="AD340" s="216"/>
      <c r="AE340" s="216"/>
      <c r="AF340" s="216"/>
      <c r="AG340" s="216"/>
      <c r="AH340" s="216"/>
      <c r="AI340" s="216"/>
      <c r="AJ340" s="216"/>
      <c r="AK340" s="216"/>
      <c r="AL340" s="216"/>
      <c r="AM340" s="216"/>
      <c r="AN340" s="216"/>
      <c r="AO340" s="216"/>
      <c r="AP340" s="216"/>
      <c r="AQ340" s="216"/>
      <c r="AR340" s="216"/>
      <c r="AS340" s="216"/>
      <c r="AT340" s="216"/>
      <c r="AU340" s="216"/>
      <c r="AV340" s="216"/>
      <c r="AW340" s="216"/>
      <c r="AX340" s="216"/>
      <c r="AY340" s="216"/>
      <c r="AZ340" s="216"/>
      <c r="BA340" s="216"/>
      <c r="BB340" s="216"/>
      <c r="BC340" s="216"/>
      <c r="BD340" s="216"/>
      <c r="BE340" s="216"/>
      <c r="BF340" s="216"/>
      <c r="BG340" s="216"/>
      <c r="BH340" s="216"/>
      <c r="BI340" s="216"/>
      <c r="BJ340" s="187"/>
      <c r="BK340" s="187"/>
      <c r="BL340" s="187"/>
      <c r="BM340" s="187"/>
      <c r="BN340" s="187"/>
      <c r="BO340" s="187"/>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c r="FX340"/>
      <c r="FY340"/>
      <c r="FZ340"/>
      <c r="GA340"/>
      <c r="GB340"/>
      <c r="GC340"/>
      <c r="GD340"/>
      <c r="GE340"/>
      <c r="GF340"/>
      <c r="GG340"/>
      <c r="GH340"/>
      <c r="GI340"/>
      <c r="GJ340"/>
      <c r="GK340"/>
      <c r="GL340"/>
      <c r="GM340"/>
      <c r="GN340"/>
      <c r="GO340"/>
      <c r="GP340"/>
      <c r="GQ340"/>
      <c r="GR340"/>
      <c r="GS340"/>
      <c r="GT340"/>
      <c r="GU340"/>
      <c r="GV340"/>
      <c r="GW340"/>
      <c r="GX340"/>
      <c r="GY340"/>
      <c r="GZ340"/>
      <c r="HA340"/>
      <c r="HB340"/>
      <c r="HC340"/>
      <c r="HD340"/>
      <c r="HE340"/>
      <c r="HF340"/>
      <c r="HG340"/>
      <c r="HH340"/>
      <c r="HI340"/>
      <c r="HJ340"/>
      <c r="HK340"/>
      <c r="HL340"/>
      <c r="HM340"/>
      <c r="HN340"/>
      <c r="HO340"/>
      <c r="HP340"/>
      <c r="HQ340"/>
      <c r="HR340"/>
      <c r="HS340"/>
      <c r="HT340"/>
      <c r="HU340"/>
      <c r="HV340"/>
      <c r="HW340"/>
      <c r="HX340"/>
      <c r="HY340"/>
      <c r="HZ340"/>
      <c r="IA340"/>
      <c r="IB340"/>
      <c r="IC340"/>
      <c r="ID340"/>
      <c r="IE340"/>
      <c r="IF340"/>
      <c r="IG340"/>
      <c r="IH340"/>
      <c r="II340"/>
      <c r="IJ340"/>
      <c r="IK340"/>
      <c r="IL340"/>
      <c r="IM340"/>
      <c r="IN340"/>
      <c r="IO340"/>
      <c r="IP340"/>
      <c r="IQ340"/>
      <c r="IR340"/>
      <c r="IS340"/>
      <c r="IT340"/>
      <c r="IU340"/>
      <c r="IV340"/>
    </row>
    <row r="341" spans="1:256" s="5" customFormat="1" ht="12.75" customHeight="1" outlineLevel="2">
      <c r="A341" s="9"/>
      <c r="B341" s="9"/>
      <c r="C341" s="26"/>
      <c r="D341" s="682"/>
      <c r="E341" s="86">
        <v>2</v>
      </c>
      <c r="F341" s="27"/>
      <c r="G341" s="208"/>
      <c r="H341" s="149"/>
      <c r="I341" s="68">
        <v>0</v>
      </c>
      <c r="J341" s="68">
        <v>0</v>
      </c>
      <c r="K341" s="68">
        <v>0</v>
      </c>
      <c r="L341" s="68">
        <v>0</v>
      </c>
      <c r="M341" s="68">
        <v>0</v>
      </c>
      <c r="N341" s="68">
        <v>0</v>
      </c>
      <c r="O341" s="68">
        <v>0</v>
      </c>
      <c r="P341" s="68">
        <v>0</v>
      </c>
      <c r="Q341" s="68">
        <v>0</v>
      </c>
      <c r="R341" s="68"/>
      <c r="S341" s="103"/>
      <c r="T341" s="103"/>
      <c r="U341" s="103"/>
      <c r="V341" s="103"/>
      <c r="W341" s="103"/>
      <c r="X341" s="103"/>
      <c r="Y341" s="103"/>
      <c r="Z341" s="103"/>
      <c r="AA341" s="216"/>
      <c r="AB341" s="216"/>
      <c r="AC341" s="216"/>
      <c r="AD341" s="216"/>
      <c r="AE341" s="216"/>
      <c r="AF341" s="216"/>
      <c r="AG341" s="216"/>
      <c r="AH341" s="216"/>
      <c r="AI341" s="216"/>
      <c r="AJ341" s="216"/>
      <c r="AK341" s="216"/>
      <c r="AL341" s="216"/>
      <c r="AM341" s="216"/>
      <c r="AN341" s="216"/>
      <c r="AO341" s="216"/>
      <c r="AP341" s="216"/>
      <c r="AQ341" s="216"/>
      <c r="AR341" s="216"/>
      <c r="AS341" s="216"/>
      <c r="AT341" s="216"/>
      <c r="AU341" s="216"/>
      <c r="AV341" s="216"/>
      <c r="AW341" s="216"/>
      <c r="AX341" s="216"/>
      <c r="AY341" s="216"/>
      <c r="AZ341" s="216"/>
      <c r="BA341" s="216"/>
      <c r="BB341" s="216"/>
      <c r="BC341" s="216"/>
      <c r="BD341" s="216"/>
      <c r="BE341" s="216"/>
      <c r="BF341" s="216"/>
      <c r="BG341" s="216"/>
      <c r="BH341" s="216"/>
      <c r="BI341" s="216"/>
      <c r="BJ341" s="187"/>
      <c r="BK341" s="187"/>
      <c r="BL341" s="187"/>
      <c r="BM341" s="187"/>
      <c r="BN341" s="187"/>
      <c r="BO341" s="187"/>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c r="EY341"/>
      <c r="EZ341"/>
      <c r="FA341"/>
      <c r="FB341"/>
      <c r="FC341"/>
      <c r="FD341"/>
      <c r="FE341"/>
      <c r="FF341"/>
      <c r="FG341"/>
      <c r="FH341"/>
      <c r="FI341"/>
      <c r="FJ341"/>
      <c r="FK341"/>
      <c r="FL341"/>
      <c r="FM341"/>
      <c r="FN341"/>
      <c r="FO341"/>
      <c r="FP341"/>
      <c r="FQ341"/>
      <c r="FR341"/>
      <c r="FS341"/>
      <c r="FT341"/>
      <c r="FU341"/>
      <c r="FV341"/>
      <c r="FW341"/>
      <c r="FX341"/>
      <c r="FY341"/>
      <c r="FZ341"/>
      <c r="GA341"/>
      <c r="GB341"/>
      <c r="GC341"/>
      <c r="GD341"/>
      <c r="GE341"/>
      <c r="GF341"/>
      <c r="GG341"/>
      <c r="GH341"/>
      <c r="GI341"/>
      <c r="GJ341"/>
      <c r="GK341"/>
      <c r="GL341"/>
      <c r="GM341"/>
      <c r="GN341"/>
      <c r="GO341"/>
      <c r="GP341"/>
      <c r="GQ341"/>
      <c r="GR341"/>
      <c r="GS341"/>
      <c r="GT341"/>
      <c r="GU341"/>
      <c r="GV341"/>
      <c r="GW341"/>
      <c r="GX341"/>
      <c r="GY341"/>
      <c r="GZ341"/>
      <c r="HA341"/>
      <c r="HB341"/>
      <c r="HC341"/>
      <c r="HD341"/>
      <c r="HE341"/>
      <c r="HF341"/>
      <c r="HG341"/>
      <c r="HH341"/>
      <c r="HI341"/>
      <c r="HJ341"/>
      <c r="HK341"/>
      <c r="HL341"/>
      <c r="HM341"/>
      <c r="HN341"/>
      <c r="HO341"/>
      <c r="HP341"/>
      <c r="HQ341"/>
      <c r="HR341"/>
      <c r="HS341"/>
      <c r="HT341"/>
      <c r="HU341"/>
      <c r="HV341"/>
      <c r="HW341"/>
      <c r="HX341"/>
      <c r="HY341"/>
      <c r="HZ341"/>
      <c r="IA341"/>
      <c r="IB341"/>
      <c r="IC341"/>
      <c r="ID341"/>
      <c r="IE341"/>
      <c r="IF341"/>
      <c r="IG341"/>
      <c r="IH341"/>
      <c r="II341"/>
      <c r="IJ341"/>
      <c r="IK341"/>
      <c r="IL341"/>
      <c r="IM341"/>
      <c r="IN341"/>
      <c r="IO341"/>
      <c r="IP341"/>
      <c r="IQ341"/>
      <c r="IR341"/>
      <c r="IS341"/>
      <c r="IT341"/>
      <c r="IU341"/>
      <c r="IV341"/>
    </row>
    <row r="342" spans="1:256" s="5" customFormat="1" ht="12.75" customHeight="1" outlineLevel="2">
      <c r="A342" s="9"/>
      <c r="B342" s="9"/>
      <c r="C342" s="26"/>
      <c r="D342" s="682"/>
      <c r="E342" s="86">
        <v>3</v>
      </c>
      <c r="F342" s="27"/>
      <c r="G342" s="208"/>
      <c r="H342" s="150"/>
      <c r="I342" s="149"/>
      <c r="J342" s="68">
        <v>0</v>
      </c>
      <c r="K342" s="68">
        <v>0</v>
      </c>
      <c r="L342" s="68">
        <v>0</v>
      </c>
      <c r="M342" s="68">
        <v>0</v>
      </c>
      <c r="N342" s="68">
        <v>0</v>
      </c>
      <c r="O342" s="68">
        <v>0</v>
      </c>
      <c r="P342" s="68">
        <v>0</v>
      </c>
      <c r="Q342" s="68">
        <v>0</v>
      </c>
      <c r="R342" s="68"/>
      <c r="S342" s="103"/>
      <c r="T342" s="103"/>
      <c r="U342" s="103"/>
      <c r="V342" s="103"/>
      <c r="W342" s="103"/>
      <c r="X342" s="103"/>
      <c r="Y342" s="103"/>
      <c r="Z342" s="103"/>
      <c r="AA342" s="216"/>
      <c r="AB342" s="216"/>
      <c r="AC342" s="216"/>
      <c r="AD342" s="216"/>
      <c r="AE342" s="216"/>
      <c r="AF342" s="216"/>
      <c r="AG342" s="216"/>
      <c r="AH342" s="216"/>
      <c r="AI342" s="216"/>
      <c r="AJ342" s="216"/>
      <c r="AK342" s="216"/>
      <c r="AL342" s="216"/>
      <c r="AM342" s="216"/>
      <c r="AN342" s="216"/>
      <c r="AO342" s="216"/>
      <c r="AP342" s="216"/>
      <c r="AQ342" s="216"/>
      <c r="AR342" s="216"/>
      <c r="AS342" s="216"/>
      <c r="AT342" s="216"/>
      <c r="AU342" s="216"/>
      <c r="AV342" s="216"/>
      <c r="AW342" s="216"/>
      <c r="AX342" s="216"/>
      <c r="AY342" s="216"/>
      <c r="AZ342" s="216"/>
      <c r="BA342" s="216"/>
      <c r="BB342" s="216"/>
      <c r="BC342" s="216"/>
      <c r="BD342" s="216"/>
      <c r="BE342" s="216"/>
      <c r="BF342" s="216"/>
      <c r="BG342" s="216"/>
      <c r="BH342" s="216"/>
      <c r="BI342" s="216"/>
      <c r="BJ342" s="218"/>
      <c r="BK342" s="187"/>
      <c r="BL342" s="187"/>
      <c r="BM342" s="187"/>
      <c r="BN342" s="187"/>
      <c r="BO342" s="187"/>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c r="EY342"/>
      <c r="EZ342"/>
      <c r="FA342"/>
      <c r="FB342"/>
      <c r="FC342"/>
      <c r="FD342"/>
      <c r="FE342"/>
      <c r="FF342"/>
      <c r="FG342"/>
      <c r="FH342"/>
      <c r="FI342"/>
      <c r="FJ342"/>
      <c r="FK342"/>
      <c r="FL342"/>
      <c r="FM342"/>
      <c r="FN342"/>
      <c r="FO342"/>
      <c r="FP342"/>
      <c r="FQ342"/>
      <c r="FR342"/>
      <c r="FS342"/>
      <c r="FT342"/>
      <c r="FU342"/>
      <c r="FV342"/>
      <c r="FW342"/>
      <c r="FX342"/>
      <c r="FY342"/>
      <c r="FZ342"/>
      <c r="GA342"/>
      <c r="GB342"/>
      <c r="GC342"/>
      <c r="GD342"/>
      <c r="GE342"/>
      <c r="GF342"/>
      <c r="GG342"/>
      <c r="GH342"/>
      <c r="GI342"/>
      <c r="GJ342"/>
      <c r="GK342"/>
      <c r="GL342"/>
      <c r="GM342"/>
      <c r="GN342"/>
      <c r="GO342"/>
      <c r="GP342"/>
      <c r="GQ342"/>
      <c r="GR342"/>
      <c r="GS342"/>
      <c r="GT342"/>
      <c r="GU342"/>
      <c r="GV342"/>
      <c r="GW342"/>
      <c r="GX342"/>
      <c r="GY342"/>
      <c r="GZ342"/>
      <c r="HA342"/>
      <c r="HB342"/>
      <c r="HC342"/>
      <c r="HD342"/>
      <c r="HE342"/>
      <c r="HF342"/>
      <c r="HG342"/>
      <c r="HH342"/>
      <c r="HI342"/>
      <c r="HJ342"/>
      <c r="HK342"/>
      <c r="HL342"/>
      <c r="HM342"/>
      <c r="HN342"/>
      <c r="HO342"/>
      <c r="HP342"/>
      <c r="HQ342"/>
      <c r="HR342"/>
      <c r="HS342"/>
      <c r="HT342"/>
      <c r="HU342"/>
      <c r="HV342"/>
      <c r="HW342"/>
      <c r="HX342"/>
      <c r="HY342"/>
      <c r="HZ342"/>
      <c r="IA342"/>
      <c r="IB342"/>
      <c r="IC342"/>
      <c r="ID342"/>
      <c r="IE342"/>
      <c r="IF342"/>
      <c r="IG342"/>
      <c r="IH342"/>
      <c r="II342"/>
      <c r="IJ342"/>
      <c r="IK342"/>
      <c r="IL342"/>
      <c r="IM342"/>
      <c r="IN342"/>
      <c r="IO342"/>
      <c r="IP342"/>
      <c r="IQ342"/>
      <c r="IR342"/>
      <c r="IS342"/>
      <c r="IT342"/>
      <c r="IU342"/>
      <c r="IV342"/>
    </row>
    <row r="343" spans="1:256" s="5" customFormat="1" ht="12.75" customHeight="1" outlineLevel="2">
      <c r="A343" s="9"/>
      <c r="B343" s="9"/>
      <c r="C343" s="26"/>
      <c r="D343" s="682"/>
      <c r="E343" s="86">
        <v>4</v>
      </c>
      <c r="F343" s="27"/>
      <c r="G343" s="208"/>
      <c r="H343" s="150"/>
      <c r="I343" s="150"/>
      <c r="J343" s="149"/>
      <c r="K343" s="68">
        <v>0</v>
      </c>
      <c r="L343" s="68">
        <v>0</v>
      </c>
      <c r="M343" s="68">
        <v>0</v>
      </c>
      <c r="N343" s="68">
        <v>0</v>
      </c>
      <c r="O343" s="68">
        <v>0</v>
      </c>
      <c r="P343" s="68">
        <v>0</v>
      </c>
      <c r="Q343" s="68">
        <v>0</v>
      </c>
      <c r="R343" s="68"/>
      <c r="S343" s="103"/>
      <c r="T343" s="103"/>
      <c r="U343" s="103"/>
      <c r="V343" s="103"/>
      <c r="W343" s="103"/>
      <c r="X343" s="103"/>
      <c r="Y343" s="103"/>
      <c r="Z343" s="103"/>
      <c r="AA343" s="216"/>
      <c r="AB343" s="216"/>
      <c r="AC343" s="216"/>
      <c r="AD343" s="216"/>
      <c r="AE343" s="216"/>
      <c r="AF343" s="216"/>
      <c r="AG343" s="216"/>
      <c r="AH343" s="216"/>
      <c r="AI343" s="216"/>
      <c r="AJ343" s="216"/>
      <c r="AK343" s="216"/>
      <c r="AL343" s="216"/>
      <c r="AM343" s="216"/>
      <c r="AN343" s="216"/>
      <c r="AO343" s="216"/>
      <c r="AP343" s="216"/>
      <c r="AQ343" s="216"/>
      <c r="AR343" s="216"/>
      <c r="AS343" s="216"/>
      <c r="AT343" s="216"/>
      <c r="AU343" s="216"/>
      <c r="AV343" s="216"/>
      <c r="AW343" s="216"/>
      <c r="AX343" s="216"/>
      <c r="AY343" s="216"/>
      <c r="AZ343" s="216"/>
      <c r="BA343" s="216"/>
      <c r="BB343" s="216"/>
      <c r="BC343" s="216"/>
      <c r="BD343" s="216"/>
      <c r="BE343" s="216"/>
      <c r="BF343" s="216"/>
      <c r="BG343" s="216"/>
      <c r="BH343" s="216"/>
      <c r="BI343" s="216"/>
      <c r="BJ343" s="187"/>
      <c r="BK343" s="187"/>
      <c r="BL343" s="187"/>
      <c r="BM343" s="187"/>
      <c r="BN343" s="187"/>
      <c r="BO343" s="187"/>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c r="EX343"/>
      <c r="EY343"/>
      <c r="EZ343"/>
      <c r="FA343"/>
      <c r="FB343"/>
      <c r="FC343"/>
      <c r="FD343"/>
      <c r="FE343"/>
      <c r="FF343"/>
      <c r="FG343"/>
      <c r="FH343"/>
      <c r="FI343"/>
      <c r="FJ343"/>
      <c r="FK343"/>
      <c r="FL343"/>
      <c r="FM343"/>
      <c r="FN343"/>
      <c r="FO343"/>
      <c r="FP343"/>
      <c r="FQ343"/>
      <c r="FR343"/>
      <c r="FS343"/>
      <c r="FT343"/>
      <c r="FU343"/>
      <c r="FV343"/>
      <c r="FW343"/>
      <c r="FX343"/>
      <c r="FY343"/>
      <c r="FZ343"/>
      <c r="GA343"/>
      <c r="GB343"/>
      <c r="GC343"/>
      <c r="GD343"/>
      <c r="GE343"/>
      <c r="GF343"/>
      <c r="GG343"/>
      <c r="GH343"/>
      <c r="GI343"/>
      <c r="GJ343"/>
      <c r="GK343"/>
      <c r="GL343"/>
      <c r="GM343"/>
      <c r="GN343"/>
      <c r="GO343"/>
      <c r="GP343"/>
      <c r="GQ343"/>
      <c r="GR343"/>
      <c r="GS343"/>
      <c r="GT343"/>
      <c r="GU343"/>
      <c r="GV343"/>
      <c r="GW343"/>
      <c r="GX343"/>
      <c r="GY343"/>
      <c r="GZ343"/>
      <c r="HA343"/>
      <c r="HB343"/>
      <c r="HC343"/>
      <c r="HD343"/>
      <c r="HE343"/>
      <c r="HF343"/>
      <c r="HG343"/>
      <c r="HH343"/>
      <c r="HI343"/>
      <c r="HJ343"/>
      <c r="HK343"/>
      <c r="HL343"/>
      <c r="HM343"/>
      <c r="HN343"/>
      <c r="HO343"/>
      <c r="HP343"/>
      <c r="HQ343"/>
      <c r="HR343"/>
      <c r="HS343"/>
      <c r="HT343"/>
      <c r="HU343"/>
      <c r="HV343"/>
      <c r="HW343"/>
      <c r="HX343"/>
      <c r="HY343"/>
      <c r="HZ343"/>
      <c r="IA343"/>
      <c r="IB343"/>
      <c r="IC343"/>
      <c r="ID343"/>
      <c r="IE343"/>
      <c r="IF343"/>
      <c r="IG343"/>
      <c r="IH343"/>
      <c r="II343"/>
      <c r="IJ343"/>
      <c r="IK343"/>
      <c r="IL343"/>
      <c r="IM343"/>
      <c r="IN343"/>
      <c r="IO343"/>
      <c r="IP343"/>
      <c r="IQ343"/>
      <c r="IR343"/>
      <c r="IS343"/>
      <c r="IT343"/>
      <c r="IU343"/>
      <c r="IV343"/>
    </row>
    <row r="344" spans="1:256" s="5" customFormat="1" ht="12.75" customHeight="1" outlineLevel="2">
      <c r="A344" s="9"/>
      <c r="B344" s="9"/>
      <c r="C344" s="26"/>
      <c r="D344" s="682"/>
      <c r="E344" s="86">
        <v>5</v>
      </c>
      <c r="F344" s="27"/>
      <c r="G344" s="208"/>
      <c r="H344" s="150"/>
      <c r="I344" s="150"/>
      <c r="J344" s="150"/>
      <c r="K344" s="149"/>
      <c r="L344" s="68">
        <v>0</v>
      </c>
      <c r="M344" s="68">
        <v>0</v>
      </c>
      <c r="N344" s="68">
        <v>0</v>
      </c>
      <c r="O344" s="68">
        <v>0</v>
      </c>
      <c r="P344" s="68">
        <v>0</v>
      </c>
      <c r="Q344" s="68">
        <v>0</v>
      </c>
      <c r="R344" s="68"/>
      <c r="S344" s="103"/>
      <c r="T344" s="103"/>
      <c r="U344" s="103"/>
      <c r="V344" s="103"/>
      <c r="W344" s="103"/>
      <c r="X344" s="103"/>
      <c r="Y344" s="103"/>
      <c r="Z344" s="103"/>
      <c r="AA344" s="216"/>
      <c r="AB344" s="216"/>
      <c r="AC344" s="216"/>
      <c r="AD344" s="216"/>
      <c r="AE344" s="216"/>
      <c r="AF344" s="216"/>
      <c r="AG344" s="216"/>
      <c r="AH344" s="216"/>
      <c r="AI344" s="216"/>
      <c r="AJ344" s="216"/>
      <c r="AK344" s="216"/>
      <c r="AL344" s="216"/>
      <c r="AM344" s="216"/>
      <c r="AN344" s="216"/>
      <c r="AO344" s="216"/>
      <c r="AP344" s="216"/>
      <c r="AQ344" s="216"/>
      <c r="AR344" s="216"/>
      <c r="AS344" s="216"/>
      <c r="AT344" s="216"/>
      <c r="AU344" s="216"/>
      <c r="AV344" s="216"/>
      <c r="AW344" s="216"/>
      <c r="AX344" s="216"/>
      <c r="AY344" s="216"/>
      <c r="AZ344" s="216"/>
      <c r="BA344" s="216"/>
      <c r="BB344" s="216"/>
      <c r="BC344" s="216"/>
      <c r="BD344" s="216"/>
      <c r="BE344" s="216"/>
      <c r="BF344" s="216"/>
      <c r="BG344" s="216"/>
      <c r="BH344" s="216"/>
      <c r="BI344" s="216"/>
      <c r="BJ344" s="187"/>
      <c r="BK344" s="187"/>
      <c r="BL344" s="187"/>
      <c r="BM344" s="187"/>
      <c r="BN344" s="187"/>
      <c r="BO344" s="187"/>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c r="GS344"/>
      <c r="GT344"/>
      <c r="GU344"/>
      <c r="GV344"/>
      <c r="GW344"/>
      <c r="GX344"/>
      <c r="GY344"/>
      <c r="GZ344"/>
      <c r="HA344"/>
      <c r="HB344"/>
      <c r="HC344"/>
      <c r="HD344"/>
      <c r="HE344"/>
      <c r="HF344"/>
      <c r="HG344"/>
      <c r="HH344"/>
      <c r="HI344"/>
      <c r="HJ344"/>
      <c r="HK344"/>
      <c r="HL344"/>
      <c r="HM344"/>
      <c r="HN344"/>
      <c r="HO344"/>
      <c r="HP344"/>
      <c r="HQ344"/>
      <c r="HR344"/>
      <c r="HS344"/>
      <c r="HT344"/>
      <c r="HU344"/>
      <c r="HV344"/>
      <c r="HW344"/>
      <c r="HX344"/>
      <c r="HY344"/>
      <c r="HZ344"/>
      <c r="IA344"/>
      <c r="IB344"/>
      <c r="IC344"/>
      <c r="ID344"/>
      <c r="IE344"/>
      <c r="IF344"/>
      <c r="IG344"/>
      <c r="IH344"/>
      <c r="II344"/>
      <c r="IJ344"/>
      <c r="IK344"/>
      <c r="IL344"/>
      <c r="IM344"/>
      <c r="IN344"/>
      <c r="IO344"/>
      <c r="IP344"/>
      <c r="IQ344"/>
      <c r="IR344"/>
      <c r="IS344"/>
      <c r="IT344"/>
      <c r="IU344"/>
      <c r="IV344"/>
    </row>
    <row r="345" spans="1:256" s="5" customFormat="1" ht="12.75" customHeight="1" outlineLevel="2">
      <c r="A345" s="9"/>
      <c r="B345" s="9"/>
      <c r="C345" s="26"/>
      <c r="D345" s="682"/>
      <c r="E345" s="86">
        <v>6</v>
      </c>
      <c r="F345" s="27"/>
      <c r="G345" s="208"/>
      <c r="H345" s="150"/>
      <c r="I345" s="150"/>
      <c r="J345" s="150"/>
      <c r="K345" s="150"/>
      <c r="L345" s="149"/>
      <c r="M345" s="68">
        <v>0</v>
      </c>
      <c r="N345" s="68">
        <v>0</v>
      </c>
      <c r="O345" s="68">
        <v>0</v>
      </c>
      <c r="P345" s="68">
        <v>0</v>
      </c>
      <c r="Q345" s="68">
        <v>0</v>
      </c>
      <c r="R345" s="68"/>
      <c r="S345" s="103"/>
      <c r="T345" s="103"/>
      <c r="U345" s="103"/>
      <c r="V345" s="103"/>
      <c r="W345" s="103"/>
      <c r="X345" s="103"/>
      <c r="Y345" s="103"/>
      <c r="Z345" s="103"/>
      <c r="AA345" s="216"/>
      <c r="AB345" s="216"/>
      <c r="AC345" s="216"/>
      <c r="AD345" s="216"/>
      <c r="AE345" s="216"/>
      <c r="AF345" s="216"/>
      <c r="AG345" s="216"/>
      <c r="AH345" s="216"/>
      <c r="AI345" s="216"/>
      <c r="AJ345" s="216"/>
      <c r="AK345" s="216"/>
      <c r="AL345" s="216"/>
      <c r="AM345" s="216"/>
      <c r="AN345" s="216"/>
      <c r="AO345" s="216"/>
      <c r="AP345" s="216"/>
      <c r="AQ345" s="216"/>
      <c r="AR345" s="216"/>
      <c r="AS345" s="216"/>
      <c r="AT345" s="216"/>
      <c r="AU345" s="216"/>
      <c r="AV345" s="216"/>
      <c r="AW345" s="216"/>
      <c r="AX345" s="216"/>
      <c r="AY345" s="216"/>
      <c r="AZ345" s="216"/>
      <c r="BA345" s="216"/>
      <c r="BB345" s="216"/>
      <c r="BC345" s="216"/>
      <c r="BD345" s="216"/>
      <c r="BE345" s="216"/>
      <c r="BF345" s="216"/>
      <c r="BG345" s="216"/>
      <c r="BH345" s="216"/>
      <c r="BI345" s="216"/>
      <c r="BJ345" s="187"/>
      <c r="BK345" s="187"/>
      <c r="BL345" s="187"/>
      <c r="BM345" s="187"/>
      <c r="BN345" s="187"/>
      <c r="BO345" s="187"/>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c r="FY345"/>
      <c r="FZ345"/>
      <c r="GA345"/>
      <c r="GB345"/>
      <c r="GC345"/>
      <c r="GD345"/>
      <c r="GE345"/>
      <c r="GF345"/>
      <c r="GG345"/>
      <c r="GH345"/>
      <c r="GI345"/>
      <c r="GJ345"/>
      <c r="GK345"/>
      <c r="GL345"/>
      <c r="GM345"/>
      <c r="GN345"/>
      <c r="GO345"/>
      <c r="GP345"/>
      <c r="GQ345"/>
      <c r="GR345"/>
      <c r="GS345"/>
      <c r="GT345"/>
      <c r="GU345"/>
      <c r="GV345"/>
      <c r="GW345"/>
      <c r="GX345"/>
      <c r="GY345"/>
      <c r="GZ345"/>
      <c r="HA345"/>
      <c r="HB345"/>
      <c r="HC345"/>
      <c r="HD345"/>
      <c r="HE345"/>
      <c r="HF345"/>
      <c r="HG345"/>
      <c r="HH345"/>
      <c r="HI345"/>
      <c r="HJ345"/>
      <c r="HK345"/>
      <c r="HL345"/>
      <c r="HM345"/>
      <c r="HN345"/>
      <c r="HO345"/>
      <c r="HP345"/>
      <c r="HQ345"/>
      <c r="HR345"/>
      <c r="HS345"/>
      <c r="HT345"/>
      <c r="HU345"/>
      <c r="HV345"/>
      <c r="HW345"/>
      <c r="HX345"/>
      <c r="HY345"/>
      <c r="HZ345"/>
      <c r="IA345"/>
      <c r="IB345"/>
      <c r="IC345"/>
      <c r="ID345"/>
      <c r="IE345"/>
      <c r="IF345"/>
      <c r="IG345"/>
      <c r="IH345"/>
      <c r="II345"/>
      <c r="IJ345"/>
      <c r="IK345"/>
      <c r="IL345"/>
      <c r="IM345"/>
      <c r="IN345"/>
      <c r="IO345"/>
      <c r="IP345"/>
      <c r="IQ345"/>
      <c r="IR345"/>
      <c r="IS345"/>
      <c r="IT345"/>
      <c r="IU345"/>
      <c r="IV345"/>
    </row>
    <row r="346" spans="1:256" s="5" customFormat="1" ht="12.75" customHeight="1" outlineLevel="2">
      <c r="A346" s="9"/>
      <c r="B346" s="9"/>
      <c r="C346" s="26"/>
      <c r="D346" s="682"/>
      <c r="E346" s="86">
        <v>7</v>
      </c>
      <c r="F346" s="27"/>
      <c r="G346" s="208"/>
      <c r="H346" s="150"/>
      <c r="I346" s="150"/>
      <c r="J346" s="150"/>
      <c r="K346" s="150"/>
      <c r="L346" s="150"/>
      <c r="M346" s="149"/>
      <c r="N346" s="68">
        <v>0</v>
      </c>
      <c r="O346" s="68">
        <v>0</v>
      </c>
      <c r="P346" s="68">
        <v>0</v>
      </c>
      <c r="Q346" s="68">
        <v>0</v>
      </c>
      <c r="R346" s="68"/>
      <c r="S346" s="103"/>
      <c r="T346" s="103"/>
      <c r="U346" s="103"/>
      <c r="V346" s="103"/>
      <c r="W346" s="103"/>
      <c r="X346" s="103"/>
      <c r="Y346" s="103"/>
      <c r="Z346" s="103"/>
      <c r="AA346" s="216"/>
      <c r="AB346" s="216"/>
      <c r="AC346" s="216"/>
      <c r="AD346" s="216"/>
      <c r="AE346" s="216"/>
      <c r="AF346" s="216"/>
      <c r="AG346" s="216"/>
      <c r="AH346" s="216"/>
      <c r="AI346" s="216"/>
      <c r="AJ346" s="216"/>
      <c r="AK346" s="216"/>
      <c r="AL346" s="216"/>
      <c r="AM346" s="216"/>
      <c r="AN346" s="216"/>
      <c r="AO346" s="216"/>
      <c r="AP346" s="216"/>
      <c r="AQ346" s="216"/>
      <c r="AR346" s="216"/>
      <c r="AS346" s="216"/>
      <c r="AT346" s="216"/>
      <c r="AU346" s="216"/>
      <c r="AV346" s="216"/>
      <c r="AW346" s="216"/>
      <c r="AX346" s="216"/>
      <c r="AY346" s="216"/>
      <c r="AZ346" s="216"/>
      <c r="BA346" s="216"/>
      <c r="BB346" s="216"/>
      <c r="BC346" s="216"/>
      <c r="BD346" s="216"/>
      <c r="BE346" s="216"/>
      <c r="BF346" s="216"/>
      <c r="BG346" s="216"/>
      <c r="BH346" s="216"/>
      <c r="BI346" s="216"/>
      <c r="BJ346" s="187"/>
      <c r="BK346" s="187"/>
      <c r="BL346" s="187"/>
      <c r="BM346" s="187"/>
      <c r="BN346" s="187"/>
      <c r="BO346" s="187"/>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c r="FP346"/>
      <c r="FQ346"/>
      <c r="FR346"/>
      <c r="FS346"/>
      <c r="FT346"/>
      <c r="FU346"/>
      <c r="FV346"/>
      <c r="FW346"/>
      <c r="FX346"/>
      <c r="FY346"/>
      <c r="FZ346"/>
      <c r="GA346"/>
      <c r="GB346"/>
      <c r="GC346"/>
      <c r="GD346"/>
      <c r="GE346"/>
      <c r="GF346"/>
      <c r="GG346"/>
      <c r="GH346"/>
      <c r="GI346"/>
      <c r="GJ346"/>
      <c r="GK346"/>
      <c r="GL346"/>
      <c r="GM346"/>
      <c r="GN346"/>
      <c r="GO346"/>
      <c r="GP346"/>
      <c r="GQ346"/>
      <c r="GR346"/>
      <c r="GS346"/>
      <c r="GT346"/>
      <c r="GU346"/>
      <c r="GV346"/>
      <c r="GW346"/>
      <c r="GX346"/>
      <c r="GY346"/>
      <c r="GZ346"/>
      <c r="HA346"/>
      <c r="HB346"/>
      <c r="HC346"/>
      <c r="HD346"/>
      <c r="HE346"/>
      <c r="HF346"/>
      <c r="HG346"/>
      <c r="HH346"/>
      <c r="HI346"/>
      <c r="HJ346"/>
      <c r="HK346"/>
      <c r="HL346"/>
      <c r="HM346"/>
      <c r="HN346"/>
      <c r="HO346"/>
      <c r="HP346"/>
      <c r="HQ346"/>
      <c r="HR346"/>
      <c r="HS346"/>
      <c r="HT346"/>
      <c r="HU346"/>
      <c r="HV346"/>
      <c r="HW346"/>
      <c r="HX346"/>
      <c r="HY346"/>
      <c r="HZ346"/>
      <c r="IA346"/>
      <c r="IB346"/>
      <c r="IC346"/>
      <c r="ID346"/>
      <c r="IE346"/>
      <c r="IF346"/>
      <c r="IG346"/>
      <c r="IH346"/>
      <c r="II346"/>
      <c r="IJ346"/>
      <c r="IK346"/>
      <c r="IL346"/>
      <c r="IM346"/>
      <c r="IN346"/>
      <c r="IO346"/>
      <c r="IP346"/>
      <c r="IQ346"/>
      <c r="IR346"/>
      <c r="IS346"/>
      <c r="IT346"/>
      <c r="IU346"/>
      <c r="IV346"/>
    </row>
    <row r="347" spans="1:256" s="5" customFormat="1" ht="12.75" customHeight="1" outlineLevel="2">
      <c r="A347" s="9"/>
      <c r="B347" s="9"/>
      <c r="C347" s="26"/>
      <c r="D347" s="682"/>
      <c r="E347" s="86">
        <v>8</v>
      </c>
      <c r="F347" s="27"/>
      <c r="G347" s="208"/>
      <c r="H347" s="150"/>
      <c r="I347" s="150"/>
      <c r="J347" s="150"/>
      <c r="K347" s="150"/>
      <c r="L347" s="150"/>
      <c r="M347" s="150"/>
      <c r="N347" s="149"/>
      <c r="O347" s="68">
        <v>0</v>
      </c>
      <c r="P347" s="68">
        <v>0</v>
      </c>
      <c r="Q347" s="68">
        <v>0</v>
      </c>
      <c r="R347" s="68"/>
      <c r="S347" s="103"/>
      <c r="T347" s="103"/>
      <c r="U347" s="103"/>
      <c r="V347" s="103"/>
      <c r="W347" s="103"/>
      <c r="X347" s="103"/>
      <c r="Y347" s="103"/>
      <c r="Z347" s="103"/>
      <c r="AA347" s="216"/>
      <c r="AB347" s="216"/>
      <c r="AC347" s="216"/>
      <c r="AD347" s="216"/>
      <c r="AE347" s="216"/>
      <c r="AF347" s="216"/>
      <c r="AG347" s="216"/>
      <c r="AH347" s="216"/>
      <c r="AI347" s="216"/>
      <c r="AJ347" s="216"/>
      <c r="AK347" s="216"/>
      <c r="AL347" s="216"/>
      <c r="AM347" s="216"/>
      <c r="AN347" s="216"/>
      <c r="AO347" s="216"/>
      <c r="AP347" s="216"/>
      <c r="AQ347" s="216"/>
      <c r="AR347" s="216"/>
      <c r="AS347" s="216"/>
      <c r="AT347" s="216"/>
      <c r="AU347" s="216"/>
      <c r="AV347" s="216"/>
      <c r="AW347" s="216"/>
      <c r="AX347" s="216"/>
      <c r="AY347" s="216"/>
      <c r="AZ347" s="216"/>
      <c r="BA347" s="216"/>
      <c r="BB347" s="216"/>
      <c r="BC347" s="216"/>
      <c r="BD347" s="216"/>
      <c r="BE347" s="216"/>
      <c r="BF347" s="216"/>
      <c r="BG347" s="216"/>
      <c r="BH347" s="216"/>
      <c r="BI347" s="216"/>
      <c r="BJ347" s="187"/>
      <c r="BK347" s="187"/>
      <c r="BL347" s="187"/>
      <c r="BM347" s="187"/>
      <c r="BN347" s="187"/>
      <c r="BO347" s="18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c r="EY347"/>
      <c r="EZ347"/>
      <c r="FA347"/>
      <c r="FB347"/>
      <c r="FC347"/>
      <c r="FD347"/>
      <c r="FE347"/>
      <c r="FF347"/>
      <c r="FG347"/>
      <c r="FH347"/>
      <c r="FI347"/>
      <c r="FJ347"/>
      <c r="FK347"/>
      <c r="FL347"/>
      <c r="FM347"/>
      <c r="FN347"/>
      <c r="FO347"/>
      <c r="FP347"/>
      <c r="FQ347"/>
      <c r="FR347"/>
      <c r="FS347"/>
      <c r="FT347"/>
      <c r="FU347"/>
      <c r="FV347"/>
      <c r="FW347"/>
      <c r="FX347"/>
      <c r="FY347"/>
      <c r="FZ347"/>
      <c r="GA347"/>
      <c r="GB347"/>
      <c r="GC347"/>
      <c r="GD347"/>
      <c r="GE347"/>
      <c r="GF347"/>
      <c r="GG347"/>
      <c r="GH347"/>
      <c r="GI347"/>
      <c r="GJ347"/>
      <c r="GK347"/>
      <c r="GL347"/>
      <c r="GM347"/>
      <c r="GN347"/>
      <c r="GO347"/>
      <c r="GP347"/>
      <c r="GQ347"/>
      <c r="GR347"/>
      <c r="GS347"/>
      <c r="GT347"/>
      <c r="GU347"/>
      <c r="GV347"/>
      <c r="GW347"/>
      <c r="GX347"/>
      <c r="GY347"/>
      <c r="GZ347"/>
      <c r="HA347"/>
      <c r="HB347"/>
      <c r="HC347"/>
      <c r="HD347"/>
      <c r="HE347"/>
      <c r="HF347"/>
      <c r="HG347"/>
      <c r="HH347"/>
      <c r="HI347"/>
      <c r="HJ347"/>
      <c r="HK347"/>
      <c r="HL347"/>
      <c r="HM347"/>
      <c r="HN347"/>
      <c r="HO347"/>
      <c r="HP347"/>
      <c r="HQ347"/>
      <c r="HR347"/>
      <c r="HS347"/>
      <c r="HT347"/>
      <c r="HU347"/>
      <c r="HV347"/>
      <c r="HW347"/>
      <c r="HX347"/>
      <c r="HY347"/>
      <c r="HZ347"/>
      <c r="IA347"/>
      <c r="IB347"/>
      <c r="IC347"/>
      <c r="ID347"/>
      <c r="IE347"/>
      <c r="IF347"/>
      <c r="IG347"/>
      <c r="IH347"/>
      <c r="II347"/>
      <c r="IJ347"/>
      <c r="IK347"/>
      <c r="IL347"/>
      <c r="IM347"/>
      <c r="IN347"/>
      <c r="IO347"/>
      <c r="IP347"/>
      <c r="IQ347"/>
      <c r="IR347"/>
      <c r="IS347"/>
      <c r="IT347"/>
      <c r="IU347"/>
      <c r="IV347"/>
    </row>
    <row r="348" spans="1:256" s="5" customFormat="1" ht="12.75" customHeight="1" outlineLevel="2">
      <c r="A348" s="9"/>
      <c r="B348" s="9"/>
      <c r="C348" s="26"/>
      <c r="D348" s="682"/>
      <c r="E348" s="86">
        <v>9</v>
      </c>
      <c r="F348" s="27"/>
      <c r="G348" s="208"/>
      <c r="H348" s="150"/>
      <c r="I348" s="150"/>
      <c r="J348" s="150"/>
      <c r="K348" s="150"/>
      <c r="L348" s="150"/>
      <c r="M348" s="150"/>
      <c r="N348" s="150"/>
      <c r="O348" s="149"/>
      <c r="P348" s="68">
        <v>0</v>
      </c>
      <c r="Q348" s="68">
        <v>0</v>
      </c>
      <c r="R348" s="68"/>
      <c r="S348" s="103"/>
      <c r="T348" s="103"/>
      <c r="U348" s="103"/>
      <c r="V348" s="103"/>
      <c r="W348" s="103"/>
      <c r="X348" s="103"/>
      <c r="Y348" s="103"/>
      <c r="Z348" s="103"/>
      <c r="AA348" s="216"/>
      <c r="AB348" s="216"/>
      <c r="AC348" s="216"/>
      <c r="AD348" s="216"/>
      <c r="AE348" s="216"/>
      <c r="AF348" s="216"/>
      <c r="AG348" s="216"/>
      <c r="AH348" s="216"/>
      <c r="AI348" s="216"/>
      <c r="AJ348" s="216"/>
      <c r="AK348" s="216"/>
      <c r="AL348" s="216"/>
      <c r="AM348" s="216"/>
      <c r="AN348" s="216"/>
      <c r="AO348" s="216"/>
      <c r="AP348" s="216"/>
      <c r="AQ348" s="216"/>
      <c r="AR348" s="216"/>
      <c r="AS348" s="216"/>
      <c r="AT348" s="216"/>
      <c r="AU348" s="216"/>
      <c r="AV348" s="216"/>
      <c r="AW348" s="216"/>
      <c r="AX348" s="216"/>
      <c r="AY348" s="216"/>
      <c r="AZ348" s="216"/>
      <c r="BA348" s="216"/>
      <c r="BB348" s="216"/>
      <c r="BC348" s="216"/>
      <c r="BD348" s="216"/>
      <c r="BE348" s="216"/>
      <c r="BF348" s="216"/>
      <c r="BG348" s="216"/>
      <c r="BH348" s="216"/>
      <c r="BI348" s="216"/>
      <c r="BJ348" s="187"/>
      <c r="BK348" s="187"/>
      <c r="BL348" s="187"/>
      <c r="BM348" s="187"/>
      <c r="BN348" s="187"/>
      <c r="BO348" s="187"/>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c r="FS348"/>
      <c r="FT348"/>
      <c r="FU348"/>
      <c r="FV348"/>
      <c r="FW348"/>
      <c r="FX348"/>
      <c r="FY348"/>
      <c r="FZ348"/>
      <c r="GA348"/>
      <c r="GB348"/>
      <c r="GC348"/>
      <c r="GD348"/>
      <c r="GE348"/>
      <c r="GF348"/>
      <c r="GG348"/>
      <c r="GH348"/>
      <c r="GI348"/>
      <c r="GJ348"/>
      <c r="GK348"/>
      <c r="GL348"/>
      <c r="GM348"/>
      <c r="GN348"/>
      <c r="GO348"/>
      <c r="GP348"/>
      <c r="GQ348"/>
      <c r="GR348"/>
      <c r="GS348"/>
      <c r="GT348"/>
      <c r="GU348"/>
      <c r="GV348"/>
      <c r="GW348"/>
      <c r="GX348"/>
      <c r="GY348"/>
      <c r="GZ348"/>
      <c r="HA348"/>
      <c r="HB348"/>
      <c r="HC348"/>
      <c r="HD348"/>
      <c r="HE348"/>
      <c r="HF348"/>
      <c r="HG348"/>
      <c r="HH348"/>
      <c r="HI348"/>
      <c r="HJ348"/>
      <c r="HK348"/>
      <c r="HL348"/>
      <c r="HM348"/>
      <c r="HN348"/>
      <c r="HO348"/>
      <c r="HP348"/>
      <c r="HQ348"/>
      <c r="HR348"/>
      <c r="HS348"/>
      <c r="HT348"/>
      <c r="HU348"/>
      <c r="HV348"/>
      <c r="HW348"/>
      <c r="HX348"/>
      <c r="HY348"/>
      <c r="HZ348"/>
      <c r="IA348"/>
      <c r="IB348"/>
      <c r="IC348"/>
      <c r="ID348"/>
      <c r="IE348"/>
      <c r="IF348"/>
      <c r="IG348"/>
      <c r="IH348"/>
      <c r="II348"/>
      <c r="IJ348"/>
      <c r="IK348"/>
      <c r="IL348"/>
      <c r="IM348"/>
      <c r="IN348"/>
      <c r="IO348"/>
      <c r="IP348"/>
      <c r="IQ348"/>
      <c r="IR348"/>
      <c r="IS348"/>
      <c r="IT348"/>
      <c r="IU348"/>
      <c r="IV348"/>
    </row>
    <row r="349" spans="1:256" s="5" customFormat="1" ht="12.75" customHeight="1" outlineLevel="2">
      <c r="A349" s="9"/>
      <c r="B349" s="9"/>
      <c r="C349" s="26"/>
      <c r="D349" s="682"/>
      <c r="E349" s="86">
        <v>10</v>
      </c>
      <c r="F349" s="27"/>
      <c r="G349" s="208"/>
      <c r="H349" s="150"/>
      <c r="I349" s="150"/>
      <c r="J349" s="150"/>
      <c r="K349" s="150"/>
      <c r="L349" s="150"/>
      <c r="M349" s="150"/>
      <c r="N349" s="150"/>
      <c r="O349" s="150"/>
      <c r="P349" s="149"/>
      <c r="Q349" s="68">
        <v>0</v>
      </c>
      <c r="R349" s="68"/>
      <c r="S349" s="103"/>
      <c r="T349" s="103"/>
      <c r="U349" s="103"/>
      <c r="V349" s="103"/>
      <c r="W349" s="103"/>
      <c r="X349" s="103"/>
      <c r="Y349" s="103"/>
      <c r="Z349" s="103"/>
      <c r="AA349" s="216"/>
      <c r="AB349" s="216"/>
      <c r="AC349" s="216"/>
      <c r="AD349" s="216"/>
      <c r="AE349" s="216"/>
      <c r="AF349" s="216"/>
      <c r="AG349" s="216"/>
      <c r="AH349" s="216"/>
      <c r="AI349" s="216"/>
      <c r="AJ349" s="216"/>
      <c r="AK349" s="216"/>
      <c r="AL349" s="216"/>
      <c r="AM349" s="216"/>
      <c r="AN349" s="216"/>
      <c r="AO349" s="216"/>
      <c r="AP349" s="216"/>
      <c r="AQ349" s="216"/>
      <c r="AR349" s="216"/>
      <c r="AS349" s="216"/>
      <c r="AT349" s="216"/>
      <c r="AU349" s="216"/>
      <c r="AV349" s="216"/>
      <c r="AW349" s="216"/>
      <c r="AX349" s="216"/>
      <c r="AY349" s="216"/>
      <c r="AZ349" s="216"/>
      <c r="BA349" s="216"/>
      <c r="BB349" s="216"/>
      <c r="BC349" s="216"/>
      <c r="BD349" s="216"/>
      <c r="BE349" s="216"/>
      <c r="BF349" s="216"/>
      <c r="BG349" s="216"/>
      <c r="BH349" s="216"/>
      <c r="BI349" s="216"/>
      <c r="BJ349" s="187"/>
      <c r="BK349" s="187"/>
      <c r="BL349" s="187"/>
      <c r="BM349" s="187"/>
      <c r="BN349" s="187"/>
      <c r="BO349" s="187"/>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c r="EY349"/>
      <c r="EZ349"/>
      <c r="FA349"/>
      <c r="FB349"/>
      <c r="FC349"/>
      <c r="FD349"/>
      <c r="FE349"/>
      <c r="FF349"/>
      <c r="FG349"/>
      <c r="FH349"/>
      <c r="FI349"/>
      <c r="FJ349"/>
      <c r="FK349"/>
      <c r="FL349"/>
      <c r="FM349"/>
      <c r="FN349"/>
      <c r="FO349"/>
      <c r="FP349"/>
      <c r="FQ349"/>
      <c r="FR349"/>
      <c r="FS349"/>
      <c r="FT349"/>
      <c r="FU349"/>
      <c r="FV349"/>
      <c r="FW349"/>
      <c r="FX349"/>
      <c r="FY349"/>
      <c r="FZ349"/>
      <c r="GA349"/>
      <c r="GB349"/>
      <c r="GC349"/>
      <c r="GD349"/>
      <c r="GE349"/>
      <c r="GF349"/>
      <c r="GG349"/>
      <c r="GH349"/>
      <c r="GI349"/>
      <c r="GJ349"/>
      <c r="GK349"/>
      <c r="GL349"/>
      <c r="GM349"/>
      <c r="GN349"/>
      <c r="GO349"/>
      <c r="GP349"/>
      <c r="GQ349"/>
      <c r="GR349"/>
      <c r="GS349"/>
      <c r="GT349"/>
      <c r="GU349"/>
      <c r="GV349"/>
      <c r="GW349"/>
      <c r="GX349"/>
      <c r="GY349"/>
      <c r="GZ349"/>
      <c r="HA349"/>
      <c r="HB349"/>
      <c r="HC349"/>
      <c r="HD349"/>
      <c r="HE349"/>
      <c r="HF349"/>
      <c r="HG349"/>
      <c r="HH349"/>
      <c r="HI349"/>
      <c r="HJ349"/>
      <c r="HK349"/>
      <c r="HL349"/>
      <c r="HM349"/>
      <c r="HN349"/>
      <c r="HO349"/>
      <c r="HP349"/>
      <c r="HQ349"/>
      <c r="HR349"/>
      <c r="HS349"/>
      <c r="HT349"/>
      <c r="HU349"/>
      <c r="HV349"/>
      <c r="HW349"/>
      <c r="HX349"/>
      <c r="HY349"/>
      <c r="HZ349"/>
      <c r="IA349"/>
      <c r="IB349"/>
      <c r="IC349"/>
      <c r="ID349"/>
      <c r="IE349"/>
      <c r="IF349"/>
      <c r="IG349"/>
      <c r="IH349"/>
      <c r="II349"/>
      <c r="IJ349"/>
      <c r="IK349"/>
      <c r="IL349"/>
      <c r="IM349"/>
      <c r="IN349"/>
      <c r="IO349"/>
      <c r="IP349"/>
      <c r="IQ349"/>
      <c r="IR349"/>
      <c r="IS349"/>
      <c r="IT349"/>
      <c r="IU349"/>
      <c r="IV349"/>
    </row>
    <row r="350" spans="1:256" s="5" customFormat="1" ht="12.75" customHeight="1" outlineLevel="2">
      <c r="A350" s="9"/>
      <c r="B350" s="9"/>
      <c r="C350" s="26"/>
      <c r="D350" s="682"/>
      <c r="E350" s="87">
        <v>11</v>
      </c>
      <c r="F350" s="27"/>
      <c r="G350" s="208"/>
      <c r="H350" s="150"/>
      <c r="I350" s="150"/>
      <c r="J350" s="150"/>
      <c r="K350" s="150"/>
      <c r="L350" s="150"/>
      <c r="M350" s="150"/>
      <c r="N350" s="150"/>
      <c r="O350" s="150"/>
      <c r="P350" s="189"/>
      <c r="Q350" s="149"/>
      <c r="R350" s="68"/>
      <c r="S350" s="103"/>
      <c r="T350" s="103"/>
      <c r="U350" s="103"/>
      <c r="V350" s="103"/>
      <c r="W350" s="103"/>
      <c r="X350" s="103"/>
      <c r="Y350" s="103"/>
      <c r="Z350" s="103"/>
      <c r="AA350" s="216"/>
      <c r="AB350" s="216"/>
      <c r="AC350" s="216"/>
      <c r="AD350" s="216"/>
      <c r="AE350" s="216"/>
      <c r="AF350" s="216"/>
      <c r="AG350" s="216"/>
      <c r="AH350" s="216"/>
      <c r="AI350" s="216"/>
      <c r="AJ350" s="216"/>
      <c r="AK350" s="216"/>
      <c r="AL350" s="216"/>
      <c r="AM350" s="216"/>
      <c r="AN350" s="216"/>
      <c r="AO350" s="216"/>
      <c r="AP350" s="216"/>
      <c r="AQ350" s="216"/>
      <c r="AR350" s="216"/>
      <c r="AS350" s="216"/>
      <c r="AT350" s="216"/>
      <c r="AU350" s="216"/>
      <c r="AV350" s="216"/>
      <c r="AW350" s="216"/>
      <c r="AX350" s="216"/>
      <c r="AY350" s="216"/>
      <c r="AZ350" s="216"/>
      <c r="BA350" s="216"/>
      <c r="BB350" s="216"/>
      <c r="BC350" s="216"/>
      <c r="BD350" s="216"/>
      <c r="BE350" s="216"/>
      <c r="BF350" s="216"/>
      <c r="BG350" s="216"/>
      <c r="BH350" s="216"/>
      <c r="BI350" s="216"/>
      <c r="BJ350" s="187"/>
      <c r="BK350" s="187"/>
      <c r="BL350" s="187"/>
      <c r="BM350" s="187"/>
      <c r="BN350" s="187"/>
      <c r="BO350" s="187"/>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c r="EY350"/>
      <c r="EZ350"/>
      <c r="FA350"/>
      <c r="FB350"/>
      <c r="FC350"/>
      <c r="FD350"/>
      <c r="FE350"/>
      <c r="FF350"/>
      <c r="FG350"/>
      <c r="FH350"/>
      <c r="FI350"/>
      <c r="FJ350"/>
      <c r="FK350"/>
      <c r="FL350"/>
      <c r="FM350"/>
      <c r="FN350"/>
      <c r="FO350"/>
      <c r="FP350"/>
      <c r="FQ350"/>
      <c r="FR350"/>
      <c r="FS350"/>
      <c r="FT350"/>
      <c r="FU350"/>
      <c r="FV350"/>
      <c r="FW350"/>
      <c r="FX350"/>
      <c r="FY350"/>
      <c r="FZ350"/>
      <c r="GA350"/>
      <c r="GB350"/>
      <c r="GC350"/>
      <c r="GD350"/>
      <c r="GE350"/>
      <c r="GF350"/>
      <c r="GG350"/>
      <c r="GH350"/>
      <c r="GI350"/>
      <c r="GJ350"/>
      <c r="GK350"/>
      <c r="GL350"/>
      <c r="GM350"/>
      <c r="GN350"/>
      <c r="GO350"/>
      <c r="GP350"/>
      <c r="GQ350"/>
      <c r="GR350"/>
      <c r="GS350"/>
      <c r="GT350"/>
      <c r="GU350"/>
      <c r="GV350"/>
      <c r="GW350"/>
      <c r="GX350"/>
      <c r="GY350"/>
      <c r="GZ350"/>
      <c r="HA350"/>
      <c r="HB350"/>
      <c r="HC350"/>
      <c r="HD350"/>
      <c r="HE350"/>
      <c r="HF350"/>
      <c r="HG350"/>
      <c r="HH350"/>
      <c r="HI350"/>
      <c r="HJ350"/>
      <c r="HK350"/>
      <c r="HL350"/>
      <c r="HM350"/>
      <c r="HN350"/>
      <c r="HO350"/>
      <c r="HP350"/>
      <c r="HQ350"/>
      <c r="HR350"/>
      <c r="HS350"/>
      <c r="HT350"/>
      <c r="HU350"/>
      <c r="HV350"/>
      <c r="HW350"/>
      <c r="HX350"/>
      <c r="HY350"/>
      <c r="HZ350"/>
      <c r="IA350"/>
      <c r="IB350"/>
      <c r="IC350"/>
      <c r="ID350"/>
      <c r="IE350"/>
      <c r="IF350"/>
      <c r="IG350"/>
      <c r="IH350"/>
      <c r="II350"/>
      <c r="IJ350"/>
      <c r="IK350"/>
      <c r="IL350"/>
      <c r="IM350"/>
      <c r="IN350"/>
      <c r="IO350"/>
      <c r="IP350"/>
      <c r="IQ350"/>
      <c r="IR350"/>
      <c r="IS350"/>
      <c r="IT350"/>
      <c r="IU350"/>
      <c r="IV350"/>
    </row>
    <row r="351" spans="1:256" s="5" customFormat="1" outlineLevel="1">
      <c r="A351" s="9"/>
      <c r="B351" s="9"/>
      <c r="C351" s="26">
        <v>0</v>
      </c>
      <c r="D351" s="9"/>
      <c r="E351" s="9"/>
      <c r="F351" s="23"/>
      <c r="G351" s="209">
        <v>0</v>
      </c>
      <c r="H351" s="166">
        <v>0</v>
      </c>
      <c r="I351" s="166">
        <v>0</v>
      </c>
      <c r="J351" s="166">
        <v>0</v>
      </c>
      <c r="K351" s="166">
        <v>0</v>
      </c>
      <c r="L351" s="166">
        <v>0</v>
      </c>
      <c r="M351" s="166">
        <v>0</v>
      </c>
      <c r="N351" s="166">
        <v>0</v>
      </c>
      <c r="O351" s="166">
        <v>0</v>
      </c>
      <c r="P351" s="166">
        <v>0</v>
      </c>
      <c r="Q351" s="166">
        <v>0</v>
      </c>
      <c r="R351" s="64"/>
      <c r="S351" s="102"/>
      <c r="T351" s="102"/>
      <c r="U351" s="102"/>
      <c r="V351" s="102"/>
      <c r="W351" s="102"/>
      <c r="X351" s="102"/>
      <c r="Y351" s="102"/>
      <c r="Z351" s="102"/>
      <c r="AA351" s="217"/>
      <c r="AB351" s="217"/>
      <c r="AC351" s="217"/>
      <c r="AD351" s="217"/>
      <c r="AE351" s="217"/>
      <c r="AF351" s="217"/>
      <c r="AG351" s="217"/>
      <c r="AH351" s="217"/>
      <c r="AI351" s="217"/>
      <c r="AJ351" s="217"/>
      <c r="AK351" s="217"/>
      <c r="AL351" s="217"/>
      <c r="AM351" s="217"/>
      <c r="AN351" s="217"/>
      <c r="AO351" s="217"/>
      <c r="AP351" s="217"/>
      <c r="AQ351" s="217"/>
      <c r="AR351" s="217"/>
      <c r="AS351" s="217"/>
      <c r="AT351" s="217"/>
      <c r="AU351" s="217"/>
      <c r="AV351" s="217"/>
      <c r="AW351" s="217"/>
      <c r="AX351" s="217"/>
      <c r="AY351" s="217"/>
      <c r="AZ351" s="217"/>
      <c r="BA351" s="217"/>
      <c r="BB351" s="217"/>
      <c r="BC351" s="217"/>
      <c r="BD351" s="217"/>
      <c r="BE351" s="217"/>
      <c r="BF351" s="217"/>
      <c r="BG351" s="217"/>
      <c r="BH351" s="217"/>
      <c r="BI351" s="217"/>
      <c r="BJ351" s="187"/>
      <c r="BK351" s="187"/>
      <c r="BL351" s="187"/>
      <c r="BM351" s="187"/>
      <c r="BN351" s="187"/>
      <c r="BO351" s="187"/>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c r="EN351"/>
      <c r="EO351"/>
      <c r="EP351"/>
      <c r="EQ351"/>
      <c r="ER351"/>
      <c r="ES351"/>
      <c r="ET351"/>
      <c r="EU351"/>
      <c r="EV351"/>
      <c r="EW351"/>
      <c r="EX351"/>
      <c r="EY351"/>
      <c r="EZ351"/>
      <c r="FA351"/>
      <c r="FB351"/>
      <c r="FC351"/>
      <c r="FD351"/>
      <c r="FE351"/>
      <c r="FF351"/>
      <c r="FG351"/>
      <c r="FH351"/>
      <c r="FI351"/>
      <c r="FJ351"/>
      <c r="FK351"/>
      <c r="FL351"/>
      <c r="FM351"/>
      <c r="FN351"/>
      <c r="FO351"/>
      <c r="FP351"/>
      <c r="FQ351"/>
      <c r="FR351"/>
      <c r="FS351"/>
      <c r="FT351"/>
      <c r="FU351"/>
      <c r="FV351"/>
      <c r="FW351"/>
      <c r="FX351"/>
      <c r="FY351"/>
      <c r="FZ351"/>
      <c r="GA351"/>
      <c r="GB351"/>
      <c r="GC351"/>
      <c r="GD351"/>
      <c r="GE351"/>
      <c r="GF351"/>
      <c r="GG351"/>
      <c r="GH351"/>
      <c r="GI351"/>
      <c r="GJ351"/>
      <c r="GK351"/>
      <c r="GL351"/>
      <c r="GM351"/>
      <c r="GN351"/>
      <c r="GO351"/>
      <c r="GP351"/>
      <c r="GQ351"/>
      <c r="GR351"/>
      <c r="GS351"/>
      <c r="GT351"/>
      <c r="GU351"/>
      <c r="GV351"/>
      <c r="GW351"/>
      <c r="GX351"/>
      <c r="GY351"/>
      <c r="GZ351"/>
      <c r="HA351"/>
      <c r="HB351"/>
      <c r="HC351"/>
      <c r="HD351"/>
      <c r="HE351"/>
      <c r="HF351"/>
      <c r="HG351"/>
      <c r="HH351"/>
      <c r="HI351"/>
      <c r="HJ351"/>
      <c r="HK351"/>
      <c r="HL351"/>
      <c r="HM351"/>
      <c r="HN351"/>
      <c r="HO351"/>
      <c r="HP351"/>
      <c r="HQ351"/>
      <c r="HR351"/>
      <c r="HS351"/>
      <c r="HT351"/>
      <c r="HU351"/>
      <c r="HV351"/>
      <c r="HW351"/>
      <c r="HX351"/>
      <c r="HY351"/>
      <c r="HZ351"/>
      <c r="IA351"/>
      <c r="IB351"/>
      <c r="IC351"/>
      <c r="ID351"/>
      <c r="IE351"/>
      <c r="IF351"/>
      <c r="IG351"/>
      <c r="IH351"/>
      <c r="II351"/>
      <c r="IJ351"/>
      <c r="IK351"/>
      <c r="IL351"/>
      <c r="IM351"/>
      <c r="IN351"/>
      <c r="IO351"/>
      <c r="IP351"/>
      <c r="IQ351"/>
      <c r="IR351"/>
      <c r="IS351"/>
      <c r="IT351"/>
      <c r="IU351"/>
      <c r="IV351"/>
    </row>
    <row r="352" spans="1:256" s="5" customFormat="1" ht="12.75" customHeight="1" outlineLevel="2">
      <c r="A352" s="9"/>
      <c r="B352" s="188">
        <v>0</v>
      </c>
      <c r="C352" s="33"/>
      <c r="D352" s="34" t="s">
        <v>67</v>
      </c>
      <c r="E352" s="33"/>
      <c r="F352" s="35"/>
      <c r="G352" s="205">
        <v>0</v>
      </c>
      <c r="H352" s="67">
        <v>0</v>
      </c>
      <c r="I352" s="67">
        <v>0</v>
      </c>
      <c r="J352" s="67">
        <v>0</v>
      </c>
      <c r="K352" s="67">
        <v>0</v>
      </c>
      <c r="L352" s="67">
        <v>0</v>
      </c>
      <c r="M352" s="67">
        <v>0</v>
      </c>
      <c r="N352" s="67">
        <v>0</v>
      </c>
      <c r="O352" s="67">
        <v>0</v>
      </c>
      <c r="P352" s="67">
        <v>0</v>
      </c>
      <c r="Q352" s="67">
        <v>0</v>
      </c>
      <c r="R352" s="67"/>
      <c r="S352" s="103"/>
      <c r="T352" s="103"/>
      <c r="U352" s="103"/>
      <c r="V352" s="103"/>
      <c r="W352" s="103"/>
      <c r="X352" s="103"/>
      <c r="Y352" s="103"/>
      <c r="Z352" s="103"/>
      <c r="AA352" s="216"/>
      <c r="AB352" s="216"/>
      <c r="AC352" s="216"/>
      <c r="AD352" s="216"/>
      <c r="AE352" s="216"/>
      <c r="AF352" s="216"/>
      <c r="AG352" s="216"/>
      <c r="AH352" s="216"/>
      <c r="AI352" s="216"/>
      <c r="AJ352" s="216"/>
      <c r="AK352" s="216"/>
      <c r="AL352" s="216"/>
      <c r="AM352" s="216"/>
      <c r="AN352" s="216"/>
      <c r="AO352" s="216"/>
      <c r="AP352" s="216"/>
      <c r="AQ352" s="216"/>
      <c r="AR352" s="216"/>
      <c r="AS352" s="216"/>
      <c r="AT352" s="216"/>
      <c r="AU352" s="216"/>
      <c r="AV352" s="216"/>
      <c r="AW352" s="216"/>
      <c r="AX352" s="216"/>
      <c r="AY352" s="216"/>
      <c r="AZ352" s="216"/>
      <c r="BA352" s="216"/>
      <c r="BB352" s="216"/>
      <c r="BC352" s="216"/>
      <c r="BD352" s="216"/>
      <c r="BE352" s="216"/>
      <c r="BF352" s="216"/>
      <c r="BG352" s="216"/>
      <c r="BH352" s="216"/>
      <c r="BI352" s="216"/>
      <c r="BJ352" s="187"/>
      <c r="BK352" s="187"/>
      <c r="BL352" s="187"/>
      <c r="BM352" s="187"/>
      <c r="BN352" s="187"/>
      <c r="BO352" s="187"/>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c r="FP352"/>
      <c r="FQ352"/>
      <c r="FR352"/>
      <c r="FS352"/>
      <c r="FT352"/>
      <c r="FU352"/>
      <c r="FV352"/>
      <c r="FW352"/>
      <c r="FX352"/>
      <c r="FY352"/>
      <c r="FZ352"/>
      <c r="GA352"/>
      <c r="GB352"/>
      <c r="GC352"/>
      <c r="GD352"/>
      <c r="GE352"/>
      <c r="GF352"/>
      <c r="GG352"/>
      <c r="GH352"/>
      <c r="GI352"/>
      <c r="GJ352"/>
      <c r="GK352"/>
      <c r="GL352"/>
      <c r="GM352"/>
      <c r="GN352"/>
      <c r="GO352"/>
      <c r="GP352"/>
      <c r="GQ352"/>
      <c r="GR352"/>
      <c r="GS352"/>
      <c r="GT352"/>
      <c r="GU352"/>
      <c r="GV352"/>
      <c r="GW352"/>
      <c r="GX352"/>
      <c r="GY352"/>
      <c r="GZ352"/>
      <c r="HA352"/>
      <c r="HB352"/>
      <c r="HC352"/>
      <c r="HD352"/>
      <c r="HE352"/>
      <c r="HF352"/>
      <c r="HG352"/>
      <c r="HH352"/>
      <c r="HI352"/>
      <c r="HJ352"/>
      <c r="HK352"/>
      <c r="HL352"/>
      <c r="HM352"/>
      <c r="HN352"/>
      <c r="HO352"/>
      <c r="HP352"/>
      <c r="HQ352"/>
      <c r="HR352"/>
      <c r="HS352"/>
      <c r="HT352"/>
      <c r="HU352"/>
      <c r="HV352"/>
      <c r="HW352"/>
      <c r="HX352"/>
      <c r="HY352"/>
      <c r="HZ352"/>
      <c r="IA352"/>
      <c r="IB352"/>
      <c r="IC352"/>
      <c r="ID352"/>
      <c r="IE352"/>
      <c r="IF352"/>
      <c r="IG352"/>
      <c r="IH352"/>
      <c r="II352"/>
      <c r="IJ352"/>
      <c r="IK352"/>
      <c r="IL352"/>
      <c r="IM352"/>
      <c r="IN352"/>
      <c r="IO352"/>
      <c r="IP352"/>
      <c r="IQ352"/>
      <c r="IR352"/>
      <c r="IS352"/>
      <c r="IT352"/>
      <c r="IU352"/>
      <c r="IV352"/>
    </row>
    <row r="353" spans="1:256" s="5" customFormat="1" ht="12.75" customHeight="1" outlineLevel="2">
      <c r="A353" s="9"/>
      <c r="B353" s="9"/>
      <c r="C353" s="26"/>
      <c r="D353" s="681" t="s">
        <v>84</v>
      </c>
      <c r="E353" s="86">
        <v>0</v>
      </c>
      <c r="F353" s="27"/>
      <c r="G353" s="206"/>
      <c r="H353" s="68"/>
      <c r="I353" s="68"/>
      <c r="J353" s="68"/>
      <c r="K353" s="68"/>
      <c r="L353" s="68"/>
      <c r="M353" s="68"/>
      <c r="N353" s="68"/>
      <c r="O353" s="68"/>
      <c r="P353" s="68"/>
      <c r="Q353" s="68"/>
      <c r="R353" s="68"/>
      <c r="S353" s="103"/>
      <c r="T353" s="103"/>
      <c r="U353" s="103"/>
      <c r="V353" s="103"/>
      <c r="W353" s="103"/>
      <c r="X353" s="103"/>
      <c r="Y353" s="103"/>
      <c r="Z353" s="103"/>
      <c r="AA353" s="216"/>
      <c r="AB353" s="216"/>
      <c r="AC353" s="216"/>
      <c r="AD353" s="216"/>
      <c r="AE353" s="216"/>
      <c r="AF353" s="216"/>
      <c r="AG353" s="216"/>
      <c r="AH353" s="216"/>
      <c r="AI353" s="216"/>
      <c r="AJ353" s="216"/>
      <c r="AK353" s="216"/>
      <c r="AL353" s="216"/>
      <c r="AM353" s="216"/>
      <c r="AN353" s="216"/>
      <c r="AO353" s="216"/>
      <c r="AP353" s="216"/>
      <c r="AQ353" s="216"/>
      <c r="AR353" s="216"/>
      <c r="AS353" s="216"/>
      <c r="AT353" s="216"/>
      <c r="AU353" s="216"/>
      <c r="AV353" s="216"/>
      <c r="AW353" s="216"/>
      <c r="AX353" s="216"/>
      <c r="AY353" s="216"/>
      <c r="AZ353" s="216"/>
      <c r="BA353" s="216"/>
      <c r="BB353" s="216"/>
      <c r="BC353" s="216"/>
      <c r="BD353" s="216"/>
      <c r="BE353" s="216"/>
      <c r="BF353" s="216"/>
      <c r="BG353" s="216"/>
      <c r="BH353" s="216"/>
      <c r="BI353" s="216"/>
      <c r="BJ353" s="187"/>
      <c r="BK353" s="187"/>
      <c r="BL353" s="187"/>
      <c r="BM353" s="187"/>
      <c r="BN353" s="187"/>
      <c r="BO353" s="187"/>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c r="EY353"/>
      <c r="EZ353"/>
      <c r="FA353"/>
      <c r="FB353"/>
      <c r="FC353"/>
      <c r="FD353"/>
      <c r="FE353"/>
      <c r="FF353"/>
      <c r="FG353"/>
      <c r="FH353"/>
      <c r="FI353"/>
      <c r="FJ353"/>
      <c r="FK353"/>
      <c r="FL353"/>
      <c r="FM353"/>
      <c r="FN353"/>
      <c r="FO353"/>
      <c r="FP353"/>
      <c r="FQ353"/>
      <c r="FR353"/>
      <c r="FS353"/>
      <c r="FT353"/>
      <c r="FU353"/>
      <c r="FV353"/>
      <c r="FW353"/>
      <c r="FX353"/>
      <c r="FY353"/>
      <c r="FZ353"/>
      <c r="GA353"/>
      <c r="GB353"/>
      <c r="GC353"/>
      <c r="GD353"/>
      <c r="GE353"/>
      <c r="GF353"/>
      <c r="GG353"/>
      <c r="GH353"/>
      <c r="GI353"/>
      <c r="GJ353"/>
      <c r="GK353"/>
      <c r="GL353"/>
      <c r="GM353"/>
      <c r="GN353"/>
      <c r="GO353"/>
      <c r="GP353"/>
      <c r="GQ353"/>
      <c r="GR353"/>
      <c r="GS353"/>
      <c r="GT353"/>
      <c r="GU353"/>
      <c r="GV353"/>
      <c r="GW353"/>
      <c r="GX353"/>
      <c r="GY353"/>
      <c r="GZ353"/>
      <c r="HA353"/>
      <c r="HB353"/>
      <c r="HC353"/>
      <c r="HD353"/>
      <c r="HE353"/>
      <c r="HF353"/>
      <c r="HG353"/>
      <c r="HH353"/>
      <c r="HI353"/>
      <c r="HJ353"/>
      <c r="HK353"/>
      <c r="HL353"/>
      <c r="HM353"/>
      <c r="HN353"/>
      <c r="HO353"/>
      <c r="HP353"/>
      <c r="HQ353"/>
      <c r="HR353"/>
      <c r="HS353"/>
      <c r="HT353"/>
      <c r="HU353"/>
      <c r="HV353"/>
      <c r="HW353"/>
      <c r="HX353"/>
      <c r="HY353"/>
      <c r="HZ353"/>
      <c r="IA353"/>
      <c r="IB353"/>
      <c r="IC353"/>
      <c r="ID353"/>
      <c r="IE353"/>
      <c r="IF353"/>
      <c r="IG353"/>
      <c r="IH353"/>
      <c r="II353"/>
      <c r="IJ353"/>
      <c r="IK353"/>
      <c r="IL353"/>
      <c r="IM353"/>
      <c r="IN353"/>
      <c r="IO353"/>
      <c r="IP353"/>
      <c r="IQ353"/>
      <c r="IR353"/>
      <c r="IS353"/>
      <c r="IT353"/>
      <c r="IU353"/>
      <c r="IV353"/>
    </row>
    <row r="354" spans="1:256" s="5" customFormat="1" ht="12.75" customHeight="1" outlineLevel="2">
      <c r="A354" s="9"/>
      <c r="B354" s="9"/>
      <c r="C354" s="26"/>
      <c r="D354" s="682"/>
      <c r="E354" s="86">
        <v>1</v>
      </c>
      <c r="F354" s="27"/>
      <c r="G354" s="207"/>
      <c r="H354" s="68">
        <v>0</v>
      </c>
      <c r="I354" s="68">
        <v>0</v>
      </c>
      <c r="J354" s="68">
        <v>0</v>
      </c>
      <c r="K354" s="68">
        <v>0</v>
      </c>
      <c r="L354" s="68">
        <v>0</v>
      </c>
      <c r="M354" s="68">
        <v>0</v>
      </c>
      <c r="N354" s="68">
        <v>0</v>
      </c>
      <c r="O354" s="68">
        <v>0</v>
      </c>
      <c r="P354" s="68">
        <v>0</v>
      </c>
      <c r="Q354" s="68">
        <v>0</v>
      </c>
      <c r="R354" s="68"/>
      <c r="S354" s="103"/>
      <c r="T354" s="103"/>
      <c r="U354" s="103"/>
      <c r="V354" s="103"/>
      <c r="W354" s="103"/>
      <c r="X354" s="103"/>
      <c r="Y354" s="103"/>
      <c r="Z354" s="103"/>
      <c r="AA354" s="216"/>
      <c r="AB354" s="216"/>
      <c r="AC354" s="216"/>
      <c r="AD354" s="216"/>
      <c r="AE354" s="216"/>
      <c r="AF354" s="216"/>
      <c r="AG354" s="216"/>
      <c r="AH354" s="216"/>
      <c r="AI354" s="216"/>
      <c r="AJ354" s="216"/>
      <c r="AK354" s="216"/>
      <c r="AL354" s="216"/>
      <c r="AM354" s="216"/>
      <c r="AN354" s="216"/>
      <c r="AO354" s="216"/>
      <c r="AP354" s="216"/>
      <c r="AQ354" s="216"/>
      <c r="AR354" s="216"/>
      <c r="AS354" s="216"/>
      <c r="AT354" s="216"/>
      <c r="AU354" s="216"/>
      <c r="AV354" s="216"/>
      <c r="AW354" s="216"/>
      <c r="AX354" s="216"/>
      <c r="AY354" s="216"/>
      <c r="AZ354" s="216"/>
      <c r="BA354" s="216"/>
      <c r="BB354" s="216"/>
      <c r="BC354" s="216"/>
      <c r="BD354" s="216"/>
      <c r="BE354" s="216"/>
      <c r="BF354" s="216"/>
      <c r="BG354" s="216"/>
      <c r="BH354" s="216"/>
      <c r="BI354" s="216"/>
      <c r="BJ354" s="187"/>
      <c r="BK354" s="187"/>
      <c r="BL354" s="187"/>
      <c r="BM354" s="187"/>
      <c r="BN354" s="187"/>
      <c r="BO354" s="187"/>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c r="EN354"/>
      <c r="EO354"/>
      <c r="EP354"/>
      <c r="EQ354"/>
      <c r="ER354"/>
      <c r="ES354"/>
      <c r="ET354"/>
      <c r="EU354"/>
      <c r="EV354"/>
      <c r="EW354"/>
      <c r="EX354"/>
      <c r="EY354"/>
      <c r="EZ354"/>
      <c r="FA354"/>
      <c r="FB354"/>
      <c r="FC354"/>
      <c r="FD354"/>
      <c r="FE354"/>
      <c r="FF354"/>
      <c r="FG354"/>
      <c r="FH354"/>
      <c r="FI354"/>
      <c r="FJ354"/>
      <c r="FK354"/>
      <c r="FL354"/>
      <c r="FM354"/>
      <c r="FN354"/>
      <c r="FO354"/>
      <c r="FP354"/>
      <c r="FQ354"/>
      <c r="FR354"/>
      <c r="FS354"/>
      <c r="FT354"/>
      <c r="FU354"/>
      <c r="FV354"/>
      <c r="FW354"/>
      <c r="FX354"/>
      <c r="FY354"/>
      <c r="FZ354"/>
      <c r="GA354"/>
      <c r="GB354"/>
      <c r="GC354"/>
      <c r="GD354"/>
      <c r="GE354"/>
      <c r="GF354"/>
      <c r="GG354"/>
      <c r="GH354"/>
      <c r="GI354"/>
      <c r="GJ354"/>
      <c r="GK354"/>
      <c r="GL354"/>
      <c r="GM354"/>
      <c r="GN354"/>
      <c r="GO354"/>
      <c r="GP354"/>
      <c r="GQ354"/>
      <c r="GR354"/>
      <c r="GS354"/>
      <c r="GT354"/>
      <c r="GU354"/>
      <c r="GV354"/>
      <c r="GW354"/>
      <c r="GX354"/>
      <c r="GY354"/>
      <c r="GZ354"/>
      <c r="HA354"/>
      <c r="HB354"/>
      <c r="HC354"/>
      <c r="HD354"/>
      <c r="HE354"/>
      <c r="HF354"/>
      <c r="HG354"/>
      <c r="HH354"/>
      <c r="HI354"/>
      <c r="HJ354"/>
      <c r="HK354"/>
      <c r="HL354"/>
      <c r="HM354"/>
      <c r="HN354"/>
      <c r="HO354"/>
      <c r="HP354"/>
      <c r="HQ354"/>
      <c r="HR354"/>
      <c r="HS354"/>
      <c r="HT354"/>
      <c r="HU354"/>
      <c r="HV354"/>
      <c r="HW354"/>
      <c r="HX354"/>
      <c r="HY354"/>
      <c r="HZ354"/>
      <c r="IA354"/>
      <c r="IB354"/>
      <c r="IC354"/>
      <c r="ID354"/>
      <c r="IE354"/>
      <c r="IF354"/>
      <c r="IG354"/>
      <c r="IH354"/>
      <c r="II354"/>
      <c r="IJ354"/>
      <c r="IK354"/>
      <c r="IL354"/>
      <c r="IM354"/>
      <c r="IN354"/>
      <c r="IO354"/>
      <c r="IP354"/>
      <c r="IQ354"/>
      <c r="IR354"/>
      <c r="IS354"/>
      <c r="IT354"/>
      <c r="IU354"/>
      <c r="IV354"/>
    </row>
    <row r="355" spans="1:256" s="5" customFormat="1" ht="12.75" customHeight="1" outlineLevel="2">
      <c r="A355" s="9"/>
      <c r="B355" s="9"/>
      <c r="C355" s="26"/>
      <c r="D355" s="682"/>
      <c r="E355" s="86">
        <v>2</v>
      </c>
      <c r="F355" s="27"/>
      <c r="G355" s="208"/>
      <c r="H355" s="149"/>
      <c r="I355" s="68">
        <v>0</v>
      </c>
      <c r="J355" s="68">
        <v>0</v>
      </c>
      <c r="K355" s="68">
        <v>0</v>
      </c>
      <c r="L355" s="68">
        <v>0</v>
      </c>
      <c r="M355" s="68">
        <v>0</v>
      </c>
      <c r="N355" s="68">
        <v>0</v>
      </c>
      <c r="O355" s="68">
        <v>0</v>
      </c>
      <c r="P355" s="68">
        <v>0</v>
      </c>
      <c r="Q355" s="68">
        <v>0</v>
      </c>
      <c r="R355" s="68"/>
      <c r="S355" s="103"/>
      <c r="T355" s="103"/>
      <c r="U355" s="103"/>
      <c r="V355" s="103"/>
      <c r="W355" s="103"/>
      <c r="X355" s="103"/>
      <c r="Y355" s="103"/>
      <c r="Z355" s="103"/>
      <c r="AA355" s="216"/>
      <c r="AB355" s="216"/>
      <c r="AC355" s="216"/>
      <c r="AD355" s="216"/>
      <c r="AE355" s="216"/>
      <c r="AF355" s="216"/>
      <c r="AG355" s="216"/>
      <c r="AH355" s="216"/>
      <c r="AI355" s="216"/>
      <c r="AJ355" s="216"/>
      <c r="AK355" s="216"/>
      <c r="AL355" s="216"/>
      <c r="AM355" s="216"/>
      <c r="AN355" s="216"/>
      <c r="AO355" s="216"/>
      <c r="AP355" s="216"/>
      <c r="AQ355" s="216"/>
      <c r="AR355" s="216"/>
      <c r="AS355" s="216"/>
      <c r="AT355" s="216"/>
      <c r="AU355" s="216"/>
      <c r="AV355" s="216"/>
      <c r="AW355" s="216"/>
      <c r="AX355" s="216"/>
      <c r="AY355" s="216"/>
      <c r="AZ355" s="216"/>
      <c r="BA355" s="216"/>
      <c r="BB355" s="216"/>
      <c r="BC355" s="216"/>
      <c r="BD355" s="216"/>
      <c r="BE355" s="216"/>
      <c r="BF355" s="216"/>
      <c r="BG355" s="216"/>
      <c r="BH355" s="216"/>
      <c r="BI355" s="216"/>
      <c r="BJ355" s="187"/>
      <c r="BK355" s="187"/>
      <c r="BL355" s="187"/>
      <c r="BM355" s="187"/>
      <c r="BN355" s="187"/>
      <c r="BO355" s="187"/>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c r="EN355"/>
      <c r="EO355"/>
      <c r="EP355"/>
      <c r="EQ355"/>
      <c r="ER355"/>
      <c r="ES355"/>
      <c r="ET355"/>
      <c r="EU355"/>
      <c r="EV355"/>
      <c r="EW355"/>
      <c r="EX355"/>
      <c r="EY355"/>
      <c r="EZ355"/>
      <c r="FA355"/>
      <c r="FB355"/>
      <c r="FC355"/>
      <c r="FD355"/>
      <c r="FE355"/>
      <c r="FF355"/>
      <c r="FG355"/>
      <c r="FH355"/>
      <c r="FI355"/>
      <c r="FJ355"/>
      <c r="FK355"/>
      <c r="FL355"/>
      <c r="FM355"/>
      <c r="FN355"/>
      <c r="FO355"/>
      <c r="FP355"/>
      <c r="FQ355"/>
      <c r="FR355"/>
      <c r="FS355"/>
      <c r="FT355"/>
      <c r="FU355"/>
      <c r="FV355"/>
      <c r="FW355"/>
      <c r="FX355"/>
      <c r="FY355"/>
      <c r="FZ355"/>
      <c r="GA355"/>
      <c r="GB355"/>
      <c r="GC355"/>
      <c r="GD355"/>
      <c r="GE355"/>
      <c r="GF355"/>
      <c r="GG355"/>
      <c r="GH355"/>
      <c r="GI355"/>
      <c r="GJ355"/>
      <c r="GK355"/>
      <c r="GL355"/>
      <c r="GM355"/>
      <c r="GN355"/>
      <c r="GO355"/>
      <c r="GP355"/>
      <c r="GQ355"/>
      <c r="GR355"/>
      <c r="GS355"/>
      <c r="GT355"/>
      <c r="GU355"/>
      <c r="GV355"/>
      <c r="GW355"/>
      <c r="GX355"/>
      <c r="GY355"/>
      <c r="GZ355"/>
      <c r="HA355"/>
      <c r="HB355"/>
      <c r="HC355"/>
      <c r="HD355"/>
      <c r="HE355"/>
      <c r="HF355"/>
      <c r="HG355"/>
      <c r="HH355"/>
      <c r="HI355"/>
      <c r="HJ355"/>
      <c r="HK355"/>
      <c r="HL355"/>
      <c r="HM355"/>
      <c r="HN355"/>
      <c r="HO355"/>
      <c r="HP355"/>
      <c r="HQ355"/>
      <c r="HR355"/>
      <c r="HS355"/>
      <c r="HT355"/>
      <c r="HU355"/>
      <c r="HV355"/>
      <c r="HW355"/>
      <c r="HX355"/>
      <c r="HY355"/>
      <c r="HZ355"/>
      <c r="IA355"/>
      <c r="IB355"/>
      <c r="IC355"/>
      <c r="ID355"/>
      <c r="IE355"/>
      <c r="IF355"/>
      <c r="IG355"/>
      <c r="IH355"/>
      <c r="II355"/>
      <c r="IJ355"/>
      <c r="IK355"/>
      <c r="IL355"/>
      <c r="IM355"/>
      <c r="IN355"/>
      <c r="IO355"/>
      <c r="IP355"/>
      <c r="IQ355"/>
      <c r="IR355"/>
      <c r="IS355"/>
      <c r="IT355"/>
      <c r="IU355"/>
      <c r="IV355"/>
    </row>
    <row r="356" spans="1:256" s="5" customFormat="1" ht="12.75" customHeight="1" outlineLevel="2">
      <c r="A356" s="9"/>
      <c r="B356" s="9"/>
      <c r="C356" s="26"/>
      <c r="D356" s="682"/>
      <c r="E356" s="86">
        <v>3</v>
      </c>
      <c r="F356" s="27"/>
      <c r="G356" s="208"/>
      <c r="H356" s="150"/>
      <c r="I356" s="149"/>
      <c r="J356" s="68">
        <v>0</v>
      </c>
      <c r="K356" s="68">
        <v>0</v>
      </c>
      <c r="L356" s="68">
        <v>0</v>
      </c>
      <c r="M356" s="68">
        <v>0</v>
      </c>
      <c r="N356" s="68">
        <v>0</v>
      </c>
      <c r="O356" s="68">
        <v>0</v>
      </c>
      <c r="P356" s="68">
        <v>0</v>
      </c>
      <c r="Q356" s="68">
        <v>0</v>
      </c>
      <c r="R356" s="68"/>
      <c r="S356" s="103"/>
      <c r="T356" s="103"/>
      <c r="U356" s="103"/>
      <c r="V356" s="103"/>
      <c r="W356" s="103"/>
      <c r="X356" s="103"/>
      <c r="Y356" s="103"/>
      <c r="Z356" s="103"/>
      <c r="AA356" s="216"/>
      <c r="AB356" s="216"/>
      <c r="AC356" s="216"/>
      <c r="AD356" s="216"/>
      <c r="AE356" s="216"/>
      <c r="AF356" s="216"/>
      <c r="AG356" s="216"/>
      <c r="AH356" s="216"/>
      <c r="AI356" s="216"/>
      <c r="AJ356" s="216"/>
      <c r="AK356" s="216"/>
      <c r="AL356" s="216"/>
      <c r="AM356" s="216"/>
      <c r="AN356" s="216"/>
      <c r="AO356" s="216"/>
      <c r="AP356" s="216"/>
      <c r="AQ356" s="216"/>
      <c r="AR356" s="216"/>
      <c r="AS356" s="216"/>
      <c r="AT356" s="216"/>
      <c r="AU356" s="216"/>
      <c r="AV356" s="216"/>
      <c r="AW356" s="216"/>
      <c r="AX356" s="216"/>
      <c r="AY356" s="216"/>
      <c r="AZ356" s="216"/>
      <c r="BA356" s="216"/>
      <c r="BB356" s="216"/>
      <c r="BC356" s="216"/>
      <c r="BD356" s="216"/>
      <c r="BE356" s="216"/>
      <c r="BF356" s="216"/>
      <c r="BG356" s="216"/>
      <c r="BH356" s="216"/>
      <c r="BI356" s="216"/>
      <c r="BJ356" s="218"/>
      <c r="BK356" s="187"/>
      <c r="BL356" s="187"/>
      <c r="BM356" s="187"/>
      <c r="BN356" s="187"/>
      <c r="BO356" s="187"/>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c r="EN356"/>
      <c r="EO356"/>
      <c r="EP356"/>
      <c r="EQ356"/>
      <c r="ER356"/>
      <c r="ES356"/>
      <c r="ET356"/>
      <c r="EU356"/>
      <c r="EV356"/>
      <c r="EW356"/>
      <c r="EX356"/>
      <c r="EY356"/>
      <c r="EZ356"/>
      <c r="FA356"/>
      <c r="FB356"/>
      <c r="FC356"/>
      <c r="FD356"/>
      <c r="FE356"/>
      <c r="FF356"/>
      <c r="FG356"/>
      <c r="FH356"/>
      <c r="FI356"/>
      <c r="FJ356"/>
      <c r="FK356"/>
      <c r="FL356"/>
      <c r="FM356"/>
      <c r="FN356"/>
      <c r="FO356"/>
      <c r="FP356"/>
      <c r="FQ356"/>
      <c r="FR356"/>
      <c r="FS356"/>
      <c r="FT356"/>
      <c r="FU356"/>
      <c r="FV356"/>
      <c r="FW356"/>
      <c r="FX356"/>
      <c r="FY356"/>
      <c r="FZ356"/>
      <c r="GA356"/>
      <c r="GB356"/>
      <c r="GC356"/>
      <c r="GD356"/>
      <c r="GE356"/>
      <c r="GF356"/>
      <c r="GG356"/>
      <c r="GH356"/>
      <c r="GI356"/>
      <c r="GJ356"/>
      <c r="GK356"/>
      <c r="GL356"/>
      <c r="GM356"/>
      <c r="GN356"/>
      <c r="GO356"/>
      <c r="GP356"/>
      <c r="GQ356"/>
      <c r="GR356"/>
      <c r="GS356"/>
      <c r="GT356"/>
      <c r="GU356"/>
      <c r="GV356"/>
      <c r="GW356"/>
      <c r="GX356"/>
      <c r="GY356"/>
      <c r="GZ356"/>
      <c r="HA356"/>
      <c r="HB356"/>
      <c r="HC356"/>
      <c r="HD356"/>
      <c r="HE356"/>
      <c r="HF356"/>
      <c r="HG356"/>
      <c r="HH356"/>
      <c r="HI356"/>
      <c r="HJ356"/>
      <c r="HK356"/>
      <c r="HL356"/>
      <c r="HM356"/>
      <c r="HN356"/>
      <c r="HO356"/>
      <c r="HP356"/>
      <c r="HQ356"/>
      <c r="HR356"/>
      <c r="HS356"/>
      <c r="HT356"/>
      <c r="HU356"/>
      <c r="HV356"/>
      <c r="HW356"/>
      <c r="HX356"/>
      <c r="HY356"/>
      <c r="HZ356"/>
      <c r="IA356"/>
      <c r="IB356"/>
      <c r="IC356"/>
      <c r="ID356"/>
      <c r="IE356"/>
      <c r="IF356"/>
      <c r="IG356"/>
      <c r="IH356"/>
      <c r="II356"/>
      <c r="IJ356"/>
      <c r="IK356"/>
      <c r="IL356"/>
      <c r="IM356"/>
      <c r="IN356"/>
      <c r="IO356"/>
      <c r="IP356"/>
      <c r="IQ356"/>
      <c r="IR356"/>
      <c r="IS356"/>
      <c r="IT356"/>
      <c r="IU356"/>
      <c r="IV356"/>
    </row>
    <row r="357" spans="1:256" s="5" customFormat="1" ht="12.75" customHeight="1" outlineLevel="2">
      <c r="A357" s="9"/>
      <c r="B357" s="9"/>
      <c r="C357" s="26"/>
      <c r="D357" s="682"/>
      <c r="E357" s="86">
        <v>4</v>
      </c>
      <c r="F357" s="27"/>
      <c r="G357" s="208"/>
      <c r="H357" s="150"/>
      <c r="I357" s="150"/>
      <c r="J357" s="149"/>
      <c r="K357" s="68">
        <v>0</v>
      </c>
      <c r="L357" s="68">
        <v>0</v>
      </c>
      <c r="M357" s="68">
        <v>0</v>
      </c>
      <c r="N357" s="68">
        <v>0</v>
      </c>
      <c r="O357" s="68">
        <v>0</v>
      </c>
      <c r="P357" s="68">
        <v>0</v>
      </c>
      <c r="Q357" s="68">
        <v>0</v>
      </c>
      <c r="R357" s="68"/>
      <c r="S357" s="103"/>
      <c r="T357" s="103"/>
      <c r="U357" s="103"/>
      <c r="V357" s="103"/>
      <c r="W357" s="103"/>
      <c r="X357" s="103"/>
      <c r="Y357" s="103"/>
      <c r="Z357" s="103"/>
      <c r="AA357" s="216"/>
      <c r="AB357" s="216"/>
      <c r="AC357" s="216"/>
      <c r="AD357" s="216"/>
      <c r="AE357" s="216"/>
      <c r="AF357" s="216"/>
      <c r="AG357" s="216"/>
      <c r="AH357" s="216"/>
      <c r="AI357" s="216"/>
      <c r="AJ357" s="216"/>
      <c r="AK357" s="216"/>
      <c r="AL357" s="216"/>
      <c r="AM357" s="216"/>
      <c r="AN357" s="216"/>
      <c r="AO357" s="216"/>
      <c r="AP357" s="216"/>
      <c r="AQ357" s="216"/>
      <c r="AR357" s="216"/>
      <c r="AS357" s="216"/>
      <c r="AT357" s="216"/>
      <c r="AU357" s="216"/>
      <c r="AV357" s="216"/>
      <c r="AW357" s="216"/>
      <c r="AX357" s="216"/>
      <c r="AY357" s="216"/>
      <c r="AZ357" s="216"/>
      <c r="BA357" s="216"/>
      <c r="BB357" s="216"/>
      <c r="BC357" s="216"/>
      <c r="BD357" s="216"/>
      <c r="BE357" s="216"/>
      <c r="BF357" s="216"/>
      <c r="BG357" s="216"/>
      <c r="BH357" s="216"/>
      <c r="BI357" s="216"/>
      <c r="BJ357" s="187"/>
      <c r="BK357" s="187"/>
      <c r="BL357" s="187"/>
      <c r="BM357" s="187"/>
      <c r="BN357" s="187"/>
      <c r="BO357" s="18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c r="EN357"/>
      <c r="EO357"/>
      <c r="EP357"/>
      <c r="EQ357"/>
      <c r="ER357"/>
      <c r="ES357"/>
      <c r="ET357"/>
      <c r="EU357"/>
      <c r="EV357"/>
      <c r="EW357"/>
      <c r="EX357"/>
      <c r="EY357"/>
      <c r="EZ357"/>
      <c r="FA357"/>
      <c r="FB357"/>
      <c r="FC357"/>
      <c r="FD357"/>
      <c r="FE357"/>
      <c r="FF357"/>
      <c r="FG357"/>
      <c r="FH357"/>
      <c r="FI357"/>
      <c r="FJ357"/>
      <c r="FK357"/>
      <c r="FL357"/>
      <c r="FM357"/>
      <c r="FN357"/>
      <c r="FO357"/>
      <c r="FP357"/>
      <c r="FQ357"/>
      <c r="FR357"/>
      <c r="FS357"/>
      <c r="FT357"/>
      <c r="FU357"/>
      <c r="FV357"/>
      <c r="FW357"/>
      <c r="FX357"/>
      <c r="FY357"/>
      <c r="FZ357"/>
      <c r="GA357"/>
      <c r="GB357"/>
      <c r="GC357"/>
      <c r="GD357"/>
      <c r="GE357"/>
      <c r="GF357"/>
      <c r="GG357"/>
      <c r="GH357"/>
      <c r="GI357"/>
      <c r="GJ357"/>
      <c r="GK357"/>
      <c r="GL357"/>
      <c r="GM357"/>
      <c r="GN357"/>
      <c r="GO357"/>
      <c r="GP357"/>
      <c r="GQ357"/>
      <c r="GR357"/>
      <c r="GS357"/>
      <c r="GT357"/>
      <c r="GU357"/>
      <c r="GV357"/>
      <c r="GW357"/>
      <c r="GX357"/>
      <c r="GY357"/>
      <c r="GZ357"/>
      <c r="HA357"/>
      <c r="HB357"/>
      <c r="HC357"/>
      <c r="HD357"/>
      <c r="HE357"/>
      <c r="HF357"/>
      <c r="HG357"/>
      <c r="HH357"/>
      <c r="HI357"/>
      <c r="HJ357"/>
      <c r="HK357"/>
      <c r="HL357"/>
      <c r="HM357"/>
      <c r="HN357"/>
      <c r="HO357"/>
      <c r="HP357"/>
      <c r="HQ357"/>
      <c r="HR357"/>
      <c r="HS357"/>
      <c r="HT357"/>
      <c r="HU357"/>
      <c r="HV357"/>
      <c r="HW357"/>
      <c r="HX357"/>
      <c r="HY357"/>
      <c r="HZ357"/>
      <c r="IA357"/>
      <c r="IB357"/>
      <c r="IC357"/>
      <c r="ID357"/>
      <c r="IE357"/>
      <c r="IF357"/>
      <c r="IG357"/>
      <c r="IH357"/>
      <c r="II357"/>
      <c r="IJ357"/>
      <c r="IK357"/>
      <c r="IL357"/>
      <c r="IM357"/>
      <c r="IN357"/>
      <c r="IO357"/>
      <c r="IP357"/>
      <c r="IQ357"/>
      <c r="IR357"/>
      <c r="IS357"/>
      <c r="IT357"/>
      <c r="IU357"/>
      <c r="IV357"/>
    </row>
    <row r="358" spans="1:256" s="5" customFormat="1" ht="12.75" customHeight="1" outlineLevel="2">
      <c r="A358" s="9"/>
      <c r="B358" s="9"/>
      <c r="C358" s="26"/>
      <c r="D358" s="682"/>
      <c r="E358" s="86">
        <v>5</v>
      </c>
      <c r="F358" s="27"/>
      <c r="G358" s="208"/>
      <c r="H358" s="150"/>
      <c r="I358" s="150"/>
      <c r="J358" s="150"/>
      <c r="K358" s="149"/>
      <c r="L358" s="68">
        <v>0</v>
      </c>
      <c r="M358" s="68">
        <v>0</v>
      </c>
      <c r="N358" s="68">
        <v>0</v>
      </c>
      <c r="O358" s="68">
        <v>0</v>
      </c>
      <c r="P358" s="68">
        <v>0</v>
      </c>
      <c r="Q358" s="68">
        <v>0</v>
      </c>
      <c r="R358" s="68"/>
      <c r="S358" s="103"/>
      <c r="T358" s="103"/>
      <c r="U358" s="103"/>
      <c r="V358" s="103"/>
      <c r="W358" s="103"/>
      <c r="X358" s="103"/>
      <c r="Y358" s="103"/>
      <c r="Z358" s="103"/>
      <c r="AA358" s="216"/>
      <c r="AB358" s="216"/>
      <c r="AC358" s="216"/>
      <c r="AD358" s="216"/>
      <c r="AE358" s="216"/>
      <c r="AF358" s="216"/>
      <c r="AG358" s="216"/>
      <c r="AH358" s="216"/>
      <c r="AI358" s="216"/>
      <c r="AJ358" s="216"/>
      <c r="AK358" s="216"/>
      <c r="AL358" s="216"/>
      <c r="AM358" s="216"/>
      <c r="AN358" s="216"/>
      <c r="AO358" s="216"/>
      <c r="AP358" s="216"/>
      <c r="AQ358" s="216"/>
      <c r="AR358" s="216"/>
      <c r="AS358" s="216"/>
      <c r="AT358" s="216"/>
      <c r="AU358" s="216"/>
      <c r="AV358" s="216"/>
      <c r="AW358" s="216"/>
      <c r="AX358" s="216"/>
      <c r="AY358" s="216"/>
      <c r="AZ358" s="216"/>
      <c r="BA358" s="216"/>
      <c r="BB358" s="216"/>
      <c r="BC358" s="216"/>
      <c r="BD358" s="216"/>
      <c r="BE358" s="216"/>
      <c r="BF358" s="216"/>
      <c r="BG358" s="216"/>
      <c r="BH358" s="216"/>
      <c r="BI358" s="216"/>
      <c r="BJ358" s="187"/>
      <c r="BK358" s="187"/>
      <c r="BL358" s="187"/>
      <c r="BM358" s="187"/>
      <c r="BN358" s="187"/>
      <c r="BO358" s="187"/>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c r="EY358"/>
      <c r="EZ358"/>
      <c r="FA358"/>
      <c r="FB358"/>
      <c r="FC358"/>
      <c r="FD358"/>
      <c r="FE358"/>
      <c r="FF358"/>
      <c r="FG358"/>
      <c r="FH358"/>
      <c r="FI358"/>
      <c r="FJ358"/>
      <c r="FK358"/>
      <c r="FL358"/>
      <c r="FM358"/>
      <c r="FN358"/>
      <c r="FO358"/>
      <c r="FP358"/>
      <c r="FQ358"/>
      <c r="FR358"/>
      <c r="FS358"/>
      <c r="FT358"/>
      <c r="FU358"/>
      <c r="FV358"/>
      <c r="FW358"/>
      <c r="FX358"/>
      <c r="FY358"/>
      <c r="FZ358"/>
      <c r="GA358"/>
      <c r="GB358"/>
      <c r="GC358"/>
      <c r="GD358"/>
      <c r="GE358"/>
      <c r="GF358"/>
      <c r="GG358"/>
      <c r="GH358"/>
      <c r="GI358"/>
      <c r="GJ358"/>
      <c r="GK358"/>
      <c r="GL358"/>
      <c r="GM358"/>
      <c r="GN358"/>
      <c r="GO358"/>
      <c r="GP358"/>
      <c r="GQ358"/>
      <c r="GR358"/>
      <c r="GS358"/>
      <c r="GT358"/>
      <c r="GU358"/>
      <c r="GV358"/>
      <c r="GW358"/>
      <c r="GX358"/>
      <c r="GY358"/>
      <c r="GZ358"/>
      <c r="HA358"/>
      <c r="HB358"/>
      <c r="HC358"/>
      <c r="HD358"/>
      <c r="HE358"/>
      <c r="HF358"/>
      <c r="HG358"/>
      <c r="HH358"/>
      <c r="HI358"/>
      <c r="HJ358"/>
      <c r="HK358"/>
      <c r="HL358"/>
      <c r="HM358"/>
      <c r="HN358"/>
      <c r="HO358"/>
      <c r="HP358"/>
      <c r="HQ358"/>
      <c r="HR358"/>
      <c r="HS358"/>
      <c r="HT358"/>
      <c r="HU358"/>
      <c r="HV358"/>
      <c r="HW358"/>
      <c r="HX358"/>
      <c r="HY358"/>
      <c r="HZ358"/>
      <c r="IA358"/>
      <c r="IB358"/>
      <c r="IC358"/>
      <c r="ID358"/>
      <c r="IE358"/>
      <c r="IF358"/>
      <c r="IG358"/>
      <c r="IH358"/>
      <c r="II358"/>
      <c r="IJ358"/>
      <c r="IK358"/>
      <c r="IL358"/>
      <c r="IM358"/>
      <c r="IN358"/>
      <c r="IO358"/>
      <c r="IP358"/>
      <c r="IQ358"/>
      <c r="IR358"/>
      <c r="IS358"/>
      <c r="IT358"/>
      <c r="IU358"/>
      <c r="IV358"/>
    </row>
    <row r="359" spans="1:256" s="5" customFormat="1" ht="12.75" customHeight="1" outlineLevel="2">
      <c r="A359" s="9"/>
      <c r="B359" s="9"/>
      <c r="C359" s="26"/>
      <c r="D359" s="682"/>
      <c r="E359" s="86">
        <v>6</v>
      </c>
      <c r="F359" s="27"/>
      <c r="G359" s="208"/>
      <c r="H359" s="150"/>
      <c r="I359" s="150"/>
      <c r="J359" s="150"/>
      <c r="K359" s="150"/>
      <c r="L359" s="149"/>
      <c r="M359" s="68">
        <v>0</v>
      </c>
      <c r="N359" s="68">
        <v>0</v>
      </c>
      <c r="O359" s="68">
        <v>0</v>
      </c>
      <c r="P359" s="68">
        <v>0</v>
      </c>
      <c r="Q359" s="68">
        <v>0</v>
      </c>
      <c r="R359" s="68"/>
      <c r="S359" s="103"/>
      <c r="T359" s="103"/>
      <c r="U359" s="103"/>
      <c r="V359" s="103"/>
      <c r="W359" s="103"/>
      <c r="X359" s="103"/>
      <c r="Y359" s="103"/>
      <c r="Z359" s="103"/>
      <c r="AA359" s="216"/>
      <c r="AB359" s="216"/>
      <c r="AC359" s="216"/>
      <c r="AD359" s="216"/>
      <c r="AE359" s="216"/>
      <c r="AF359" s="216"/>
      <c r="AG359" s="216"/>
      <c r="AH359" s="216"/>
      <c r="AI359" s="216"/>
      <c r="AJ359" s="216"/>
      <c r="AK359" s="216"/>
      <c r="AL359" s="216"/>
      <c r="AM359" s="216"/>
      <c r="AN359" s="216"/>
      <c r="AO359" s="216"/>
      <c r="AP359" s="216"/>
      <c r="AQ359" s="216"/>
      <c r="AR359" s="216"/>
      <c r="AS359" s="216"/>
      <c r="AT359" s="216"/>
      <c r="AU359" s="216"/>
      <c r="AV359" s="216"/>
      <c r="AW359" s="216"/>
      <c r="AX359" s="216"/>
      <c r="AY359" s="216"/>
      <c r="AZ359" s="216"/>
      <c r="BA359" s="216"/>
      <c r="BB359" s="216"/>
      <c r="BC359" s="216"/>
      <c r="BD359" s="216"/>
      <c r="BE359" s="216"/>
      <c r="BF359" s="216"/>
      <c r="BG359" s="216"/>
      <c r="BH359" s="216"/>
      <c r="BI359" s="216"/>
      <c r="BJ359" s="187"/>
      <c r="BK359" s="187"/>
      <c r="BL359" s="187"/>
      <c r="BM359" s="187"/>
      <c r="BN359" s="187"/>
      <c r="BO359" s="187"/>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c r="EC359"/>
      <c r="ED359"/>
      <c r="EE359"/>
      <c r="EF359"/>
      <c r="EG359"/>
      <c r="EH359"/>
      <c r="EI359"/>
      <c r="EJ359"/>
      <c r="EK359"/>
      <c r="EL359"/>
      <c r="EM359"/>
      <c r="EN359"/>
      <c r="EO359"/>
      <c r="EP359"/>
      <c r="EQ359"/>
      <c r="ER359"/>
      <c r="ES359"/>
      <c r="ET359"/>
      <c r="EU359"/>
      <c r="EV359"/>
      <c r="EW359"/>
      <c r="EX359"/>
      <c r="EY359"/>
      <c r="EZ359"/>
      <c r="FA359"/>
      <c r="FB359"/>
      <c r="FC359"/>
      <c r="FD359"/>
      <c r="FE359"/>
      <c r="FF359"/>
      <c r="FG359"/>
      <c r="FH359"/>
      <c r="FI359"/>
      <c r="FJ359"/>
      <c r="FK359"/>
      <c r="FL359"/>
      <c r="FM359"/>
      <c r="FN359"/>
      <c r="FO359"/>
      <c r="FP359"/>
      <c r="FQ359"/>
      <c r="FR359"/>
      <c r="FS359"/>
      <c r="FT359"/>
      <c r="FU359"/>
      <c r="FV359"/>
      <c r="FW359"/>
      <c r="FX359"/>
      <c r="FY359"/>
      <c r="FZ359"/>
      <c r="GA359"/>
      <c r="GB359"/>
      <c r="GC359"/>
      <c r="GD359"/>
      <c r="GE359"/>
      <c r="GF359"/>
      <c r="GG359"/>
      <c r="GH359"/>
      <c r="GI359"/>
      <c r="GJ359"/>
      <c r="GK359"/>
      <c r="GL359"/>
      <c r="GM359"/>
      <c r="GN359"/>
      <c r="GO359"/>
      <c r="GP359"/>
      <c r="GQ359"/>
      <c r="GR359"/>
      <c r="GS359"/>
      <c r="GT359"/>
      <c r="GU359"/>
      <c r="GV359"/>
      <c r="GW359"/>
      <c r="GX359"/>
      <c r="GY359"/>
      <c r="GZ359"/>
      <c r="HA359"/>
      <c r="HB359"/>
      <c r="HC359"/>
      <c r="HD359"/>
      <c r="HE359"/>
      <c r="HF359"/>
      <c r="HG359"/>
      <c r="HH359"/>
      <c r="HI359"/>
      <c r="HJ359"/>
      <c r="HK359"/>
      <c r="HL359"/>
      <c r="HM359"/>
      <c r="HN359"/>
      <c r="HO359"/>
      <c r="HP359"/>
      <c r="HQ359"/>
      <c r="HR359"/>
      <c r="HS359"/>
      <c r="HT359"/>
      <c r="HU359"/>
      <c r="HV359"/>
      <c r="HW359"/>
      <c r="HX359"/>
      <c r="HY359"/>
      <c r="HZ359"/>
      <c r="IA359"/>
      <c r="IB359"/>
      <c r="IC359"/>
      <c r="ID359"/>
      <c r="IE359"/>
      <c r="IF359"/>
      <c r="IG359"/>
      <c r="IH359"/>
      <c r="II359"/>
      <c r="IJ359"/>
      <c r="IK359"/>
      <c r="IL359"/>
      <c r="IM359"/>
      <c r="IN359"/>
      <c r="IO359"/>
      <c r="IP359"/>
      <c r="IQ359"/>
      <c r="IR359"/>
      <c r="IS359"/>
      <c r="IT359"/>
      <c r="IU359"/>
      <c r="IV359"/>
    </row>
    <row r="360" spans="1:256" s="5" customFormat="1" ht="12.75" customHeight="1" outlineLevel="2">
      <c r="A360" s="9"/>
      <c r="B360" s="9"/>
      <c r="C360" s="26"/>
      <c r="D360" s="682"/>
      <c r="E360" s="86">
        <v>7</v>
      </c>
      <c r="F360" s="27"/>
      <c r="G360" s="208"/>
      <c r="H360" s="150"/>
      <c r="I360" s="150"/>
      <c r="J360" s="150"/>
      <c r="K360" s="150"/>
      <c r="L360" s="150"/>
      <c r="M360" s="149"/>
      <c r="N360" s="68">
        <v>0</v>
      </c>
      <c r="O360" s="68">
        <v>0</v>
      </c>
      <c r="P360" s="68">
        <v>0</v>
      </c>
      <c r="Q360" s="68">
        <v>0</v>
      </c>
      <c r="R360" s="68"/>
      <c r="S360" s="103"/>
      <c r="T360" s="103"/>
      <c r="U360" s="103"/>
      <c r="V360" s="103"/>
      <c r="W360" s="103"/>
      <c r="X360" s="103"/>
      <c r="Y360" s="103"/>
      <c r="Z360" s="103"/>
      <c r="AA360" s="216"/>
      <c r="AB360" s="216"/>
      <c r="AC360" s="216"/>
      <c r="AD360" s="216"/>
      <c r="AE360" s="216"/>
      <c r="AF360" s="216"/>
      <c r="AG360" s="216"/>
      <c r="AH360" s="216"/>
      <c r="AI360" s="216"/>
      <c r="AJ360" s="216"/>
      <c r="AK360" s="216"/>
      <c r="AL360" s="216"/>
      <c r="AM360" s="216"/>
      <c r="AN360" s="216"/>
      <c r="AO360" s="216"/>
      <c r="AP360" s="216"/>
      <c r="AQ360" s="216"/>
      <c r="AR360" s="216"/>
      <c r="AS360" s="216"/>
      <c r="AT360" s="216"/>
      <c r="AU360" s="216"/>
      <c r="AV360" s="216"/>
      <c r="AW360" s="216"/>
      <c r="AX360" s="216"/>
      <c r="AY360" s="216"/>
      <c r="AZ360" s="216"/>
      <c r="BA360" s="216"/>
      <c r="BB360" s="216"/>
      <c r="BC360" s="216"/>
      <c r="BD360" s="216"/>
      <c r="BE360" s="216"/>
      <c r="BF360" s="216"/>
      <c r="BG360" s="216"/>
      <c r="BH360" s="216"/>
      <c r="BI360" s="216"/>
      <c r="BJ360" s="187"/>
      <c r="BK360" s="187"/>
      <c r="BL360" s="187"/>
      <c r="BM360" s="187"/>
      <c r="BN360" s="187"/>
      <c r="BO360" s="187"/>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c r="EC360"/>
      <c r="ED360"/>
      <c r="EE360"/>
      <c r="EF360"/>
      <c r="EG360"/>
      <c r="EH360"/>
      <c r="EI360"/>
      <c r="EJ360"/>
      <c r="EK360"/>
      <c r="EL360"/>
      <c r="EM360"/>
      <c r="EN360"/>
      <c r="EO360"/>
      <c r="EP360"/>
      <c r="EQ360"/>
      <c r="ER360"/>
      <c r="ES360"/>
      <c r="ET360"/>
      <c r="EU360"/>
      <c r="EV360"/>
      <c r="EW360"/>
      <c r="EX360"/>
      <c r="EY360"/>
      <c r="EZ360"/>
      <c r="FA360"/>
      <c r="FB360"/>
      <c r="FC360"/>
      <c r="FD360"/>
      <c r="FE360"/>
      <c r="FF360"/>
      <c r="FG360"/>
      <c r="FH360"/>
      <c r="FI360"/>
      <c r="FJ360"/>
      <c r="FK360"/>
      <c r="FL360"/>
      <c r="FM360"/>
      <c r="FN360"/>
      <c r="FO360"/>
      <c r="FP360"/>
      <c r="FQ360"/>
      <c r="FR360"/>
      <c r="FS360"/>
      <c r="FT360"/>
      <c r="FU360"/>
      <c r="FV360"/>
      <c r="FW360"/>
      <c r="FX360"/>
      <c r="FY360"/>
      <c r="FZ360"/>
      <c r="GA360"/>
      <c r="GB360"/>
      <c r="GC360"/>
      <c r="GD360"/>
      <c r="GE360"/>
      <c r="GF360"/>
      <c r="GG360"/>
      <c r="GH360"/>
      <c r="GI360"/>
      <c r="GJ360"/>
      <c r="GK360"/>
      <c r="GL360"/>
      <c r="GM360"/>
      <c r="GN360"/>
      <c r="GO360"/>
      <c r="GP360"/>
      <c r="GQ360"/>
      <c r="GR360"/>
      <c r="GS360"/>
      <c r="GT360"/>
      <c r="GU360"/>
      <c r="GV360"/>
      <c r="GW360"/>
      <c r="GX360"/>
      <c r="GY360"/>
      <c r="GZ360"/>
      <c r="HA360"/>
      <c r="HB360"/>
      <c r="HC360"/>
      <c r="HD360"/>
      <c r="HE360"/>
      <c r="HF360"/>
      <c r="HG360"/>
      <c r="HH360"/>
      <c r="HI360"/>
      <c r="HJ360"/>
      <c r="HK360"/>
      <c r="HL360"/>
      <c r="HM360"/>
      <c r="HN360"/>
      <c r="HO360"/>
      <c r="HP360"/>
      <c r="HQ360"/>
      <c r="HR360"/>
      <c r="HS360"/>
      <c r="HT360"/>
      <c r="HU360"/>
      <c r="HV360"/>
      <c r="HW360"/>
      <c r="HX360"/>
      <c r="HY360"/>
      <c r="HZ360"/>
      <c r="IA360"/>
      <c r="IB360"/>
      <c r="IC360"/>
      <c r="ID360"/>
      <c r="IE360"/>
      <c r="IF360"/>
      <c r="IG360"/>
      <c r="IH360"/>
      <c r="II360"/>
      <c r="IJ360"/>
      <c r="IK360"/>
      <c r="IL360"/>
      <c r="IM360"/>
      <c r="IN360"/>
      <c r="IO360"/>
      <c r="IP360"/>
      <c r="IQ360"/>
      <c r="IR360"/>
      <c r="IS360"/>
      <c r="IT360"/>
      <c r="IU360"/>
      <c r="IV360"/>
    </row>
    <row r="361" spans="1:256" s="5" customFormat="1" ht="12.75" customHeight="1" outlineLevel="2">
      <c r="A361" s="9"/>
      <c r="B361" s="9"/>
      <c r="C361" s="26"/>
      <c r="D361" s="682"/>
      <c r="E361" s="86">
        <v>8</v>
      </c>
      <c r="F361" s="27"/>
      <c r="G361" s="208"/>
      <c r="H361" s="150"/>
      <c r="I361" s="150"/>
      <c r="J361" s="150"/>
      <c r="K361" s="150"/>
      <c r="L361" s="150"/>
      <c r="M361" s="150"/>
      <c r="N361" s="149"/>
      <c r="O361" s="68">
        <v>0</v>
      </c>
      <c r="P361" s="68">
        <v>0</v>
      </c>
      <c r="Q361" s="68">
        <v>0</v>
      </c>
      <c r="R361" s="68"/>
      <c r="S361" s="103"/>
      <c r="T361" s="103"/>
      <c r="U361" s="103"/>
      <c r="V361" s="103"/>
      <c r="W361" s="103"/>
      <c r="X361" s="103"/>
      <c r="Y361" s="103"/>
      <c r="Z361" s="103"/>
      <c r="AA361" s="216"/>
      <c r="AB361" s="216"/>
      <c r="AC361" s="216"/>
      <c r="AD361" s="216"/>
      <c r="AE361" s="216"/>
      <c r="AF361" s="216"/>
      <c r="AG361" s="216"/>
      <c r="AH361" s="216"/>
      <c r="AI361" s="216"/>
      <c r="AJ361" s="216"/>
      <c r="AK361" s="216"/>
      <c r="AL361" s="216"/>
      <c r="AM361" s="216"/>
      <c r="AN361" s="216"/>
      <c r="AO361" s="216"/>
      <c r="AP361" s="216"/>
      <c r="AQ361" s="216"/>
      <c r="AR361" s="216"/>
      <c r="AS361" s="216"/>
      <c r="AT361" s="216"/>
      <c r="AU361" s="216"/>
      <c r="AV361" s="216"/>
      <c r="AW361" s="216"/>
      <c r="AX361" s="216"/>
      <c r="AY361" s="216"/>
      <c r="AZ361" s="216"/>
      <c r="BA361" s="216"/>
      <c r="BB361" s="216"/>
      <c r="BC361" s="216"/>
      <c r="BD361" s="216"/>
      <c r="BE361" s="216"/>
      <c r="BF361" s="216"/>
      <c r="BG361" s="216"/>
      <c r="BH361" s="216"/>
      <c r="BI361" s="216"/>
      <c r="BJ361" s="187"/>
      <c r="BK361" s="187"/>
      <c r="BL361" s="187"/>
      <c r="BM361" s="187"/>
      <c r="BN361" s="187"/>
      <c r="BO361" s="187"/>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c r="EC361"/>
      <c r="ED361"/>
      <c r="EE361"/>
      <c r="EF361"/>
      <c r="EG361"/>
      <c r="EH361"/>
      <c r="EI361"/>
      <c r="EJ361"/>
      <c r="EK361"/>
      <c r="EL361"/>
      <c r="EM361"/>
      <c r="EN361"/>
      <c r="EO361"/>
      <c r="EP361"/>
      <c r="EQ361"/>
      <c r="ER361"/>
      <c r="ES361"/>
      <c r="ET361"/>
      <c r="EU361"/>
      <c r="EV361"/>
      <c r="EW361"/>
      <c r="EX361"/>
      <c r="EY361"/>
      <c r="EZ361"/>
      <c r="FA361"/>
      <c r="FB361"/>
      <c r="FC361"/>
      <c r="FD361"/>
      <c r="FE361"/>
      <c r="FF361"/>
      <c r="FG361"/>
      <c r="FH361"/>
      <c r="FI361"/>
      <c r="FJ361"/>
      <c r="FK361"/>
      <c r="FL361"/>
      <c r="FM361"/>
      <c r="FN361"/>
      <c r="FO361"/>
      <c r="FP361"/>
      <c r="FQ361"/>
      <c r="FR361"/>
      <c r="FS361"/>
      <c r="FT361"/>
      <c r="FU361"/>
      <c r="FV361"/>
      <c r="FW361"/>
      <c r="FX361"/>
      <c r="FY361"/>
      <c r="FZ361"/>
      <c r="GA361"/>
      <c r="GB361"/>
      <c r="GC361"/>
      <c r="GD361"/>
      <c r="GE361"/>
      <c r="GF361"/>
      <c r="GG361"/>
      <c r="GH361"/>
      <c r="GI361"/>
      <c r="GJ361"/>
      <c r="GK361"/>
      <c r="GL361"/>
      <c r="GM361"/>
      <c r="GN361"/>
      <c r="GO361"/>
      <c r="GP361"/>
      <c r="GQ361"/>
      <c r="GR361"/>
      <c r="GS361"/>
      <c r="GT361"/>
      <c r="GU361"/>
      <c r="GV361"/>
      <c r="GW361"/>
      <c r="GX361"/>
      <c r="GY361"/>
      <c r="GZ361"/>
      <c r="HA361"/>
      <c r="HB361"/>
      <c r="HC361"/>
      <c r="HD361"/>
      <c r="HE361"/>
      <c r="HF361"/>
      <c r="HG361"/>
      <c r="HH361"/>
      <c r="HI361"/>
      <c r="HJ361"/>
      <c r="HK361"/>
      <c r="HL361"/>
      <c r="HM361"/>
      <c r="HN361"/>
      <c r="HO361"/>
      <c r="HP361"/>
      <c r="HQ361"/>
      <c r="HR361"/>
      <c r="HS361"/>
      <c r="HT361"/>
      <c r="HU361"/>
      <c r="HV361"/>
      <c r="HW361"/>
      <c r="HX361"/>
      <c r="HY361"/>
      <c r="HZ361"/>
      <c r="IA361"/>
      <c r="IB361"/>
      <c r="IC361"/>
      <c r="ID361"/>
      <c r="IE361"/>
      <c r="IF361"/>
      <c r="IG361"/>
      <c r="IH361"/>
      <c r="II361"/>
      <c r="IJ361"/>
      <c r="IK361"/>
      <c r="IL361"/>
      <c r="IM361"/>
      <c r="IN361"/>
      <c r="IO361"/>
      <c r="IP361"/>
      <c r="IQ361"/>
      <c r="IR361"/>
      <c r="IS361"/>
      <c r="IT361"/>
      <c r="IU361"/>
      <c r="IV361"/>
    </row>
    <row r="362" spans="1:256" s="5" customFormat="1" ht="12.75" customHeight="1" outlineLevel="2">
      <c r="A362" s="9"/>
      <c r="B362" s="9"/>
      <c r="C362" s="26"/>
      <c r="D362" s="682"/>
      <c r="E362" s="86">
        <v>9</v>
      </c>
      <c r="F362" s="27"/>
      <c r="G362" s="208"/>
      <c r="H362" s="150"/>
      <c r="I362" s="150"/>
      <c r="J362" s="150"/>
      <c r="K362" s="150"/>
      <c r="L362" s="150"/>
      <c r="M362" s="150"/>
      <c r="N362" s="150"/>
      <c r="O362" s="149"/>
      <c r="P362" s="68">
        <v>0</v>
      </c>
      <c r="Q362" s="68">
        <v>0</v>
      </c>
      <c r="R362" s="68"/>
      <c r="S362" s="103"/>
      <c r="T362" s="103"/>
      <c r="U362" s="103"/>
      <c r="V362" s="103"/>
      <c r="W362" s="103"/>
      <c r="X362" s="103"/>
      <c r="Y362" s="103"/>
      <c r="Z362" s="103"/>
      <c r="AA362" s="216"/>
      <c r="AB362" s="216"/>
      <c r="AC362" s="216"/>
      <c r="AD362" s="216"/>
      <c r="AE362" s="216"/>
      <c r="AF362" s="216"/>
      <c r="AG362" s="216"/>
      <c r="AH362" s="216"/>
      <c r="AI362" s="216"/>
      <c r="AJ362" s="216"/>
      <c r="AK362" s="216"/>
      <c r="AL362" s="216"/>
      <c r="AM362" s="216"/>
      <c r="AN362" s="216"/>
      <c r="AO362" s="216"/>
      <c r="AP362" s="216"/>
      <c r="AQ362" s="216"/>
      <c r="AR362" s="216"/>
      <c r="AS362" s="216"/>
      <c r="AT362" s="216"/>
      <c r="AU362" s="216"/>
      <c r="AV362" s="216"/>
      <c r="AW362" s="216"/>
      <c r="AX362" s="216"/>
      <c r="AY362" s="216"/>
      <c r="AZ362" s="216"/>
      <c r="BA362" s="216"/>
      <c r="BB362" s="216"/>
      <c r="BC362" s="216"/>
      <c r="BD362" s="216"/>
      <c r="BE362" s="216"/>
      <c r="BF362" s="216"/>
      <c r="BG362" s="216"/>
      <c r="BH362" s="216"/>
      <c r="BI362" s="216"/>
      <c r="BJ362" s="187"/>
      <c r="BK362" s="187"/>
      <c r="BL362" s="187"/>
      <c r="BM362" s="187"/>
      <c r="BN362" s="187"/>
      <c r="BO362" s="187"/>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c r="DU362"/>
      <c r="DV362"/>
      <c r="DW362"/>
      <c r="DX362"/>
      <c r="DY362"/>
      <c r="DZ362"/>
      <c r="EA362"/>
      <c r="EB362"/>
      <c r="EC362"/>
      <c r="ED362"/>
      <c r="EE362"/>
      <c r="EF362"/>
      <c r="EG362"/>
      <c r="EH362"/>
      <c r="EI362"/>
      <c r="EJ362"/>
      <c r="EK362"/>
      <c r="EL362"/>
      <c r="EM362"/>
      <c r="EN362"/>
      <c r="EO362"/>
      <c r="EP362"/>
      <c r="EQ362"/>
      <c r="ER362"/>
      <c r="ES362"/>
      <c r="ET362"/>
      <c r="EU362"/>
      <c r="EV362"/>
      <c r="EW362"/>
      <c r="EX362"/>
      <c r="EY362"/>
      <c r="EZ362"/>
      <c r="FA362"/>
      <c r="FB362"/>
      <c r="FC362"/>
      <c r="FD362"/>
      <c r="FE362"/>
      <c r="FF362"/>
      <c r="FG362"/>
      <c r="FH362"/>
      <c r="FI362"/>
      <c r="FJ362"/>
      <c r="FK362"/>
      <c r="FL362"/>
      <c r="FM362"/>
      <c r="FN362"/>
      <c r="FO362"/>
      <c r="FP362"/>
      <c r="FQ362"/>
      <c r="FR362"/>
      <c r="FS362"/>
      <c r="FT362"/>
      <c r="FU362"/>
      <c r="FV362"/>
      <c r="FW362"/>
      <c r="FX362"/>
      <c r="FY362"/>
      <c r="FZ362"/>
      <c r="GA362"/>
      <c r="GB362"/>
      <c r="GC362"/>
      <c r="GD362"/>
      <c r="GE362"/>
      <c r="GF362"/>
      <c r="GG362"/>
      <c r="GH362"/>
      <c r="GI362"/>
      <c r="GJ362"/>
      <c r="GK362"/>
      <c r="GL362"/>
      <c r="GM362"/>
      <c r="GN362"/>
      <c r="GO362"/>
      <c r="GP362"/>
      <c r="GQ362"/>
      <c r="GR362"/>
      <c r="GS362"/>
      <c r="GT362"/>
      <c r="GU362"/>
      <c r="GV362"/>
      <c r="GW362"/>
      <c r="GX362"/>
      <c r="GY362"/>
      <c r="GZ362"/>
      <c r="HA362"/>
      <c r="HB362"/>
      <c r="HC362"/>
      <c r="HD362"/>
      <c r="HE362"/>
      <c r="HF362"/>
      <c r="HG362"/>
      <c r="HH362"/>
      <c r="HI362"/>
      <c r="HJ362"/>
      <c r="HK362"/>
      <c r="HL362"/>
      <c r="HM362"/>
      <c r="HN362"/>
      <c r="HO362"/>
      <c r="HP362"/>
      <c r="HQ362"/>
      <c r="HR362"/>
      <c r="HS362"/>
      <c r="HT362"/>
      <c r="HU362"/>
      <c r="HV362"/>
      <c r="HW362"/>
      <c r="HX362"/>
      <c r="HY362"/>
      <c r="HZ362"/>
      <c r="IA362"/>
      <c r="IB362"/>
      <c r="IC362"/>
      <c r="ID362"/>
      <c r="IE362"/>
      <c r="IF362"/>
      <c r="IG362"/>
      <c r="IH362"/>
      <c r="II362"/>
      <c r="IJ362"/>
      <c r="IK362"/>
      <c r="IL362"/>
      <c r="IM362"/>
      <c r="IN362"/>
      <c r="IO362"/>
      <c r="IP362"/>
      <c r="IQ362"/>
      <c r="IR362"/>
      <c r="IS362"/>
      <c r="IT362"/>
      <c r="IU362"/>
      <c r="IV362"/>
    </row>
    <row r="363" spans="1:256" s="5" customFormat="1" ht="12.75" customHeight="1" outlineLevel="2">
      <c r="A363" s="9"/>
      <c r="B363" s="9"/>
      <c r="C363" s="26"/>
      <c r="D363" s="682"/>
      <c r="E363" s="86">
        <v>10</v>
      </c>
      <c r="F363" s="27"/>
      <c r="G363" s="208"/>
      <c r="H363" s="150"/>
      <c r="I363" s="150"/>
      <c r="J363" s="150"/>
      <c r="K363" s="150"/>
      <c r="L363" s="150"/>
      <c r="M363" s="150"/>
      <c r="N363" s="150"/>
      <c r="O363" s="150"/>
      <c r="P363" s="149"/>
      <c r="Q363" s="68">
        <v>0</v>
      </c>
      <c r="R363" s="68"/>
      <c r="S363" s="103"/>
      <c r="T363" s="103"/>
      <c r="U363" s="103"/>
      <c r="V363" s="103"/>
      <c r="W363" s="103"/>
      <c r="X363" s="103"/>
      <c r="Y363" s="103"/>
      <c r="Z363" s="103"/>
      <c r="AA363" s="216"/>
      <c r="AB363" s="216"/>
      <c r="AC363" s="216"/>
      <c r="AD363" s="216"/>
      <c r="AE363" s="216"/>
      <c r="AF363" s="216"/>
      <c r="AG363" s="216"/>
      <c r="AH363" s="216"/>
      <c r="AI363" s="216"/>
      <c r="AJ363" s="216"/>
      <c r="AK363" s="216"/>
      <c r="AL363" s="216"/>
      <c r="AM363" s="216"/>
      <c r="AN363" s="216"/>
      <c r="AO363" s="216"/>
      <c r="AP363" s="216"/>
      <c r="AQ363" s="216"/>
      <c r="AR363" s="216"/>
      <c r="AS363" s="216"/>
      <c r="AT363" s="216"/>
      <c r="AU363" s="216"/>
      <c r="AV363" s="216"/>
      <c r="AW363" s="216"/>
      <c r="AX363" s="216"/>
      <c r="AY363" s="216"/>
      <c r="AZ363" s="216"/>
      <c r="BA363" s="216"/>
      <c r="BB363" s="216"/>
      <c r="BC363" s="216"/>
      <c r="BD363" s="216"/>
      <c r="BE363" s="216"/>
      <c r="BF363" s="216"/>
      <c r="BG363" s="216"/>
      <c r="BH363" s="216"/>
      <c r="BI363" s="216"/>
      <c r="BJ363" s="187"/>
      <c r="BK363" s="187"/>
      <c r="BL363" s="187"/>
      <c r="BM363" s="187"/>
      <c r="BN363" s="187"/>
      <c r="BO363" s="187"/>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c r="DM363"/>
      <c r="DN363"/>
      <c r="DO363"/>
      <c r="DP363"/>
      <c r="DQ363"/>
      <c r="DR363"/>
      <c r="DS363"/>
      <c r="DT363"/>
      <c r="DU363"/>
      <c r="DV363"/>
      <c r="DW363"/>
      <c r="DX363"/>
      <c r="DY363"/>
      <c r="DZ363"/>
      <c r="EA363"/>
      <c r="EB363"/>
      <c r="EC363"/>
      <c r="ED363"/>
      <c r="EE363"/>
      <c r="EF363"/>
      <c r="EG363"/>
      <c r="EH363"/>
      <c r="EI363"/>
      <c r="EJ363"/>
      <c r="EK363"/>
      <c r="EL363"/>
      <c r="EM363"/>
      <c r="EN363"/>
      <c r="EO363"/>
      <c r="EP363"/>
      <c r="EQ363"/>
      <c r="ER363"/>
      <c r="ES363"/>
      <c r="ET363"/>
      <c r="EU363"/>
      <c r="EV363"/>
      <c r="EW363"/>
      <c r="EX363"/>
      <c r="EY363"/>
      <c r="EZ363"/>
      <c r="FA363"/>
      <c r="FB363"/>
      <c r="FC363"/>
      <c r="FD363"/>
      <c r="FE363"/>
      <c r="FF363"/>
      <c r="FG363"/>
      <c r="FH363"/>
      <c r="FI363"/>
      <c r="FJ363"/>
      <c r="FK363"/>
      <c r="FL363"/>
      <c r="FM363"/>
      <c r="FN363"/>
      <c r="FO363"/>
      <c r="FP363"/>
      <c r="FQ363"/>
      <c r="FR363"/>
      <c r="FS363"/>
      <c r="FT363"/>
      <c r="FU363"/>
      <c r="FV363"/>
      <c r="FW363"/>
      <c r="FX363"/>
      <c r="FY363"/>
      <c r="FZ363"/>
      <c r="GA363"/>
      <c r="GB363"/>
      <c r="GC363"/>
      <c r="GD363"/>
      <c r="GE363"/>
      <c r="GF363"/>
      <c r="GG363"/>
      <c r="GH363"/>
      <c r="GI363"/>
      <c r="GJ363"/>
      <c r="GK363"/>
      <c r="GL363"/>
      <c r="GM363"/>
      <c r="GN363"/>
      <c r="GO363"/>
      <c r="GP363"/>
      <c r="GQ363"/>
      <c r="GR363"/>
      <c r="GS363"/>
      <c r="GT363"/>
      <c r="GU363"/>
      <c r="GV363"/>
      <c r="GW363"/>
      <c r="GX363"/>
      <c r="GY363"/>
      <c r="GZ363"/>
      <c r="HA363"/>
      <c r="HB363"/>
      <c r="HC363"/>
      <c r="HD363"/>
      <c r="HE363"/>
      <c r="HF363"/>
      <c r="HG363"/>
      <c r="HH363"/>
      <c r="HI363"/>
      <c r="HJ363"/>
      <c r="HK363"/>
      <c r="HL363"/>
      <c r="HM363"/>
      <c r="HN363"/>
      <c r="HO363"/>
      <c r="HP363"/>
      <c r="HQ363"/>
      <c r="HR363"/>
      <c r="HS363"/>
      <c r="HT363"/>
      <c r="HU363"/>
      <c r="HV363"/>
      <c r="HW363"/>
      <c r="HX363"/>
      <c r="HY363"/>
      <c r="HZ363"/>
      <c r="IA363"/>
      <c r="IB363"/>
      <c r="IC363"/>
      <c r="ID363"/>
      <c r="IE363"/>
      <c r="IF363"/>
      <c r="IG363"/>
      <c r="IH363"/>
      <c r="II363"/>
      <c r="IJ363"/>
      <c r="IK363"/>
      <c r="IL363"/>
      <c r="IM363"/>
      <c r="IN363"/>
      <c r="IO363"/>
      <c r="IP363"/>
      <c r="IQ363"/>
      <c r="IR363"/>
      <c r="IS363"/>
      <c r="IT363"/>
      <c r="IU363"/>
      <c r="IV363"/>
    </row>
    <row r="364" spans="1:256" s="5" customFormat="1" ht="12.75" customHeight="1" outlineLevel="2">
      <c r="A364" s="9"/>
      <c r="B364" s="9"/>
      <c r="C364" s="26"/>
      <c r="D364" s="682"/>
      <c r="E364" s="87">
        <v>11</v>
      </c>
      <c r="F364" s="27"/>
      <c r="G364" s="208"/>
      <c r="H364" s="150"/>
      <c r="I364" s="150"/>
      <c r="J364" s="150"/>
      <c r="K364" s="150"/>
      <c r="L364" s="150"/>
      <c r="M364" s="150"/>
      <c r="N364" s="150"/>
      <c r="O364" s="150"/>
      <c r="P364" s="189"/>
      <c r="Q364" s="149"/>
      <c r="R364" s="68"/>
      <c r="S364" s="103"/>
      <c r="T364" s="103"/>
      <c r="U364" s="103"/>
      <c r="V364" s="103"/>
      <c r="W364" s="103"/>
      <c r="X364" s="103"/>
      <c r="Y364" s="103"/>
      <c r="Z364" s="103"/>
      <c r="AA364" s="216"/>
      <c r="AB364" s="216"/>
      <c r="AC364" s="216"/>
      <c r="AD364" s="216"/>
      <c r="AE364" s="216"/>
      <c r="AF364" s="216"/>
      <c r="AG364" s="216"/>
      <c r="AH364" s="216"/>
      <c r="AI364" s="216"/>
      <c r="AJ364" s="216"/>
      <c r="AK364" s="216"/>
      <c r="AL364" s="216"/>
      <c r="AM364" s="216"/>
      <c r="AN364" s="216"/>
      <c r="AO364" s="216"/>
      <c r="AP364" s="216"/>
      <c r="AQ364" s="216"/>
      <c r="AR364" s="216"/>
      <c r="AS364" s="216"/>
      <c r="AT364" s="216"/>
      <c r="AU364" s="216"/>
      <c r="AV364" s="216"/>
      <c r="AW364" s="216"/>
      <c r="AX364" s="216"/>
      <c r="AY364" s="216"/>
      <c r="AZ364" s="216"/>
      <c r="BA364" s="216"/>
      <c r="BB364" s="216"/>
      <c r="BC364" s="216"/>
      <c r="BD364" s="216"/>
      <c r="BE364" s="216"/>
      <c r="BF364" s="216"/>
      <c r="BG364" s="216"/>
      <c r="BH364" s="216"/>
      <c r="BI364" s="216"/>
      <c r="BJ364" s="187"/>
      <c r="BK364" s="187"/>
      <c r="BL364" s="187"/>
      <c r="BM364" s="187"/>
      <c r="BN364" s="187"/>
      <c r="BO364" s="187"/>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c r="EW364"/>
      <c r="EX364"/>
      <c r="EY364"/>
      <c r="EZ364"/>
      <c r="FA364"/>
      <c r="FB364"/>
      <c r="FC364"/>
      <c r="FD364"/>
      <c r="FE364"/>
      <c r="FF364"/>
      <c r="FG364"/>
      <c r="FH364"/>
      <c r="FI364"/>
      <c r="FJ364"/>
      <c r="FK364"/>
      <c r="FL364"/>
      <c r="FM364"/>
      <c r="FN364"/>
      <c r="FO364"/>
      <c r="FP364"/>
      <c r="FQ364"/>
      <c r="FR364"/>
      <c r="FS364"/>
      <c r="FT364"/>
      <c r="FU364"/>
      <c r="FV364"/>
      <c r="FW364"/>
      <c r="FX364"/>
      <c r="FY364"/>
      <c r="FZ364"/>
      <c r="GA364"/>
      <c r="GB364"/>
      <c r="GC364"/>
      <c r="GD364"/>
      <c r="GE364"/>
      <c r="GF364"/>
      <c r="GG364"/>
      <c r="GH364"/>
      <c r="GI364"/>
      <c r="GJ364"/>
      <c r="GK364"/>
      <c r="GL364"/>
      <c r="GM364"/>
      <c r="GN364"/>
      <c r="GO364"/>
      <c r="GP364"/>
      <c r="GQ364"/>
      <c r="GR364"/>
      <c r="GS364"/>
      <c r="GT364"/>
      <c r="GU364"/>
      <c r="GV364"/>
      <c r="GW364"/>
      <c r="GX364"/>
      <c r="GY364"/>
      <c r="GZ364"/>
      <c r="HA364"/>
      <c r="HB364"/>
      <c r="HC364"/>
      <c r="HD364"/>
      <c r="HE364"/>
      <c r="HF364"/>
      <c r="HG364"/>
      <c r="HH364"/>
      <c r="HI364"/>
      <c r="HJ364"/>
      <c r="HK364"/>
      <c r="HL364"/>
      <c r="HM364"/>
      <c r="HN364"/>
      <c r="HO364"/>
      <c r="HP364"/>
      <c r="HQ364"/>
      <c r="HR364"/>
      <c r="HS364"/>
      <c r="HT364"/>
      <c r="HU364"/>
      <c r="HV364"/>
      <c r="HW364"/>
      <c r="HX364"/>
      <c r="HY364"/>
      <c r="HZ364"/>
      <c r="IA364"/>
      <c r="IB364"/>
      <c r="IC364"/>
      <c r="ID364"/>
      <c r="IE364"/>
      <c r="IF364"/>
      <c r="IG364"/>
      <c r="IH364"/>
      <c r="II364"/>
      <c r="IJ364"/>
      <c r="IK364"/>
      <c r="IL364"/>
      <c r="IM364"/>
      <c r="IN364"/>
      <c r="IO364"/>
      <c r="IP364"/>
      <c r="IQ364"/>
      <c r="IR364"/>
      <c r="IS364"/>
      <c r="IT364"/>
      <c r="IU364"/>
      <c r="IV364"/>
    </row>
    <row r="365" spans="1:256" s="5" customFormat="1" outlineLevel="1">
      <c r="A365" s="9"/>
      <c r="B365" s="9"/>
      <c r="C365" s="26">
        <v>0</v>
      </c>
      <c r="D365" s="9"/>
      <c r="E365" s="9"/>
      <c r="F365" s="23"/>
      <c r="G365" s="209">
        <v>0</v>
      </c>
      <c r="H365" s="166">
        <v>0</v>
      </c>
      <c r="I365" s="166">
        <v>0</v>
      </c>
      <c r="J365" s="166">
        <v>0</v>
      </c>
      <c r="K365" s="166">
        <v>0</v>
      </c>
      <c r="L365" s="166">
        <v>0</v>
      </c>
      <c r="M365" s="166">
        <v>0</v>
      </c>
      <c r="N365" s="166">
        <v>0</v>
      </c>
      <c r="O365" s="166">
        <v>0</v>
      </c>
      <c r="P365" s="166">
        <v>0</v>
      </c>
      <c r="Q365" s="166">
        <v>0</v>
      </c>
      <c r="R365" s="64"/>
      <c r="S365" s="102"/>
      <c r="T365" s="102"/>
      <c r="U365" s="102"/>
      <c r="V365" s="102"/>
      <c r="W365" s="102"/>
      <c r="X365" s="102"/>
      <c r="Y365" s="102"/>
      <c r="Z365" s="102"/>
      <c r="AA365" s="217"/>
      <c r="AB365" s="217"/>
      <c r="AC365" s="217"/>
      <c r="AD365" s="217"/>
      <c r="AE365" s="217"/>
      <c r="AF365" s="217"/>
      <c r="AG365" s="217"/>
      <c r="AH365" s="217"/>
      <c r="AI365" s="217"/>
      <c r="AJ365" s="217"/>
      <c r="AK365" s="217"/>
      <c r="AL365" s="217"/>
      <c r="AM365" s="217"/>
      <c r="AN365" s="217"/>
      <c r="AO365" s="217"/>
      <c r="AP365" s="217"/>
      <c r="AQ365" s="217"/>
      <c r="AR365" s="217"/>
      <c r="AS365" s="217"/>
      <c r="AT365" s="217"/>
      <c r="AU365" s="217"/>
      <c r="AV365" s="217"/>
      <c r="AW365" s="217"/>
      <c r="AX365" s="217"/>
      <c r="AY365" s="217"/>
      <c r="AZ365" s="217"/>
      <c r="BA365" s="217"/>
      <c r="BB365" s="217"/>
      <c r="BC365" s="217"/>
      <c r="BD365" s="217"/>
      <c r="BE365" s="217"/>
      <c r="BF365" s="217"/>
      <c r="BG365" s="217"/>
      <c r="BH365" s="217"/>
      <c r="BI365" s="217"/>
      <c r="BJ365" s="187"/>
      <c r="BK365" s="187"/>
      <c r="BL365" s="187"/>
      <c r="BM365" s="187"/>
      <c r="BN365" s="187"/>
      <c r="BO365" s="187"/>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c r="EW365"/>
      <c r="EX365"/>
      <c r="EY365"/>
      <c r="EZ365"/>
      <c r="FA365"/>
      <c r="FB365"/>
      <c r="FC365"/>
      <c r="FD365"/>
      <c r="FE365"/>
      <c r="FF365"/>
      <c r="FG365"/>
      <c r="FH365"/>
      <c r="FI365"/>
      <c r="FJ365"/>
      <c r="FK365"/>
      <c r="FL365"/>
      <c r="FM365"/>
      <c r="FN365"/>
      <c r="FO365"/>
      <c r="FP365"/>
      <c r="FQ365"/>
      <c r="FR365"/>
      <c r="FS365"/>
      <c r="FT365"/>
      <c r="FU365"/>
      <c r="FV365"/>
      <c r="FW365"/>
      <c r="FX365"/>
      <c r="FY365"/>
      <c r="FZ365"/>
      <c r="GA365"/>
      <c r="GB365"/>
      <c r="GC365"/>
      <c r="GD365"/>
      <c r="GE365"/>
      <c r="GF365"/>
      <c r="GG365"/>
      <c r="GH365"/>
      <c r="GI365"/>
      <c r="GJ365"/>
      <c r="GK365"/>
      <c r="GL365"/>
      <c r="GM365"/>
      <c r="GN365"/>
      <c r="GO365"/>
      <c r="GP365"/>
      <c r="GQ365"/>
      <c r="GR365"/>
      <c r="GS365"/>
      <c r="GT365"/>
      <c r="GU365"/>
      <c r="GV365"/>
      <c r="GW365"/>
      <c r="GX365"/>
      <c r="GY365"/>
      <c r="GZ365"/>
      <c r="HA365"/>
      <c r="HB365"/>
      <c r="HC365"/>
      <c r="HD365"/>
      <c r="HE365"/>
      <c r="HF365"/>
      <c r="HG365"/>
      <c r="HH365"/>
      <c r="HI365"/>
      <c r="HJ365"/>
      <c r="HK365"/>
      <c r="HL365"/>
      <c r="HM365"/>
      <c r="HN365"/>
      <c r="HO365"/>
      <c r="HP365"/>
      <c r="HQ365"/>
      <c r="HR365"/>
      <c r="HS365"/>
      <c r="HT365"/>
      <c r="HU365"/>
      <c r="HV365"/>
      <c r="HW365"/>
      <c r="HX365"/>
      <c r="HY365"/>
      <c r="HZ365"/>
      <c r="IA365"/>
      <c r="IB365"/>
      <c r="IC365"/>
      <c r="ID365"/>
      <c r="IE365"/>
      <c r="IF365"/>
      <c r="IG365"/>
      <c r="IH365"/>
      <c r="II365"/>
      <c r="IJ365"/>
      <c r="IK365"/>
      <c r="IL365"/>
      <c r="IM365"/>
      <c r="IN365"/>
      <c r="IO365"/>
      <c r="IP365"/>
      <c r="IQ365"/>
      <c r="IR365"/>
      <c r="IS365"/>
      <c r="IT365"/>
      <c r="IU365"/>
      <c r="IV365"/>
    </row>
    <row r="366" spans="1:256" s="5" customFormat="1" ht="12.75" customHeight="1" outlineLevel="2">
      <c r="A366" s="9"/>
      <c r="B366" s="188">
        <v>0</v>
      </c>
      <c r="C366" s="33"/>
      <c r="D366" s="34" t="s">
        <v>67</v>
      </c>
      <c r="E366" s="33"/>
      <c r="F366" s="35"/>
      <c r="G366" s="205">
        <v>0</v>
      </c>
      <c r="H366" s="67">
        <v>0</v>
      </c>
      <c r="I366" s="67">
        <v>0</v>
      </c>
      <c r="J366" s="67">
        <v>0</v>
      </c>
      <c r="K366" s="67">
        <v>0</v>
      </c>
      <c r="L366" s="67">
        <v>0</v>
      </c>
      <c r="M366" s="67">
        <v>0</v>
      </c>
      <c r="N366" s="67">
        <v>0</v>
      </c>
      <c r="O366" s="67">
        <v>0</v>
      </c>
      <c r="P366" s="67">
        <v>0</v>
      </c>
      <c r="Q366" s="67">
        <v>0</v>
      </c>
      <c r="R366" s="67"/>
      <c r="S366" s="103"/>
      <c r="T366" s="103"/>
      <c r="U366" s="103"/>
      <c r="V366" s="103"/>
      <c r="W366" s="103"/>
      <c r="X366" s="103"/>
      <c r="Y366" s="103"/>
      <c r="Z366" s="103"/>
      <c r="AA366" s="216"/>
      <c r="AB366" s="216"/>
      <c r="AC366" s="216"/>
      <c r="AD366" s="216"/>
      <c r="AE366" s="216"/>
      <c r="AF366" s="216"/>
      <c r="AG366" s="216"/>
      <c r="AH366" s="216"/>
      <c r="AI366" s="216"/>
      <c r="AJ366" s="216"/>
      <c r="AK366" s="216"/>
      <c r="AL366" s="216"/>
      <c r="AM366" s="216"/>
      <c r="AN366" s="216"/>
      <c r="AO366" s="216"/>
      <c r="AP366" s="216"/>
      <c r="AQ366" s="216"/>
      <c r="AR366" s="216"/>
      <c r="AS366" s="216"/>
      <c r="AT366" s="216"/>
      <c r="AU366" s="216"/>
      <c r="AV366" s="216"/>
      <c r="AW366" s="216"/>
      <c r="AX366" s="216"/>
      <c r="AY366" s="216"/>
      <c r="AZ366" s="216"/>
      <c r="BA366" s="216"/>
      <c r="BB366" s="216"/>
      <c r="BC366" s="216"/>
      <c r="BD366" s="216"/>
      <c r="BE366" s="216"/>
      <c r="BF366" s="216"/>
      <c r="BG366" s="216"/>
      <c r="BH366" s="216"/>
      <c r="BI366" s="216"/>
      <c r="BJ366" s="187"/>
      <c r="BK366" s="187"/>
      <c r="BL366" s="187"/>
      <c r="BM366" s="187"/>
      <c r="BN366" s="187"/>
      <c r="BO366" s="187"/>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c r="EC366"/>
      <c r="ED366"/>
      <c r="EE366"/>
      <c r="EF366"/>
      <c r="EG366"/>
      <c r="EH366"/>
      <c r="EI366"/>
      <c r="EJ366"/>
      <c r="EK366"/>
      <c r="EL366"/>
      <c r="EM366"/>
      <c r="EN366"/>
      <c r="EO366"/>
      <c r="EP366"/>
      <c r="EQ366"/>
      <c r="ER366"/>
      <c r="ES366"/>
      <c r="ET366"/>
      <c r="EU366"/>
      <c r="EV366"/>
      <c r="EW366"/>
      <c r="EX366"/>
      <c r="EY366"/>
      <c r="EZ366"/>
      <c r="FA366"/>
      <c r="FB366"/>
      <c r="FC366"/>
      <c r="FD366"/>
      <c r="FE366"/>
      <c r="FF366"/>
      <c r="FG366"/>
      <c r="FH366"/>
      <c r="FI366"/>
      <c r="FJ366"/>
      <c r="FK366"/>
      <c r="FL366"/>
      <c r="FM366"/>
      <c r="FN366"/>
      <c r="FO366"/>
      <c r="FP366"/>
      <c r="FQ366"/>
      <c r="FR366"/>
      <c r="FS366"/>
      <c r="FT366"/>
      <c r="FU366"/>
      <c r="FV366"/>
      <c r="FW366"/>
      <c r="FX366"/>
      <c r="FY366"/>
      <c r="FZ366"/>
      <c r="GA366"/>
      <c r="GB366"/>
      <c r="GC366"/>
      <c r="GD366"/>
      <c r="GE366"/>
      <c r="GF366"/>
      <c r="GG366"/>
      <c r="GH366"/>
      <c r="GI366"/>
      <c r="GJ366"/>
      <c r="GK366"/>
      <c r="GL366"/>
      <c r="GM366"/>
      <c r="GN366"/>
      <c r="GO366"/>
      <c r="GP366"/>
      <c r="GQ366"/>
      <c r="GR366"/>
      <c r="GS366"/>
      <c r="GT366"/>
      <c r="GU366"/>
      <c r="GV366"/>
      <c r="GW366"/>
      <c r="GX366"/>
      <c r="GY366"/>
      <c r="GZ366"/>
      <c r="HA366"/>
      <c r="HB366"/>
      <c r="HC366"/>
      <c r="HD366"/>
      <c r="HE366"/>
      <c r="HF366"/>
      <c r="HG366"/>
      <c r="HH366"/>
      <c r="HI366"/>
      <c r="HJ366"/>
      <c r="HK366"/>
      <c r="HL366"/>
      <c r="HM366"/>
      <c r="HN366"/>
      <c r="HO366"/>
      <c r="HP366"/>
      <c r="HQ366"/>
      <c r="HR366"/>
      <c r="HS366"/>
      <c r="HT366"/>
      <c r="HU366"/>
      <c r="HV366"/>
      <c r="HW366"/>
      <c r="HX366"/>
      <c r="HY366"/>
      <c r="HZ366"/>
      <c r="IA366"/>
      <c r="IB366"/>
      <c r="IC366"/>
      <c r="ID366"/>
      <c r="IE366"/>
      <c r="IF366"/>
      <c r="IG366"/>
      <c r="IH366"/>
      <c r="II366"/>
      <c r="IJ366"/>
      <c r="IK366"/>
      <c r="IL366"/>
      <c r="IM366"/>
      <c r="IN366"/>
      <c r="IO366"/>
      <c r="IP366"/>
      <c r="IQ366"/>
      <c r="IR366"/>
      <c r="IS366"/>
      <c r="IT366"/>
      <c r="IU366"/>
      <c r="IV366"/>
    </row>
    <row r="367" spans="1:256" s="5" customFormat="1" ht="12.75" customHeight="1" outlineLevel="2">
      <c r="A367" s="9"/>
      <c r="B367" s="9"/>
      <c r="C367" s="26"/>
      <c r="D367" s="681" t="s">
        <v>84</v>
      </c>
      <c r="E367" s="86">
        <v>0</v>
      </c>
      <c r="F367" s="27"/>
      <c r="G367" s="206"/>
      <c r="H367" s="68"/>
      <c r="I367" s="68"/>
      <c r="J367" s="68"/>
      <c r="K367" s="68"/>
      <c r="L367" s="68"/>
      <c r="M367" s="68"/>
      <c r="N367" s="68"/>
      <c r="O367" s="68"/>
      <c r="P367" s="68"/>
      <c r="Q367" s="68"/>
      <c r="R367" s="68"/>
      <c r="S367" s="103"/>
      <c r="T367" s="103"/>
      <c r="U367" s="103"/>
      <c r="V367" s="103"/>
      <c r="W367" s="103"/>
      <c r="X367" s="103"/>
      <c r="Y367" s="103"/>
      <c r="Z367" s="103"/>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187"/>
      <c r="BK367" s="187"/>
      <c r="BL367" s="187"/>
      <c r="BM367" s="187"/>
      <c r="BN367" s="187"/>
      <c r="BO367" s="187"/>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c r="DT367"/>
      <c r="DU367"/>
      <c r="DV367"/>
      <c r="DW367"/>
      <c r="DX367"/>
      <c r="DY367"/>
      <c r="DZ367"/>
      <c r="EA367"/>
      <c r="EB367"/>
      <c r="EC367"/>
      <c r="ED367"/>
      <c r="EE367"/>
      <c r="EF367"/>
      <c r="EG367"/>
      <c r="EH367"/>
      <c r="EI367"/>
      <c r="EJ367"/>
      <c r="EK367"/>
      <c r="EL367"/>
      <c r="EM367"/>
      <c r="EN367"/>
      <c r="EO367"/>
      <c r="EP367"/>
      <c r="EQ367"/>
      <c r="ER367"/>
      <c r="ES367"/>
      <c r="ET367"/>
      <c r="EU367"/>
      <c r="EV367"/>
      <c r="EW367"/>
      <c r="EX367"/>
      <c r="EY367"/>
      <c r="EZ367"/>
      <c r="FA367"/>
      <c r="FB367"/>
      <c r="FC367"/>
      <c r="FD367"/>
      <c r="FE367"/>
      <c r="FF367"/>
      <c r="FG367"/>
      <c r="FH367"/>
      <c r="FI367"/>
      <c r="FJ367"/>
      <c r="FK367"/>
      <c r="FL367"/>
      <c r="FM367"/>
      <c r="FN367"/>
      <c r="FO367"/>
      <c r="FP367"/>
      <c r="FQ367"/>
      <c r="FR367"/>
      <c r="FS367"/>
      <c r="FT367"/>
      <c r="FU367"/>
      <c r="FV367"/>
      <c r="FW367"/>
      <c r="FX367"/>
      <c r="FY367"/>
      <c r="FZ367"/>
      <c r="GA367"/>
      <c r="GB367"/>
      <c r="GC367"/>
      <c r="GD367"/>
      <c r="GE367"/>
      <c r="GF367"/>
      <c r="GG367"/>
      <c r="GH367"/>
      <c r="GI367"/>
      <c r="GJ367"/>
      <c r="GK367"/>
      <c r="GL367"/>
      <c r="GM367"/>
      <c r="GN367"/>
      <c r="GO367"/>
      <c r="GP367"/>
      <c r="GQ367"/>
      <c r="GR367"/>
      <c r="GS367"/>
      <c r="GT367"/>
      <c r="GU367"/>
      <c r="GV367"/>
      <c r="GW367"/>
      <c r="GX367"/>
      <c r="GY367"/>
      <c r="GZ367"/>
      <c r="HA367"/>
      <c r="HB367"/>
      <c r="HC367"/>
      <c r="HD367"/>
      <c r="HE367"/>
      <c r="HF367"/>
      <c r="HG367"/>
      <c r="HH367"/>
      <c r="HI367"/>
      <c r="HJ367"/>
      <c r="HK367"/>
      <c r="HL367"/>
      <c r="HM367"/>
      <c r="HN367"/>
      <c r="HO367"/>
      <c r="HP367"/>
      <c r="HQ367"/>
      <c r="HR367"/>
      <c r="HS367"/>
      <c r="HT367"/>
      <c r="HU367"/>
      <c r="HV367"/>
      <c r="HW367"/>
      <c r="HX367"/>
      <c r="HY367"/>
      <c r="HZ367"/>
      <c r="IA367"/>
      <c r="IB367"/>
      <c r="IC367"/>
      <c r="ID367"/>
      <c r="IE367"/>
      <c r="IF367"/>
      <c r="IG367"/>
      <c r="IH367"/>
      <c r="II367"/>
      <c r="IJ367"/>
      <c r="IK367"/>
      <c r="IL367"/>
      <c r="IM367"/>
      <c r="IN367"/>
      <c r="IO367"/>
      <c r="IP367"/>
      <c r="IQ367"/>
      <c r="IR367"/>
      <c r="IS367"/>
      <c r="IT367"/>
      <c r="IU367"/>
      <c r="IV367"/>
    </row>
    <row r="368" spans="1:256" s="5" customFormat="1" ht="12.75" customHeight="1" outlineLevel="2">
      <c r="A368" s="9"/>
      <c r="B368" s="9"/>
      <c r="C368" s="26"/>
      <c r="D368" s="682"/>
      <c r="E368" s="86">
        <v>1</v>
      </c>
      <c r="F368" s="27"/>
      <c r="G368" s="207"/>
      <c r="H368" s="68">
        <v>0</v>
      </c>
      <c r="I368" s="68">
        <v>0</v>
      </c>
      <c r="J368" s="68">
        <v>0</v>
      </c>
      <c r="K368" s="68">
        <v>0</v>
      </c>
      <c r="L368" s="68">
        <v>0</v>
      </c>
      <c r="M368" s="68">
        <v>0</v>
      </c>
      <c r="N368" s="68">
        <v>0</v>
      </c>
      <c r="O368" s="68">
        <v>0</v>
      </c>
      <c r="P368" s="68">
        <v>0</v>
      </c>
      <c r="Q368" s="68">
        <v>0</v>
      </c>
      <c r="R368" s="68"/>
      <c r="S368" s="103"/>
      <c r="T368" s="103"/>
      <c r="U368" s="103"/>
      <c r="V368" s="103"/>
      <c r="W368" s="103"/>
      <c r="X368" s="103"/>
      <c r="Y368" s="103"/>
      <c r="Z368" s="103"/>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187"/>
      <c r="BK368" s="187"/>
      <c r="BL368" s="187"/>
      <c r="BM368" s="187"/>
      <c r="BN368" s="187"/>
      <c r="BO368" s="187"/>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c r="DM368"/>
      <c r="DN368"/>
      <c r="DO368"/>
      <c r="DP368"/>
      <c r="DQ368"/>
      <c r="DR368"/>
      <c r="DS368"/>
      <c r="DT368"/>
      <c r="DU368"/>
      <c r="DV368"/>
      <c r="DW368"/>
      <c r="DX368"/>
      <c r="DY368"/>
      <c r="DZ368"/>
      <c r="EA368"/>
      <c r="EB368"/>
      <c r="EC368"/>
      <c r="ED368"/>
      <c r="EE368"/>
      <c r="EF368"/>
      <c r="EG368"/>
      <c r="EH368"/>
      <c r="EI368"/>
      <c r="EJ368"/>
      <c r="EK368"/>
      <c r="EL368"/>
      <c r="EM368"/>
      <c r="EN368"/>
      <c r="EO368"/>
      <c r="EP368"/>
      <c r="EQ368"/>
      <c r="ER368"/>
      <c r="ES368"/>
      <c r="ET368"/>
      <c r="EU368"/>
      <c r="EV368"/>
      <c r="EW368"/>
      <c r="EX368"/>
      <c r="EY368"/>
      <c r="EZ368"/>
      <c r="FA368"/>
      <c r="FB368"/>
      <c r="FC368"/>
      <c r="FD368"/>
      <c r="FE368"/>
      <c r="FF368"/>
      <c r="FG368"/>
      <c r="FH368"/>
      <c r="FI368"/>
      <c r="FJ368"/>
      <c r="FK368"/>
      <c r="FL368"/>
      <c r="FM368"/>
      <c r="FN368"/>
      <c r="FO368"/>
      <c r="FP368"/>
      <c r="FQ368"/>
      <c r="FR368"/>
      <c r="FS368"/>
      <c r="FT368"/>
      <c r="FU368"/>
      <c r="FV368"/>
      <c r="FW368"/>
      <c r="FX368"/>
      <c r="FY368"/>
      <c r="FZ368"/>
      <c r="GA368"/>
      <c r="GB368"/>
      <c r="GC368"/>
      <c r="GD368"/>
      <c r="GE368"/>
      <c r="GF368"/>
      <c r="GG368"/>
      <c r="GH368"/>
      <c r="GI368"/>
      <c r="GJ368"/>
      <c r="GK368"/>
      <c r="GL368"/>
      <c r="GM368"/>
      <c r="GN368"/>
      <c r="GO368"/>
      <c r="GP368"/>
      <c r="GQ368"/>
      <c r="GR368"/>
      <c r="GS368"/>
      <c r="GT368"/>
      <c r="GU368"/>
      <c r="GV368"/>
      <c r="GW368"/>
      <c r="GX368"/>
      <c r="GY368"/>
      <c r="GZ368"/>
      <c r="HA368"/>
      <c r="HB368"/>
      <c r="HC368"/>
      <c r="HD368"/>
      <c r="HE368"/>
      <c r="HF368"/>
      <c r="HG368"/>
      <c r="HH368"/>
      <c r="HI368"/>
      <c r="HJ368"/>
      <c r="HK368"/>
      <c r="HL368"/>
      <c r="HM368"/>
      <c r="HN368"/>
      <c r="HO368"/>
      <c r="HP368"/>
      <c r="HQ368"/>
      <c r="HR368"/>
      <c r="HS368"/>
      <c r="HT368"/>
      <c r="HU368"/>
      <c r="HV368"/>
      <c r="HW368"/>
      <c r="HX368"/>
      <c r="HY368"/>
      <c r="HZ368"/>
      <c r="IA368"/>
      <c r="IB368"/>
      <c r="IC368"/>
      <c r="ID368"/>
      <c r="IE368"/>
      <c r="IF368"/>
      <c r="IG368"/>
      <c r="IH368"/>
      <c r="II368"/>
      <c r="IJ368"/>
      <c r="IK368"/>
      <c r="IL368"/>
      <c r="IM368"/>
      <c r="IN368"/>
      <c r="IO368"/>
      <c r="IP368"/>
      <c r="IQ368"/>
      <c r="IR368"/>
      <c r="IS368"/>
      <c r="IT368"/>
      <c r="IU368"/>
      <c r="IV368"/>
    </row>
    <row r="369" spans="1:256" s="5" customFormat="1" ht="12.75" customHeight="1" outlineLevel="2">
      <c r="A369" s="9"/>
      <c r="B369" s="9"/>
      <c r="C369" s="26"/>
      <c r="D369" s="682"/>
      <c r="E369" s="86">
        <v>2</v>
      </c>
      <c r="F369" s="27"/>
      <c r="G369" s="208"/>
      <c r="H369" s="149"/>
      <c r="I369" s="68">
        <v>0</v>
      </c>
      <c r="J369" s="68">
        <v>0</v>
      </c>
      <c r="K369" s="68">
        <v>0</v>
      </c>
      <c r="L369" s="68">
        <v>0</v>
      </c>
      <c r="M369" s="68">
        <v>0</v>
      </c>
      <c r="N369" s="68">
        <v>0</v>
      </c>
      <c r="O369" s="68">
        <v>0</v>
      </c>
      <c r="P369" s="68">
        <v>0</v>
      </c>
      <c r="Q369" s="68">
        <v>0</v>
      </c>
      <c r="R369" s="68"/>
      <c r="S369" s="103"/>
      <c r="T369" s="103"/>
      <c r="U369" s="103"/>
      <c r="V369" s="103"/>
      <c r="W369" s="103"/>
      <c r="X369" s="103"/>
      <c r="Y369" s="103"/>
      <c r="Z369" s="103"/>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187"/>
      <c r="BK369" s="187"/>
      <c r="BL369" s="187"/>
      <c r="BM369" s="187"/>
      <c r="BN369" s="187"/>
      <c r="BO369" s="187"/>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c r="DN369"/>
      <c r="DO369"/>
      <c r="DP369"/>
      <c r="DQ369"/>
      <c r="DR369"/>
      <c r="DS369"/>
      <c r="DT369"/>
      <c r="DU369"/>
      <c r="DV369"/>
      <c r="DW369"/>
      <c r="DX369"/>
      <c r="DY369"/>
      <c r="DZ369"/>
      <c r="EA369"/>
      <c r="EB369"/>
      <c r="EC369"/>
      <c r="ED369"/>
      <c r="EE369"/>
      <c r="EF369"/>
      <c r="EG369"/>
      <c r="EH369"/>
      <c r="EI369"/>
      <c r="EJ369"/>
      <c r="EK369"/>
      <c r="EL369"/>
      <c r="EM369"/>
      <c r="EN369"/>
      <c r="EO369"/>
      <c r="EP369"/>
      <c r="EQ369"/>
      <c r="ER369"/>
      <c r="ES369"/>
      <c r="ET369"/>
      <c r="EU369"/>
      <c r="EV369"/>
      <c r="EW369"/>
      <c r="EX369"/>
      <c r="EY369"/>
      <c r="EZ369"/>
      <c r="FA369"/>
      <c r="FB369"/>
      <c r="FC369"/>
      <c r="FD369"/>
      <c r="FE369"/>
      <c r="FF369"/>
      <c r="FG369"/>
      <c r="FH369"/>
      <c r="FI369"/>
      <c r="FJ369"/>
      <c r="FK369"/>
      <c r="FL369"/>
      <c r="FM369"/>
      <c r="FN369"/>
      <c r="FO369"/>
      <c r="FP369"/>
      <c r="FQ369"/>
      <c r="FR369"/>
      <c r="FS369"/>
      <c r="FT369"/>
      <c r="FU369"/>
      <c r="FV369"/>
      <c r="FW369"/>
      <c r="FX369"/>
      <c r="FY369"/>
      <c r="FZ369"/>
      <c r="GA369"/>
      <c r="GB369"/>
      <c r="GC369"/>
      <c r="GD369"/>
      <c r="GE369"/>
      <c r="GF369"/>
      <c r="GG369"/>
      <c r="GH369"/>
      <c r="GI369"/>
      <c r="GJ369"/>
      <c r="GK369"/>
      <c r="GL369"/>
      <c r="GM369"/>
      <c r="GN369"/>
      <c r="GO369"/>
      <c r="GP369"/>
      <c r="GQ369"/>
      <c r="GR369"/>
      <c r="GS369"/>
      <c r="GT369"/>
      <c r="GU369"/>
      <c r="GV369"/>
      <c r="GW369"/>
      <c r="GX369"/>
      <c r="GY369"/>
      <c r="GZ369"/>
      <c r="HA369"/>
      <c r="HB369"/>
      <c r="HC369"/>
      <c r="HD369"/>
      <c r="HE369"/>
      <c r="HF369"/>
      <c r="HG369"/>
      <c r="HH369"/>
      <c r="HI369"/>
      <c r="HJ369"/>
      <c r="HK369"/>
      <c r="HL369"/>
      <c r="HM369"/>
      <c r="HN369"/>
      <c r="HO369"/>
      <c r="HP369"/>
      <c r="HQ369"/>
      <c r="HR369"/>
      <c r="HS369"/>
      <c r="HT369"/>
      <c r="HU369"/>
      <c r="HV369"/>
      <c r="HW369"/>
      <c r="HX369"/>
      <c r="HY369"/>
      <c r="HZ369"/>
      <c r="IA369"/>
      <c r="IB369"/>
      <c r="IC369"/>
      <c r="ID369"/>
      <c r="IE369"/>
      <c r="IF369"/>
      <c r="IG369"/>
      <c r="IH369"/>
      <c r="II369"/>
      <c r="IJ369"/>
      <c r="IK369"/>
      <c r="IL369"/>
      <c r="IM369"/>
      <c r="IN369"/>
      <c r="IO369"/>
      <c r="IP369"/>
      <c r="IQ369"/>
      <c r="IR369"/>
      <c r="IS369"/>
      <c r="IT369"/>
      <c r="IU369"/>
      <c r="IV369"/>
    </row>
    <row r="370" spans="1:256" s="5" customFormat="1" ht="12.75" customHeight="1" outlineLevel="2">
      <c r="A370" s="9"/>
      <c r="B370" s="9"/>
      <c r="C370" s="26"/>
      <c r="D370" s="682"/>
      <c r="E370" s="86">
        <v>3</v>
      </c>
      <c r="F370" s="27"/>
      <c r="G370" s="208"/>
      <c r="H370" s="150"/>
      <c r="I370" s="149"/>
      <c r="J370" s="68">
        <v>0</v>
      </c>
      <c r="K370" s="68">
        <v>0</v>
      </c>
      <c r="L370" s="68">
        <v>0</v>
      </c>
      <c r="M370" s="68">
        <v>0</v>
      </c>
      <c r="N370" s="68">
        <v>0</v>
      </c>
      <c r="O370" s="68">
        <v>0</v>
      </c>
      <c r="P370" s="68">
        <v>0</v>
      </c>
      <c r="Q370" s="68">
        <v>0</v>
      </c>
      <c r="R370" s="68"/>
      <c r="S370" s="103"/>
      <c r="T370" s="103"/>
      <c r="U370" s="103"/>
      <c r="V370" s="103"/>
      <c r="W370" s="103"/>
      <c r="X370" s="103"/>
      <c r="Y370" s="103"/>
      <c r="Z370" s="103"/>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8"/>
      <c r="BK370" s="187"/>
      <c r="BL370" s="187"/>
      <c r="BM370" s="187"/>
      <c r="BN370" s="187"/>
      <c r="BO370" s="187"/>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c r="EX370"/>
      <c r="EY370"/>
      <c r="EZ370"/>
      <c r="FA370"/>
      <c r="FB370"/>
      <c r="FC370"/>
      <c r="FD370"/>
      <c r="FE370"/>
      <c r="FF370"/>
      <c r="FG370"/>
      <c r="FH370"/>
      <c r="FI370"/>
      <c r="FJ370"/>
      <c r="FK370"/>
      <c r="FL370"/>
      <c r="FM370"/>
      <c r="FN370"/>
      <c r="FO370"/>
      <c r="FP370"/>
      <c r="FQ370"/>
      <c r="FR370"/>
      <c r="FS370"/>
      <c r="FT370"/>
      <c r="FU370"/>
      <c r="FV370"/>
      <c r="FW370"/>
      <c r="FX370"/>
      <c r="FY370"/>
      <c r="FZ370"/>
      <c r="GA370"/>
      <c r="GB370"/>
      <c r="GC370"/>
      <c r="GD370"/>
      <c r="GE370"/>
      <c r="GF370"/>
      <c r="GG370"/>
      <c r="GH370"/>
      <c r="GI370"/>
      <c r="GJ370"/>
      <c r="GK370"/>
      <c r="GL370"/>
      <c r="GM370"/>
      <c r="GN370"/>
      <c r="GO370"/>
      <c r="GP370"/>
      <c r="GQ370"/>
      <c r="GR370"/>
      <c r="GS370"/>
      <c r="GT370"/>
      <c r="GU370"/>
      <c r="GV370"/>
      <c r="GW370"/>
      <c r="GX370"/>
      <c r="GY370"/>
      <c r="GZ370"/>
      <c r="HA370"/>
      <c r="HB370"/>
      <c r="HC370"/>
      <c r="HD370"/>
      <c r="HE370"/>
      <c r="HF370"/>
      <c r="HG370"/>
      <c r="HH370"/>
      <c r="HI370"/>
      <c r="HJ370"/>
      <c r="HK370"/>
      <c r="HL370"/>
      <c r="HM370"/>
      <c r="HN370"/>
      <c r="HO370"/>
      <c r="HP370"/>
      <c r="HQ370"/>
      <c r="HR370"/>
      <c r="HS370"/>
      <c r="HT370"/>
      <c r="HU370"/>
      <c r="HV370"/>
      <c r="HW370"/>
      <c r="HX370"/>
      <c r="HY370"/>
      <c r="HZ370"/>
      <c r="IA370"/>
      <c r="IB370"/>
      <c r="IC370"/>
      <c r="ID370"/>
      <c r="IE370"/>
      <c r="IF370"/>
      <c r="IG370"/>
      <c r="IH370"/>
      <c r="II370"/>
      <c r="IJ370"/>
      <c r="IK370"/>
      <c r="IL370"/>
      <c r="IM370"/>
      <c r="IN370"/>
      <c r="IO370"/>
      <c r="IP370"/>
      <c r="IQ370"/>
      <c r="IR370"/>
      <c r="IS370"/>
      <c r="IT370"/>
      <c r="IU370"/>
      <c r="IV370"/>
    </row>
    <row r="371" spans="1:256" s="5" customFormat="1" ht="12.75" customHeight="1" outlineLevel="2">
      <c r="A371" s="9"/>
      <c r="B371" s="9"/>
      <c r="C371" s="26"/>
      <c r="D371" s="682"/>
      <c r="E371" s="86">
        <v>4</v>
      </c>
      <c r="F371" s="27"/>
      <c r="G371" s="208"/>
      <c r="H371" s="150"/>
      <c r="I371" s="150"/>
      <c r="J371" s="149"/>
      <c r="K371" s="68">
        <v>0</v>
      </c>
      <c r="L371" s="68">
        <v>0</v>
      </c>
      <c r="M371" s="68">
        <v>0</v>
      </c>
      <c r="N371" s="68">
        <v>0</v>
      </c>
      <c r="O371" s="68">
        <v>0</v>
      </c>
      <c r="P371" s="68">
        <v>0</v>
      </c>
      <c r="Q371" s="68">
        <v>0</v>
      </c>
      <c r="R371" s="68"/>
      <c r="S371" s="103"/>
      <c r="T371" s="103"/>
      <c r="U371" s="103"/>
      <c r="V371" s="103"/>
      <c r="W371" s="103"/>
      <c r="X371" s="103"/>
      <c r="Y371" s="103"/>
      <c r="Z371" s="103"/>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187"/>
      <c r="BK371" s="187"/>
      <c r="BL371" s="187"/>
      <c r="BM371" s="187"/>
      <c r="BN371" s="187"/>
      <c r="BO371" s="187"/>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c r="EX371"/>
      <c r="EY371"/>
      <c r="EZ371"/>
      <c r="FA371"/>
      <c r="FB371"/>
      <c r="FC371"/>
      <c r="FD371"/>
      <c r="FE371"/>
      <c r="FF371"/>
      <c r="FG371"/>
      <c r="FH371"/>
      <c r="FI371"/>
      <c r="FJ371"/>
      <c r="FK371"/>
      <c r="FL371"/>
      <c r="FM371"/>
      <c r="FN371"/>
      <c r="FO371"/>
      <c r="FP371"/>
      <c r="FQ371"/>
      <c r="FR371"/>
      <c r="FS371"/>
      <c r="FT371"/>
      <c r="FU371"/>
      <c r="FV371"/>
      <c r="FW371"/>
      <c r="FX371"/>
      <c r="FY371"/>
      <c r="FZ371"/>
      <c r="GA371"/>
      <c r="GB371"/>
      <c r="GC371"/>
      <c r="GD371"/>
      <c r="GE371"/>
      <c r="GF371"/>
      <c r="GG371"/>
      <c r="GH371"/>
      <c r="GI371"/>
      <c r="GJ371"/>
      <c r="GK371"/>
      <c r="GL371"/>
      <c r="GM371"/>
      <c r="GN371"/>
      <c r="GO371"/>
      <c r="GP371"/>
      <c r="GQ371"/>
      <c r="GR371"/>
      <c r="GS371"/>
      <c r="GT371"/>
      <c r="GU371"/>
      <c r="GV371"/>
      <c r="GW371"/>
      <c r="GX371"/>
      <c r="GY371"/>
      <c r="GZ371"/>
      <c r="HA371"/>
      <c r="HB371"/>
      <c r="HC371"/>
      <c r="HD371"/>
      <c r="HE371"/>
      <c r="HF371"/>
      <c r="HG371"/>
      <c r="HH371"/>
      <c r="HI371"/>
      <c r="HJ371"/>
      <c r="HK371"/>
      <c r="HL371"/>
      <c r="HM371"/>
      <c r="HN371"/>
      <c r="HO371"/>
      <c r="HP371"/>
      <c r="HQ371"/>
      <c r="HR371"/>
      <c r="HS371"/>
      <c r="HT371"/>
      <c r="HU371"/>
      <c r="HV371"/>
      <c r="HW371"/>
      <c r="HX371"/>
      <c r="HY371"/>
      <c r="HZ371"/>
      <c r="IA371"/>
      <c r="IB371"/>
      <c r="IC371"/>
      <c r="ID371"/>
      <c r="IE371"/>
      <c r="IF371"/>
      <c r="IG371"/>
      <c r="IH371"/>
      <c r="II371"/>
      <c r="IJ371"/>
      <c r="IK371"/>
      <c r="IL371"/>
      <c r="IM371"/>
      <c r="IN371"/>
      <c r="IO371"/>
      <c r="IP371"/>
      <c r="IQ371"/>
      <c r="IR371"/>
      <c r="IS371"/>
      <c r="IT371"/>
      <c r="IU371"/>
      <c r="IV371"/>
    </row>
    <row r="372" spans="1:256" s="5" customFormat="1" ht="12.75" customHeight="1" outlineLevel="2">
      <c r="A372" s="9"/>
      <c r="B372" s="9"/>
      <c r="C372" s="26"/>
      <c r="D372" s="682"/>
      <c r="E372" s="86">
        <v>5</v>
      </c>
      <c r="F372" s="27"/>
      <c r="G372" s="208"/>
      <c r="H372" s="150"/>
      <c r="I372" s="150"/>
      <c r="J372" s="150"/>
      <c r="K372" s="149"/>
      <c r="L372" s="68">
        <v>0</v>
      </c>
      <c r="M372" s="68">
        <v>0</v>
      </c>
      <c r="N372" s="68">
        <v>0</v>
      </c>
      <c r="O372" s="68">
        <v>0</v>
      </c>
      <c r="P372" s="68">
        <v>0</v>
      </c>
      <c r="Q372" s="68">
        <v>0</v>
      </c>
      <c r="R372" s="68"/>
      <c r="S372" s="103"/>
      <c r="T372" s="103"/>
      <c r="U372" s="103"/>
      <c r="V372" s="103"/>
      <c r="W372" s="103"/>
      <c r="X372" s="103"/>
      <c r="Y372" s="103"/>
      <c r="Z372" s="103"/>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187"/>
      <c r="BK372" s="187"/>
      <c r="BL372" s="187"/>
      <c r="BM372" s="187"/>
      <c r="BN372" s="187"/>
      <c r="BO372" s="187"/>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c r="EX372"/>
      <c r="EY372"/>
      <c r="EZ372"/>
      <c r="FA372"/>
      <c r="FB372"/>
      <c r="FC372"/>
      <c r="FD372"/>
      <c r="FE372"/>
      <c r="FF372"/>
      <c r="FG372"/>
      <c r="FH372"/>
      <c r="FI372"/>
      <c r="FJ372"/>
      <c r="FK372"/>
      <c r="FL372"/>
      <c r="FM372"/>
      <c r="FN372"/>
      <c r="FO372"/>
      <c r="FP372"/>
      <c r="FQ372"/>
      <c r="FR372"/>
      <c r="FS372"/>
      <c r="FT372"/>
      <c r="FU372"/>
      <c r="FV372"/>
      <c r="FW372"/>
      <c r="FX372"/>
      <c r="FY372"/>
      <c r="FZ372"/>
      <c r="GA372"/>
      <c r="GB372"/>
      <c r="GC372"/>
      <c r="GD372"/>
      <c r="GE372"/>
      <c r="GF372"/>
      <c r="GG372"/>
      <c r="GH372"/>
      <c r="GI372"/>
      <c r="GJ372"/>
      <c r="GK372"/>
      <c r="GL372"/>
      <c r="GM372"/>
      <c r="GN372"/>
      <c r="GO372"/>
      <c r="GP372"/>
      <c r="GQ372"/>
      <c r="GR372"/>
      <c r="GS372"/>
      <c r="GT372"/>
      <c r="GU372"/>
      <c r="GV372"/>
      <c r="GW372"/>
      <c r="GX372"/>
      <c r="GY372"/>
      <c r="GZ372"/>
      <c r="HA372"/>
      <c r="HB372"/>
      <c r="HC372"/>
      <c r="HD372"/>
      <c r="HE372"/>
      <c r="HF372"/>
      <c r="HG372"/>
      <c r="HH372"/>
      <c r="HI372"/>
      <c r="HJ372"/>
      <c r="HK372"/>
      <c r="HL372"/>
      <c r="HM372"/>
      <c r="HN372"/>
      <c r="HO372"/>
      <c r="HP372"/>
      <c r="HQ372"/>
      <c r="HR372"/>
      <c r="HS372"/>
      <c r="HT372"/>
      <c r="HU372"/>
      <c r="HV372"/>
      <c r="HW372"/>
      <c r="HX372"/>
      <c r="HY372"/>
      <c r="HZ372"/>
      <c r="IA372"/>
      <c r="IB372"/>
      <c r="IC372"/>
      <c r="ID372"/>
      <c r="IE372"/>
      <c r="IF372"/>
      <c r="IG372"/>
      <c r="IH372"/>
      <c r="II372"/>
      <c r="IJ372"/>
      <c r="IK372"/>
      <c r="IL372"/>
      <c r="IM372"/>
      <c r="IN372"/>
      <c r="IO372"/>
      <c r="IP372"/>
      <c r="IQ372"/>
      <c r="IR372"/>
      <c r="IS372"/>
      <c r="IT372"/>
      <c r="IU372"/>
      <c r="IV372"/>
    </row>
    <row r="373" spans="1:256" s="5" customFormat="1" ht="12.75" customHeight="1" outlineLevel="2">
      <c r="A373" s="9"/>
      <c r="B373" s="9"/>
      <c r="C373" s="26"/>
      <c r="D373" s="682"/>
      <c r="E373" s="86">
        <v>6</v>
      </c>
      <c r="F373" s="27"/>
      <c r="G373" s="208"/>
      <c r="H373" s="150"/>
      <c r="I373" s="150"/>
      <c r="J373" s="150"/>
      <c r="K373" s="150"/>
      <c r="L373" s="149"/>
      <c r="M373" s="68">
        <v>0</v>
      </c>
      <c r="N373" s="68">
        <v>0</v>
      </c>
      <c r="O373" s="68">
        <v>0</v>
      </c>
      <c r="P373" s="68">
        <v>0</v>
      </c>
      <c r="Q373" s="68">
        <v>0</v>
      </c>
      <c r="R373" s="68"/>
      <c r="S373" s="103"/>
      <c r="T373" s="103"/>
      <c r="U373" s="103"/>
      <c r="V373" s="103"/>
      <c r="W373" s="103"/>
      <c r="X373" s="103"/>
      <c r="Y373" s="103"/>
      <c r="Z373" s="103"/>
      <c r="AA373" s="216"/>
      <c r="AB373" s="216"/>
      <c r="AC373" s="216"/>
      <c r="AD373" s="216"/>
      <c r="AE373" s="216"/>
      <c r="AF373" s="216"/>
      <c r="AG373" s="216"/>
      <c r="AH373" s="216"/>
      <c r="AI373" s="216"/>
      <c r="AJ373" s="216"/>
      <c r="AK373" s="216"/>
      <c r="AL373" s="216"/>
      <c r="AM373" s="216"/>
      <c r="AN373" s="216"/>
      <c r="AO373" s="216"/>
      <c r="AP373" s="216"/>
      <c r="AQ373" s="216"/>
      <c r="AR373" s="216"/>
      <c r="AS373" s="216"/>
      <c r="AT373" s="216"/>
      <c r="AU373" s="216"/>
      <c r="AV373" s="216"/>
      <c r="AW373" s="216"/>
      <c r="AX373" s="216"/>
      <c r="AY373" s="216"/>
      <c r="AZ373" s="216"/>
      <c r="BA373" s="216"/>
      <c r="BB373" s="216"/>
      <c r="BC373" s="216"/>
      <c r="BD373" s="216"/>
      <c r="BE373" s="216"/>
      <c r="BF373" s="216"/>
      <c r="BG373" s="216"/>
      <c r="BH373" s="216"/>
      <c r="BI373" s="216"/>
      <c r="BJ373" s="187"/>
      <c r="BK373" s="187"/>
      <c r="BL373" s="187"/>
      <c r="BM373" s="187"/>
      <c r="BN373" s="187"/>
      <c r="BO373" s="187"/>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c r="DM373"/>
      <c r="DN373"/>
      <c r="DO373"/>
      <c r="DP373"/>
      <c r="DQ373"/>
      <c r="DR373"/>
      <c r="DS373"/>
      <c r="DT373"/>
      <c r="DU373"/>
      <c r="DV373"/>
      <c r="DW373"/>
      <c r="DX373"/>
      <c r="DY373"/>
      <c r="DZ373"/>
      <c r="EA373"/>
      <c r="EB373"/>
      <c r="EC373"/>
      <c r="ED373"/>
      <c r="EE373"/>
      <c r="EF373"/>
      <c r="EG373"/>
      <c r="EH373"/>
      <c r="EI373"/>
      <c r="EJ373"/>
      <c r="EK373"/>
      <c r="EL373"/>
      <c r="EM373"/>
      <c r="EN373"/>
      <c r="EO373"/>
      <c r="EP373"/>
      <c r="EQ373"/>
      <c r="ER373"/>
      <c r="ES373"/>
      <c r="ET373"/>
      <c r="EU373"/>
      <c r="EV373"/>
      <c r="EW373"/>
      <c r="EX373"/>
      <c r="EY373"/>
      <c r="EZ373"/>
      <c r="FA373"/>
      <c r="FB373"/>
      <c r="FC373"/>
      <c r="FD373"/>
      <c r="FE373"/>
      <c r="FF373"/>
      <c r="FG373"/>
      <c r="FH373"/>
      <c r="FI373"/>
      <c r="FJ373"/>
      <c r="FK373"/>
      <c r="FL373"/>
      <c r="FM373"/>
      <c r="FN373"/>
      <c r="FO373"/>
      <c r="FP373"/>
      <c r="FQ373"/>
      <c r="FR373"/>
      <c r="FS373"/>
      <c r="FT373"/>
      <c r="FU373"/>
      <c r="FV373"/>
      <c r="FW373"/>
      <c r="FX373"/>
      <c r="FY373"/>
      <c r="FZ373"/>
      <c r="GA373"/>
      <c r="GB373"/>
      <c r="GC373"/>
      <c r="GD373"/>
      <c r="GE373"/>
      <c r="GF373"/>
      <c r="GG373"/>
      <c r="GH373"/>
      <c r="GI373"/>
      <c r="GJ373"/>
      <c r="GK373"/>
      <c r="GL373"/>
      <c r="GM373"/>
      <c r="GN373"/>
      <c r="GO373"/>
      <c r="GP373"/>
      <c r="GQ373"/>
      <c r="GR373"/>
      <c r="GS373"/>
      <c r="GT373"/>
      <c r="GU373"/>
      <c r="GV373"/>
      <c r="GW373"/>
      <c r="GX373"/>
      <c r="GY373"/>
      <c r="GZ373"/>
      <c r="HA373"/>
      <c r="HB373"/>
      <c r="HC373"/>
      <c r="HD373"/>
      <c r="HE373"/>
      <c r="HF373"/>
      <c r="HG373"/>
      <c r="HH373"/>
      <c r="HI373"/>
      <c r="HJ373"/>
      <c r="HK373"/>
      <c r="HL373"/>
      <c r="HM373"/>
      <c r="HN373"/>
      <c r="HO373"/>
      <c r="HP373"/>
      <c r="HQ373"/>
      <c r="HR373"/>
      <c r="HS373"/>
      <c r="HT373"/>
      <c r="HU373"/>
      <c r="HV373"/>
      <c r="HW373"/>
      <c r="HX373"/>
      <c r="HY373"/>
      <c r="HZ373"/>
      <c r="IA373"/>
      <c r="IB373"/>
      <c r="IC373"/>
      <c r="ID373"/>
      <c r="IE373"/>
      <c r="IF373"/>
      <c r="IG373"/>
      <c r="IH373"/>
      <c r="II373"/>
      <c r="IJ373"/>
      <c r="IK373"/>
      <c r="IL373"/>
      <c r="IM373"/>
      <c r="IN373"/>
      <c r="IO373"/>
      <c r="IP373"/>
      <c r="IQ373"/>
      <c r="IR373"/>
      <c r="IS373"/>
      <c r="IT373"/>
      <c r="IU373"/>
      <c r="IV373"/>
    </row>
    <row r="374" spans="1:256" s="5" customFormat="1" ht="12.75" customHeight="1" outlineLevel="2">
      <c r="A374" s="9"/>
      <c r="B374" s="9"/>
      <c r="C374" s="26"/>
      <c r="D374" s="682"/>
      <c r="E374" s="86">
        <v>7</v>
      </c>
      <c r="F374" s="27"/>
      <c r="G374" s="208"/>
      <c r="H374" s="150"/>
      <c r="I374" s="150"/>
      <c r="J374" s="150"/>
      <c r="K374" s="150"/>
      <c r="L374" s="150"/>
      <c r="M374" s="149"/>
      <c r="N374" s="68">
        <v>0</v>
      </c>
      <c r="O374" s="68">
        <v>0</v>
      </c>
      <c r="P374" s="68">
        <v>0</v>
      </c>
      <c r="Q374" s="68">
        <v>0</v>
      </c>
      <c r="R374" s="68"/>
      <c r="S374" s="103"/>
      <c r="T374" s="103"/>
      <c r="U374" s="103"/>
      <c r="V374" s="103"/>
      <c r="W374" s="103"/>
      <c r="X374" s="103"/>
      <c r="Y374" s="103"/>
      <c r="Z374" s="103"/>
      <c r="AA374" s="216"/>
      <c r="AB374" s="216"/>
      <c r="AC374" s="216"/>
      <c r="AD374" s="216"/>
      <c r="AE374" s="216"/>
      <c r="AF374" s="216"/>
      <c r="AG374" s="216"/>
      <c r="AH374" s="216"/>
      <c r="AI374" s="216"/>
      <c r="AJ374" s="216"/>
      <c r="AK374" s="216"/>
      <c r="AL374" s="216"/>
      <c r="AM374" s="216"/>
      <c r="AN374" s="216"/>
      <c r="AO374" s="216"/>
      <c r="AP374" s="216"/>
      <c r="AQ374" s="216"/>
      <c r="AR374" s="216"/>
      <c r="AS374" s="216"/>
      <c r="AT374" s="216"/>
      <c r="AU374" s="216"/>
      <c r="AV374" s="216"/>
      <c r="AW374" s="216"/>
      <c r="AX374" s="216"/>
      <c r="AY374" s="216"/>
      <c r="AZ374" s="216"/>
      <c r="BA374" s="216"/>
      <c r="BB374" s="216"/>
      <c r="BC374" s="216"/>
      <c r="BD374" s="216"/>
      <c r="BE374" s="216"/>
      <c r="BF374" s="216"/>
      <c r="BG374" s="216"/>
      <c r="BH374" s="216"/>
      <c r="BI374" s="216"/>
      <c r="BJ374" s="187"/>
      <c r="BK374" s="187"/>
      <c r="BL374" s="187"/>
      <c r="BM374" s="187"/>
      <c r="BN374" s="187"/>
      <c r="BO374" s="187"/>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c r="EX374"/>
      <c r="EY374"/>
      <c r="EZ374"/>
      <c r="FA374"/>
      <c r="FB374"/>
      <c r="FC374"/>
      <c r="FD374"/>
      <c r="FE374"/>
      <c r="FF374"/>
      <c r="FG374"/>
      <c r="FH374"/>
      <c r="FI374"/>
      <c r="FJ374"/>
      <c r="FK374"/>
      <c r="FL374"/>
      <c r="FM374"/>
      <c r="FN374"/>
      <c r="FO374"/>
      <c r="FP374"/>
      <c r="FQ374"/>
      <c r="FR374"/>
      <c r="FS374"/>
      <c r="FT374"/>
      <c r="FU374"/>
      <c r="FV374"/>
      <c r="FW374"/>
      <c r="FX374"/>
      <c r="FY374"/>
      <c r="FZ374"/>
      <c r="GA374"/>
      <c r="GB374"/>
      <c r="GC374"/>
      <c r="GD374"/>
      <c r="GE374"/>
      <c r="GF374"/>
      <c r="GG374"/>
      <c r="GH374"/>
      <c r="GI374"/>
      <c r="GJ374"/>
      <c r="GK374"/>
      <c r="GL374"/>
      <c r="GM374"/>
      <c r="GN374"/>
      <c r="GO374"/>
      <c r="GP374"/>
      <c r="GQ374"/>
      <c r="GR374"/>
      <c r="GS374"/>
      <c r="GT374"/>
      <c r="GU374"/>
      <c r="GV374"/>
      <c r="GW374"/>
      <c r="GX374"/>
      <c r="GY374"/>
      <c r="GZ374"/>
      <c r="HA374"/>
      <c r="HB374"/>
      <c r="HC374"/>
      <c r="HD374"/>
      <c r="HE374"/>
      <c r="HF374"/>
      <c r="HG374"/>
      <c r="HH374"/>
      <c r="HI374"/>
      <c r="HJ374"/>
      <c r="HK374"/>
      <c r="HL374"/>
      <c r="HM374"/>
      <c r="HN374"/>
      <c r="HO374"/>
      <c r="HP374"/>
      <c r="HQ374"/>
      <c r="HR374"/>
      <c r="HS374"/>
      <c r="HT374"/>
      <c r="HU374"/>
      <c r="HV374"/>
      <c r="HW374"/>
      <c r="HX374"/>
      <c r="HY374"/>
      <c r="HZ374"/>
      <c r="IA374"/>
      <c r="IB374"/>
      <c r="IC374"/>
      <c r="ID374"/>
      <c r="IE374"/>
      <c r="IF374"/>
      <c r="IG374"/>
      <c r="IH374"/>
      <c r="II374"/>
      <c r="IJ374"/>
      <c r="IK374"/>
      <c r="IL374"/>
      <c r="IM374"/>
      <c r="IN374"/>
      <c r="IO374"/>
      <c r="IP374"/>
      <c r="IQ374"/>
      <c r="IR374"/>
      <c r="IS374"/>
      <c r="IT374"/>
      <c r="IU374"/>
      <c r="IV374"/>
    </row>
    <row r="375" spans="1:256" s="5" customFormat="1" ht="12.75" customHeight="1" outlineLevel="2">
      <c r="A375" s="9"/>
      <c r="B375" s="9"/>
      <c r="C375" s="26"/>
      <c r="D375" s="682"/>
      <c r="E375" s="86">
        <v>8</v>
      </c>
      <c r="F375" s="27"/>
      <c r="G375" s="208"/>
      <c r="H375" s="150"/>
      <c r="I375" s="150"/>
      <c r="J375" s="150"/>
      <c r="K375" s="150"/>
      <c r="L375" s="150"/>
      <c r="M375" s="150"/>
      <c r="N375" s="149"/>
      <c r="O375" s="68">
        <v>0</v>
      </c>
      <c r="P375" s="68">
        <v>0</v>
      </c>
      <c r="Q375" s="68">
        <v>0</v>
      </c>
      <c r="R375" s="68"/>
      <c r="S375" s="103"/>
      <c r="T375" s="103"/>
      <c r="U375" s="103"/>
      <c r="V375" s="103"/>
      <c r="W375" s="103"/>
      <c r="X375" s="103"/>
      <c r="Y375" s="103"/>
      <c r="Z375" s="103"/>
      <c r="AA375" s="216"/>
      <c r="AB375" s="216"/>
      <c r="AC375" s="216"/>
      <c r="AD375" s="216"/>
      <c r="AE375" s="216"/>
      <c r="AF375" s="216"/>
      <c r="AG375" s="216"/>
      <c r="AH375" s="216"/>
      <c r="AI375" s="216"/>
      <c r="AJ375" s="216"/>
      <c r="AK375" s="216"/>
      <c r="AL375" s="216"/>
      <c r="AM375" s="216"/>
      <c r="AN375" s="216"/>
      <c r="AO375" s="216"/>
      <c r="AP375" s="216"/>
      <c r="AQ375" s="216"/>
      <c r="AR375" s="216"/>
      <c r="AS375" s="216"/>
      <c r="AT375" s="216"/>
      <c r="AU375" s="216"/>
      <c r="AV375" s="216"/>
      <c r="AW375" s="216"/>
      <c r="AX375" s="216"/>
      <c r="AY375" s="216"/>
      <c r="AZ375" s="216"/>
      <c r="BA375" s="216"/>
      <c r="BB375" s="216"/>
      <c r="BC375" s="216"/>
      <c r="BD375" s="216"/>
      <c r="BE375" s="216"/>
      <c r="BF375" s="216"/>
      <c r="BG375" s="216"/>
      <c r="BH375" s="216"/>
      <c r="BI375" s="216"/>
      <c r="BJ375" s="187"/>
      <c r="BK375" s="187"/>
      <c r="BL375" s="187"/>
      <c r="BM375" s="187"/>
      <c r="BN375" s="187"/>
      <c r="BO375" s="187"/>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c r="EX375"/>
      <c r="EY375"/>
      <c r="EZ375"/>
      <c r="FA375"/>
      <c r="FB375"/>
      <c r="FC375"/>
      <c r="FD375"/>
      <c r="FE375"/>
      <c r="FF375"/>
      <c r="FG375"/>
      <c r="FH375"/>
      <c r="FI375"/>
      <c r="FJ375"/>
      <c r="FK375"/>
      <c r="FL375"/>
      <c r="FM375"/>
      <c r="FN375"/>
      <c r="FO375"/>
      <c r="FP375"/>
      <c r="FQ375"/>
      <c r="FR375"/>
      <c r="FS375"/>
      <c r="FT375"/>
      <c r="FU375"/>
      <c r="FV375"/>
      <c r="FW375"/>
      <c r="FX375"/>
      <c r="FY375"/>
      <c r="FZ375"/>
      <c r="GA375"/>
      <c r="GB375"/>
      <c r="GC375"/>
      <c r="GD375"/>
      <c r="GE375"/>
      <c r="GF375"/>
      <c r="GG375"/>
      <c r="GH375"/>
      <c r="GI375"/>
      <c r="GJ375"/>
      <c r="GK375"/>
      <c r="GL375"/>
      <c r="GM375"/>
      <c r="GN375"/>
      <c r="GO375"/>
      <c r="GP375"/>
      <c r="GQ375"/>
      <c r="GR375"/>
      <c r="GS375"/>
      <c r="GT375"/>
      <c r="GU375"/>
      <c r="GV375"/>
      <c r="GW375"/>
      <c r="GX375"/>
      <c r="GY375"/>
      <c r="GZ375"/>
      <c r="HA375"/>
      <c r="HB375"/>
      <c r="HC375"/>
      <c r="HD375"/>
      <c r="HE375"/>
      <c r="HF375"/>
      <c r="HG375"/>
      <c r="HH375"/>
      <c r="HI375"/>
      <c r="HJ375"/>
      <c r="HK375"/>
      <c r="HL375"/>
      <c r="HM375"/>
      <c r="HN375"/>
      <c r="HO375"/>
      <c r="HP375"/>
      <c r="HQ375"/>
      <c r="HR375"/>
      <c r="HS375"/>
      <c r="HT375"/>
      <c r="HU375"/>
      <c r="HV375"/>
      <c r="HW375"/>
      <c r="HX375"/>
      <c r="HY375"/>
      <c r="HZ375"/>
      <c r="IA375"/>
      <c r="IB375"/>
      <c r="IC375"/>
      <c r="ID375"/>
      <c r="IE375"/>
      <c r="IF375"/>
      <c r="IG375"/>
      <c r="IH375"/>
      <c r="II375"/>
      <c r="IJ375"/>
      <c r="IK375"/>
      <c r="IL375"/>
      <c r="IM375"/>
      <c r="IN375"/>
      <c r="IO375"/>
      <c r="IP375"/>
      <c r="IQ375"/>
      <c r="IR375"/>
      <c r="IS375"/>
      <c r="IT375"/>
      <c r="IU375"/>
      <c r="IV375"/>
    </row>
    <row r="376" spans="1:256" s="5" customFormat="1" ht="12.75" customHeight="1" outlineLevel="2">
      <c r="A376" s="9"/>
      <c r="B376" s="9"/>
      <c r="C376" s="26"/>
      <c r="D376" s="682"/>
      <c r="E376" s="86">
        <v>9</v>
      </c>
      <c r="F376" s="27"/>
      <c r="G376" s="208"/>
      <c r="H376" s="150"/>
      <c r="I376" s="150"/>
      <c r="J376" s="150"/>
      <c r="K376" s="150"/>
      <c r="L376" s="150"/>
      <c r="M376" s="150"/>
      <c r="N376" s="150"/>
      <c r="O376" s="149"/>
      <c r="P376" s="68">
        <v>0</v>
      </c>
      <c r="Q376" s="68">
        <v>0</v>
      </c>
      <c r="R376" s="68"/>
      <c r="S376" s="103"/>
      <c r="T376" s="103"/>
      <c r="U376" s="103"/>
      <c r="V376" s="103"/>
      <c r="W376" s="103"/>
      <c r="X376" s="103"/>
      <c r="Y376" s="103"/>
      <c r="Z376" s="103"/>
      <c r="AA376" s="216"/>
      <c r="AB376" s="216"/>
      <c r="AC376" s="216"/>
      <c r="AD376" s="216"/>
      <c r="AE376" s="216"/>
      <c r="AF376" s="216"/>
      <c r="AG376" s="216"/>
      <c r="AH376" s="216"/>
      <c r="AI376" s="216"/>
      <c r="AJ376" s="216"/>
      <c r="AK376" s="216"/>
      <c r="AL376" s="216"/>
      <c r="AM376" s="216"/>
      <c r="AN376" s="216"/>
      <c r="AO376" s="216"/>
      <c r="AP376" s="216"/>
      <c r="AQ376" s="216"/>
      <c r="AR376" s="216"/>
      <c r="AS376" s="216"/>
      <c r="AT376" s="216"/>
      <c r="AU376" s="216"/>
      <c r="AV376" s="216"/>
      <c r="AW376" s="216"/>
      <c r="AX376" s="216"/>
      <c r="AY376" s="216"/>
      <c r="AZ376" s="216"/>
      <c r="BA376" s="216"/>
      <c r="BB376" s="216"/>
      <c r="BC376" s="216"/>
      <c r="BD376" s="216"/>
      <c r="BE376" s="216"/>
      <c r="BF376" s="216"/>
      <c r="BG376" s="216"/>
      <c r="BH376" s="216"/>
      <c r="BI376" s="216"/>
      <c r="BJ376" s="187"/>
      <c r="BK376" s="187"/>
      <c r="BL376" s="187"/>
      <c r="BM376" s="187"/>
      <c r="BN376" s="187"/>
      <c r="BO376" s="187"/>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c r="EX376"/>
      <c r="EY376"/>
      <c r="EZ376"/>
      <c r="FA376"/>
      <c r="FB376"/>
      <c r="FC376"/>
      <c r="FD376"/>
      <c r="FE376"/>
      <c r="FF376"/>
      <c r="FG376"/>
      <c r="FH376"/>
      <c r="FI376"/>
      <c r="FJ376"/>
      <c r="FK376"/>
      <c r="FL376"/>
      <c r="FM376"/>
      <c r="FN376"/>
      <c r="FO376"/>
      <c r="FP376"/>
      <c r="FQ376"/>
      <c r="FR376"/>
      <c r="FS376"/>
      <c r="FT376"/>
      <c r="FU376"/>
      <c r="FV376"/>
      <c r="FW376"/>
      <c r="FX376"/>
      <c r="FY376"/>
      <c r="FZ376"/>
      <c r="GA376"/>
      <c r="GB376"/>
      <c r="GC376"/>
      <c r="GD376"/>
      <c r="GE376"/>
      <c r="GF376"/>
      <c r="GG376"/>
      <c r="GH376"/>
      <c r="GI376"/>
      <c r="GJ376"/>
      <c r="GK376"/>
      <c r="GL376"/>
      <c r="GM376"/>
      <c r="GN376"/>
      <c r="GO376"/>
      <c r="GP376"/>
      <c r="GQ376"/>
      <c r="GR376"/>
      <c r="GS376"/>
      <c r="GT376"/>
      <c r="GU376"/>
      <c r="GV376"/>
      <c r="GW376"/>
      <c r="GX376"/>
      <c r="GY376"/>
      <c r="GZ376"/>
      <c r="HA376"/>
      <c r="HB376"/>
      <c r="HC376"/>
      <c r="HD376"/>
      <c r="HE376"/>
      <c r="HF376"/>
      <c r="HG376"/>
      <c r="HH376"/>
      <c r="HI376"/>
      <c r="HJ376"/>
      <c r="HK376"/>
      <c r="HL376"/>
      <c r="HM376"/>
      <c r="HN376"/>
      <c r="HO376"/>
      <c r="HP376"/>
      <c r="HQ376"/>
      <c r="HR376"/>
      <c r="HS376"/>
      <c r="HT376"/>
      <c r="HU376"/>
      <c r="HV376"/>
      <c r="HW376"/>
      <c r="HX376"/>
      <c r="HY376"/>
      <c r="HZ376"/>
      <c r="IA376"/>
      <c r="IB376"/>
      <c r="IC376"/>
      <c r="ID376"/>
      <c r="IE376"/>
      <c r="IF376"/>
      <c r="IG376"/>
      <c r="IH376"/>
      <c r="II376"/>
      <c r="IJ376"/>
      <c r="IK376"/>
      <c r="IL376"/>
      <c r="IM376"/>
      <c r="IN376"/>
      <c r="IO376"/>
      <c r="IP376"/>
      <c r="IQ376"/>
      <c r="IR376"/>
      <c r="IS376"/>
      <c r="IT376"/>
      <c r="IU376"/>
      <c r="IV376"/>
    </row>
    <row r="377" spans="1:256" s="5" customFormat="1" ht="12.75" customHeight="1" outlineLevel="2">
      <c r="A377" s="9"/>
      <c r="B377" s="9"/>
      <c r="C377" s="26"/>
      <c r="D377" s="682"/>
      <c r="E377" s="86">
        <v>10</v>
      </c>
      <c r="F377" s="27"/>
      <c r="G377" s="208"/>
      <c r="H377" s="150"/>
      <c r="I377" s="150"/>
      <c r="J377" s="150"/>
      <c r="K377" s="150"/>
      <c r="L377" s="150"/>
      <c r="M377" s="150"/>
      <c r="N377" s="150"/>
      <c r="O377" s="150"/>
      <c r="P377" s="149"/>
      <c r="Q377" s="68">
        <v>0</v>
      </c>
      <c r="R377" s="68"/>
      <c r="S377" s="103"/>
      <c r="T377" s="103"/>
      <c r="U377" s="103"/>
      <c r="V377" s="103"/>
      <c r="W377" s="103"/>
      <c r="X377" s="103"/>
      <c r="Y377" s="103"/>
      <c r="Z377" s="103"/>
      <c r="AA377" s="216"/>
      <c r="AB377" s="216"/>
      <c r="AC377" s="216"/>
      <c r="AD377" s="216"/>
      <c r="AE377" s="216"/>
      <c r="AF377" s="216"/>
      <c r="AG377" s="216"/>
      <c r="AH377" s="216"/>
      <c r="AI377" s="216"/>
      <c r="AJ377" s="216"/>
      <c r="AK377" s="216"/>
      <c r="AL377" s="216"/>
      <c r="AM377" s="216"/>
      <c r="AN377" s="216"/>
      <c r="AO377" s="216"/>
      <c r="AP377" s="216"/>
      <c r="AQ377" s="216"/>
      <c r="AR377" s="216"/>
      <c r="AS377" s="216"/>
      <c r="AT377" s="216"/>
      <c r="AU377" s="216"/>
      <c r="AV377" s="216"/>
      <c r="AW377" s="216"/>
      <c r="AX377" s="216"/>
      <c r="AY377" s="216"/>
      <c r="AZ377" s="216"/>
      <c r="BA377" s="216"/>
      <c r="BB377" s="216"/>
      <c r="BC377" s="216"/>
      <c r="BD377" s="216"/>
      <c r="BE377" s="216"/>
      <c r="BF377" s="216"/>
      <c r="BG377" s="216"/>
      <c r="BH377" s="216"/>
      <c r="BI377" s="216"/>
      <c r="BJ377" s="187"/>
      <c r="BK377" s="187"/>
      <c r="BL377" s="187"/>
      <c r="BM377" s="187"/>
      <c r="BN377" s="187"/>
      <c r="BO377" s="187"/>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c r="EX377"/>
      <c r="EY377"/>
      <c r="EZ377"/>
      <c r="FA377"/>
      <c r="FB377"/>
      <c r="FC377"/>
      <c r="FD377"/>
      <c r="FE377"/>
      <c r="FF377"/>
      <c r="FG377"/>
      <c r="FH377"/>
      <c r="FI377"/>
      <c r="FJ377"/>
      <c r="FK377"/>
      <c r="FL377"/>
      <c r="FM377"/>
      <c r="FN377"/>
      <c r="FO377"/>
      <c r="FP377"/>
      <c r="FQ377"/>
      <c r="FR377"/>
      <c r="FS377"/>
      <c r="FT377"/>
      <c r="FU377"/>
      <c r="FV377"/>
      <c r="FW377"/>
      <c r="FX377"/>
      <c r="FY377"/>
      <c r="FZ377"/>
      <c r="GA377"/>
      <c r="GB377"/>
      <c r="GC377"/>
      <c r="GD377"/>
      <c r="GE377"/>
      <c r="GF377"/>
      <c r="GG377"/>
      <c r="GH377"/>
      <c r="GI377"/>
      <c r="GJ377"/>
      <c r="GK377"/>
      <c r="GL377"/>
      <c r="GM377"/>
      <c r="GN377"/>
      <c r="GO377"/>
      <c r="GP377"/>
      <c r="GQ377"/>
      <c r="GR377"/>
      <c r="GS377"/>
      <c r="GT377"/>
      <c r="GU377"/>
      <c r="GV377"/>
      <c r="GW377"/>
      <c r="GX377"/>
      <c r="GY377"/>
      <c r="GZ377"/>
      <c r="HA377"/>
      <c r="HB377"/>
      <c r="HC377"/>
      <c r="HD377"/>
      <c r="HE377"/>
      <c r="HF377"/>
      <c r="HG377"/>
      <c r="HH377"/>
      <c r="HI377"/>
      <c r="HJ377"/>
      <c r="HK377"/>
      <c r="HL377"/>
      <c r="HM377"/>
      <c r="HN377"/>
      <c r="HO377"/>
      <c r="HP377"/>
      <c r="HQ377"/>
      <c r="HR377"/>
      <c r="HS377"/>
      <c r="HT377"/>
      <c r="HU377"/>
      <c r="HV377"/>
      <c r="HW377"/>
      <c r="HX377"/>
      <c r="HY377"/>
      <c r="HZ377"/>
      <c r="IA377"/>
      <c r="IB377"/>
      <c r="IC377"/>
      <c r="ID377"/>
      <c r="IE377"/>
      <c r="IF377"/>
      <c r="IG377"/>
      <c r="IH377"/>
      <c r="II377"/>
      <c r="IJ377"/>
      <c r="IK377"/>
      <c r="IL377"/>
      <c r="IM377"/>
      <c r="IN377"/>
      <c r="IO377"/>
      <c r="IP377"/>
      <c r="IQ377"/>
      <c r="IR377"/>
      <c r="IS377"/>
      <c r="IT377"/>
      <c r="IU377"/>
      <c r="IV377"/>
    </row>
    <row r="378" spans="1:256" s="5" customFormat="1" ht="12.75" customHeight="1" outlineLevel="2">
      <c r="A378" s="9"/>
      <c r="B378" s="9"/>
      <c r="C378" s="26"/>
      <c r="D378" s="682"/>
      <c r="E378" s="87">
        <v>11</v>
      </c>
      <c r="F378" s="27"/>
      <c r="G378" s="208"/>
      <c r="H378" s="150"/>
      <c r="I378" s="150"/>
      <c r="J378" s="150"/>
      <c r="K378" s="150"/>
      <c r="L378" s="150"/>
      <c r="M378" s="150"/>
      <c r="N378" s="150"/>
      <c r="O378" s="150"/>
      <c r="P378" s="189"/>
      <c r="Q378" s="149"/>
      <c r="R378" s="68"/>
      <c r="S378" s="103"/>
      <c r="T378" s="103"/>
      <c r="U378" s="103"/>
      <c r="V378" s="103"/>
      <c r="W378" s="103"/>
      <c r="X378" s="103"/>
      <c r="Y378" s="103"/>
      <c r="Z378" s="103"/>
      <c r="AA378" s="216"/>
      <c r="AB378" s="216"/>
      <c r="AC378" s="216"/>
      <c r="AD378" s="216"/>
      <c r="AE378" s="216"/>
      <c r="AF378" s="216"/>
      <c r="AG378" s="216"/>
      <c r="AH378" s="216"/>
      <c r="AI378" s="216"/>
      <c r="AJ378" s="216"/>
      <c r="AK378" s="216"/>
      <c r="AL378" s="216"/>
      <c r="AM378" s="216"/>
      <c r="AN378" s="216"/>
      <c r="AO378" s="216"/>
      <c r="AP378" s="216"/>
      <c r="AQ378" s="216"/>
      <c r="AR378" s="216"/>
      <c r="AS378" s="216"/>
      <c r="AT378" s="216"/>
      <c r="AU378" s="216"/>
      <c r="AV378" s="216"/>
      <c r="AW378" s="216"/>
      <c r="AX378" s="216"/>
      <c r="AY378" s="216"/>
      <c r="AZ378" s="216"/>
      <c r="BA378" s="216"/>
      <c r="BB378" s="216"/>
      <c r="BC378" s="216"/>
      <c r="BD378" s="216"/>
      <c r="BE378" s="216"/>
      <c r="BF378" s="216"/>
      <c r="BG378" s="216"/>
      <c r="BH378" s="216"/>
      <c r="BI378" s="216"/>
      <c r="BJ378" s="187"/>
      <c r="BK378" s="187"/>
      <c r="BL378" s="187"/>
      <c r="BM378" s="187"/>
      <c r="BN378" s="187"/>
      <c r="BO378" s="187"/>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c r="EX378"/>
      <c r="EY378"/>
      <c r="EZ378"/>
      <c r="FA378"/>
      <c r="FB378"/>
      <c r="FC378"/>
      <c r="FD378"/>
      <c r="FE378"/>
      <c r="FF378"/>
      <c r="FG378"/>
      <c r="FH378"/>
      <c r="FI378"/>
      <c r="FJ378"/>
      <c r="FK378"/>
      <c r="FL378"/>
      <c r="FM378"/>
      <c r="FN378"/>
      <c r="FO378"/>
      <c r="FP378"/>
      <c r="FQ378"/>
      <c r="FR378"/>
      <c r="FS378"/>
      <c r="FT378"/>
      <c r="FU378"/>
      <c r="FV378"/>
      <c r="FW378"/>
      <c r="FX378"/>
      <c r="FY378"/>
      <c r="FZ378"/>
      <c r="GA378"/>
      <c r="GB378"/>
      <c r="GC378"/>
      <c r="GD378"/>
      <c r="GE378"/>
      <c r="GF378"/>
      <c r="GG378"/>
      <c r="GH378"/>
      <c r="GI378"/>
      <c r="GJ378"/>
      <c r="GK378"/>
      <c r="GL378"/>
      <c r="GM378"/>
      <c r="GN378"/>
      <c r="GO378"/>
      <c r="GP378"/>
      <c r="GQ378"/>
      <c r="GR378"/>
      <c r="GS378"/>
      <c r="GT378"/>
      <c r="GU378"/>
      <c r="GV378"/>
      <c r="GW378"/>
      <c r="GX378"/>
      <c r="GY378"/>
      <c r="GZ378"/>
      <c r="HA378"/>
      <c r="HB378"/>
      <c r="HC378"/>
      <c r="HD378"/>
      <c r="HE378"/>
      <c r="HF378"/>
      <c r="HG378"/>
      <c r="HH378"/>
      <c r="HI378"/>
      <c r="HJ378"/>
      <c r="HK378"/>
      <c r="HL378"/>
      <c r="HM378"/>
      <c r="HN378"/>
      <c r="HO378"/>
      <c r="HP378"/>
      <c r="HQ378"/>
      <c r="HR378"/>
      <c r="HS378"/>
      <c r="HT378"/>
      <c r="HU378"/>
      <c r="HV378"/>
      <c r="HW378"/>
      <c r="HX378"/>
      <c r="HY378"/>
      <c r="HZ378"/>
      <c r="IA378"/>
      <c r="IB378"/>
      <c r="IC378"/>
      <c r="ID378"/>
      <c r="IE378"/>
      <c r="IF378"/>
      <c r="IG378"/>
      <c r="IH378"/>
      <c r="II378"/>
      <c r="IJ378"/>
      <c r="IK378"/>
      <c r="IL378"/>
      <c r="IM378"/>
      <c r="IN378"/>
      <c r="IO378"/>
      <c r="IP378"/>
      <c r="IQ378"/>
      <c r="IR378"/>
      <c r="IS378"/>
      <c r="IT378"/>
      <c r="IU378"/>
      <c r="IV378"/>
    </row>
    <row r="379" spans="1:256" s="5" customFormat="1" outlineLevel="1">
      <c r="A379" s="9"/>
      <c r="B379" s="9"/>
      <c r="C379" s="26">
        <v>0</v>
      </c>
      <c r="D379" s="9"/>
      <c r="E379" s="9"/>
      <c r="F379" s="23"/>
      <c r="G379" s="209">
        <v>0</v>
      </c>
      <c r="H379" s="166">
        <v>0</v>
      </c>
      <c r="I379" s="166">
        <v>0</v>
      </c>
      <c r="J379" s="166">
        <v>0</v>
      </c>
      <c r="K379" s="166">
        <v>0</v>
      </c>
      <c r="L379" s="166">
        <v>0</v>
      </c>
      <c r="M379" s="166">
        <v>0</v>
      </c>
      <c r="N379" s="166">
        <v>0</v>
      </c>
      <c r="O379" s="166">
        <v>0</v>
      </c>
      <c r="P379" s="166">
        <v>0</v>
      </c>
      <c r="Q379" s="166">
        <v>0</v>
      </c>
      <c r="R379" s="64"/>
      <c r="S379" s="102"/>
      <c r="T379" s="102"/>
      <c r="U379" s="102"/>
      <c r="V379" s="102"/>
      <c r="W379" s="102"/>
      <c r="X379" s="102"/>
      <c r="Y379" s="102"/>
      <c r="Z379" s="102"/>
      <c r="AA379" s="217"/>
      <c r="AB379" s="217"/>
      <c r="AC379" s="217"/>
      <c r="AD379" s="217"/>
      <c r="AE379" s="217"/>
      <c r="AF379" s="217"/>
      <c r="AG379" s="217"/>
      <c r="AH379" s="217"/>
      <c r="AI379" s="217"/>
      <c r="AJ379" s="217"/>
      <c r="AK379" s="217"/>
      <c r="AL379" s="217"/>
      <c r="AM379" s="217"/>
      <c r="AN379" s="217"/>
      <c r="AO379" s="217"/>
      <c r="AP379" s="217"/>
      <c r="AQ379" s="217"/>
      <c r="AR379" s="217"/>
      <c r="AS379" s="217"/>
      <c r="AT379" s="217"/>
      <c r="AU379" s="217"/>
      <c r="AV379" s="217"/>
      <c r="AW379" s="217"/>
      <c r="AX379" s="217"/>
      <c r="AY379" s="217"/>
      <c r="AZ379" s="217"/>
      <c r="BA379" s="217"/>
      <c r="BB379" s="217"/>
      <c r="BC379" s="217"/>
      <c r="BD379" s="217"/>
      <c r="BE379" s="217"/>
      <c r="BF379" s="217"/>
      <c r="BG379" s="217"/>
      <c r="BH379" s="217"/>
      <c r="BI379" s="217"/>
      <c r="BJ379" s="187"/>
      <c r="BK379" s="187"/>
      <c r="BL379" s="187"/>
      <c r="BM379" s="187"/>
      <c r="BN379" s="187"/>
      <c r="BO379" s="187"/>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c r="EX379"/>
      <c r="EY379"/>
      <c r="EZ379"/>
      <c r="FA379"/>
      <c r="FB379"/>
      <c r="FC379"/>
      <c r="FD379"/>
      <c r="FE379"/>
      <c r="FF379"/>
      <c r="FG379"/>
      <c r="FH379"/>
      <c r="FI379"/>
      <c r="FJ379"/>
      <c r="FK379"/>
      <c r="FL379"/>
      <c r="FM379"/>
      <c r="FN379"/>
      <c r="FO379"/>
      <c r="FP379"/>
      <c r="FQ379"/>
      <c r="FR379"/>
      <c r="FS379"/>
      <c r="FT379"/>
      <c r="FU379"/>
      <c r="FV379"/>
      <c r="FW379"/>
      <c r="FX379"/>
      <c r="FY379"/>
      <c r="FZ379"/>
      <c r="GA379"/>
      <c r="GB379"/>
      <c r="GC379"/>
      <c r="GD379"/>
      <c r="GE379"/>
      <c r="GF379"/>
      <c r="GG379"/>
      <c r="GH379"/>
      <c r="GI379"/>
      <c r="GJ379"/>
      <c r="GK379"/>
      <c r="GL379"/>
      <c r="GM379"/>
      <c r="GN379"/>
      <c r="GO379"/>
      <c r="GP379"/>
      <c r="GQ379"/>
      <c r="GR379"/>
      <c r="GS379"/>
      <c r="GT379"/>
      <c r="GU379"/>
      <c r="GV379"/>
      <c r="GW379"/>
      <c r="GX379"/>
      <c r="GY379"/>
      <c r="GZ379"/>
      <c r="HA379"/>
      <c r="HB379"/>
      <c r="HC379"/>
      <c r="HD379"/>
      <c r="HE379"/>
      <c r="HF379"/>
      <c r="HG379"/>
      <c r="HH379"/>
      <c r="HI379"/>
      <c r="HJ379"/>
      <c r="HK379"/>
      <c r="HL379"/>
      <c r="HM379"/>
      <c r="HN379"/>
      <c r="HO379"/>
      <c r="HP379"/>
      <c r="HQ379"/>
      <c r="HR379"/>
      <c r="HS379"/>
      <c r="HT379"/>
      <c r="HU379"/>
      <c r="HV379"/>
      <c r="HW379"/>
      <c r="HX379"/>
      <c r="HY379"/>
      <c r="HZ379"/>
      <c r="IA379"/>
      <c r="IB379"/>
      <c r="IC379"/>
      <c r="ID379"/>
      <c r="IE379"/>
      <c r="IF379"/>
      <c r="IG379"/>
      <c r="IH379"/>
      <c r="II379"/>
      <c r="IJ379"/>
      <c r="IK379"/>
      <c r="IL379"/>
      <c r="IM379"/>
      <c r="IN379"/>
      <c r="IO379"/>
      <c r="IP379"/>
      <c r="IQ379"/>
      <c r="IR379"/>
      <c r="IS379"/>
      <c r="IT379"/>
      <c r="IU379"/>
      <c r="IV379"/>
    </row>
    <row r="380" spans="1:256" s="5" customFormat="1" ht="12.75" customHeight="1" outlineLevel="2">
      <c r="A380" s="9"/>
      <c r="B380" s="188">
        <v>0</v>
      </c>
      <c r="C380" s="33"/>
      <c r="D380" s="34" t="s">
        <v>67</v>
      </c>
      <c r="E380" s="33"/>
      <c r="F380" s="35"/>
      <c r="G380" s="205">
        <v>0</v>
      </c>
      <c r="H380" s="67">
        <v>0</v>
      </c>
      <c r="I380" s="67">
        <v>0</v>
      </c>
      <c r="J380" s="67">
        <v>0</v>
      </c>
      <c r="K380" s="67">
        <v>0</v>
      </c>
      <c r="L380" s="67">
        <v>0</v>
      </c>
      <c r="M380" s="67">
        <v>0</v>
      </c>
      <c r="N380" s="67">
        <v>0</v>
      </c>
      <c r="O380" s="67">
        <v>0</v>
      </c>
      <c r="P380" s="67">
        <v>0</v>
      </c>
      <c r="Q380" s="67">
        <v>0</v>
      </c>
      <c r="R380" s="67"/>
      <c r="S380" s="103"/>
      <c r="T380" s="103"/>
      <c r="U380" s="103"/>
      <c r="V380" s="103"/>
      <c r="W380" s="103"/>
      <c r="X380" s="103"/>
      <c r="Y380" s="103"/>
      <c r="Z380" s="103"/>
      <c r="AA380" s="216"/>
      <c r="AB380" s="216"/>
      <c r="AC380" s="216"/>
      <c r="AD380" s="216"/>
      <c r="AE380" s="216"/>
      <c r="AF380" s="216"/>
      <c r="AG380" s="216"/>
      <c r="AH380" s="216"/>
      <c r="AI380" s="216"/>
      <c r="AJ380" s="216"/>
      <c r="AK380" s="216"/>
      <c r="AL380" s="216"/>
      <c r="AM380" s="216"/>
      <c r="AN380" s="216"/>
      <c r="AO380" s="216"/>
      <c r="AP380" s="216"/>
      <c r="AQ380" s="216"/>
      <c r="AR380" s="216"/>
      <c r="AS380" s="216"/>
      <c r="AT380" s="216"/>
      <c r="AU380" s="216"/>
      <c r="AV380" s="216"/>
      <c r="AW380" s="216"/>
      <c r="AX380" s="216"/>
      <c r="AY380" s="216"/>
      <c r="AZ380" s="216"/>
      <c r="BA380" s="216"/>
      <c r="BB380" s="216"/>
      <c r="BC380" s="216"/>
      <c r="BD380" s="216"/>
      <c r="BE380" s="216"/>
      <c r="BF380" s="216"/>
      <c r="BG380" s="216"/>
      <c r="BH380" s="216"/>
      <c r="BI380" s="216"/>
      <c r="BJ380" s="187"/>
      <c r="BK380" s="187"/>
      <c r="BL380" s="187"/>
      <c r="BM380" s="187"/>
      <c r="BN380" s="187"/>
      <c r="BO380" s="187"/>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c r="EX380"/>
      <c r="EY380"/>
      <c r="EZ380"/>
      <c r="FA380"/>
      <c r="FB380"/>
      <c r="FC380"/>
      <c r="FD380"/>
      <c r="FE380"/>
      <c r="FF380"/>
      <c r="FG380"/>
      <c r="FH380"/>
      <c r="FI380"/>
      <c r="FJ380"/>
      <c r="FK380"/>
      <c r="FL380"/>
      <c r="FM380"/>
      <c r="FN380"/>
      <c r="FO380"/>
      <c r="FP380"/>
      <c r="FQ380"/>
      <c r="FR380"/>
      <c r="FS380"/>
      <c r="FT380"/>
      <c r="FU380"/>
      <c r="FV380"/>
      <c r="FW380"/>
      <c r="FX380"/>
      <c r="FY380"/>
      <c r="FZ380"/>
      <c r="GA380"/>
      <c r="GB380"/>
      <c r="GC380"/>
      <c r="GD380"/>
      <c r="GE380"/>
      <c r="GF380"/>
      <c r="GG380"/>
      <c r="GH380"/>
      <c r="GI380"/>
      <c r="GJ380"/>
      <c r="GK380"/>
      <c r="GL380"/>
      <c r="GM380"/>
      <c r="GN380"/>
      <c r="GO380"/>
      <c r="GP380"/>
      <c r="GQ380"/>
      <c r="GR380"/>
      <c r="GS380"/>
      <c r="GT380"/>
      <c r="GU380"/>
      <c r="GV380"/>
      <c r="GW380"/>
      <c r="GX380"/>
      <c r="GY380"/>
      <c r="GZ380"/>
      <c r="HA380"/>
      <c r="HB380"/>
      <c r="HC380"/>
      <c r="HD380"/>
      <c r="HE380"/>
      <c r="HF380"/>
      <c r="HG380"/>
      <c r="HH380"/>
      <c r="HI380"/>
      <c r="HJ380"/>
      <c r="HK380"/>
      <c r="HL380"/>
      <c r="HM380"/>
      <c r="HN380"/>
      <c r="HO380"/>
      <c r="HP380"/>
      <c r="HQ380"/>
      <c r="HR380"/>
      <c r="HS380"/>
      <c r="HT380"/>
      <c r="HU380"/>
      <c r="HV380"/>
      <c r="HW380"/>
      <c r="HX380"/>
      <c r="HY380"/>
      <c r="HZ380"/>
      <c r="IA380"/>
      <c r="IB380"/>
      <c r="IC380"/>
      <c r="ID380"/>
      <c r="IE380"/>
      <c r="IF380"/>
      <c r="IG380"/>
      <c r="IH380"/>
      <c r="II380"/>
      <c r="IJ380"/>
      <c r="IK380"/>
      <c r="IL380"/>
      <c r="IM380"/>
      <c r="IN380"/>
      <c r="IO380"/>
      <c r="IP380"/>
      <c r="IQ380"/>
      <c r="IR380"/>
      <c r="IS380"/>
      <c r="IT380"/>
      <c r="IU380"/>
      <c r="IV380"/>
    </row>
    <row r="381" spans="1:256" s="5" customFormat="1" ht="12.75" customHeight="1" outlineLevel="2">
      <c r="A381" s="9"/>
      <c r="B381" s="9"/>
      <c r="C381" s="26"/>
      <c r="D381" s="681" t="s">
        <v>84</v>
      </c>
      <c r="E381" s="86">
        <v>0</v>
      </c>
      <c r="F381" s="27"/>
      <c r="G381" s="206"/>
      <c r="H381" s="68"/>
      <c r="I381" s="68"/>
      <c r="J381" s="68"/>
      <c r="K381" s="68"/>
      <c r="L381" s="68"/>
      <c r="M381" s="68"/>
      <c r="N381" s="68"/>
      <c r="O381" s="68"/>
      <c r="P381" s="68"/>
      <c r="Q381" s="68"/>
      <c r="R381" s="68"/>
      <c r="S381" s="103"/>
      <c r="T381" s="103"/>
      <c r="U381" s="103"/>
      <c r="V381" s="103"/>
      <c r="W381" s="103"/>
      <c r="X381" s="103"/>
      <c r="Y381" s="103"/>
      <c r="Z381" s="103"/>
      <c r="AA381" s="216"/>
      <c r="AB381" s="216"/>
      <c r="AC381" s="216"/>
      <c r="AD381" s="216"/>
      <c r="AE381" s="216"/>
      <c r="AF381" s="216"/>
      <c r="AG381" s="216"/>
      <c r="AH381" s="216"/>
      <c r="AI381" s="216"/>
      <c r="AJ381" s="216"/>
      <c r="AK381" s="216"/>
      <c r="AL381" s="216"/>
      <c r="AM381" s="216"/>
      <c r="AN381" s="216"/>
      <c r="AO381" s="216"/>
      <c r="AP381" s="216"/>
      <c r="AQ381" s="216"/>
      <c r="AR381" s="216"/>
      <c r="AS381" s="216"/>
      <c r="AT381" s="216"/>
      <c r="AU381" s="216"/>
      <c r="AV381" s="216"/>
      <c r="AW381" s="216"/>
      <c r="AX381" s="216"/>
      <c r="AY381" s="216"/>
      <c r="AZ381" s="216"/>
      <c r="BA381" s="216"/>
      <c r="BB381" s="216"/>
      <c r="BC381" s="216"/>
      <c r="BD381" s="216"/>
      <c r="BE381" s="216"/>
      <c r="BF381" s="216"/>
      <c r="BG381" s="216"/>
      <c r="BH381" s="216"/>
      <c r="BI381" s="216"/>
      <c r="BJ381" s="187"/>
      <c r="BK381" s="187"/>
      <c r="BL381" s="187"/>
      <c r="BM381" s="187"/>
      <c r="BN381" s="187"/>
      <c r="BO381" s="187"/>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c r="DT381"/>
      <c r="DU381"/>
      <c r="DV381"/>
      <c r="DW381"/>
      <c r="DX381"/>
      <c r="DY381"/>
      <c r="DZ381"/>
      <c r="EA381"/>
      <c r="EB381"/>
      <c r="EC381"/>
      <c r="ED381"/>
      <c r="EE381"/>
      <c r="EF381"/>
      <c r="EG381"/>
      <c r="EH381"/>
      <c r="EI381"/>
      <c r="EJ381"/>
      <c r="EK381"/>
      <c r="EL381"/>
      <c r="EM381"/>
      <c r="EN381"/>
      <c r="EO381"/>
      <c r="EP381"/>
      <c r="EQ381"/>
      <c r="ER381"/>
      <c r="ES381"/>
      <c r="ET381"/>
      <c r="EU381"/>
      <c r="EV381"/>
      <c r="EW381"/>
      <c r="EX381"/>
      <c r="EY381"/>
      <c r="EZ381"/>
      <c r="FA381"/>
      <c r="FB381"/>
      <c r="FC381"/>
      <c r="FD381"/>
      <c r="FE381"/>
      <c r="FF381"/>
      <c r="FG381"/>
      <c r="FH381"/>
      <c r="FI381"/>
      <c r="FJ381"/>
      <c r="FK381"/>
      <c r="FL381"/>
      <c r="FM381"/>
      <c r="FN381"/>
      <c r="FO381"/>
      <c r="FP381"/>
      <c r="FQ381"/>
      <c r="FR381"/>
      <c r="FS381"/>
      <c r="FT381"/>
      <c r="FU381"/>
      <c r="FV381"/>
      <c r="FW381"/>
      <c r="FX381"/>
      <c r="FY381"/>
      <c r="FZ381"/>
      <c r="GA381"/>
      <c r="GB381"/>
      <c r="GC381"/>
      <c r="GD381"/>
      <c r="GE381"/>
      <c r="GF381"/>
      <c r="GG381"/>
      <c r="GH381"/>
      <c r="GI381"/>
      <c r="GJ381"/>
      <c r="GK381"/>
      <c r="GL381"/>
      <c r="GM381"/>
      <c r="GN381"/>
      <c r="GO381"/>
      <c r="GP381"/>
      <c r="GQ381"/>
      <c r="GR381"/>
      <c r="GS381"/>
      <c r="GT381"/>
      <c r="GU381"/>
      <c r="GV381"/>
      <c r="GW381"/>
      <c r="GX381"/>
      <c r="GY381"/>
      <c r="GZ381"/>
      <c r="HA381"/>
      <c r="HB381"/>
      <c r="HC381"/>
      <c r="HD381"/>
      <c r="HE381"/>
      <c r="HF381"/>
      <c r="HG381"/>
      <c r="HH381"/>
      <c r="HI381"/>
      <c r="HJ381"/>
      <c r="HK381"/>
      <c r="HL381"/>
      <c r="HM381"/>
      <c r="HN381"/>
      <c r="HO381"/>
      <c r="HP381"/>
      <c r="HQ381"/>
      <c r="HR381"/>
      <c r="HS381"/>
      <c r="HT381"/>
      <c r="HU381"/>
      <c r="HV381"/>
      <c r="HW381"/>
      <c r="HX381"/>
      <c r="HY381"/>
      <c r="HZ381"/>
      <c r="IA381"/>
      <c r="IB381"/>
      <c r="IC381"/>
      <c r="ID381"/>
      <c r="IE381"/>
      <c r="IF381"/>
      <c r="IG381"/>
      <c r="IH381"/>
      <c r="II381"/>
      <c r="IJ381"/>
      <c r="IK381"/>
      <c r="IL381"/>
      <c r="IM381"/>
      <c r="IN381"/>
      <c r="IO381"/>
      <c r="IP381"/>
      <c r="IQ381"/>
      <c r="IR381"/>
      <c r="IS381"/>
      <c r="IT381"/>
      <c r="IU381"/>
      <c r="IV381"/>
    </row>
    <row r="382" spans="1:256" s="5" customFormat="1" ht="12.75" customHeight="1" outlineLevel="2">
      <c r="A382" s="9"/>
      <c r="B382" s="9"/>
      <c r="C382" s="26"/>
      <c r="D382" s="682"/>
      <c r="E382" s="86">
        <v>1</v>
      </c>
      <c r="F382" s="27"/>
      <c r="G382" s="207"/>
      <c r="H382" s="68">
        <v>0</v>
      </c>
      <c r="I382" s="68">
        <v>0</v>
      </c>
      <c r="J382" s="68">
        <v>0</v>
      </c>
      <c r="K382" s="68">
        <v>0</v>
      </c>
      <c r="L382" s="68">
        <v>0</v>
      </c>
      <c r="M382" s="68">
        <v>0</v>
      </c>
      <c r="N382" s="68">
        <v>0</v>
      </c>
      <c r="O382" s="68">
        <v>0</v>
      </c>
      <c r="P382" s="68">
        <v>0</v>
      </c>
      <c r="Q382" s="68">
        <v>0</v>
      </c>
      <c r="R382" s="68"/>
      <c r="S382" s="103"/>
      <c r="T382" s="103"/>
      <c r="U382" s="103"/>
      <c r="V382" s="103"/>
      <c r="W382" s="103"/>
      <c r="X382" s="103"/>
      <c r="Y382" s="103"/>
      <c r="Z382" s="103"/>
      <c r="AA382" s="216"/>
      <c r="AB382" s="216"/>
      <c r="AC382" s="216"/>
      <c r="AD382" s="216"/>
      <c r="AE382" s="216"/>
      <c r="AF382" s="216"/>
      <c r="AG382" s="216"/>
      <c r="AH382" s="216"/>
      <c r="AI382" s="216"/>
      <c r="AJ382" s="216"/>
      <c r="AK382" s="216"/>
      <c r="AL382" s="216"/>
      <c r="AM382" s="216"/>
      <c r="AN382" s="216"/>
      <c r="AO382" s="216"/>
      <c r="AP382" s="216"/>
      <c r="AQ382" s="216"/>
      <c r="AR382" s="216"/>
      <c r="AS382" s="216"/>
      <c r="AT382" s="216"/>
      <c r="AU382" s="216"/>
      <c r="AV382" s="216"/>
      <c r="AW382" s="216"/>
      <c r="AX382" s="216"/>
      <c r="AY382" s="216"/>
      <c r="AZ382" s="216"/>
      <c r="BA382" s="216"/>
      <c r="BB382" s="216"/>
      <c r="BC382" s="216"/>
      <c r="BD382" s="216"/>
      <c r="BE382" s="216"/>
      <c r="BF382" s="216"/>
      <c r="BG382" s="216"/>
      <c r="BH382" s="216"/>
      <c r="BI382" s="216"/>
      <c r="BJ382" s="187"/>
      <c r="BK382" s="187"/>
      <c r="BL382" s="187"/>
      <c r="BM382" s="187"/>
      <c r="BN382" s="187"/>
      <c r="BO382" s="187"/>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c r="EX382"/>
      <c r="EY382"/>
      <c r="EZ382"/>
      <c r="FA382"/>
      <c r="FB382"/>
      <c r="FC382"/>
      <c r="FD382"/>
      <c r="FE382"/>
      <c r="FF382"/>
      <c r="FG382"/>
      <c r="FH382"/>
      <c r="FI382"/>
      <c r="FJ382"/>
      <c r="FK382"/>
      <c r="FL382"/>
      <c r="FM382"/>
      <c r="FN382"/>
      <c r="FO382"/>
      <c r="FP382"/>
      <c r="FQ382"/>
      <c r="FR382"/>
      <c r="FS382"/>
      <c r="FT382"/>
      <c r="FU382"/>
      <c r="FV382"/>
      <c r="FW382"/>
      <c r="FX382"/>
      <c r="FY382"/>
      <c r="FZ382"/>
      <c r="GA382"/>
      <c r="GB382"/>
      <c r="GC382"/>
      <c r="GD382"/>
      <c r="GE382"/>
      <c r="GF382"/>
      <c r="GG382"/>
      <c r="GH382"/>
      <c r="GI382"/>
      <c r="GJ382"/>
      <c r="GK382"/>
      <c r="GL382"/>
      <c r="GM382"/>
      <c r="GN382"/>
      <c r="GO382"/>
      <c r="GP382"/>
      <c r="GQ382"/>
      <c r="GR382"/>
      <c r="GS382"/>
      <c r="GT382"/>
      <c r="GU382"/>
      <c r="GV382"/>
      <c r="GW382"/>
      <c r="GX382"/>
      <c r="GY382"/>
      <c r="GZ382"/>
      <c r="HA382"/>
      <c r="HB382"/>
      <c r="HC382"/>
      <c r="HD382"/>
      <c r="HE382"/>
      <c r="HF382"/>
      <c r="HG382"/>
      <c r="HH382"/>
      <c r="HI382"/>
      <c r="HJ382"/>
      <c r="HK382"/>
      <c r="HL382"/>
      <c r="HM382"/>
      <c r="HN382"/>
      <c r="HO382"/>
      <c r="HP382"/>
      <c r="HQ382"/>
      <c r="HR382"/>
      <c r="HS382"/>
      <c r="HT382"/>
      <c r="HU382"/>
      <c r="HV382"/>
      <c r="HW382"/>
      <c r="HX382"/>
      <c r="HY382"/>
      <c r="HZ382"/>
      <c r="IA382"/>
      <c r="IB382"/>
      <c r="IC382"/>
      <c r="ID382"/>
      <c r="IE382"/>
      <c r="IF382"/>
      <c r="IG382"/>
      <c r="IH382"/>
      <c r="II382"/>
      <c r="IJ382"/>
      <c r="IK382"/>
      <c r="IL382"/>
      <c r="IM382"/>
      <c r="IN382"/>
      <c r="IO382"/>
      <c r="IP382"/>
      <c r="IQ382"/>
      <c r="IR382"/>
      <c r="IS382"/>
      <c r="IT382"/>
      <c r="IU382"/>
      <c r="IV382"/>
    </row>
    <row r="383" spans="1:256" s="5" customFormat="1" ht="12.75" customHeight="1" outlineLevel="2">
      <c r="A383" s="9"/>
      <c r="B383" s="9"/>
      <c r="C383" s="26"/>
      <c r="D383" s="682"/>
      <c r="E383" s="86">
        <v>2</v>
      </c>
      <c r="F383" s="27"/>
      <c r="G383" s="208"/>
      <c r="H383" s="149"/>
      <c r="I383" s="68">
        <v>0</v>
      </c>
      <c r="J383" s="68">
        <v>0</v>
      </c>
      <c r="K383" s="68">
        <v>0</v>
      </c>
      <c r="L383" s="68">
        <v>0</v>
      </c>
      <c r="M383" s="68">
        <v>0</v>
      </c>
      <c r="N383" s="68">
        <v>0</v>
      </c>
      <c r="O383" s="68">
        <v>0</v>
      </c>
      <c r="P383" s="68">
        <v>0</v>
      </c>
      <c r="Q383" s="68">
        <v>0</v>
      </c>
      <c r="R383" s="68"/>
      <c r="S383" s="103"/>
      <c r="T383" s="103"/>
      <c r="U383" s="103"/>
      <c r="V383" s="103"/>
      <c r="W383" s="103"/>
      <c r="X383" s="103"/>
      <c r="Y383" s="103"/>
      <c r="Z383" s="103"/>
      <c r="AA383" s="216"/>
      <c r="AB383" s="216"/>
      <c r="AC383" s="216"/>
      <c r="AD383" s="216"/>
      <c r="AE383" s="216"/>
      <c r="AF383" s="216"/>
      <c r="AG383" s="216"/>
      <c r="AH383" s="216"/>
      <c r="AI383" s="216"/>
      <c r="AJ383" s="216"/>
      <c r="AK383" s="216"/>
      <c r="AL383" s="216"/>
      <c r="AM383" s="216"/>
      <c r="AN383" s="216"/>
      <c r="AO383" s="216"/>
      <c r="AP383" s="216"/>
      <c r="AQ383" s="216"/>
      <c r="AR383" s="216"/>
      <c r="AS383" s="216"/>
      <c r="AT383" s="216"/>
      <c r="AU383" s="216"/>
      <c r="AV383" s="216"/>
      <c r="AW383" s="216"/>
      <c r="AX383" s="216"/>
      <c r="AY383" s="216"/>
      <c r="AZ383" s="216"/>
      <c r="BA383" s="216"/>
      <c r="BB383" s="216"/>
      <c r="BC383" s="216"/>
      <c r="BD383" s="216"/>
      <c r="BE383" s="216"/>
      <c r="BF383" s="216"/>
      <c r="BG383" s="216"/>
      <c r="BH383" s="216"/>
      <c r="BI383" s="216"/>
      <c r="BJ383" s="187"/>
      <c r="BK383" s="187"/>
      <c r="BL383" s="187"/>
      <c r="BM383" s="187"/>
      <c r="BN383" s="187"/>
      <c r="BO383" s="187"/>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c r="EX383"/>
      <c r="EY383"/>
      <c r="EZ383"/>
      <c r="FA383"/>
      <c r="FB383"/>
      <c r="FC383"/>
      <c r="FD383"/>
      <c r="FE383"/>
      <c r="FF383"/>
      <c r="FG383"/>
      <c r="FH383"/>
      <c r="FI383"/>
      <c r="FJ383"/>
      <c r="FK383"/>
      <c r="FL383"/>
      <c r="FM383"/>
      <c r="FN383"/>
      <c r="FO383"/>
      <c r="FP383"/>
      <c r="FQ383"/>
      <c r="FR383"/>
      <c r="FS383"/>
      <c r="FT383"/>
      <c r="FU383"/>
      <c r="FV383"/>
      <c r="FW383"/>
      <c r="FX383"/>
      <c r="FY383"/>
      <c r="FZ383"/>
      <c r="GA383"/>
      <c r="GB383"/>
      <c r="GC383"/>
      <c r="GD383"/>
      <c r="GE383"/>
      <c r="GF383"/>
      <c r="GG383"/>
      <c r="GH383"/>
      <c r="GI383"/>
      <c r="GJ383"/>
      <c r="GK383"/>
      <c r="GL383"/>
      <c r="GM383"/>
      <c r="GN383"/>
      <c r="GO383"/>
      <c r="GP383"/>
      <c r="GQ383"/>
      <c r="GR383"/>
      <c r="GS383"/>
      <c r="GT383"/>
      <c r="GU383"/>
      <c r="GV383"/>
      <c r="GW383"/>
      <c r="GX383"/>
      <c r="GY383"/>
      <c r="GZ383"/>
      <c r="HA383"/>
      <c r="HB383"/>
      <c r="HC383"/>
      <c r="HD383"/>
      <c r="HE383"/>
      <c r="HF383"/>
      <c r="HG383"/>
      <c r="HH383"/>
      <c r="HI383"/>
      <c r="HJ383"/>
      <c r="HK383"/>
      <c r="HL383"/>
      <c r="HM383"/>
      <c r="HN383"/>
      <c r="HO383"/>
      <c r="HP383"/>
      <c r="HQ383"/>
      <c r="HR383"/>
      <c r="HS383"/>
      <c r="HT383"/>
      <c r="HU383"/>
      <c r="HV383"/>
      <c r="HW383"/>
      <c r="HX383"/>
      <c r="HY383"/>
      <c r="HZ383"/>
      <c r="IA383"/>
      <c r="IB383"/>
      <c r="IC383"/>
      <c r="ID383"/>
      <c r="IE383"/>
      <c r="IF383"/>
      <c r="IG383"/>
      <c r="IH383"/>
      <c r="II383"/>
      <c r="IJ383"/>
      <c r="IK383"/>
      <c r="IL383"/>
      <c r="IM383"/>
      <c r="IN383"/>
      <c r="IO383"/>
      <c r="IP383"/>
      <c r="IQ383"/>
      <c r="IR383"/>
      <c r="IS383"/>
      <c r="IT383"/>
      <c r="IU383"/>
      <c r="IV383"/>
    </row>
    <row r="384" spans="1:256" s="5" customFormat="1" ht="12.75" customHeight="1" outlineLevel="2">
      <c r="A384" s="9"/>
      <c r="B384" s="9"/>
      <c r="C384" s="26"/>
      <c r="D384" s="682"/>
      <c r="E384" s="86">
        <v>3</v>
      </c>
      <c r="F384" s="27"/>
      <c r="G384" s="208"/>
      <c r="H384" s="150"/>
      <c r="I384" s="149"/>
      <c r="J384" s="68">
        <v>0</v>
      </c>
      <c r="K384" s="68">
        <v>0</v>
      </c>
      <c r="L384" s="68">
        <v>0</v>
      </c>
      <c r="M384" s="68">
        <v>0</v>
      </c>
      <c r="N384" s="68">
        <v>0</v>
      </c>
      <c r="O384" s="68">
        <v>0</v>
      </c>
      <c r="P384" s="68">
        <v>0</v>
      </c>
      <c r="Q384" s="68">
        <v>0</v>
      </c>
      <c r="R384" s="68"/>
      <c r="S384" s="103"/>
      <c r="T384" s="103"/>
      <c r="U384" s="103"/>
      <c r="V384" s="103"/>
      <c r="W384" s="103"/>
      <c r="X384" s="103"/>
      <c r="Y384" s="103"/>
      <c r="Z384" s="103"/>
      <c r="AA384" s="216"/>
      <c r="AB384" s="216"/>
      <c r="AC384" s="216"/>
      <c r="AD384" s="216"/>
      <c r="AE384" s="216"/>
      <c r="AF384" s="216"/>
      <c r="AG384" s="216"/>
      <c r="AH384" s="216"/>
      <c r="AI384" s="216"/>
      <c r="AJ384" s="216"/>
      <c r="AK384" s="216"/>
      <c r="AL384" s="216"/>
      <c r="AM384" s="216"/>
      <c r="AN384" s="216"/>
      <c r="AO384" s="216"/>
      <c r="AP384" s="216"/>
      <c r="AQ384" s="216"/>
      <c r="AR384" s="216"/>
      <c r="AS384" s="216"/>
      <c r="AT384" s="216"/>
      <c r="AU384" s="216"/>
      <c r="AV384" s="216"/>
      <c r="AW384" s="216"/>
      <c r="AX384" s="216"/>
      <c r="AY384" s="216"/>
      <c r="AZ384" s="216"/>
      <c r="BA384" s="216"/>
      <c r="BB384" s="216"/>
      <c r="BC384" s="216"/>
      <c r="BD384" s="216"/>
      <c r="BE384" s="216"/>
      <c r="BF384" s="216"/>
      <c r="BG384" s="216"/>
      <c r="BH384" s="216"/>
      <c r="BI384" s="216"/>
      <c r="BJ384" s="218"/>
      <c r="BK384" s="187"/>
      <c r="BL384" s="187"/>
      <c r="BM384" s="187"/>
      <c r="BN384" s="187"/>
      <c r="BO384" s="187"/>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c r="EX384"/>
      <c r="EY384"/>
      <c r="EZ384"/>
      <c r="FA384"/>
      <c r="FB384"/>
      <c r="FC384"/>
      <c r="FD384"/>
      <c r="FE384"/>
      <c r="FF384"/>
      <c r="FG384"/>
      <c r="FH384"/>
      <c r="FI384"/>
      <c r="FJ384"/>
      <c r="FK384"/>
      <c r="FL384"/>
      <c r="FM384"/>
      <c r="FN384"/>
      <c r="FO384"/>
      <c r="FP384"/>
      <c r="FQ384"/>
      <c r="FR384"/>
      <c r="FS384"/>
      <c r="FT384"/>
      <c r="FU384"/>
      <c r="FV384"/>
      <c r="FW384"/>
      <c r="FX384"/>
      <c r="FY384"/>
      <c r="FZ384"/>
      <c r="GA384"/>
      <c r="GB384"/>
      <c r="GC384"/>
      <c r="GD384"/>
      <c r="GE384"/>
      <c r="GF384"/>
      <c r="GG384"/>
      <c r="GH384"/>
      <c r="GI384"/>
      <c r="GJ384"/>
      <c r="GK384"/>
      <c r="GL384"/>
      <c r="GM384"/>
      <c r="GN384"/>
      <c r="GO384"/>
      <c r="GP384"/>
      <c r="GQ384"/>
      <c r="GR384"/>
      <c r="GS384"/>
      <c r="GT384"/>
      <c r="GU384"/>
      <c r="GV384"/>
      <c r="GW384"/>
      <c r="GX384"/>
      <c r="GY384"/>
      <c r="GZ384"/>
      <c r="HA384"/>
      <c r="HB384"/>
      <c r="HC384"/>
      <c r="HD384"/>
      <c r="HE384"/>
      <c r="HF384"/>
      <c r="HG384"/>
      <c r="HH384"/>
      <c r="HI384"/>
      <c r="HJ384"/>
      <c r="HK384"/>
      <c r="HL384"/>
      <c r="HM384"/>
      <c r="HN384"/>
      <c r="HO384"/>
      <c r="HP384"/>
      <c r="HQ384"/>
      <c r="HR384"/>
      <c r="HS384"/>
      <c r="HT384"/>
      <c r="HU384"/>
      <c r="HV384"/>
      <c r="HW384"/>
      <c r="HX384"/>
      <c r="HY384"/>
      <c r="HZ384"/>
      <c r="IA384"/>
      <c r="IB384"/>
      <c r="IC384"/>
      <c r="ID384"/>
      <c r="IE384"/>
      <c r="IF384"/>
      <c r="IG384"/>
      <c r="IH384"/>
      <c r="II384"/>
      <c r="IJ384"/>
      <c r="IK384"/>
      <c r="IL384"/>
      <c r="IM384"/>
      <c r="IN384"/>
      <c r="IO384"/>
      <c r="IP384"/>
      <c r="IQ384"/>
      <c r="IR384"/>
      <c r="IS384"/>
      <c r="IT384"/>
      <c r="IU384"/>
      <c r="IV384"/>
    </row>
    <row r="385" spans="1:256" s="5" customFormat="1" ht="12.75" customHeight="1" outlineLevel="2">
      <c r="A385" s="9"/>
      <c r="B385" s="9"/>
      <c r="C385" s="26"/>
      <c r="D385" s="682"/>
      <c r="E385" s="86">
        <v>4</v>
      </c>
      <c r="F385" s="27"/>
      <c r="G385" s="208"/>
      <c r="H385" s="150"/>
      <c r="I385" s="150"/>
      <c r="J385" s="149"/>
      <c r="K385" s="68">
        <v>0</v>
      </c>
      <c r="L385" s="68">
        <v>0</v>
      </c>
      <c r="M385" s="68">
        <v>0</v>
      </c>
      <c r="N385" s="68">
        <v>0</v>
      </c>
      <c r="O385" s="68">
        <v>0</v>
      </c>
      <c r="P385" s="68">
        <v>0</v>
      </c>
      <c r="Q385" s="68">
        <v>0</v>
      </c>
      <c r="R385" s="68"/>
      <c r="S385" s="103"/>
      <c r="T385" s="103"/>
      <c r="U385" s="103"/>
      <c r="V385" s="103"/>
      <c r="W385" s="103"/>
      <c r="X385" s="103"/>
      <c r="Y385" s="103"/>
      <c r="Z385" s="103"/>
      <c r="AA385" s="216"/>
      <c r="AB385" s="216"/>
      <c r="AC385" s="216"/>
      <c r="AD385" s="216"/>
      <c r="AE385" s="216"/>
      <c r="AF385" s="216"/>
      <c r="AG385" s="216"/>
      <c r="AH385" s="216"/>
      <c r="AI385" s="216"/>
      <c r="AJ385" s="216"/>
      <c r="AK385" s="216"/>
      <c r="AL385" s="216"/>
      <c r="AM385" s="216"/>
      <c r="AN385" s="216"/>
      <c r="AO385" s="216"/>
      <c r="AP385" s="216"/>
      <c r="AQ385" s="216"/>
      <c r="AR385" s="216"/>
      <c r="AS385" s="216"/>
      <c r="AT385" s="216"/>
      <c r="AU385" s="216"/>
      <c r="AV385" s="216"/>
      <c r="AW385" s="216"/>
      <c r="AX385" s="216"/>
      <c r="AY385" s="216"/>
      <c r="AZ385" s="216"/>
      <c r="BA385" s="216"/>
      <c r="BB385" s="216"/>
      <c r="BC385" s="216"/>
      <c r="BD385" s="216"/>
      <c r="BE385" s="216"/>
      <c r="BF385" s="216"/>
      <c r="BG385" s="216"/>
      <c r="BH385" s="216"/>
      <c r="BI385" s="216"/>
      <c r="BJ385" s="187"/>
      <c r="BK385" s="187"/>
      <c r="BL385" s="187"/>
      <c r="BM385" s="187"/>
      <c r="BN385" s="187"/>
      <c r="BO385" s="187"/>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c r="DU385"/>
      <c r="DV385"/>
      <c r="DW385"/>
      <c r="DX385"/>
      <c r="DY385"/>
      <c r="DZ385"/>
      <c r="EA385"/>
      <c r="EB385"/>
      <c r="EC385"/>
      <c r="ED385"/>
      <c r="EE385"/>
      <c r="EF385"/>
      <c r="EG385"/>
      <c r="EH385"/>
      <c r="EI385"/>
      <c r="EJ385"/>
      <c r="EK385"/>
      <c r="EL385"/>
      <c r="EM385"/>
      <c r="EN385"/>
      <c r="EO385"/>
      <c r="EP385"/>
      <c r="EQ385"/>
      <c r="ER385"/>
      <c r="ES385"/>
      <c r="ET385"/>
      <c r="EU385"/>
      <c r="EV385"/>
      <c r="EW385"/>
      <c r="EX385"/>
      <c r="EY385"/>
      <c r="EZ385"/>
      <c r="FA385"/>
      <c r="FB385"/>
      <c r="FC385"/>
      <c r="FD385"/>
      <c r="FE385"/>
      <c r="FF385"/>
      <c r="FG385"/>
      <c r="FH385"/>
      <c r="FI385"/>
      <c r="FJ385"/>
      <c r="FK385"/>
      <c r="FL385"/>
      <c r="FM385"/>
      <c r="FN385"/>
      <c r="FO385"/>
      <c r="FP385"/>
      <c r="FQ385"/>
      <c r="FR385"/>
      <c r="FS385"/>
      <c r="FT385"/>
      <c r="FU385"/>
      <c r="FV385"/>
      <c r="FW385"/>
      <c r="FX385"/>
      <c r="FY385"/>
      <c r="FZ385"/>
      <c r="GA385"/>
      <c r="GB385"/>
      <c r="GC385"/>
      <c r="GD385"/>
      <c r="GE385"/>
      <c r="GF385"/>
      <c r="GG385"/>
      <c r="GH385"/>
      <c r="GI385"/>
      <c r="GJ385"/>
      <c r="GK385"/>
      <c r="GL385"/>
      <c r="GM385"/>
      <c r="GN385"/>
      <c r="GO385"/>
      <c r="GP385"/>
      <c r="GQ385"/>
      <c r="GR385"/>
      <c r="GS385"/>
      <c r="GT385"/>
      <c r="GU385"/>
      <c r="GV385"/>
      <c r="GW385"/>
      <c r="GX385"/>
      <c r="GY385"/>
      <c r="GZ385"/>
      <c r="HA385"/>
      <c r="HB385"/>
      <c r="HC385"/>
      <c r="HD385"/>
      <c r="HE385"/>
      <c r="HF385"/>
      <c r="HG385"/>
      <c r="HH385"/>
      <c r="HI385"/>
      <c r="HJ385"/>
      <c r="HK385"/>
      <c r="HL385"/>
      <c r="HM385"/>
      <c r="HN385"/>
      <c r="HO385"/>
      <c r="HP385"/>
      <c r="HQ385"/>
      <c r="HR385"/>
      <c r="HS385"/>
      <c r="HT385"/>
      <c r="HU385"/>
      <c r="HV385"/>
      <c r="HW385"/>
      <c r="HX385"/>
      <c r="HY385"/>
      <c r="HZ385"/>
      <c r="IA385"/>
      <c r="IB385"/>
      <c r="IC385"/>
      <c r="ID385"/>
      <c r="IE385"/>
      <c r="IF385"/>
      <c r="IG385"/>
      <c r="IH385"/>
      <c r="II385"/>
      <c r="IJ385"/>
      <c r="IK385"/>
      <c r="IL385"/>
      <c r="IM385"/>
      <c r="IN385"/>
      <c r="IO385"/>
      <c r="IP385"/>
      <c r="IQ385"/>
      <c r="IR385"/>
      <c r="IS385"/>
      <c r="IT385"/>
      <c r="IU385"/>
      <c r="IV385"/>
    </row>
    <row r="386" spans="1:256" s="5" customFormat="1" ht="12.75" customHeight="1" outlineLevel="2">
      <c r="A386" s="9"/>
      <c r="B386" s="9"/>
      <c r="C386" s="26"/>
      <c r="D386" s="682"/>
      <c r="E386" s="86">
        <v>5</v>
      </c>
      <c r="F386" s="27"/>
      <c r="G386" s="208"/>
      <c r="H386" s="150"/>
      <c r="I386" s="150"/>
      <c r="J386" s="150"/>
      <c r="K386" s="149"/>
      <c r="L386" s="68">
        <v>0</v>
      </c>
      <c r="M386" s="68">
        <v>0</v>
      </c>
      <c r="N386" s="68">
        <v>0</v>
      </c>
      <c r="O386" s="68">
        <v>0</v>
      </c>
      <c r="P386" s="68">
        <v>0</v>
      </c>
      <c r="Q386" s="68">
        <v>0</v>
      </c>
      <c r="R386" s="68"/>
      <c r="S386" s="103"/>
      <c r="T386" s="103"/>
      <c r="U386" s="103"/>
      <c r="V386" s="103"/>
      <c r="W386" s="103"/>
      <c r="X386" s="103"/>
      <c r="Y386" s="103"/>
      <c r="Z386" s="103"/>
      <c r="AA386" s="216"/>
      <c r="AB386" s="216"/>
      <c r="AC386" s="216"/>
      <c r="AD386" s="216"/>
      <c r="AE386" s="216"/>
      <c r="AF386" s="216"/>
      <c r="AG386" s="216"/>
      <c r="AH386" s="216"/>
      <c r="AI386" s="216"/>
      <c r="AJ386" s="216"/>
      <c r="AK386" s="216"/>
      <c r="AL386" s="216"/>
      <c r="AM386" s="216"/>
      <c r="AN386" s="216"/>
      <c r="AO386" s="216"/>
      <c r="AP386" s="216"/>
      <c r="AQ386" s="216"/>
      <c r="AR386" s="216"/>
      <c r="AS386" s="216"/>
      <c r="AT386" s="216"/>
      <c r="AU386" s="216"/>
      <c r="AV386" s="216"/>
      <c r="AW386" s="216"/>
      <c r="AX386" s="216"/>
      <c r="AY386" s="216"/>
      <c r="AZ386" s="216"/>
      <c r="BA386" s="216"/>
      <c r="BB386" s="216"/>
      <c r="BC386" s="216"/>
      <c r="BD386" s="216"/>
      <c r="BE386" s="216"/>
      <c r="BF386" s="216"/>
      <c r="BG386" s="216"/>
      <c r="BH386" s="216"/>
      <c r="BI386" s="216"/>
      <c r="BJ386" s="187"/>
      <c r="BK386" s="187"/>
      <c r="BL386" s="187"/>
      <c r="BM386" s="187"/>
      <c r="BN386" s="187"/>
      <c r="BO386" s="187"/>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c r="EX386"/>
      <c r="EY386"/>
      <c r="EZ386"/>
      <c r="FA386"/>
      <c r="FB386"/>
      <c r="FC386"/>
      <c r="FD386"/>
      <c r="FE386"/>
      <c r="FF386"/>
      <c r="FG386"/>
      <c r="FH386"/>
      <c r="FI386"/>
      <c r="FJ386"/>
      <c r="FK386"/>
      <c r="FL386"/>
      <c r="FM386"/>
      <c r="FN386"/>
      <c r="FO386"/>
      <c r="FP386"/>
      <c r="FQ386"/>
      <c r="FR386"/>
      <c r="FS386"/>
      <c r="FT386"/>
      <c r="FU386"/>
      <c r="FV386"/>
      <c r="FW386"/>
      <c r="FX386"/>
      <c r="FY386"/>
      <c r="FZ386"/>
      <c r="GA386"/>
      <c r="GB386"/>
      <c r="GC386"/>
      <c r="GD386"/>
      <c r="GE386"/>
      <c r="GF386"/>
      <c r="GG386"/>
      <c r="GH386"/>
      <c r="GI386"/>
      <c r="GJ386"/>
      <c r="GK386"/>
      <c r="GL386"/>
      <c r="GM386"/>
      <c r="GN386"/>
      <c r="GO386"/>
      <c r="GP386"/>
      <c r="GQ386"/>
      <c r="GR386"/>
      <c r="GS386"/>
      <c r="GT386"/>
      <c r="GU386"/>
      <c r="GV386"/>
      <c r="GW386"/>
      <c r="GX386"/>
      <c r="GY386"/>
      <c r="GZ386"/>
      <c r="HA386"/>
      <c r="HB386"/>
      <c r="HC386"/>
      <c r="HD386"/>
      <c r="HE386"/>
      <c r="HF386"/>
      <c r="HG386"/>
      <c r="HH386"/>
      <c r="HI386"/>
      <c r="HJ386"/>
      <c r="HK386"/>
      <c r="HL386"/>
      <c r="HM386"/>
      <c r="HN386"/>
      <c r="HO386"/>
      <c r="HP386"/>
      <c r="HQ386"/>
      <c r="HR386"/>
      <c r="HS386"/>
      <c r="HT386"/>
      <c r="HU386"/>
      <c r="HV386"/>
      <c r="HW386"/>
      <c r="HX386"/>
      <c r="HY386"/>
      <c r="HZ386"/>
      <c r="IA386"/>
      <c r="IB386"/>
      <c r="IC386"/>
      <c r="ID386"/>
      <c r="IE386"/>
      <c r="IF386"/>
      <c r="IG386"/>
      <c r="IH386"/>
      <c r="II386"/>
      <c r="IJ386"/>
      <c r="IK386"/>
      <c r="IL386"/>
      <c r="IM386"/>
      <c r="IN386"/>
      <c r="IO386"/>
      <c r="IP386"/>
      <c r="IQ386"/>
      <c r="IR386"/>
      <c r="IS386"/>
      <c r="IT386"/>
      <c r="IU386"/>
      <c r="IV386"/>
    </row>
    <row r="387" spans="1:256" s="5" customFormat="1" ht="12.75" customHeight="1" outlineLevel="2">
      <c r="A387" s="9"/>
      <c r="B387" s="9"/>
      <c r="C387" s="26"/>
      <c r="D387" s="682"/>
      <c r="E387" s="86">
        <v>6</v>
      </c>
      <c r="F387" s="27"/>
      <c r="G387" s="208"/>
      <c r="H387" s="150"/>
      <c r="I387" s="150"/>
      <c r="J387" s="150"/>
      <c r="K387" s="150"/>
      <c r="L387" s="149"/>
      <c r="M387" s="68">
        <v>0</v>
      </c>
      <c r="N387" s="68">
        <v>0</v>
      </c>
      <c r="O387" s="68">
        <v>0</v>
      </c>
      <c r="P387" s="68">
        <v>0</v>
      </c>
      <c r="Q387" s="68">
        <v>0</v>
      </c>
      <c r="R387" s="68"/>
      <c r="S387" s="103"/>
      <c r="T387" s="103"/>
      <c r="U387" s="103"/>
      <c r="V387" s="103"/>
      <c r="W387" s="103"/>
      <c r="X387" s="103"/>
      <c r="Y387" s="103"/>
      <c r="Z387" s="103"/>
      <c r="AA387" s="216"/>
      <c r="AB387" s="216"/>
      <c r="AC387" s="216"/>
      <c r="AD387" s="216"/>
      <c r="AE387" s="216"/>
      <c r="AF387" s="216"/>
      <c r="AG387" s="216"/>
      <c r="AH387" s="216"/>
      <c r="AI387" s="216"/>
      <c r="AJ387" s="216"/>
      <c r="AK387" s="216"/>
      <c r="AL387" s="216"/>
      <c r="AM387" s="216"/>
      <c r="AN387" s="216"/>
      <c r="AO387" s="216"/>
      <c r="AP387" s="216"/>
      <c r="AQ387" s="216"/>
      <c r="AR387" s="216"/>
      <c r="AS387" s="216"/>
      <c r="AT387" s="216"/>
      <c r="AU387" s="216"/>
      <c r="AV387" s="216"/>
      <c r="AW387" s="216"/>
      <c r="AX387" s="216"/>
      <c r="AY387" s="216"/>
      <c r="AZ387" s="216"/>
      <c r="BA387" s="216"/>
      <c r="BB387" s="216"/>
      <c r="BC387" s="216"/>
      <c r="BD387" s="216"/>
      <c r="BE387" s="216"/>
      <c r="BF387" s="216"/>
      <c r="BG387" s="216"/>
      <c r="BH387" s="216"/>
      <c r="BI387" s="216"/>
      <c r="BJ387" s="187"/>
      <c r="BK387" s="187"/>
      <c r="BL387" s="187"/>
      <c r="BM387" s="187"/>
      <c r="BN387" s="187"/>
      <c r="BO387" s="187"/>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c r="DT387"/>
      <c r="DU387"/>
      <c r="DV387"/>
      <c r="DW387"/>
      <c r="DX387"/>
      <c r="DY387"/>
      <c r="DZ387"/>
      <c r="EA387"/>
      <c r="EB387"/>
      <c r="EC387"/>
      <c r="ED387"/>
      <c r="EE387"/>
      <c r="EF387"/>
      <c r="EG387"/>
      <c r="EH387"/>
      <c r="EI387"/>
      <c r="EJ387"/>
      <c r="EK387"/>
      <c r="EL387"/>
      <c r="EM387"/>
      <c r="EN387"/>
      <c r="EO387"/>
      <c r="EP387"/>
      <c r="EQ387"/>
      <c r="ER387"/>
      <c r="ES387"/>
      <c r="ET387"/>
      <c r="EU387"/>
      <c r="EV387"/>
      <c r="EW387"/>
      <c r="EX387"/>
      <c r="EY387"/>
      <c r="EZ387"/>
      <c r="FA387"/>
      <c r="FB387"/>
      <c r="FC387"/>
      <c r="FD387"/>
      <c r="FE387"/>
      <c r="FF387"/>
      <c r="FG387"/>
      <c r="FH387"/>
      <c r="FI387"/>
      <c r="FJ387"/>
      <c r="FK387"/>
      <c r="FL387"/>
      <c r="FM387"/>
      <c r="FN387"/>
      <c r="FO387"/>
      <c r="FP387"/>
      <c r="FQ387"/>
      <c r="FR387"/>
      <c r="FS387"/>
      <c r="FT387"/>
      <c r="FU387"/>
      <c r="FV387"/>
      <c r="FW387"/>
      <c r="FX387"/>
      <c r="FY387"/>
      <c r="FZ387"/>
      <c r="GA387"/>
      <c r="GB387"/>
      <c r="GC387"/>
      <c r="GD387"/>
      <c r="GE387"/>
      <c r="GF387"/>
      <c r="GG387"/>
      <c r="GH387"/>
      <c r="GI387"/>
      <c r="GJ387"/>
      <c r="GK387"/>
      <c r="GL387"/>
      <c r="GM387"/>
      <c r="GN387"/>
      <c r="GO387"/>
      <c r="GP387"/>
      <c r="GQ387"/>
      <c r="GR387"/>
      <c r="GS387"/>
      <c r="GT387"/>
      <c r="GU387"/>
      <c r="GV387"/>
      <c r="GW387"/>
      <c r="GX387"/>
      <c r="GY387"/>
      <c r="GZ387"/>
      <c r="HA387"/>
      <c r="HB387"/>
      <c r="HC387"/>
      <c r="HD387"/>
      <c r="HE387"/>
      <c r="HF387"/>
      <c r="HG387"/>
      <c r="HH387"/>
      <c r="HI387"/>
      <c r="HJ387"/>
      <c r="HK387"/>
      <c r="HL387"/>
      <c r="HM387"/>
      <c r="HN387"/>
      <c r="HO387"/>
      <c r="HP387"/>
      <c r="HQ387"/>
      <c r="HR387"/>
      <c r="HS387"/>
      <c r="HT387"/>
      <c r="HU387"/>
      <c r="HV387"/>
      <c r="HW387"/>
      <c r="HX387"/>
      <c r="HY387"/>
      <c r="HZ387"/>
      <c r="IA387"/>
      <c r="IB387"/>
      <c r="IC387"/>
      <c r="ID387"/>
      <c r="IE387"/>
      <c r="IF387"/>
      <c r="IG387"/>
      <c r="IH387"/>
      <c r="II387"/>
      <c r="IJ387"/>
      <c r="IK387"/>
      <c r="IL387"/>
      <c r="IM387"/>
      <c r="IN387"/>
      <c r="IO387"/>
      <c r="IP387"/>
      <c r="IQ387"/>
      <c r="IR387"/>
      <c r="IS387"/>
      <c r="IT387"/>
      <c r="IU387"/>
      <c r="IV387"/>
    </row>
    <row r="388" spans="1:256" s="5" customFormat="1" ht="12.75" customHeight="1" outlineLevel="2">
      <c r="A388" s="9"/>
      <c r="B388" s="9"/>
      <c r="C388" s="26"/>
      <c r="D388" s="682"/>
      <c r="E388" s="86">
        <v>7</v>
      </c>
      <c r="F388" s="27"/>
      <c r="G388" s="208"/>
      <c r="H388" s="150"/>
      <c r="I388" s="150"/>
      <c r="J388" s="150"/>
      <c r="K388" s="150"/>
      <c r="L388" s="150"/>
      <c r="M388" s="149"/>
      <c r="N388" s="68">
        <v>0</v>
      </c>
      <c r="O388" s="68">
        <v>0</v>
      </c>
      <c r="P388" s="68">
        <v>0</v>
      </c>
      <c r="Q388" s="68">
        <v>0</v>
      </c>
      <c r="R388" s="68"/>
      <c r="S388" s="103"/>
      <c r="T388" s="103"/>
      <c r="U388" s="103"/>
      <c r="V388" s="103"/>
      <c r="W388" s="103"/>
      <c r="X388" s="103"/>
      <c r="Y388" s="103"/>
      <c r="Z388" s="103"/>
      <c r="AA388" s="216"/>
      <c r="AB388" s="216"/>
      <c r="AC388" s="216"/>
      <c r="AD388" s="216"/>
      <c r="AE388" s="216"/>
      <c r="AF388" s="216"/>
      <c r="AG388" s="216"/>
      <c r="AH388" s="216"/>
      <c r="AI388" s="216"/>
      <c r="AJ388" s="216"/>
      <c r="AK388" s="216"/>
      <c r="AL388" s="216"/>
      <c r="AM388" s="216"/>
      <c r="AN388" s="216"/>
      <c r="AO388" s="216"/>
      <c r="AP388" s="216"/>
      <c r="AQ388" s="216"/>
      <c r="AR388" s="216"/>
      <c r="AS388" s="216"/>
      <c r="AT388" s="216"/>
      <c r="AU388" s="216"/>
      <c r="AV388" s="216"/>
      <c r="AW388" s="216"/>
      <c r="AX388" s="216"/>
      <c r="AY388" s="216"/>
      <c r="AZ388" s="216"/>
      <c r="BA388" s="216"/>
      <c r="BB388" s="216"/>
      <c r="BC388" s="216"/>
      <c r="BD388" s="216"/>
      <c r="BE388" s="216"/>
      <c r="BF388" s="216"/>
      <c r="BG388" s="216"/>
      <c r="BH388" s="216"/>
      <c r="BI388" s="216"/>
      <c r="BJ388" s="187"/>
      <c r="BK388" s="187"/>
      <c r="BL388" s="187"/>
      <c r="BM388" s="187"/>
      <c r="BN388" s="187"/>
      <c r="BO388" s="187"/>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c r="EP388"/>
      <c r="EQ388"/>
      <c r="ER388"/>
      <c r="ES388"/>
      <c r="ET388"/>
      <c r="EU388"/>
      <c r="EV388"/>
      <c r="EW388"/>
      <c r="EX388"/>
      <c r="EY388"/>
      <c r="EZ388"/>
      <c r="FA388"/>
      <c r="FB388"/>
      <c r="FC388"/>
      <c r="FD388"/>
      <c r="FE388"/>
      <c r="FF388"/>
      <c r="FG388"/>
      <c r="FH388"/>
      <c r="FI388"/>
      <c r="FJ388"/>
      <c r="FK388"/>
      <c r="FL388"/>
      <c r="FM388"/>
      <c r="FN388"/>
      <c r="FO388"/>
      <c r="FP388"/>
      <c r="FQ388"/>
      <c r="FR388"/>
      <c r="FS388"/>
      <c r="FT388"/>
      <c r="FU388"/>
      <c r="FV388"/>
      <c r="FW388"/>
      <c r="FX388"/>
      <c r="FY388"/>
      <c r="FZ388"/>
      <c r="GA388"/>
      <c r="GB388"/>
      <c r="GC388"/>
      <c r="GD388"/>
      <c r="GE388"/>
      <c r="GF388"/>
      <c r="GG388"/>
      <c r="GH388"/>
      <c r="GI388"/>
      <c r="GJ388"/>
      <c r="GK388"/>
      <c r="GL388"/>
      <c r="GM388"/>
      <c r="GN388"/>
      <c r="GO388"/>
      <c r="GP388"/>
      <c r="GQ388"/>
      <c r="GR388"/>
      <c r="GS388"/>
      <c r="GT388"/>
      <c r="GU388"/>
      <c r="GV388"/>
      <c r="GW388"/>
      <c r="GX388"/>
      <c r="GY388"/>
      <c r="GZ388"/>
      <c r="HA388"/>
      <c r="HB388"/>
      <c r="HC388"/>
      <c r="HD388"/>
      <c r="HE388"/>
      <c r="HF388"/>
      <c r="HG388"/>
      <c r="HH388"/>
      <c r="HI388"/>
      <c r="HJ388"/>
      <c r="HK388"/>
      <c r="HL388"/>
      <c r="HM388"/>
      <c r="HN388"/>
      <c r="HO388"/>
      <c r="HP388"/>
      <c r="HQ388"/>
      <c r="HR388"/>
      <c r="HS388"/>
      <c r="HT388"/>
      <c r="HU388"/>
      <c r="HV388"/>
      <c r="HW388"/>
      <c r="HX388"/>
      <c r="HY388"/>
      <c r="HZ388"/>
      <c r="IA388"/>
      <c r="IB388"/>
      <c r="IC388"/>
      <c r="ID388"/>
      <c r="IE388"/>
      <c r="IF388"/>
      <c r="IG388"/>
      <c r="IH388"/>
      <c r="II388"/>
      <c r="IJ388"/>
      <c r="IK388"/>
      <c r="IL388"/>
      <c r="IM388"/>
      <c r="IN388"/>
      <c r="IO388"/>
      <c r="IP388"/>
      <c r="IQ388"/>
      <c r="IR388"/>
      <c r="IS388"/>
      <c r="IT388"/>
      <c r="IU388"/>
      <c r="IV388"/>
    </row>
    <row r="389" spans="1:256" s="5" customFormat="1" ht="12.75" customHeight="1" outlineLevel="2">
      <c r="A389" s="9"/>
      <c r="B389" s="9"/>
      <c r="C389" s="26"/>
      <c r="D389" s="682"/>
      <c r="E389" s="86">
        <v>8</v>
      </c>
      <c r="F389" s="27"/>
      <c r="G389" s="208"/>
      <c r="H389" s="150"/>
      <c r="I389" s="150"/>
      <c r="J389" s="150"/>
      <c r="K389" s="150"/>
      <c r="L389" s="150"/>
      <c r="M389" s="150"/>
      <c r="N389" s="149"/>
      <c r="O389" s="68">
        <v>0</v>
      </c>
      <c r="P389" s="68">
        <v>0</v>
      </c>
      <c r="Q389" s="68">
        <v>0</v>
      </c>
      <c r="R389" s="68"/>
      <c r="S389" s="103"/>
      <c r="T389" s="103"/>
      <c r="U389" s="103"/>
      <c r="V389" s="103"/>
      <c r="W389" s="103"/>
      <c r="X389" s="103"/>
      <c r="Y389" s="103"/>
      <c r="Z389" s="103"/>
      <c r="AA389" s="216"/>
      <c r="AB389" s="216"/>
      <c r="AC389" s="216"/>
      <c r="AD389" s="216"/>
      <c r="AE389" s="216"/>
      <c r="AF389" s="216"/>
      <c r="AG389" s="216"/>
      <c r="AH389" s="216"/>
      <c r="AI389" s="216"/>
      <c r="AJ389" s="216"/>
      <c r="AK389" s="216"/>
      <c r="AL389" s="216"/>
      <c r="AM389" s="216"/>
      <c r="AN389" s="216"/>
      <c r="AO389" s="216"/>
      <c r="AP389" s="216"/>
      <c r="AQ389" s="216"/>
      <c r="AR389" s="216"/>
      <c r="AS389" s="216"/>
      <c r="AT389" s="216"/>
      <c r="AU389" s="216"/>
      <c r="AV389" s="216"/>
      <c r="AW389" s="216"/>
      <c r="AX389" s="216"/>
      <c r="AY389" s="216"/>
      <c r="AZ389" s="216"/>
      <c r="BA389" s="216"/>
      <c r="BB389" s="216"/>
      <c r="BC389" s="216"/>
      <c r="BD389" s="216"/>
      <c r="BE389" s="216"/>
      <c r="BF389" s="216"/>
      <c r="BG389" s="216"/>
      <c r="BH389" s="216"/>
      <c r="BI389" s="216"/>
      <c r="BJ389" s="187"/>
      <c r="BK389" s="187"/>
      <c r="BL389" s="187"/>
      <c r="BM389" s="187"/>
      <c r="BN389" s="187"/>
      <c r="BO389" s="187"/>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c r="DK389"/>
      <c r="DL389"/>
      <c r="DM389"/>
      <c r="DN389"/>
      <c r="DO389"/>
      <c r="DP389"/>
      <c r="DQ389"/>
      <c r="DR389"/>
      <c r="DS389"/>
      <c r="DT389"/>
      <c r="DU389"/>
      <c r="DV389"/>
      <c r="DW389"/>
      <c r="DX389"/>
      <c r="DY389"/>
      <c r="DZ389"/>
      <c r="EA389"/>
      <c r="EB389"/>
      <c r="EC389"/>
      <c r="ED389"/>
      <c r="EE389"/>
      <c r="EF389"/>
      <c r="EG389"/>
      <c r="EH389"/>
      <c r="EI389"/>
      <c r="EJ389"/>
      <c r="EK389"/>
      <c r="EL389"/>
      <c r="EM389"/>
      <c r="EN389"/>
      <c r="EO389"/>
      <c r="EP389"/>
      <c r="EQ389"/>
      <c r="ER389"/>
      <c r="ES389"/>
      <c r="ET389"/>
      <c r="EU389"/>
      <c r="EV389"/>
      <c r="EW389"/>
      <c r="EX389"/>
      <c r="EY389"/>
      <c r="EZ389"/>
      <c r="FA389"/>
      <c r="FB389"/>
      <c r="FC389"/>
      <c r="FD389"/>
      <c r="FE389"/>
      <c r="FF389"/>
      <c r="FG389"/>
      <c r="FH389"/>
      <c r="FI389"/>
      <c r="FJ389"/>
      <c r="FK389"/>
      <c r="FL389"/>
      <c r="FM389"/>
      <c r="FN389"/>
      <c r="FO389"/>
      <c r="FP389"/>
      <c r="FQ389"/>
      <c r="FR389"/>
      <c r="FS389"/>
      <c r="FT389"/>
      <c r="FU389"/>
      <c r="FV389"/>
      <c r="FW389"/>
      <c r="FX389"/>
      <c r="FY389"/>
      <c r="FZ389"/>
      <c r="GA389"/>
      <c r="GB389"/>
      <c r="GC389"/>
      <c r="GD389"/>
      <c r="GE389"/>
      <c r="GF389"/>
      <c r="GG389"/>
      <c r="GH389"/>
      <c r="GI389"/>
      <c r="GJ389"/>
      <c r="GK389"/>
      <c r="GL389"/>
      <c r="GM389"/>
      <c r="GN389"/>
      <c r="GO389"/>
      <c r="GP389"/>
      <c r="GQ389"/>
      <c r="GR389"/>
      <c r="GS389"/>
      <c r="GT389"/>
      <c r="GU389"/>
      <c r="GV389"/>
      <c r="GW389"/>
      <c r="GX389"/>
      <c r="GY389"/>
      <c r="GZ389"/>
      <c r="HA389"/>
      <c r="HB389"/>
      <c r="HC389"/>
      <c r="HD389"/>
      <c r="HE389"/>
      <c r="HF389"/>
      <c r="HG389"/>
      <c r="HH389"/>
      <c r="HI389"/>
      <c r="HJ389"/>
      <c r="HK389"/>
      <c r="HL389"/>
      <c r="HM389"/>
      <c r="HN389"/>
      <c r="HO389"/>
      <c r="HP389"/>
      <c r="HQ389"/>
      <c r="HR389"/>
      <c r="HS389"/>
      <c r="HT389"/>
      <c r="HU389"/>
      <c r="HV389"/>
      <c r="HW389"/>
      <c r="HX389"/>
      <c r="HY389"/>
      <c r="HZ389"/>
      <c r="IA389"/>
      <c r="IB389"/>
      <c r="IC389"/>
      <c r="ID389"/>
      <c r="IE389"/>
      <c r="IF389"/>
      <c r="IG389"/>
      <c r="IH389"/>
      <c r="II389"/>
      <c r="IJ389"/>
      <c r="IK389"/>
      <c r="IL389"/>
      <c r="IM389"/>
      <c r="IN389"/>
      <c r="IO389"/>
      <c r="IP389"/>
      <c r="IQ389"/>
      <c r="IR389"/>
      <c r="IS389"/>
      <c r="IT389"/>
      <c r="IU389"/>
      <c r="IV389"/>
    </row>
    <row r="390" spans="1:256" s="5" customFormat="1" ht="12.75" customHeight="1" outlineLevel="2">
      <c r="A390" s="9"/>
      <c r="B390" s="9"/>
      <c r="C390" s="26"/>
      <c r="D390" s="682"/>
      <c r="E390" s="86">
        <v>9</v>
      </c>
      <c r="F390" s="27"/>
      <c r="G390" s="208"/>
      <c r="H390" s="150"/>
      <c r="I390" s="150"/>
      <c r="J390" s="150"/>
      <c r="K390" s="150"/>
      <c r="L390" s="150"/>
      <c r="M390" s="150"/>
      <c r="N390" s="150"/>
      <c r="O390" s="149"/>
      <c r="P390" s="68">
        <v>0</v>
      </c>
      <c r="Q390" s="68">
        <v>0</v>
      </c>
      <c r="R390" s="68"/>
      <c r="S390" s="103"/>
      <c r="T390" s="103"/>
      <c r="U390" s="103"/>
      <c r="V390" s="103"/>
      <c r="W390" s="103"/>
      <c r="X390" s="103"/>
      <c r="Y390" s="103"/>
      <c r="Z390" s="103"/>
      <c r="AA390" s="216"/>
      <c r="AB390" s="216"/>
      <c r="AC390" s="216"/>
      <c r="AD390" s="216"/>
      <c r="AE390" s="216"/>
      <c r="AF390" s="216"/>
      <c r="AG390" s="216"/>
      <c r="AH390" s="216"/>
      <c r="AI390" s="216"/>
      <c r="AJ390" s="216"/>
      <c r="AK390" s="216"/>
      <c r="AL390" s="216"/>
      <c r="AM390" s="216"/>
      <c r="AN390" s="216"/>
      <c r="AO390" s="216"/>
      <c r="AP390" s="216"/>
      <c r="AQ390" s="216"/>
      <c r="AR390" s="216"/>
      <c r="AS390" s="216"/>
      <c r="AT390" s="216"/>
      <c r="AU390" s="216"/>
      <c r="AV390" s="216"/>
      <c r="AW390" s="216"/>
      <c r="AX390" s="216"/>
      <c r="AY390" s="216"/>
      <c r="AZ390" s="216"/>
      <c r="BA390" s="216"/>
      <c r="BB390" s="216"/>
      <c r="BC390" s="216"/>
      <c r="BD390" s="216"/>
      <c r="BE390" s="216"/>
      <c r="BF390" s="216"/>
      <c r="BG390" s="216"/>
      <c r="BH390" s="216"/>
      <c r="BI390" s="216"/>
      <c r="BJ390" s="187"/>
      <c r="BK390" s="187"/>
      <c r="BL390" s="187"/>
      <c r="BM390" s="187"/>
      <c r="BN390" s="187"/>
      <c r="BO390" s="187"/>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c r="DK390"/>
      <c r="DL390"/>
      <c r="DM390"/>
      <c r="DN390"/>
      <c r="DO390"/>
      <c r="DP390"/>
      <c r="DQ390"/>
      <c r="DR390"/>
      <c r="DS390"/>
      <c r="DT390"/>
      <c r="DU390"/>
      <c r="DV390"/>
      <c r="DW390"/>
      <c r="DX390"/>
      <c r="DY390"/>
      <c r="DZ390"/>
      <c r="EA390"/>
      <c r="EB390"/>
      <c r="EC390"/>
      <c r="ED390"/>
      <c r="EE390"/>
      <c r="EF390"/>
      <c r="EG390"/>
      <c r="EH390"/>
      <c r="EI390"/>
      <c r="EJ390"/>
      <c r="EK390"/>
      <c r="EL390"/>
      <c r="EM390"/>
      <c r="EN390"/>
      <c r="EO390"/>
      <c r="EP390"/>
      <c r="EQ390"/>
      <c r="ER390"/>
      <c r="ES390"/>
      <c r="ET390"/>
      <c r="EU390"/>
      <c r="EV390"/>
      <c r="EW390"/>
      <c r="EX390"/>
      <c r="EY390"/>
      <c r="EZ390"/>
      <c r="FA390"/>
      <c r="FB390"/>
      <c r="FC390"/>
      <c r="FD390"/>
      <c r="FE390"/>
      <c r="FF390"/>
      <c r="FG390"/>
      <c r="FH390"/>
      <c r="FI390"/>
      <c r="FJ390"/>
      <c r="FK390"/>
      <c r="FL390"/>
      <c r="FM390"/>
      <c r="FN390"/>
      <c r="FO390"/>
      <c r="FP390"/>
      <c r="FQ390"/>
      <c r="FR390"/>
      <c r="FS390"/>
      <c r="FT390"/>
      <c r="FU390"/>
      <c r="FV390"/>
      <c r="FW390"/>
      <c r="FX390"/>
      <c r="FY390"/>
      <c r="FZ390"/>
      <c r="GA390"/>
      <c r="GB390"/>
      <c r="GC390"/>
      <c r="GD390"/>
      <c r="GE390"/>
      <c r="GF390"/>
      <c r="GG390"/>
      <c r="GH390"/>
      <c r="GI390"/>
      <c r="GJ390"/>
      <c r="GK390"/>
      <c r="GL390"/>
      <c r="GM390"/>
      <c r="GN390"/>
      <c r="GO390"/>
      <c r="GP390"/>
      <c r="GQ390"/>
      <c r="GR390"/>
      <c r="GS390"/>
      <c r="GT390"/>
      <c r="GU390"/>
      <c r="GV390"/>
      <c r="GW390"/>
      <c r="GX390"/>
      <c r="GY390"/>
      <c r="GZ390"/>
      <c r="HA390"/>
      <c r="HB390"/>
      <c r="HC390"/>
      <c r="HD390"/>
      <c r="HE390"/>
      <c r="HF390"/>
      <c r="HG390"/>
      <c r="HH390"/>
      <c r="HI390"/>
      <c r="HJ390"/>
      <c r="HK390"/>
      <c r="HL390"/>
      <c r="HM390"/>
      <c r="HN390"/>
      <c r="HO390"/>
      <c r="HP390"/>
      <c r="HQ390"/>
      <c r="HR390"/>
      <c r="HS390"/>
      <c r="HT390"/>
      <c r="HU390"/>
      <c r="HV390"/>
      <c r="HW390"/>
      <c r="HX390"/>
      <c r="HY390"/>
      <c r="HZ390"/>
      <c r="IA390"/>
      <c r="IB390"/>
      <c r="IC390"/>
      <c r="ID390"/>
      <c r="IE390"/>
      <c r="IF390"/>
      <c r="IG390"/>
      <c r="IH390"/>
      <c r="II390"/>
      <c r="IJ390"/>
      <c r="IK390"/>
      <c r="IL390"/>
      <c r="IM390"/>
      <c r="IN390"/>
      <c r="IO390"/>
      <c r="IP390"/>
      <c r="IQ390"/>
      <c r="IR390"/>
      <c r="IS390"/>
      <c r="IT390"/>
      <c r="IU390"/>
      <c r="IV390"/>
    </row>
    <row r="391" spans="1:256" s="5" customFormat="1" ht="12.75" customHeight="1" outlineLevel="2">
      <c r="A391" s="9"/>
      <c r="B391" s="9"/>
      <c r="C391" s="26"/>
      <c r="D391" s="682"/>
      <c r="E391" s="86">
        <v>10</v>
      </c>
      <c r="F391" s="27"/>
      <c r="G391" s="208"/>
      <c r="H391" s="150"/>
      <c r="I391" s="150"/>
      <c r="J391" s="150"/>
      <c r="K391" s="150"/>
      <c r="L391" s="150"/>
      <c r="M391" s="150"/>
      <c r="N391" s="150"/>
      <c r="O391" s="150"/>
      <c r="P391" s="149"/>
      <c r="Q391" s="68">
        <v>0</v>
      </c>
      <c r="R391" s="68"/>
      <c r="S391" s="103"/>
      <c r="T391" s="103"/>
      <c r="U391" s="103"/>
      <c r="V391" s="103"/>
      <c r="W391" s="103"/>
      <c r="X391" s="103"/>
      <c r="Y391" s="103"/>
      <c r="Z391" s="103"/>
      <c r="AA391" s="216"/>
      <c r="AB391" s="216"/>
      <c r="AC391" s="216"/>
      <c r="AD391" s="216"/>
      <c r="AE391" s="216"/>
      <c r="AF391" s="216"/>
      <c r="AG391" s="216"/>
      <c r="AH391" s="216"/>
      <c r="AI391" s="216"/>
      <c r="AJ391" s="216"/>
      <c r="AK391" s="216"/>
      <c r="AL391" s="216"/>
      <c r="AM391" s="216"/>
      <c r="AN391" s="216"/>
      <c r="AO391" s="216"/>
      <c r="AP391" s="216"/>
      <c r="AQ391" s="216"/>
      <c r="AR391" s="216"/>
      <c r="AS391" s="216"/>
      <c r="AT391" s="216"/>
      <c r="AU391" s="216"/>
      <c r="AV391" s="216"/>
      <c r="AW391" s="216"/>
      <c r="AX391" s="216"/>
      <c r="AY391" s="216"/>
      <c r="AZ391" s="216"/>
      <c r="BA391" s="216"/>
      <c r="BB391" s="216"/>
      <c r="BC391" s="216"/>
      <c r="BD391" s="216"/>
      <c r="BE391" s="216"/>
      <c r="BF391" s="216"/>
      <c r="BG391" s="216"/>
      <c r="BH391" s="216"/>
      <c r="BI391" s="216"/>
      <c r="BJ391" s="187"/>
      <c r="BK391" s="187"/>
      <c r="BL391" s="187"/>
      <c r="BM391" s="187"/>
      <c r="BN391" s="187"/>
      <c r="BO391" s="187"/>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c r="DK391"/>
      <c r="DL391"/>
      <c r="DM391"/>
      <c r="DN391"/>
      <c r="DO391"/>
      <c r="DP391"/>
      <c r="DQ391"/>
      <c r="DR391"/>
      <c r="DS391"/>
      <c r="DT391"/>
      <c r="DU391"/>
      <c r="DV391"/>
      <c r="DW391"/>
      <c r="DX391"/>
      <c r="DY391"/>
      <c r="DZ391"/>
      <c r="EA391"/>
      <c r="EB391"/>
      <c r="EC391"/>
      <c r="ED391"/>
      <c r="EE391"/>
      <c r="EF391"/>
      <c r="EG391"/>
      <c r="EH391"/>
      <c r="EI391"/>
      <c r="EJ391"/>
      <c r="EK391"/>
      <c r="EL391"/>
      <c r="EM391"/>
      <c r="EN391"/>
      <c r="EO391"/>
      <c r="EP391"/>
      <c r="EQ391"/>
      <c r="ER391"/>
      <c r="ES391"/>
      <c r="ET391"/>
      <c r="EU391"/>
      <c r="EV391"/>
      <c r="EW391"/>
      <c r="EX391"/>
      <c r="EY391"/>
      <c r="EZ391"/>
      <c r="FA391"/>
      <c r="FB391"/>
      <c r="FC391"/>
      <c r="FD391"/>
      <c r="FE391"/>
      <c r="FF391"/>
      <c r="FG391"/>
      <c r="FH391"/>
      <c r="FI391"/>
      <c r="FJ391"/>
      <c r="FK391"/>
      <c r="FL391"/>
      <c r="FM391"/>
      <c r="FN391"/>
      <c r="FO391"/>
      <c r="FP391"/>
      <c r="FQ391"/>
      <c r="FR391"/>
      <c r="FS391"/>
      <c r="FT391"/>
      <c r="FU391"/>
      <c r="FV391"/>
      <c r="FW391"/>
      <c r="FX391"/>
      <c r="FY391"/>
      <c r="FZ391"/>
      <c r="GA391"/>
      <c r="GB391"/>
      <c r="GC391"/>
      <c r="GD391"/>
      <c r="GE391"/>
      <c r="GF391"/>
      <c r="GG391"/>
      <c r="GH391"/>
      <c r="GI391"/>
      <c r="GJ391"/>
      <c r="GK391"/>
      <c r="GL391"/>
      <c r="GM391"/>
      <c r="GN391"/>
      <c r="GO391"/>
      <c r="GP391"/>
      <c r="GQ391"/>
      <c r="GR391"/>
      <c r="GS391"/>
      <c r="GT391"/>
      <c r="GU391"/>
      <c r="GV391"/>
      <c r="GW391"/>
      <c r="GX391"/>
      <c r="GY391"/>
      <c r="GZ391"/>
      <c r="HA391"/>
      <c r="HB391"/>
      <c r="HC391"/>
      <c r="HD391"/>
      <c r="HE391"/>
      <c r="HF391"/>
      <c r="HG391"/>
      <c r="HH391"/>
      <c r="HI391"/>
      <c r="HJ391"/>
      <c r="HK391"/>
      <c r="HL391"/>
      <c r="HM391"/>
      <c r="HN391"/>
      <c r="HO391"/>
      <c r="HP391"/>
      <c r="HQ391"/>
      <c r="HR391"/>
      <c r="HS391"/>
      <c r="HT391"/>
      <c r="HU391"/>
      <c r="HV391"/>
      <c r="HW391"/>
      <c r="HX391"/>
      <c r="HY391"/>
      <c r="HZ391"/>
      <c r="IA391"/>
      <c r="IB391"/>
      <c r="IC391"/>
      <c r="ID391"/>
      <c r="IE391"/>
      <c r="IF391"/>
      <c r="IG391"/>
      <c r="IH391"/>
      <c r="II391"/>
      <c r="IJ391"/>
      <c r="IK391"/>
      <c r="IL391"/>
      <c r="IM391"/>
      <c r="IN391"/>
      <c r="IO391"/>
      <c r="IP391"/>
      <c r="IQ391"/>
      <c r="IR391"/>
      <c r="IS391"/>
      <c r="IT391"/>
      <c r="IU391"/>
      <c r="IV391"/>
    </row>
    <row r="392" spans="1:256" s="5" customFormat="1" ht="12.75" customHeight="1" outlineLevel="2">
      <c r="A392" s="9"/>
      <c r="B392" s="9"/>
      <c r="C392" s="26"/>
      <c r="D392" s="682"/>
      <c r="E392" s="87">
        <v>11</v>
      </c>
      <c r="F392" s="27"/>
      <c r="G392" s="208"/>
      <c r="H392" s="150"/>
      <c r="I392" s="150"/>
      <c r="J392" s="150"/>
      <c r="K392" s="150"/>
      <c r="L392" s="150"/>
      <c r="M392" s="150"/>
      <c r="N392" s="150"/>
      <c r="O392" s="150"/>
      <c r="P392" s="189"/>
      <c r="Q392" s="149"/>
      <c r="R392" s="68"/>
      <c r="S392" s="103"/>
      <c r="T392" s="103"/>
      <c r="U392" s="103"/>
      <c r="V392" s="103"/>
      <c r="W392" s="103"/>
      <c r="X392" s="103"/>
      <c r="Y392" s="103"/>
      <c r="Z392" s="103"/>
      <c r="AA392" s="216"/>
      <c r="AB392" s="216"/>
      <c r="AC392" s="216"/>
      <c r="AD392" s="216"/>
      <c r="AE392" s="216"/>
      <c r="AF392" s="216"/>
      <c r="AG392" s="216"/>
      <c r="AH392" s="216"/>
      <c r="AI392" s="216"/>
      <c r="AJ392" s="216"/>
      <c r="AK392" s="216"/>
      <c r="AL392" s="216"/>
      <c r="AM392" s="216"/>
      <c r="AN392" s="216"/>
      <c r="AO392" s="216"/>
      <c r="AP392" s="216"/>
      <c r="AQ392" s="216"/>
      <c r="AR392" s="216"/>
      <c r="AS392" s="216"/>
      <c r="AT392" s="216"/>
      <c r="AU392" s="216"/>
      <c r="AV392" s="216"/>
      <c r="AW392" s="216"/>
      <c r="AX392" s="216"/>
      <c r="AY392" s="216"/>
      <c r="AZ392" s="216"/>
      <c r="BA392" s="216"/>
      <c r="BB392" s="216"/>
      <c r="BC392" s="216"/>
      <c r="BD392" s="216"/>
      <c r="BE392" s="216"/>
      <c r="BF392" s="216"/>
      <c r="BG392" s="216"/>
      <c r="BH392" s="216"/>
      <c r="BI392" s="216"/>
      <c r="BJ392" s="187"/>
      <c r="BK392" s="187"/>
      <c r="BL392" s="187"/>
      <c r="BM392" s="187"/>
      <c r="BN392" s="187"/>
      <c r="BO392" s="187"/>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c r="DK392"/>
      <c r="DL392"/>
      <c r="DM392"/>
      <c r="DN392"/>
      <c r="DO392"/>
      <c r="DP392"/>
      <c r="DQ392"/>
      <c r="DR392"/>
      <c r="DS392"/>
      <c r="DT392"/>
      <c r="DU392"/>
      <c r="DV392"/>
      <c r="DW392"/>
      <c r="DX392"/>
      <c r="DY392"/>
      <c r="DZ392"/>
      <c r="EA392"/>
      <c r="EB392"/>
      <c r="EC392"/>
      <c r="ED392"/>
      <c r="EE392"/>
      <c r="EF392"/>
      <c r="EG392"/>
      <c r="EH392"/>
      <c r="EI392"/>
      <c r="EJ392"/>
      <c r="EK392"/>
      <c r="EL392"/>
      <c r="EM392"/>
      <c r="EN392"/>
      <c r="EO392"/>
      <c r="EP392"/>
      <c r="EQ392"/>
      <c r="ER392"/>
      <c r="ES392"/>
      <c r="ET392"/>
      <c r="EU392"/>
      <c r="EV392"/>
      <c r="EW392"/>
      <c r="EX392"/>
      <c r="EY392"/>
      <c r="EZ392"/>
      <c r="FA392"/>
      <c r="FB392"/>
      <c r="FC392"/>
      <c r="FD392"/>
      <c r="FE392"/>
      <c r="FF392"/>
      <c r="FG392"/>
      <c r="FH392"/>
      <c r="FI392"/>
      <c r="FJ392"/>
      <c r="FK392"/>
      <c r="FL392"/>
      <c r="FM392"/>
      <c r="FN392"/>
      <c r="FO392"/>
      <c r="FP392"/>
      <c r="FQ392"/>
      <c r="FR392"/>
      <c r="FS392"/>
      <c r="FT392"/>
      <c r="FU392"/>
      <c r="FV392"/>
      <c r="FW392"/>
      <c r="FX392"/>
      <c r="FY392"/>
      <c r="FZ392"/>
      <c r="GA392"/>
      <c r="GB392"/>
      <c r="GC392"/>
      <c r="GD392"/>
      <c r="GE392"/>
      <c r="GF392"/>
      <c r="GG392"/>
      <c r="GH392"/>
      <c r="GI392"/>
      <c r="GJ392"/>
      <c r="GK392"/>
      <c r="GL392"/>
      <c r="GM392"/>
      <c r="GN392"/>
      <c r="GO392"/>
      <c r="GP392"/>
      <c r="GQ392"/>
      <c r="GR392"/>
      <c r="GS392"/>
      <c r="GT392"/>
      <c r="GU392"/>
      <c r="GV392"/>
      <c r="GW392"/>
      <c r="GX392"/>
      <c r="GY392"/>
      <c r="GZ392"/>
      <c r="HA392"/>
      <c r="HB392"/>
      <c r="HC392"/>
      <c r="HD392"/>
      <c r="HE392"/>
      <c r="HF392"/>
      <c r="HG392"/>
      <c r="HH392"/>
      <c r="HI392"/>
      <c r="HJ392"/>
      <c r="HK392"/>
      <c r="HL392"/>
      <c r="HM392"/>
      <c r="HN392"/>
      <c r="HO392"/>
      <c r="HP392"/>
      <c r="HQ392"/>
      <c r="HR392"/>
      <c r="HS392"/>
      <c r="HT392"/>
      <c r="HU392"/>
      <c r="HV392"/>
      <c r="HW392"/>
      <c r="HX392"/>
      <c r="HY392"/>
      <c r="HZ392"/>
      <c r="IA392"/>
      <c r="IB392"/>
      <c r="IC392"/>
      <c r="ID392"/>
      <c r="IE392"/>
      <c r="IF392"/>
      <c r="IG392"/>
      <c r="IH392"/>
      <c r="II392"/>
      <c r="IJ392"/>
      <c r="IK392"/>
      <c r="IL392"/>
      <c r="IM392"/>
      <c r="IN392"/>
      <c r="IO392"/>
      <c r="IP392"/>
      <c r="IQ392"/>
      <c r="IR392"/>
      <c r="IS392"/>
      <c r="IT392"/>
      <c r="IU392"/>
      <c r="IV392"/>
    </row>
    <row r="393" spans="1:256" s="5" customFormat="1" outlineLevel="1">
      <c r="A393" s="9"/>
      <c r="B393" s="9"/>
      <c r="C393" s="26">
        <v>0</v>
      </c>
      <c r="D393" s="9"/>
      <c r="E393" s="9"/>
      <c r="F393" s="23"/>
      <c r="G393" s="209">
        <v>0</v>
      </c>
      <c r="H393" s="166">
        <v>0</v>
      </c>
      <c r="I393" s="166">
        <v>0</v>
      </c>
      <c r="J393" s="166">
        <v>0</v>
      </c>
      <c r="K393" s="166">
        <v>0</v>
      </c>
      <c r="L393" s="166">
        <v>0</v>
      </c>
      <c r="M393" s="166">
        <v>0</v>
      </c>
      <c r="N393" s="166">
        <v>0</v>
      </c>
      <c r="O393" s="166">
        <v>0</v>
      </c>
      <c r="P393" s="166">
        <v>0</v>
      </c>
      <c r="Q393" s="166">
        <v>0</v>
      </c>
      <c r="R393" s="64"/>
      <c r="S393" s="102"/>
      <c r="T393" s="102"/>
      <c r="U393" s="102"/>
      <c r="V393" s="102"/>
      <c r="W393" s="102"/>
      <c r="X393" s="102"/>
      <c r="Y393" s="102"/>
      <c r="Z393" s="102"/>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187"/>
      <c r="BK393" s="187"/>
      <c r="BL393" s="187"/>
      <c r="BM393" s="187"/>
      <c r="BN393" s="187"/>
      <c r="BO393" s="187"/>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c r="DM393"/>
      <c r="DN393"/>
      <c r="DO393"/>
      <c r="DP393"/>
      <c r="DQ393"/>
      <c r="DR393"/>
      <c r="DS393"/>
      <c r="DT393"/>
      <c r="DU393"/>
      <c r="DV393"/>
      <c r="DW393"/>
      <c r="DX393"/>
      <c r="DY393"/>
      <c r="DZ393"/>
      <c r="EA393"/>
      <c r="EB393"/>
      <c r="EC393"/>
      <c r="ED393"/>
      <c r="EE393"/>
      <c r="EF393"/>
      <c r="EG393"/>
      <c r="EH393"/>
      <c r="EI393"/>
      <c r="EJ393"/>
      <c r="EK393"/>
      <c r="EL393"/>
      <c r="EM393"/>
      <c r="EN393"/>
      <c r="EO393"/>
      <c r="EP393"/>
      <c r="EQ393"/>
      <c r="ER393"/>
      <c r="ES393"/>
      <c r="ET393"/>
      <c r="EU393"/>
      <c r="EV393"/>
      <c r="EW393"/>
      <c r="EX393"/>
      <c r="EY393"/>
      <c r="EZ393"/>
      <c r="FA393"/>
      <c r="FB393"/>
      <c r="FC393"/>
      <c r="FD393"/>
      <c r="FE393"/>
      <c r="FF393"/>
      <c r="FG393"/>
      <c r="FH393"/>
      <c r="FI393"/>
      <c r="FJ393"/>
      <c r="FK393"/>
      <c r="FL393"/>
      <c r="FM393"/>
      <c r="FN393"/>
      <c r="FO393"/>
      <c r="FP393"/>
      <c r="FQ393"/>
      <c r="FR393"/>
      <c r="FS393"/>
      <c r="FT393"/>
      <c r="FU393"/>
      <c r="FV393"/>
      <c r="FW393"/>
      <c r="FX393"/>
      <c r="FY393"/>
      <c r="FZ393"/>
      <c r="GA393"/>
      <c r="GB393"/>
      <c r="GC393"/>
      <c r="GD393"/>
      <c r="GE393"/>
      <c r="GF393"/>
      <c r="GG393"/>
      <c r="GH393"/>
      <c r="GI393"/>
      <c r="GJ393"/>
      <c r="GK393"/>
      <c r="GL393"/>
      <c r="GM393"/>
      <c r="GN393"/>
      <c r="GO393"/>
      <c r="GP393"/>
      <c r="GQ393"/>
      <c r="GR393"/>
      <c r="GS393"/>
      <c r="GT393"/>
      <c r="GU393"/>
      <c r="GV393"/>
      <c r="GW393"/>
      <c r="GX393"/>
      <c r="GY393"/>
      <c r="GZ393"/>
      <c r="HA393"/>
      <c r="HB393"/>
      <c r="HC393"/>
      <c r="HD393"/>
      <c r="HE393"/>
      <c r="HF393"/>
      <c r="HG393"/>
      <c r="HH393"/>
      <c r="HI393"/>
      <c r="HJ393"/>
      <c r="HK393"/>
      <c r="HL393"/>
      <c r="HM393"/>
      <c r="HN393"/>
      <c r="HO393"/>
      <c r="HP393"/>
      <c r="HQ393"/>
      <c r="HR393"/>
      <c r="HS393"/>
      <c r="HT393"/>
      <c r="HU393"/>
      <c r="HV393"/>
      <c r="HW393"/>
      <c r="HX393"/>
      <c r="HY393"/>
      <c r="HZ393"/>
      <c r="IA393"/>
      <c r="IB393"/>
      <c r="IC393"/>
      <c r="ID393"/>
      <c r="IE393"/>
      <c r="IF393"/>
      <c r="IG393"/>
      <c r="IH393"/>
      <c r="II393"/>
      <c r="IJ393"/>
      <c r="IK393"/>
      <c r="IL393"/>
      <c r="IM393"/>
      <c r="IN393"/>
      <c r="IO393"/>
      <c r="IP393"/>
      <c r="IQ393"/>
      <c r="IR393"/>
      <c r="IS393"/>
      <c r="IT393"/>
      <c r="IU393"/>
      <c r="IV393"/>
    </row>
    <row r="394" spans="1:256" s="5" customFormat="1" ht="12.75" customHeight="1" outlineLevel="2">
      <c r="A394" s="9"/>
      <c r="B394" s="188">
        <v>0</v>
      </c>
      <c r="C394" s="33"/>
      <c r="D394" s="34" t="s">
        <v>67</v>
      </c>
      <c r="E394" s="33"/>
      <c r="F394" s="35"/>
      <c r="G394" s="205">
        <v>0</v>
      </c>
      <c r="H394" s="67">
        <v>0</v>
      </c>
      <c r="I394" s="67">
        <v>0</v>
      </c>
      <c r="J394" s="67">
        <v>0</v>
      </c>
      <c r="K394" s="67">
        <v>0</v>
      </c>
      <c r="L394" s="67">
        <v>0</v>
      </c>
      <c r="M394" s="67">
        <v>0</v>
      </c>
      <c r="N394" s="67">
        <v>0</v>
      </c>
      <c r="O394" s="67">
        <v>0</v>
      </c>
      <c r="P394" s="67">
        <v>0</v>
      </c>
      <c r="Q394" s="67">
        <v>0</v>
      </c>
      <c r="R394" s="67"/>
      <c r="S394" s="103"/>
      <c r="T394" s="103"/>
      <c r="U394" s="103"/>
      <c r="V394" s="103"/>
      <c r="W394" s="103"/>
      <c r="X394" s="103"/>
      <c r="Y394" s="103"/>
      <c r="Z394" s="103"/>
      <c r="AA394" s="216"/>
      <c r="AB394" s="216"/>
      <c r="AC394" s="216"/>
      <c r="AD394" s="216"/>
      <c r="AE394" s="216"/>
      <c r="AF394" s="216"/>
      <c r="AG394" s="216"/>
      <c r="AH394" s="216"/>
      <c r="AI394" s="216"/>
      <c r="AJ394" s="216"/>
      <c r="AK394" s="216"/>
      <c r="AL394" s="216"/>
      <c r="AM394" s="216"/>
      <c r="AN394" s="216"/>
      <c r="AO394" s="216"/>
      <c r="AP394" s="216"/>
      <c r="AQ394" s="216"/>
      <c r="AR394" s="216"/>
      <c r="AS394" s="216"/>
      <c r="AT394" s="216"/>
      <c r="AU394" s="216"/>
      <c r="AV394" s="216"/>
      <c r="AW394" s="216"/>
      <c r="AX394" s="216"/>
      <c r="AY394" s="216"/>
      <c r="AZ394" s="216"/>
      <c r="BA394" s="216"/>
      <c r="BB394" s="216"/>
      <c r="BC394" s="216"/>
      <c r="BD394" s="216"/>
      <c r="BE394" s="216"/>
      <c r="BF394" s="216"/>
      <c r="BG394" s="216"/>
      <c r="BH394" s="216"/>
      <c r="BI394" s="216"/>
      <c r="BJ394" s="187"/>
      <c r="BK394" s="187"/>
      <c r="BL394" s="187"/>
      <c r="BM394" s="187"/>
      <c r="BN394" s="187"/>
      <c r="BO394" s="187"/>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c r="DU394"/>
      <c r="DV394"/>
      <c r="DW394"/>
      <c r="DX394"/>
      <c r="DY394"/>
      <c r="DZ394"/>
      <c r="EA394"/>
      <c r="EB394"/>
      <c r="EC394"/>
      <c r="ED394"/>
      <c r="EE394"/>
      <c r="EF394"/>
      <c r="EG394"/>
      <c r="EH394"/>
      <c r="EI394"/>
      <c r="EJ394"/>
      <c r="EK394"/>
      <c r="EL394"/>
      <c r="EM394"/>
      <c r="EN394"/>
      <c r="EO394"/>
      <c r="EP394"/>
      <c r="EQ394"/>
      <c r="ER394"/>
      <c r="ES394"/>
      <c r="ET394"/>
      <c r="EU394"/>
      <c r="EV394"/>
      <c r="EW394"/>
      <c r="EX394"/>
      <c r="EY394"/>
      <c r="EZ394"/>
      <c r="FA394"/>
      <c r="FB394"/>
      <c r="FC394"/>
      <c r="FD394"/>
      <c r="FE394"/>
      <c r="FF394"/>
      <c r="FG394"/>
      <c r="FH394"/>
      <c r="FI394"/>
      <c r="FJ394"/>
      <c r="FK394"/>
      <c r="FL394"/>
      <c r="FM394"/>
      <c r="FN394"/>
      <c r="FO394"/>
      <c r="FP394"/>
      <c r="FQ394"/>
      <c r="FR394"/>
      <c r="FS394"/>
      <c r="FT394"/>
      <c r="FU394"/>
      <c r="FV394"/>
      <c r="FW394"/>
      <c r="FX394"/>
      <c r="FY394"/>
      <c r="FZ394"/>
      <c r="GA394"/>
      <c r="GB394"/>
      <c r="GC394"/>
      <c r="GD394"/>
      <c r="GE394"/>
      <c r="GF394"/>
      <c r="GG394"/>
      <c r="GH394"/>
      <c r="GI394"/>
      <c r="GJ394"/>
      <c r="GK394"/>
      <c r="GL394"/>
      <c r="GM394"/>
      <c r="GN394"/>
      <c r="GO394"/>
      <c r="GP394"/>
      <c r="GQ394"/>
      <c r="GR394"/>
      <c r="GS394"/>
      <c r="GT394"/>
      <c r="GU394"/>
      <c r="GV394"/>
      <c r="GW394"/>
      <c r="GX394"/>
      <c r="GY394"/>
      <c r="GZ394"/>
      <c r="HA394"/>
      <c r="HB394"/>
      <c r="HC394"/>
      <c r="HD394"/>
      <c r="HE394"/>
      <c r="HF394"/>
      <c r="HG394"/>
      <c r="HH394"/>
      <c r="HI394"/>
      <c r="HJ394"/>
      <c r="HK394"/>
      <c r="HL394"/>
      <c r="HM394"/>
      <c r="HN394"/>
      <c r="HO394"/>
      <c r="HP394"/>
      <c r="HQ394"/>
      <c r="HR394"/>
      <c r="HS394"/>
      <c r="HT394"/>
      <c r="HU394"/>
      <c r="HV394"/>
      <c r="HW394"/>
      <c r="HX394"/>
      <c r="HY394"/>
      <c r="HZ394"/>
      <c r="IA394"/>
      <c r="IB394"/>
      <c r="IC394"/>
      <c r="ID394"/>
      <c r="IE394"/>
      <c r="IF394"/>
      <c r="IG394"/>
      <c r="IH394"/>
      <c r="II394"/>
      <c r="IJ394"/>
      <c r="IK394"/>
      <c r="IL394"/>
      <c r="IM394"/>
      <c r="IN394"/>
      <c r="IO394"/>
      <c r="IP394"/>
      <c r="IQ394"/>
      <c r="IR394"/>
      <c r="IS394"/>
      <c r="IT394"/>
      <c r="IU394"/>
      <c r="IV394"/>
    </row>
    <row r="395" spans="1:256" s="5" customFormat="1" ht="12.75" customHeight="1" outlineLevel="2">
      <c r="A395" s="9"/>
      <c r="B395" s="9"/>
      <c r="C395" s="26"/>
      <c r="D395" s="681" t="s">
        <v>84</v>
      </c>
      <c r="E395" s="86">
        <v>0</v>
      </c>
      <c r="F395" s="27"/>
      <c r="G395" s="206"/>
      <c r="H395" s="68"/>
      <c r="I395" s="68"/>
      <c r="J395" s="68"/>
      <c r="K395" s="68"/>
      <c r="L395" s="68"/>
      <c r="M395" s="68"/>
      <c r="N395" s="68"/>
      <c r="O395" s="68"/>
      <c r="P395" s="68"/>
      <c r="Q395" s="68"/>
      <c r="R395" s="68"/>
      <c r="S395" s="103"/>
      <c r="T395" s="103"/>
      <c r="U395" s="103"/>
      <c r="V395" s="103"/>
      <c r="W395" s="103"/>
      <c r="X395" s="103"/>
      <c r="Y395" s="103"/>
      <c r="Z395" s="103"/>
      <c r="AA395" s="216"/>
      <c r="AB395" s="216"/>
      <c r="AC395" s="216"/>
      <c r="AD395" s="216"/>
      <c r="AE395" s="216"/>
      <c r="AF395" s="216"/>
      <c r="AG395" s="216"/>
      <c r="AH395" s="216"/>
      <c r="AI395" s="216"/>
      <c r="AJ395" s="216"/>
      <c r="AK395" s="216"/>
      <c r="AL395" s="216"/>
      <c r="AM395" s="216"/>
      <c r="AN395" s="216"/>
      <c r="AO395" s="216"/>
      <c r="AP395" s="216"/>
      <c r="AQ395" s="216"/>
      <c r="AR395" s="216"/>
      <c r="AS395" s="216"/>
      <c r="AT395" s="216"/>
      <c r="AU395" s="216"/>
      <c r="AV395" s="216"/>
      <c r="AW395" s="216"/>
      <c r="AX395" s="216"/>
      <c r="AY395" s="216"/>
      <c r="AZ395" s="216"/>
      <c r="BA395" s="216"/>
      <c r="BB395" s="216"/>
      <c r="BC395" s="216"/>
      <c r="BD395" s="216"/>
      <c r="BE395" s="216"/>
      <c r="BF395" s="216"/>
      <c r="BG395" s="216"/>
      <c r="BH395" s="216"/>
      <c r="BI395" s="216"/>
      <c r="BJ395" s="187"/>
      <c r="BK395" s="187"/>
      <c r="BL395" s="187"/>
      <c r="BM395" s="187"/>
      <c r="BN395" s="187"/>
      <c r="BO395" s="187"/>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c r="DT395"/>
      <c r="DU395"/>
      <c r="DV395"/>
      <c r="DW395"/>
      <c r="DX395"/>
      <c r="DY395"/>
      <c r="DZ395"/>
      <c r="EA395"/>
      <c r="EB395"/>
      <c r="EC395"/>
      <c r="ED395"/>
      <c r="EE395"/>
      <c r="EF395"/>
      <c r="EG395"/>
      <c r="EH395"/>
      <c r="EI395"/>
      <c r="EJ395"/>
      <c r="EK395"/>
      <c r="EL395"/>
      <c r="EM395"/>
      <c r="EN395"/>
      <c r="EO395"/>
      <c r="EP395"/>
      <c r="EQ395"/>
      <c r="ER395"/>
      <c r="ES395"/>
      <c r="ET395"/>
      <c r="EU395"/>
      <c r="EV395"/>
      <c r="EW395"/>
      <c r="EX395"/>
      <c r="EY395"/>
      <c r="EZ395"/>
      <c r="FA395"/>
      <c r="FB395"/>
      <c r="FC395"/>
      <c r="FD395"/>
      <c r="FE395"/>
      <c r="FF395"/>
      <c r="FG395"/>
      <c r="FH395"/>
      <c r="FI395"/>
      <c r="FJ395"/>
      <c r="FK395"/>
      <c r="FL395"/>
      <c r="FM395"/>
      <c r="FN395"/>
      <c r="FO395"/>
      <c r="FP395"/>
      <c r="FQ395"/>
      <c r="FR395"/>
      <c r="FS395"/>
      <c r="FT395"/>
      <c r="FU395"/>
      <c r="FV395"/>
      <c r="FW395"/>
      <c r="FX395"/>
      <c r="FY395"/>
      <c r="FZ395"/>
      <c r="GA395"/>
      <c r="GB395"/>
      <c r="GC395"/>
      <c r="GD395"/>
      <c r="GE395"/>
      <c r="GF395"/>
      <c r="GG395"/>
      <c r="GH395"/>
      <c r="GI395"/>
      <c r="GJ395"/>
      <c r="GK395"/>
      <c r="GL395"/>
      <c r="GM395"/>
      <c r="GN395"/>
      <c r="GO395"/>
      <c r="GP395"/>
      <c r="GQ395"/>
      <c r="GR395"/>
      <c r="GS395"/>
      <c r="GT395"/>
      <c r="GU395"/>
      <c r="GV395"/>
      <c r="GW395"/>
      <c r="GX395"/>
      <c r="GY395"/>
      <c r="GZ395"/>
      <c r="HA395"/>
      <c r="HB395"/>
      <c r="HC395"/>
      <c r="HD395"/>
      <c r="HE395"/>
      <c r="HF395"/>
      <c r="HG395"/>
      <c r="HH395"/>
      <c r="HI395"/>
      <c r="HJ395"/>
      <c r="HK395"/>
      <c r="HL395"/>
      <c r="HM395"/>
      <c r="HN395"/>
      <c r="HO395"/>
      <c r="HP395"/>
      <c r="HQ395"/>
      <c r="HR395"/>
      <c r="HS395"/>
      <c r="HT395"/>
      <c r="HU395"/>
      <c r="HV395"/>
      <c r="HW395"/>
      <c r="HX395"/>
      <c r="HY395"/>
      <c r="HZ395"/>
      <c r="IA395"/>
      <c r="IB395"/>
      <c r="IC395"/>
      <c r="ID395"/>
      <c r="IE395"/>
      <c r="IF395"/>
      <c r="IG395"/>
      <c r="IH395"/>
      <c r="II395"/>
      <c r="IJ395"/>
      <c r="IK395"/>
      <c r="IL395"/>
      <c r="IM395"/>
      <c r="IN395"/>
      <c r="IO395"/>
      <c r="IP395"/>
      <c r="IQ395"/>
      <c r="IR395"/>
      <c r="IS395"/>
      <c r="IT395"/>
      <c r="IU395"/>
      <c r="IV395"/>
    </row>
    <row r="396" spans="1:256" s="5" customFormat="1" ht="12.75" customHeight="1" outlineLevel="2">
      <c r="A396" s="9"/>
      <c r="B396" s="9"/>
      <c r="C396" s="26"/>
      <c r="D396" s="682"/>
      <c r="E396" s="86">
        <v>1</v>
      </c>
      <c r="F396" s="27"/>
      <c r="G396" s="207"/>
      <c r="H396" s="68">
        <v>0</v>
      </c>
      <c r="I396" s="68">
        <v>0</v>
      </c>
      <c r="J396" s="68">
        <v>0</v>
      </c>
      <c r="K396" s="68">
        <v>0</v>
      </c>
      <c r="L396" s="68">
        <v>0</v>
      </c>
      <c r="M396" s="68">
        <v>0</v>
      </c>
      <c r="N396" s="68">
        <v>0</v>
      </c>
      <c r="O396" s="68">
        <v>0</v>
      </c>
      <c r="P396" s="68">
        <v>0</v>
      </c>
      <c r="Q396" s="68">
        <v>0</v>
      </c>
      <c r="R396" s="68"/>
      <c r="S396" s="103"/>
      <c r="T396" s="103"/>
      <c r="U396" s="103"/>
      <c r="V396" s="103"/>
      <c r="W396" s="103"/>
      <c r="X396" s="103"/>
      <c r="Y396" s="103"/>
      <c r="Z396" s="103"/>
      <c r="AA396" s="216"/>
      <c r="AB396" s="216"/>
      <c r="AC396" s="216"/>
      <c r="AD396" s="216"/>
      <c r="AE396" s="216"/>
      <c r="AF396" s="216"/>
      <c r="AG396" s="216"/>
      <c r="AH396" s="216"/>
      <c r="AI396" s="216"/>
      <c r="AJ396" s="216"/>
      <c r="AK396" s="216"/>
      <c r="AL396" s="216"/>
      <c r="AM396" s="216"/>
      <c r="AN396" s="216"/>
      <c r="AO396" s="216"/>
      <c r="AP396" s="216"/>
      <c r="AQ396" s="216"/>
      <c r="AR396" s="216"/>
      <c r="AS396" s="216"/>
      <c r="AT396" s="216"/>
      <c r="AU396" s="216"/>
      <c r="AV396" s="216"/>
      <c r="AW396" s="216"/>
      <c r="AX396" s="216"/>
      <c r="AY396" s="216"/>
      <c r="AZ396" s="216"/>
      <c r="BA396" s="216"/>
      <c r="BB396" s="216"/>
      <c r="BC396" s="216"/>
      <c r="BD396" s="216"/>
      <c r="BE396" s="216"/>
      <c r="BF396" s="216"/>
      <c r="BG396" s="216"/>
      <c r="BH396" s="216"/>
      <c r="BI396" s="216"/>
      <c r="BJ396" s="187"/>
      <c r="BK396" s="187"/>
      <c r="BL396" s="187"/>
      <c r="BM396" s="187"/>
      <c r="BN396" s="187"/>
      <c r="BO396" s="187"/>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DG396"/>
      <c r="DH396"/>
      <c r="DI396"/>
      <c r="DJ396"/>
      <c r="DK396"/>
      <c r="DL396"/>
      <c r="DM396"/>
      <c r="DN396"/>
      <c r="DO396"/>
      <c r="DP396"/>
      <c r="DQ396"/>
      <c r="DR396"/>
      <c r="DS396"/>
      <c r="DT396"/>
      <c r="DU396"/>
      <c r="DV396"/>
      <c r="DW396"/>
      <c r="DX396"/>
      <c r="DY396"/>
      <c r="DZ396"/>
      <c r="EA396"/>
      <c r="EB396"/>
      <c r="EC396"/>
      <c r="ED396"/>
      <c r="EE396"/>
      <c r="EF396"/>
      <c r="EG396"/>
      <c r="EH396"/>
      <c r="EI396"/>
      <c r="EJ396"/>
      <c r="EK396"/>
      <c r="EL396"/>
      <c r="EM396"/>
      <c r="EN396"/>
      <c r="EO396"/>
      <c r="EP396"/>
      <c r="EQ396"/>
      <c r="ER396"/>
      <c r="ES396"/>
      <c r="ET396"/>
      <c r="EU396"/>
      <c r="EV396"/>
      <c r="EW396"/>
      <c r="EX396"/>
      <c r="EY396"/>
      <c r="EZ396"/>
      <c r="FA396"/>
      <c r="FB396"/>
      <c r="FC396"/>
      <c r="FD396"/>
      <c r="FE396"/>
      <c r="FF396"/>
      <c r="FG396"/>
      <c r="FH396"/>
      <c r="FI396"/>
      <c r="FJ396"/>
      <c r="FK396"/>
      <c r="FL396"/>
      <c r="FM396"/>
      <c r="FN396"/>
      <c r="FO396"/>
      <c r="FP396"/>
      <c r="FQ396"/>
      <c r="FR396"/>
      <c r="FS396"/>
      <c r="FT396"/>
      <c r="FU396"/>
      <c r="FV396"/>
      <c r="FW396"/>
      <c r="FX396"/>
      <c r="FY396"/>
      <c r="FZ396"/>
      <c r="GA396"/>
      <c r="GB396"/>
      <c r="GC396"/>
      <c r="GD396"/>
      <c r="GE396"/>
      <c r="GF396"/>
      <c r="GG396"/>
      <c r="GH396"/>
      <c r="GI396"/>
      <c r="GJ396"/>
      <c r="GK396"/>
      <c r="GL396"/>
      <c r="GM396"/>
      <c r="GN396"/>
      <c r="GO396"/>
      <c r="GP396"/>
      <c r="GQ396"/>
      <c r="GR396"/>
      <c r="GS396"/>
      <c r="GT396"/>
      <c r="GU396"/>
      <c r="GV396"/>
      <c r="GW396"/>
      <c r="GX396"/>
      <c r="GY396"/>
      <c r="GZ396"/>
      <c r="HA396"/>
      <c r="HB396"/>
      <c r="HC396"/>
      <c r="HD396"/>
      <c r="HE396"/>
      <c r="HF396"/>
      <c r="HG396"/>
      <c r="HH396"/>
      <c r="HI396"/>
      <c r="HJ396"/>
      <c r="HK396"/>
      <c r="HL396"/>
      <c r="HM396"/>
      <c r="HN396"/>
      <c r="HO396"/>
      <c r="HP396"/>
      <c r="HQ396"/>
      <c r="HR396"/>
      <c r="HS396"/>
      <c r="HT396"/>
      <c r="HU396"/>
      <c r="HV396"/>
      <c r="HW396"/>
      <c r="HX396"/>
      <c r="HY396"/>
      <c r="HZ396"/>
      <c r="IA396"/>
      <c r="IB396"/>
      <c r="IC396"/>
      <c r="ID396"/>
      <c r="IE396"/>
      <c r="IF396"/>
      <c r="IG396"/>
      <c r="IH396"/>
      <c r="II396"/>
      <c r="IJ396"/>
      <c r="IK396"/>
      <c r="IL396"/>
      <c r="IM396"/>
      <c r="IN396"/>
      <c r="IO396"/>
      <c r="IP396"/>
      <c r="IQ396"/>
      <c r="IR396"/>
      <c r="IS396"/>
      <c r="IT396"/>
      <c r="IU396"/>
      <c r="IV396"/>
    </row>
    <row r="397" spans="1:256" s="5" customFormat="1" ht="12.75" customHeight="1" outlineLevel="2">
      <c r="A397" s="9"/>
      <c r="B397" s="9"/>
      <c r="C397" s="26"/>
      <c r="D397" s="682"/>
      <c r="E397" s="86">
        <v>2</v>
      </c>
      <c r="F397" s="27"/>
      <c r="G397" s="208"/>
      <c r="H397" s="149"/>
      <c r="I397" s="68">
        <v>0</v>
      </c>
      <c r="J397" s="68">
        <v>0</v>
      </c>
      <c r="K397" s="68">
        <v>0</v>
      </c>
      <c r="L397" s="68">
        <v>0</v>
      </c>
      <c r="M397" s="68">
        <v>0</v>
      </c>
      <c r="N397" s="68">
        <v>0</v>
      </c>
      <c r="O397" s="68">
        <v>0</v>
      </c>
      <c r="P397" s="68">
        <v>0</v>
      </c>
      <c r="Q397" s="68">
        <v>0</v>
      </c>
      <c r="R397" s="68"/>
      <c r="S397" s="103"/>
      <c r="T397" s="103"/>
      <c r="U397" s="103"/>
      <c r="V397" s="103"/>
      <c r="W397" s="103"/>
      <c r="X397" s="103"/>
      <c r="Y397" s="103"/>
      <c r="Z397" s="103"/>
      <c r="AA397" s="216"/>
      <c r="AB397" s="216"/>
      <c r="AC397" s="216"/>
      <c r="AD397" s="216"/>
      <c r="AE397" s="216"/>
      <c r="AF397" s="216"/>
      <c r="AG397" s="216"/>
      <c r="AH397" s="216"/>
      <c r="AI397" s="216"/>
      <c r="AJ397" s="216"/>
      <c r="AK397" s="216"/>
      <c r="AL397" s="216"/>
      <c r="AM397" s="216"/>
      <c r="AN397" s="216"/>
      <c r="AO397" s="216"/>
      <c r="AP397" s="216"/>
      <c r="AQ397" s="216"/>
      <c r="AR397" s="216"/>
      <c r="AS397" s="216"/>
      <c r="AT397" s="216"/>
      <c r="AU397" s="216"/>
      <c r="AV397" s="216"/>
      <c r="AW397" s="216"/>
      <c r="AX397" s="216"/>
      <c r="AY397" s="216"/>
      <c r="AZ397" s="216"/>
      <c r="BA397" s="216"/>
      <c r="BB397" s="216"/>
      <c r="BC397" s="216"/>
      <c r="BD397" s="216"/>
      <c r="BE397" s="216"/>
      <c r="BF397" s="216"/>
      <c r="BG397" s="216"/>
      <c r="BH397" s="216"/>
      <c r="BI397" s="216"/>
      <c r="BJ397" s="187"/>
      <c r="BK397" s="187"/>
      <c r="BL397" s="187"/>
      <c r="BM397" s="187"/>
      <c r="BN397" s="187"/>
      <c r="BO397" s="187"/>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DG397"/>
      <c r="DH397"/>
      <c r="DI397"/>
      <c r="DJ397"/>
      <c r="DK397"/>
      <c r="DL397"/>
      <c r="DM397"/>
      <c r="DN397"/>
      <c r="DO397"/>
      <c r="DP397"/>
      <c r="DQ397"/>
      <c r="DR397"/>
      <c r="DS397"/>
      <c r="DT397"/>
      <c r="DU397"/>
      <c r="DV397"/>
      <c r="DW397"/>
      <c r="DX397"/>
      <c r="DY397"/>
      <c r="DZ397"/>
      <c r="EA397"/>
      <c r="EB397"/>
      <c r="EC397"/>
      <c r="ED397"/>
      <c r="EE397"/>
      <c r="EF397"/>
      <c r="EG397"/>
      <c r="EH397"/>
      <c r="EI397"/>
      <c r="EJ397"/>
      <c r="EK397"/>
      <c r="EL397"/>
      <c r="EM397"/>
      <c r="EN397"/>
      <c r="EO397"/>
      <c r="EP397"/>
      <c r="EQ397"/>
      <c r="ER397"/>
      <c r="ES397"/>
      <c r="ET397"/>
      <c r="EU397"/>
      <c r="EV397"/>
      <c r="EW397"/>
      <c r="EX397"/>
      <c r="EY397"/>
      <c r="EZ397"/>
      <c r="FA397"/>
      <c r="FB397"/>
      <c r="FC397"/>
      <c r="FD397"/>
      <c r="FE397"/>
      <c r="FF397"/>
      <c r="FG397"/>
      <c r="FH397"/>
      <c r="FI397"/>
      <c r="FJ397"/>
      <c r="FK397"/>
      <c r="FL397"/>
      <c r="FM397"/>
      <c r="FN397"/>
      <c r="FO397"/>
      <c r="FP397"/>
      <c r="FQ397"/>
      <c r="FR397"/>
      <c r="FS397"/>
      <c r="FT397"/>
      <c r="FU397"/>
      <c r="FV397"/>
      <c r="FW397"/>
      <c r="FX397"/>
      <c r="FY397"/>
      <c r="FZ397"/>
      <c r="GA397"/>
      <c r="GB397"/>
      <c r="GC397"/>
      <c r="GD397"/>
      <c r="GE397"/>
      <c r="GF397"/>
      <c r="GG397"/>
      <c r="GH397"/>
      <c r="GI397"/>
      <c r="GJ397"/>
      <c r="GK397"/>
      <c r="GL397"/>
      <c r="GM397"/>
      <c r="GN397"/>
      <c r="GO397"/>
      <c r="GP397"/>
      <c r="GQ397"/>
      <c r="GR397"/>
      <c r="GS397"/>
      <c r="GT397"/>
      <c r="GU397"/>
      <c r="GV397"/>
      <c r="GW397"/>
      <c r="GX397"/>
      <c r="GY397"/>
      <c r="GZ397"/>
      <c r="HA397"/>
      <c r="HB397"/>
      <c r="HC397"/>
      <c r="HD397"/>
      <c r="HE397"/>
      <c r="HF397"/>
      <c r="HG397"/>
      <c r="HH397"/>
      <c r="HI397"/>
      <c r="HJ397"/>
      <c r="HK397"/>
      <c r="HL397"/>
      <c r="HM397"/>
      <c r="HN397"/>
      <c r="HO397"/>
      <c r="HP397"/>
      <c r="HQ397"/>
      <c r="HR397"/>
      <c r="HS397"/>
      <c r="HT397"/>
      <c r="HU397"/>
      <c r="HV397"/>
      <c r="HW397"/>
      <c r="HX397"/>
      <c r="HY397"/>
      <c r="HZ397"/>
      <c r="IA397"/>
      <c r="IB397"/>
      <c r="IC397"/>
      <c r="ID397"/>
      <c r="IE397"/>
      <c r="IF397"/>
      <c r="IG397"/>
      <c r="IH397"/>
      <c r="II397"/>
      <c r="IJ397"/>
      <c r="IK397"/>
      <c r="IL397"/>
      <c r="IM397"/>
      <c r="IN397"/>
      <c r="IO397"/>
      <c r="IP397"/>
      <c r="IQ397"/>
      <c r="IR397"/>
      <c r="IS397"/>
      <c r="IT397"/>
      <c r="IU397"/>
      <c r="IV397"/>
    </row>
    <row r="398" spans="1:256" s="5" customFormat="1" ht="12.75" customHeight="1" outlineLevel="2">
      <c r="A398" s="9"/>
      <c r="B398" s="9"/>
      <c r="C398" s="26"/>
      <c r="D398" s="682"/>
      <c r="E398" s="86">
        <v>3</v>
      </c>
      <c r="F398" s="27"/>
      <c r="G398" s="208"/>
      <c r="H398" s="150"/>
      <c r="I398" s="149"/>
      <c r="J398" s="68">
        <v>0</v>
      </c>
      <c r="K398" s="68">
        <v>0</v>
      </c>
      <c r="L398" s="68">
        <v>0</v>
      </c>
      <c r="M398" s="68">
        <v>0</v>
      </c>
      <c r="N398" s="68">
        <v>0</v>
      </c>
      <c r="O398" s="68">
        <v>0</v>
      </c>
      <c r="P398" s="68">
        <v>0</v>
      </c>
      <c r="Q398" s="68">
        <v>0</v>
      </c>
      <c r="R398" s="68"/>
      <c r="S398" s="103"/>
      <c r="T398" s="103"/>
      <c r="U398" s="103"/>
      <c r="V398" s="103"/>
      <c r="W398" s="103"/>
      <c r="X398" s="103"/>
      <c r="Y398" s="103"/>
      <c r="Z398" s="103"/>
      <c r="AA398" s="216"/>
      <c r="AB398" s="216"/>
      <c r="AC398" s="216"/>
      <c r="AD398" s="216"/>
      <c r="AE398" s="216"/>
      <c r="AF398" s="216"/>
      <c r="AG398" s="216"/>
      <c r="AH398" s="216"/>
      <c r="AI398" s="216"/>
      <c r="AJ398" s="216"/>
      <c r="AK398" s="216"/>
      <c r="AL398" s="216"/>
      <c r="AM398" s="216"/>
      <c r="AN398" s="216"/>
      <c r="AO398" s="216"/>
      <c r="AP398" s="216"/>
      <c r="AQ398" s="216"/>
      <c r="AR398" s="216"/>
      <c r="AS398" s="216"/>
      <c r="AT398" s="216"/>
      <c r="AU398" s="216"/>
      <c r="AV398" s="216"/>
      <c r="AW398" s="216"/>
      <c r="AX398" s="216"/>
      <c r="AY398" s="216"/>
      <c r="AZ398" s="216"/>
      <c r="BA398" s="216"/>
      <c r="BB398" s="216"/>
      <c r="BC398" s="216"/>
      <c r="BD398" s="216"/>
      <c r="BE398" s="216"/>
      <c r="BF398" s="216"/>
      <c r="BG398" s="216"/>
      <c r="BH398" s="216"/>
      <c r="BI398" s="216"/>
      <c r="BJ398" s="218"/>
      <c r="BK398" s="187"/>
      <c r="BL398" s="187"/>
      <c r="BM398" s="187"/>
      <c r="BN398" s="187"/>
      <c r="BO398" s="187"/>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c r="FS398"/>
      <c r="FT398"/>
      <c r="FU398"/>
      <c r="FV398"/>
      <c r="FW398"/>
      <c r="FX398"/>
      <c r="FY398"/>
      <c r="FZ398"/>
      <c r="GA398"/>
      <c r="GB398"/>
      <c r="GC398"/>
      <c r="GD398"/>
      <c r="GE398"/>
      <c r="GF398"/>
      <c r="GG398"/>
      <c r="GH398"/>
      <c r="GI398"/>
      <c r="GJ398"/>
      <c r="GK398"/>
      <c r="GL398"/>
      <c r="GM398"/>
      <c r="GN398"/>
      <c r="GO398"/>
      <c r="GP398"/>
      <c r="GQ398"/>
      <c r="GR398"/>
      <c r="GS398"/>
      <c r="GT398"/>
      <c r="GU398"/>
      <c r="GV398"/>
      <c r="GW398"/>
      <c r="GX398"/>
      <c r="GY398"/>
      <c r="GZ398"/>
      <c r="HA398"/>
      <c r="HB398"/>
      <c r="HC398"/>
      <c r="HD398"/>
      <c r="HE398"/>
      <c r="HF398"/>
      <c r="HG398"/>
      <c r="HH398"/>
      <c r="HI398"/>
      <c r="HJ398"/>
      <c r="HK398"/>
      <c r="HL398"/>
      <c r="HM398"/>
      <c r="HN398"/>
      <c r="HO398"/>
      <c r="HP398"/>
      <c r="HQ398"/>
      <c r="HR398"/>
      <c r="HS398"/>
      <c r="HT398"/>
      <c r="HU398"/>
      <c r="HV398"/>
      <c r="HW398"/>
      <c r="HX398"/>
      <c r="HY398"/>
      <c r="HZ398"/>
      <c r="IA398"/>
      <c r="IB398"/>
      <c r="IC398"/>
      <c r="ID398"/>
      <c r="IE398"/>
      <c r="IF398"/>
      <c r="IG398"/>
      <c r="IH398"/>
      <c r="II398"/>
      <c r="IJ398"/>
      <c r="IK398"/>
      <c r="IL398"/>
      <c r="IM398"/>
      <c r="IN398"/>
      <c r="IO398"/>
      <c r="IP398"/>
      <c r="IQ398"/>
      <c r="IR398"/>
      <c r="IS398"/>
      <c r="IT398"/>
      <c r="IU398"/>
      <c r="IV398"/>
    </row>
    <row r="399" spans="1:256" s="5" customFormat="1" ht="12.75" customHeight="1" outlineLevel="2">
      <c r="A399" s="9"/>
      <c r="B399" s="9"/>
      <c r="C399" s="26"/>
      <c r="D399" s="682"/>
      <c r="E399" s="86">
        <v>4</v>
      </c>
      <c r="F399" s="27"/>
      <c r="G399" s="208"/>
      <c r="H399" s="150"/>
      <c r="I399" s="150"/>
      <c r="J399" s="149"/>
      <c r="K399" s="68">
        <v>0</v>
      </c>
      <c r="L399" s="68">
        <v>0</v>
      </c>
      <c r="M399" s="68">
        <v>0</v>
      </c>
      <c r="N399" s="68">
        <v>0</v>
      </c>
      <c r="O399" s="68">
        <v>0</v>
      </c>
      <c r="P399" s="68">
        <v>0</v>
      </c>
      <c r="Q399" s="68">
        <v>0</v>
      </c>
      <c r="R399" s="68"/>
      <c r="S399" s="103"/>
      <c r="T399" s="103"/>
      <c r="U399" s="103"/>
      <c r="V399" s="103"/>
      <c r="W399" s="103"/>
      <c r="X399" s="103"/>
      <c r="Y399" s="103"/>
      <c r="Z399" s="103"/>
      <c r="AA399" s="216"/>
      <c r="AB399" s="216"/>
      <c r="AC399" s="216"/>
      <c r="AD399" s="216"/>
      <c r="AE399" s="216"/>
      <c r="AF399" s="216"/>
      <c r="AG399" s="216"/>
      <c r="AH399" s="216"/>
      <c r="AI399" s="216"/>
      <c r="AJ399" s="216"/>
      <c r="AK399" s="216"/>
      <c r="AL399" s="216"/>
      <c r="AM399" s="216"/>
      <c r="AN399" s="216"/>
      <c r="AO399" s="216"/>
      <c r="AP399" s="216"/>
      <c r="AQ399" s="216"/>
      <c r="AR399" s="216"/>
      <c r="AS399" s="216"/>
      <c r="AT399" s="216"/>
      <c r="AU399" s="216"/>
      <c r="AV399" s="216"/>
      <c r="AW399" s="216"/>
      <c r="AX399" s="216"/>
      <c r="AY399" s="216"/>
      <c r="AZ399" s="216"/>
      <c r="BA399" s="216"/>
      <c r="BB399" s="216"/>
      <c r="BC399" s="216"/>
      <c r="BD399" s="216"/>
      <c r="BE399" s="216"/>
      <c r="BF399" s="216"/>
      <c r="BG399" s="216"/>
      <c r="BH399" s="216"/>
      <c r="BI399" s="216"/>
      <c r="BJ399" s="187"/>
      <c r="BK399" s="187"/>
      <c r="BL399" s="187"/>
      <c r="BM399" s="187"/>
      <c r="BN399" s="187"/>
      <c r="BO399" s="187"/>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c r="EX399"/>
      <c r="EY399"/>
      <c r="EZ399"/>
      <c r="FA399"/>
      <c r="FB399"/>
      <c r="FC399"/>
      <c r="FD399"/>
      <c r="FE399"/>
      <c r="FF399"/>
      <c r="FG399"/>
      <c r="FH399"/>
      <c r="FI399"/>
      <c r="FJ399"/>
      <c r="FK399"/>
      <c r="FL399"/>
      <c r="FM399"/>
      <c r="FN399"/>
      <c r="FO399"/>
      <c r="FP399"/>
      <c r="FQ399"/>
      <c r="FR399"/>
      <c r="FS399"/>
      <c r="FT399"/>
      <c r="FU399"/>
      <c r="FV399"/>
      <c r="FW399"/>
      <c r="FX399"/>
      <c r="FY399"/>
      <c r="FZ399"/>
      <c r="GA399"/>
      <c r="GB399"/>
      <c r="GC399"/>
      <c r="GD399"/>
      <c r="GE399"/>
      <c r="GF399"/>
      <c r="GG399"/>
      <c r="GH399"/>
      <c r="GI399"/>
      <c r="GJ399"/>
      <c r="GK399"/>
      <c r="GL399"/>
      <c r="GM399"/>
      <c r="GN399"/>
      <c r="GO399"/>
      <c r="GP399"/>
      <c r="GQ399"/>
      <c r="GR399"/>
      <c r="GS399"/>
      <c r="GT399"/>
      <c r="GU399"/>
      <c r="GV399"/>
      <c r="GW399"/>
      <c r="GX399"/>
      <c r="GY399"/>
      <c r="GZ399"/>
      <c r="HA399"/>
      <c r="HB399"/>
      <c r="HC399"/>
      <c r="HD399"/>
      <c r="HE399"/>
      <c r="HF399"/>
      <c r="HG399"/>
      <c r="HH399"/>
      <c r="HI399"/>
      <c r="HJ399"/>
      <c r="HK399"/>
      <c r="HL399"/>
      <c r="HM399"/>
      <c r="HN399"/>
      <c r="HO399"/>
      <c r="HP399"/>
      <c r="HQ399"/>
      <c r="HR399"/>
      <c r="HS399"/>
      <c r="HT399"/>
      <c r="HU399"/>
      <c r="HV399"/>
      <c r="HW399"/>
      <c r="HX399"/>
      <c r="HY399"/>
      <c r="HZ399"/>
      <c r="IA399"/>
      <c r="IB399"/>
      <c r="IC399"/>
      <c r="ID399"/>
      <c r="IE399"/>
      <c r="IF399"/>
      <c r="IG399"/>
      <c r="IH399"/>
      <c r="II399"/>
      <c r="IJ399"/>
      <c r="IK399"/>
      <c r="IL399"/>
      <c r="IM399"/>
      <c r="IN399"/>
      <c r="IO399"/>
      <c r="IP399"/>
      <c r="IQ399"/>
      <c r="IR399"/>
      <c r="IS399"/>
      <c r="IT399"/>
      <c r="IU399"/>
      <c r="IV399"/>
    </row>
    <row r="400" spans="1:256" s="5" customFormat="1" ht="12.75" customHeight="1" outlineLevel="2">
      <c r="A400" s="9"/>
      <c r="B400" s="9"/>
      <c r="C400" s="26"/>
      <c r="D400" s="682"/>
      <c r="E400" s="86">
        <v>5</v>
      </c>
      <c r="F400" s="27"/>
      <c r="G400" s="208"/>
      <c r="H400" s="150"/>
      <c r="I400" s="150"/>
      <c r="J400" s="150"/>
      <c r="K400" s="149"/>
      <c r="L400" s="68">
        <v>0</v>
      </c>
      <c r="M400" s="68">
        <v>0</v>
      </c>
      <c r="N400" s="68">
        <v>0</v>
      </c>
      <c r="O400" s="68">
        <v>0</v>
      </c>
      <c r="P400" s="68">
        <v>0</v>
      </c>
      <c r="Q400" s="68">
        <v>0</v>
      </c>
      <c r="R400" s="68"/>
      <c r="S400" s="103"/>
      <c r="T400" s="103"/>
      <c r="U400" s="103"/>
      <c r="V400" s="103"/>
      <c r="W400" s="103"/>
      <c r="X400" s="103"/>
      <c r="Y400" s="103"/>
      <c r="Z400" s="103"/>
      <c r="AA400" s="216"/>
      <c r="AB400" s="216"/>
      <c r="AC400" s="216"/>
      <c r="AD400" s="216"/>
      <c r="AE400" s="216"/>
      <c r="AF400" s="216"/>
      <c r="AG400" s="216"/>
      <c r="AH400" s="216"/>
      <c r="AI400" s="216"/>
      <c r="AJ400" s="216"/>
      <c r="AK400" s="216"/>
      <c r="AL400" s="216"/>
      <c r="AM400" s="216"/>
      <c r="AN400" s="216"/>
      <c r="AO400" s="216"/>
      <c r="AP400" s="216"/>
      <c r="AQ400" s="216"/>
      <c r="AR400" s="216"/>
      <c r="AS400" s="216"/>
      <c r="AT400" s="216"/>
      <c r="AU400" s="216"/>
      <c r="AV400" s="216"/>
      <c r="AW400" s="216"/>
      <c r="AX400" s="216"/>
      <c r="AY400" s="216"/>
      <c r="AZ400" s="216"/>
      <c r="BA400" s="216"/>
      <c r="BB400" s="216"/>
      <c r="BC400" s="216"/>
      <c r="BD400" s="216"/>
      <c r="BE400" s="216"/>
      <c r="BF400" s="216"/>
      <c r="BG400" s="216"/>
      <c r="BH400" s="216"/>
      <c r="BI400" s="216"/>
      <c r="BJ400" s="187"/>
      <c r="BK400" s="187"/>
      <c r="BL400" s="187"/>
      <c r="BM400" s="187"/>
      <c r="BN400" s="187"/>
      <c r="BO400" s="187"/>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c r="GS400"/>
      <c r="GT400"/>
      <c r="GU400"/>
      <c r="GV400"/>
      <c r="GW400"/>
      <c r="GX400"/>
      <c r="GY400"/>
      <c r="GZ400"/>
      <c r="HA400"/>
      <c r="HB400"/>
      <c r="HC400"/>
      <c r="HD400"/>
      <c r="HE400"/>
      <c r="HF400"/>
      <c r="HG400"/>
      <c r="HH400"/>
      <c r="HI400"/>
      <c r="HJ400"/>
      <c r="HK400"/>
      <c r="HL400"/>
      <c r="HM400"/>
      <c r="HN400"/>
      <c r="HO400"/>
      <c r="HP400"/>
      <c r="HQ400"/>
      <c r="HR400"/>
      <c r="HS400"/>
      <c r="HT400"/>
      <c r="HU400"/>
      <c r="HV400"/>
      <c r="HW400"/>
      <c r="HX400"/>
      <c r="HY400"/>
      <c r="HZ400"/>
      <c r="IA400"/>
      <c r="IB400"/>
      <c r="IC400"/>
      <c r="ID400"/>
      <c r="IE400"/>
      <c r="IF400"/>
      <c r="IG400"/>
      <c r="IH400"/>
      <c r="II400"/>
      <c r="IJ400"/>
      <c r="IK400"/>
      <c r="IL400"/>
      <c r="IM400"/>
      <c r="IN400"/>
      <c r="IO400"/>
      <c r="IP400"/>
      <c r="IQ400"/>
      <c r="IR400"/>
      <c r="IS400"/>
      <c r="IT400"/>
      <c r="IU400"/>
      <c r="IV400"/>
    </row>
    <row r="401" spans="1:256" s="5" customFormat="1" ht="12.75" customHeight="1" outlineLevel="2">
      <c r="A401" s="9"/>
      <c r="B401" s="9"/>
      <c r="C401" s="26"/>
      <c r="D401" s="682"/>
      <c r="E401" s="86">
        <v>6</v>
      </c>
      <c r="F401" s="27"/>
      <c r="G401" s="208"/>
      <c r="H401" s="150"/>
      <c r="I401" s="150"/>
      <c r="J401" s="150"/>
      <c r="K401" s="150"/>
      <c r="L401" s="149"/>
      <c r="M401" s="68">
        <v>0</v>
      </c>
      <c r="N401" s="68">
        <v>0</v>
      </c>
      <c r="O401" s="68">
        <v>0</v>
      </c>
      <c r="P401" s="68">
        <v>0</v>
      </c>
      <c r="Q401" s="68">
        <v>0</v>
      </c>
      <c r="R401" s="68"/>
      <c r="S401" s="103"/>
      <c r="T401" s="103"/>
      <c r="U401" s="103"/>
      <c r="V401" s="103"/>
      <c r="W401" s="103"/>
      <c r="X401" s="103"/>
      <c r="Y401" s="103"/>
      <c r="Z401" s="103"/>
      <c r="AA401" s="216"/>
      <c r="AB401" s="216"/>
      <c r="AC401" s="216"/>
      <c r="AD401" s="216"/>
      <c r="AE401" s="216"/>
      <c r="AF401" s="216"/>
      <c r="AG401" s="216"/>
      <c r="AH401" s="216"/>
      <c r="AI401" s="216"/>
      <c r="AJ401" s="216"/>
      <c r="AK401" s="216"/>
      <c r="AL401" s="216"/>
      <c r="AM401" s="216"/>
      <c r="AN401" s="216"/>
      <c r="AO401" s="216"/>
      <c r="AP401" s="216"/>
      <c r="AQ401" s="216"/>
      <c r="AR401" s="216"/>
      <c r="AS401" s="216"/>
      <c r="AT401" s="216"/>
      <c r="AU401" s="216"/>
      <c r="AV401" s="216"/>
      <c r="AW401" s="216"/>
      <c r="AX401" s="216"/>
      <c r="AY401" s="216"/>
      <c r="AZ401" s="216"/>
      <c r="BA401" s="216"/>
      <c r="BB401" s="216"/>
      <c r="BC401" s="216"/>
      <c r="BD401" s="216"/>
      <c r="BE401" s="216"/>
      <c r="BF401" s="216"/>
      <c r="BG401" s="216"/>
      <c r="BH401" s="216"/>
      <c r="BI401" s="216"/>
      <c r="BJ401" s="187"/>
      <c r="BK401" s="187"/>
      <c r="BL401" s="187"/>
      <c r="BM401" s="187"/>
      <c r="BN401" s="187"/>
      <c r="BO401" s="187"/>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c r="CY401"/>
      <c r="CZ401"/>
      <c r="DA401"/>
      <c r="DB401"/>
      <c r="DC401"/>
      <c r="DD401"/>
      <c r="DE401"/>
      <c r="DF401"/>
      <c r="DG401"/>
      <c r="DH401"/>
      <c r="DI401"/>
      <c r="DJ401"/>
      <c r="DK401"/>
      <c r="DL401"/>
      <c r="DM401"/>
      <c r="DN401"/>
      <c r="DO401"/>
      <c r="DP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c r="EX401"/>
      <c r="EY401"/>
      <c r="EZ401"/>
      <c r="FA401"/>
      <c r="FB401"/>
      <c r="FC401"/>
      <c r="FD401"/>
      <c r="FE401"/>
      <c r="FF401"/>
      <c r="FG401"/>
      <c r="FH401"/>
      <c r="FI401"/>
      <c r="FJ401"/>
      <c r="FK401"/>
      <c r="FL401"/>
      <c r="FM401"/>
      <c r="FN401"/>
      <c r="FO401"/>
      <c r="FP401"/>
      <c r="FQ401"/>
      <c r="FR401"/>
      <c r="FS401"/>
      <c r="FT401"/>
      <c r="FU401"/>
      <c r="FV401"/>
      <c r="FW401"/>
      <c r="FX401"/>
      <c r="FY401"/>
      <c r="FZ401"/>
      <c r="GA401"/>
      <c r="GB401"/>
      <c r="GC401"/>
      <c r="GD401"/>
      <c r="GE401"/>
      <c r="GF401"/>
      <c r="GG401"/>
      <c r="GH401"/>
      <c r="GI401"/>
      <c r="GJ401"/>
      <c r="GK401"/>
      <c r="GL401"/>
      <c r="GM401"/>
      <c r="GN401"/>
      <c r="GO401"/>
      <c r="GP401"/>
      <c r="GQ401"/>
      <c r="GR401"/>
      <c r="GS401"/>
      <c r="GT401"/>
      <c r="GU401"/>
      <c r="GV401"/>
      <c r="GW401"/>
      <c r="GX401"/>
      <c r="GY401"/>
      <c r="GZ401"/>
      <c r="HA401"/>
      <c r="HB401"/>
      <c r="HC401"/>
      <c r="HD401"/>
      <c r="HE401"/>
      <c r="HF401"/>
      <c r="HG401"/>
      <c r="HH401"/>
      <c r="HI401"/>
      <c r="HJ401"/>
      <c r="HK401"/>
      <c r="HL401"/>
      <c r="HM401"/>
      <c r="HN401"/>
      <c r="HO401"/>
      <c r="HP401"/>
      <c r="HQ401"/>
      <c r="HR401"/>
      <c r="HS401"/>
      <c r="HT401"/>
      <c r="HU401"/>
      <c r="HV401"/>
      <c r="HW401"/>
      <c r="HX401"/>
      <c r="HY401"/>
      <c r="HZ401"/>
      <c r="IA401"/>
      <c r="IB401"/>
      <c r="IC401"/>
      <c r="ID401"/>
      <c r="IE401"/>
      <c r="IF401"/>
      <c r="IG401"/>
      <c r="IH401"/>
      <c r="II401"/>
      <c r="IJ401"/>
      <c r="IK401"/>
      <c r="IL401"/>
      <c r="IM401"/>
      <c r="IN401"/>
      <c r="IO401"/>
      <c r="IP401"/>
      <c r="IQ401"/>
      <c r="IR401"/>
      <c r="IS401"/>
      <c r="IT401"/>
      <c r="IU401"/>
      <c r="IV401"/>
    </row>
    <row r="402" spans="1:256" s="5" customFormat="1" ht="12.75" customHeight="1" outlineLevel="2">
      <c r="A402" s="9"/>
      <c r="B402" s="9"/>
      <c r="C402" s="26"/>
      <c r="D402" s="682"/>
      <c r="E402" s="86">
        <v>7</v>
      </c>
      <c r="F402" s="27"/>
      <c r="G402" s="208"/>
      <c r="H402" s="150"/>
      <c r="I402" s="150"/>
      <c r="J402" s="150"/>
      <c r="K402" s="150"/>
      <c r="L402" s="150"/>
      <c r="M402" s="149"/>
      <c r="N402" s="68">
        <v>0</v>
      </c>
      <c r="O402" s="68">
        <v>0</v>
      </c>
      <c r="P402" s="68">
        <v>0</v>
      </c>
      <c r="Q402" s="68">
        <v>0</v>
      </c>
      <c r="R402" s="68"/>
      <c r="S402" s="103"/>
      <c r="T402" s="103"/>
      <c r="U402" s="103"/>
      <c r="V402" s="103"/>
      <c r="W402" s="103"/>
      <c r="X402" s="103"/>
      <c r="Y402" s="103"/>
      <c r="Z402" s="103"/>
      <c r="AA402" s="216"/>
      <c r="AB402" s="216"/>
      <c r="AC402" s="216"/>
      <c r="AD402" s="216"/>
      <c r="AE402" s="216"/>
      <c r="AF402" s="216"/>
      <c r="AG402" s="216"/>
      <c r="AH402" s="216"/>
      <c r="AI402" s="216"/>
      <c r="AJ402" s="216"/>
      <c r="AK402" s="216"/>
      <c r="AL402" s="216"/>
      <c r="AM402" s="216"/>
      <c r="AN402" s="216"/>
      <c r="AO402" s="216"/>
      <c r="AP402" s="216"/>
      <c r="AQ402" s="216"/>
      <c r="AR402" s="216"/>
      <c r="AS402" s="216"/>
      <c r="AT402" s="216"/>
      <c r="AU402" s="216"/>
      <c r="AV402" s="216"/>
      <c r="AW402" s="216"/>
      <c r="AX402" s="216"/>
      <c r="AY402" s="216"/>
      <c r="AZ402" s="216"/>
      <c r="BA402" s="216"/>
      <c r="BB402" s="216"/>
      <c r="BC402" s="216"/>
      <c r="BD402" s="216"/>
      <c r="BE402" s="216"/>
      <c r="BF402" s="216"/>
      <c r="BG402" s="216"/>
      <c r="BH402" s="216"/>
      <c r="BI402" s="216"/>
      <c r="BJ402" s="187"/>
      <c r="BK402" s="187"/>
      <c r="BL402" s="187"/>
      <c r="BM402" s="187"/>
      <c r="BN402" s="187"/>
      <c r="BO402" s="187"/>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c r="DC402"/>
      <c r="DD402"/>
      <c r="DE402"/>
      <c r="DF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c r="EX402"/>
      <c r="EY402"/>
      <c r="EZ402"/>
      <c r="FA402"/>
      <c r="FB402"/>
      <c r="FC402"/>
      <c r="FD402"/>
      <c r="FE402"/>
      <c r="FF402"/>
      <c r="FG402"/>
      <c r="FH402"/>
      <c r="FI402"/>
      <c r="FJ402"/>
      <c r="FK402"/>
      <c r="FL402"/>
      <c r="FM402"/>
      <c r="FN402"/>
      <c r="FO402"/>
      <c r="FP402"/>
      <c r="FQ402"/>
      <c r="FR402"/>
      <c r="FS402"/>
      <c r="FT402"/>
      <c r="FU402"/>
      <c r="FV402"/>
      <c r="FW402"/>
      <c r="FX402"/>
      <c r="FY402"/>
      <c r="FZ402"/>
      <c r="GA402"/>
      <c r="GB402"/>
      <c r="GC402"/>
      <c r="GD402"/>
      <c r="GE402"/>
      <c r="GF402"/>
      <c r="GG402"/>
      <c r="GH402"/>
      <c r="GI402"/>
      <c r="GJ402"/>
      <c r="GK402"/>
      <c r="GL402"/>
      <c r="GM402"/>
      <c r="GN402"/>
      <c r="GO402"/>
      <c r="GP402"/>
      <c r="GQ402"/>
      <c r="GR402"/>
      <c r="GS402"/>
      <c r="GT402"/>
      <c r="GU402"/>
      <c r="GV402"/>
      <c r="GW402"/>
      <c r="GX402"/>
      <c r="GY402"/>
      <c r="GZ402"/>
      <c r="HA402"/>
      <c r="HB402"/>
      <c r="HC402"/>
      <c r="HD402"/>
      <c r="HE402"/>
      <c r="HF402"/>
      <c r="HG402"/>
      <c r="HH402"/>
      <c r="HI402"/>
      <c r="HJ402"/>
      <c r="HK402"/>
      <c r="HL402"/>
      <c r="HM402"/>
      <c r="HN402"/>
      <c r="HO402"/>
      <c r="HP402"/>
      <c r="HQ402"/>
      <c r="HR402"/>
      <c r="HS402"/>
      <c r="HT402"/>
      <c r="HU402"/>
      <c r="HV402"/>
      <c r="HW402"/>
      <c r="HX402"/>
      <c r="HY402"/>
      <c r="HZ402"/>
      <c r="IA402"/>
      <c r="IB402"/>
      <c r="IC402"/>
      <c r="ID402"/>
      <c r="IE402"/>
      <c r="IF402"/>
      <c r="IG402"/>
      <c r="IH402"/>
      <c r="II402"/>
      <c r="IJ402"/>
      <c r="IK402"/>
      <c r="IL402"/>
      <c r="IM402"/>
      <c r="IN402"/>
      <c r="IO402"/>
      <c r="IP402"/>
      <c r="IQ402"/>
      <c r="IR402"/>
      <c r="IS402"/>
      <c r="IT402"/>
      <c r="IU402"/>
      <c r="IV402"/>
    </row>
    <row r="403" spans="1:256" s="5" customFormat="1" ht="12.75" customHeight="1" outlineLevel="2">
      <c r="A403" s="9"/>
      <c r="B403" s="9"/>
      <c r="C403" s="26"/>
      <c r="D403" s="682"/>
      <c r="E403" s="86">
        <v>8</v>
      </c>
      <c r="F403" s="27"/>
      <c r="G403" s="208"/>
      <c r="H403" s="150"/>
      <c r="I403" s="150"/>
      <c r="J403" s="150"/>
      <c r="K403" s="150"/>
      <c r="L403" s="150"/>
      <c r="M403" s="150"/>
      <c r="N403" s="149"/>
      <c r="O403" s="68">
        <v>0</v>
      </c>
      <c r="P403" s="68">
        <v>0</v>
      </c>
      <c r="Q403" s="68">
        <v>0</v>
      </c>
      <c r="R403" s="68"/>
      <c r="S403" s="103"/>
      <c r="T403" s="103"/>
      <c r="U403" s="103"/>
      <c r="V403" s="103"/>
      <c r="W403" s="103"/>
      <c r="X403" s="103"/>
      <c r="Y403" s="103"/>
      <c r="Z403" s="103"/>
      <c r="AA403" s="216"/>
      <c r="AB403" s="216"/>
      <c r="AC403" s="216"/>
      <c r="AD403" s="216"/>
      <c r="AE403" s="216"/>
      <c r="AF403" s="216"/>
      <c r="AG403" s="216"/>
      <c r="AH403" s="216"/>
      <c r="AI403" s="216"/>
      <c r="AJ403" s="216"/>
      <c r="AK403" s="216"/>
      <c r="AL403" s="216"/>
      <c r="AM403" s="216"/>
      <c r="AN403" s="216"/>
      <c r="AO403" s="216"/>
      <c r="AP403" s="216"/>
      <c r="AQ403" s="216"/>
      <c r="AR403" s="216"/>
      <c r="AS403" s="216"/>
      <c r="AT403" s="216"/>
      <c r="AU403" s="216"/>
      <c r="AV403" s="216"/>
      <c r="AW403" s="216"/>
      <c r="AX403" s="216"/>
      <c r="AY403" s="216"/>
      <c r="AZ403" s="216"/>
      <c r="BA403" s="216"/>
      <c r="BB403" s="216"/>
      <c r="BC403" s="216"/>
      <c r="BD403" s="216"/>
      <c r="BE403" s="216"/>
      <c r="BF403" s="216"/>
      <c r="BG403" s="216"/>
      <c r="BH403" s="216"/>
      <c r="BI403" s="216"/>
      <c r="BJ403" s="187"/>
      <c r="BK403" s="187"/>
      <c r="BL403" s="187"/>
      <c r="BM403" s="187"/>
      <c r="BN403" s="187"/>
      <c r="BO403" s="187"/>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c r="CU403"/>
      <c r="CV403"/>
      <c r="CW403"/>
      <c r="CX403"/>
      <c r="CY403"/>
      <c r="CZ403"/>
      <c r="DA403"/>
      <c r="DB403"/>
      <c r="DC403"/>
      <c r="DD403"/>
      <c r="DE403"/>
      <c r="DF403"/>
      <c r="DG403"/>
      <c r="DH403"/>
      <c r="DI403"/>
      <c r="DJ403"/>
      <c r="DK403"/>
      <c r="DL403"/>
      <c r="DM403"/>
      <c r="DN403"/>
      <c r="DO403"/>
      <c r="DP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c r="EX403"/>
      <c r="EY403"/>
      <c r="EZ403"/>
      <c r="FA403"/>
      <c r="FB403"/>
      <c r="FC403"/>
      <c r="FD403"/>
      <c r="FE403"/>
      <c r="FF403"/>
      <c r="FG403"/>
      <c r="FH403"/>
      <c r="FI403"/>
      <c r="FJ403"/>
      <c r="FK403"/>
      <c r="FL403"/>
      <c r="FM403"/>
      <c r="FN403"/>
      <c r="FO403"/>
      <c r="FP403"/>
      <c r="FQ403"/>
      <c r="FR403"/>
      <c r="FS403"/>
      <c r="FT403"/>
      <c r="FU403"/>
      <c r="FV403"/>
      <c r="FW403"/>
      <c r="FX403"/>
      <c r="FY403"/>
      <c r="FZ403"/>
      <c r="GA403"/>
      <c r="GB403"/>
      <c r="GC403"/>
      <c r="GD403"/>
      <c r="GE403"/>
      <c r="GF403"/>
      <c r="GG403"/>
      <c r="GH403"/>
      <c r="GI403"/>
      <c r="GJ403"/>
      <c r="GK403"/>
      <c r="GL403"/>
      <c r="GM403"/>
      <c r="GN403"/>
      <c r="GO403"/>
      <c r="GP403"/>
      <c r="GQ403"/>
      <c r="GR403"/>
      <c r="GS403"/>
      <c r="GT403"/>
      <c r="GU403"/>
      <c r="GV403"/>
      <c r="GW403"/>
      <c r="GX403"/>
      <c r="GY403"/>
      <c r="GZ403"/>
      <c r="HA403"/>
      <c r="HB403"/>
      <c r="HC403"/>
      <c r="HD403"/>
      <c r="HE403"/>
      <c r="HF403"/>
      <c r="HG403"/>
      <c r="HH403"/>
      <c r="HI403"/>
      <c r="HJ403"/>
      <c r="HK403"/>
      <c r="HL403"/>
      <c r="HM403"/>
      <c r="HN403"/>
      <c r="HO403"/>
      <c r="HP403"/>
      <c r="HQ403"/>
      <c r="HR403"/>
      <c r="HS403"/>
      <c r="HT403"/>
      <c r="HU403"/>
      <c r="HV403"/>
      <c r="HW403"/>
      <c r="HX403"/>
      <c r="HY403"/>
      <c r="HZ403"/>
      <c r="IA403"/>
      <c r="IB403"/>
      <c r="IC403"/>
      <c r="ID403"/>
      <c r="IE403"/>
      <c r="IF403"/>
      <c r="IG403"/>
      <c r="IH403"/>
      <c r="II403"/>
      <c r="IJ403"/>
      <c r="IK403"/>
      <c r="IL403"/>
      <c r="IM403"/>
      <c r="IN403"/>
      <c r="IO403"/>
      <c r="IP403"/>
      <c r="IQ403"/>
      <c r="IR403"/>
      <c r="IS403"/>
      <c r="IT403"/>
      <c r="IU403"/>
      <c r="IV403"/>
    </row>
    <row r="404" spans="1:256" s="5" customFormat="1" ht="12.75" customHeight="1" outlineLevel="2">
      <c r="A404" s="9"/>
      <c r="B404" s="9"/>
      <c r="C404" s="26"/>
      <c r="D404" s="682"/>
      <c r="E404" s="86">
        <v>9</v>
      </c>
      <c r="F404" s="27"/>
      <c r="G404" s="208"/>
      <c r="H404" s="150"/>
      <c r="I404" s="150"/>
      <c r="J404" s="150"/>
      <c r="K404" s="150"/>
      <c r="L404" s="150"/>
      <c r="M404" s="150"/>
      <c r="N404" s="150"/>
      <c r="O404" s="149"/>
      <c r="P404" s="68">
        <v>0</v>
      </c>
      <c r="Q404" s="68">
        <v>0</v>
      </c>
      <c r="R404" s="68"/>
      <c r="S404" s="103"/>
      <c r="T404" s="103"/>
      <c r="U404" s="103"/>
      <c r="V404" s="103"/>
      <c r="W404" s="103"/>
      <c r="X404" s="103"/>
      <c r="Y404" s="103"/>
      <c r="Z404" s="103"/>
      <c r="AA404" s="216"/>
      <c r="AB404" s="216"/>
      <c r="AC404" s="216"/>
      <c r="AD404" s="216"/>
      <c r="AE404" s="216"/>
      <c r="AF404" s="216"/>
      <c r="AG404" s="216"/>
      <c r="AH404" s="216"/>
      <c r="AI404" s="216"/>
      <c r="AJ404" s="216"/>
      <c r="AK404" s="216"/>
      <c r="AL404" s="216"/>
      <c r="AM404" s="216"/>
      <c r="AN404" s="216"/>
      <c r="AO404" s="216"/>
      <c r="AP404" s="216"/>
      <c r="AQ404" s="216"/>
      <c r="AR404" s="216"/>
      <c r="AS404" s="216"/>
      <c r="AT404" s="216"/>
      <c r="AU404" s="216"/>
      <c r="AV404" s="216"/>
      <c r="AW404" s="216"/>
      <c r="AX404" s="216"/>
      <c r="AY404" s="216"/>
      <c r="AZ404" s="216"/>
      <c r="BA404" s="216"/>
      <c r="BB404" s="216"/>
      <c r="BC404" s="216"/>
      <c r="BD404" s="216"/>
      <c r="BE404" s="216"/>
      <c r="BF404" s="216"/>
      <c r="BG404" s="216"/>
      <c r="BH404" s="216"/>
      <c r="BI404" s="216"/>
      <c r="BJ404" s="187"/>
      <c r="BK404" s="187"/>
      <c r="BL404" s="187"/>
      <c r="BM404" s="187"/>
      <c r="BN404" s="187"/>
      <c r="BO404" s="187"/>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c r="CU404"/>
      <c r="CV404"/>
      <c r="CW404"/>
      <c r="CX404"/>
      <c r="CY404"/>
      <c r="CZ404"/>
      <c r="DA404"/>
      <c r="DB404"/>
      <c r="DC404"/>
      <c r="DD404"/>
      <c r="DE404"/>
      <c r="DF404"/>
      <c r="DG404"/>
      <c r="DH404"/>
      <c r="DI404"/>
      <c r="DJ404"/>
      <c r="DK404"/>
      <c r="DL404"/>
      <c r="DM404"/>
      <c r="DN404"/>
      <c r="DO404"/>
      <c r="DP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c r="EX404"/>
      <c r="EY404"/>
      <c r="EZ404"/>
      <c r="FA404"/>
      <c r="FB404"/>
      <c r="FC404"/>
      <c r="FD404"/>
      <c r="FE404"/>
      <c r="FF404"/>
      <c r="FG404"/>
      <c r="FH404"/>
      <c r="FI404"/>
      <c r="FJ404"/>
      <c r="FK404"/>
      <c r="FL404"/>
      <c r="FM404"/>
      <c r="FN404"/>
      <c r="FO404"/>
      <c r="FP404"/>
      <c r="FQ404"/>
      <c r="FR404"/>
      <c r="FS404"/>
      <c r="FT404"/>
      <c r="FU404"/>
      <c r="FV404"/>
      <c r="FW404"/>
      <c r="FX404"/>
      <c r="FY404"/>
      <c r="FZ404"/>
      <c r="GA404"/>
      <c r="GB404"/>
      <c r="GC404"/>
      <c r="GD404"/>
      <c r="GE404"/>
      <c r="GF404"/>
      <c r="GG404"/>
      <c r="GH404"/>
      <c r="GI404"/>
      <c r="GJ404"/>
      <c r="GK404"/>
      <c r="GL404"/>
      <c r="GM404"/>
      <c r="GN404"/>
      <c r="GO404"/>
      <c r="GP404"/>
      <c r="GQ404"/>
      <c r="GR404"/>
      <c r="GS404"/>
      <c r="GT404"/>
      <c r="GU404"/>
      <c r="GV404"/>
      <c r="GW404"/>
      <c r="GX404"/>
      <c r="GY404"/>
      <c r="GZ404"/>
      <c r="HA404"/>
      <c r="HB404"/>
      <c r="HC404"/>
      <c r="HD404"/>
      <c r="HE404"/>
      <c r="HF404"/>
      <c r="HG404"/>
      <c r="HH404"/>
      <c r="HI404"/>
      <c r="HJ404"/>
      <c r="HK404"/>
      <c r="HL404"/>
      <c r="HM404"/>
      <c r="HN404"/>
      <c r="HO404"/>
      <c r="HP404"/>
      <c r="HQ404"/>
      <c r="HR404"/>
      <c r="HS404"/>
      <c r="HT404"/>
      <c r="HU404"/>
      <c r="HV404"/>
      <c r="HW404"/>
      <c r="HX404"/>
      <c r="HY404"/>
      <c r="HZ404"/>
      <c r="IA404"/>
      <c r="IB404"/>
      <c r="IC404"/>
      <c r="ID404"/>
      <c r="IE404"/>
      <c r="IF404"/>
      <c r="IG404"/>
      <c r="IH404"/>
      <c r="II404"/>
      <c r="IJ404"/>
      <c r="IK404"/>
      <c r="IL404"/>
      <c r="IM404"/>
      <c r="IN404"/>
      <c r="IO404"/>
      <c r="IP404"/>
      <c r="IQ404"/>
      <c r="IR404"/>
      <c r="IS404"/>
      <c r="IT404"/>
      <c r="IU404"/>
      <c r="IV404"/>
    </row>
    <row r="405" spans="1:256" s="5" customFormat="1" ht="12.75" customHeight="1" outlineLevel="2">
      <c r="A405" s="9"/>
      <c r="B405" s="9"/>
      <c r="C405" s="26"/>
      <c r="D405" s="682"/>
      <c r="E405" s="86">
        <v>10</v>
      </c>
      <c r="F405" s="27"/>
      <c r="G405" s="208"/>
      <c r="H405" s="150"/>
      <c r="I405" s="150"/>
      <c r="J405" s="150"/>
      <c r="K405" s="150"/>
      <c r="L405" s="150"/>
      <c r="M405" s="150"/>
      <c r="N405" s="150"/>
      <c r="O405" s="150"/>
      <c r="P405" s="149"/>
      <c r="Q405" s="68">
        <v>0</v>
      </c>
      <c r="R405" s="68"/>
      <c r="S405" s="103"/>
      <c r="T405" s="103"/>
      <c r="U405" s="103"/>
      <c r="V405" s="103"/>
      <c r="W405" s="103"/>
      <c r="X405" s="103"/>
      <c r="Y405" s="103"/>
      <c r="Z405" s="103"/>
      <c r="AA405" s="216"/>
      <c r="AB405" s="216"/>
      <c r="AC405" s="216"/>
      <c r="AD405" s="216"/>
      <c r="AE405" s="216"/>
      <c r="AF405" s="216"/>
      <c r="AG405" s="216"/>
      <c r="AH405" s="216"/>
      <c r="AI405" s="216"/>
      <c r="AJ405" s="216"/>
      <c r="AK405" s="216"/>
      <c r="AL405" s="216"/>
      <c r="AM405" s="216"/>
      <c r="AN405" s="216"/>
      <c r="AO405" s="216"/>
      <c r="AP405" s="216"/>
      <c r="AQ405" s="216"/>
      <c r="AR405" s="216"/>
      <c r="AS405" s="216"/>
      <c r="AT405" s="216"/>
      <c r="AU405" s="216"/>
      <c r="AV405" s="216"/>
      <c r="AW405" s="216"/>
      <c r="AX405" s="216"/>
      <c r="AY405" s="216"/>
      <c r="AZ405" s="216"/>
      <c r="BA405" s="216"/>
      <c r="BB405" s="216"/>
      <c r="BC405" s="216"/>
      <c r="BD405" s="216"/>
      <c r="BE405" s="216"/>
      <c r="BF405" s="216"/>
      <c r="BG405" s="216"/>
      <c r="BH405" s="216"/>
      <c r="BI405" s="216"/>
      <c r="BJ405" s="187"/>
      <c r="BK405" s="187"/>
      <c r="BL405" s="187"/>
      <c r="BM405" s="187"/>
      <c r="BN405" s="187"/>
      <c r="BO405" s="187"/>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c r="CU405"/>
      <c r="CV405"/>
      <c r="CW405"/>
      <c r="CX405"/>
      <c r="CY405"/>
      <c r="CZ405"/>
      <c r="DA405"/>
      <c r="DB405"/>
      <c r="DC405"/>
      <c r="DD405"/>
      <c r="DE405"/>
      <c r="DF405"/>
      <c r="DG405"/>
      <c r="DH405"/>
      <c r="DI405"/>
      <c r="DJ405"/>
      <c r="DK405"/>
      <c r="DL405"/>
      <c r="DM405"/>
      <c r="DN405"/>
      <c r="DO405"/>
      <c r="DP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c r="EX405"/>
      <c r="EY405"/>
      <c r="EZ405"/>
      <c r="FA405"/>
      <c r="FB405"/>
      <c r="FC405"/>
      <c r="FD405"/>
      <c r="FE405"/>
      <c r="FF405"/>
      <c r="FG405"/>
      <c r="FH405"/>
      <c r="FI405"/>
      <c r="FJ405"/>
      <c r="FK405"/>
      <c r="FL405"/>
      <c r="FM405"/>
      <c r="FN405"/>
      <c r="FO405"/>
      <c r="FP405"/>
      <c r="FQ405"/>
      <c r="FR405"/>
      <c r="FS405"/>
      <c r="FT405"/>
      <c r="FU405"/>
      <c r="FV405"/>
      <c r="FW405"/>
      <c r="FX405"/>
      <c r="FY405"/>
      <c r="FZ405"/>
      <c r="GA405"/>
      <c r="GB405"/>
      <c r="GC405"/>
      <c r="GD405"/>
      <c r="GE405"/>
      <c r="GF405"/>
      <c r="GG405"/>
      <c r="GH405"/>
      <c r="GI405"/>
      <c r="GJ405"/>
      <c r="GK405"/>
      <c r="GL405"/>
      <c r="GM405"/>
      <c r="GN405"/>
      <c r="GO405"/>
      <c r="GP405"/>
      <c r="GQ405"/>
      <c r="GR405"/>
      <c r="GS405"/>
      <c r="GT405"/>
      <c r="GU405"/>
      <c r="GV405"/>
      <c r="GW405"/>
      <c r="GX405"/>
      <c r="GY405"/>
      <c r="GZ405"/>
      <c r="HA405"/>
      <c r="HB405"/>
      <c r="HC405"/>
      <c r="HD405"/>
      <c r="HE405"/>
      <c r="HF405"/>
      <c r="HG405"/>
      <c r="HH405"/>
      <c r="HI405"/>
      <c r="HJ405"/>
      <c r="HK405"/>
      <c r="HL405"/>
      <c r="HM405"/>
      <c r="HN405"/>
      <c r="HO405"/>
      <c r="HP405"/>
      <c r="HQ405"/>
      <c r="HR405"/>
      <c r="HS405"/>
      <c r="HT405"/>
      <c r="HU405"/>
      <c r="HV405"/>
      <c r="HW405"/>
      <c r="HX405"/>
      <c r="HY405"/>
      <c r="HZ405"/>
      <c r="IA405"/>
      <c r="IB405"/>
      <c r="IC405"/>
      <c r="ID405"/>
      <c r="IE405"/>
      <c r="IF405"/>
      <c r="IG405"/>
      <c r="IH405"/>
      <c r="II405"/>
      <c r="IJ405"/>
      <c r="IK405"/>
      <c r="IL405"/>
      <c r="IM405"/>
      <c r="IN405"/>
      <c r="IO405"/>
      <c r="IP405"/>
      <c r="IQ405"/>
      <c r="IR405"/>
      <c r="IS405"/>
      <c r="IT405"/>
      <c r="IU405"/>
      <c r="IV405"/>
    </row>
    <row r="406" spans="1:256" s="5" customFormat="1" ht="12.75" customHeight="1" outlineLevel="2">
      <c r="A406" s="9"/>
      <c r="B406" s="9"/>
      <c r="C406" s="26"/>
      <c r="D406" s="682"/>
      <c r="E406" s="87">
        <v>11</v>
      </c>
      <c r="F406" s="27"/>
      <c r="G406" s="208"/>
      <c r="H406" s="150"/>
      <c r="I406" s="150"/>
      <c r="J406" s="150"/>
      <c r="K406" s="150"/>
      <c r="L406" s="150"/>
      <c r="M406" s="150"/>
      <c r="N406" s="150"/>
      <c r="O406" s="150"/>
      <c r="P406" s="189"/>
      <c r="Q406" s="149"/>
      <c r="R406" s="68"/>
      <c r="S406" s="103"/>
      <c r="T406" s="103"/>
      <c r="U406" s="103"/>
      <c r="V406" s="103"/>
      <c r="W406" s="103"/>
      <c r="X406" s="103"/>
      <c r="Y406" s="103"/>
      <c r="Z406" s="103"/>
      <c r="AA406" s="216"/>
      <c r="AB406" s="216"/>
      <c r="AC406" s="216"/>
      <c r="AD406" s="216"/>
      <c r="AE406" s="216"/>
      <c r="AF406" s="216"/>
      <c r="AG406" s="216"/>
      <c r="AH406" s="216"/>
      <c r="AI406" s="216"/>
      <c r="AJ406" s="216"/>
      <c r="AK406" s="216"/>
      <c r="AL406" s="216"/>
      <c r="AM406" s="216"/>
      <c r="AN406" s="216"/>
      <c r="AO406" s="216"/>
      <c r="AP406" s="216"/>
      <c r="AQ406" s="216"/>
      <c r="AR406" s="216"/>
      <c r="AS406" s="216"/>
      <c r="AT406" s="216"/>
      <c r="AU406" s="216"/>
      <c r="AV406" s="216"/>
      <c r="AW406" s="216"/>
      <c r="AX406" s="216"/>
      <c r="AY406" s="216"/>
      <c r="AZ406" s="216"/>
      <c r="BA406" s="216"/>
      <c r="BB406" s="216"/>
      <c r="BC406" s="216"/>
      <c r="BD406" s="216"/>
      <c r="BE406" s="216"/>
      <c r="BF406" s="216"/>
      <c r="BG406" s="216"/>
      <c r="BH406" s="216"/>
      <c r="BI406" s="216"/>
      <c r="BJ406" s="187"/>
      <c r="BK406" s="187"/>
      <c r="BL406" s="187"/>
      <c r="BM406" s="187"/>
      <c r="BN406" s="187"/>
      <c r="BO406" s="187"/>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c r="CY406"/>
      <c r="CZ406"/>
      <c r="DA406"/>
      <c r="DB406"/>
      <c r="DC406"/>
      <c r="DD406"/>
      <c r="DE406"/>
      <c r="DF406"/>
      <c r="DG406"/>
      <c r="DH406"/>
      <c r="DI406"/>
      <c r="DJ406"/>
      <c r="DK406"/>
      <c r="DL406"/>
      <c r="DM406"/>
      <c r="DN406"/>
      <c r="DO406"/>
      <c r="DP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c r="EX406"/>
      <c r="EY406"/>
      <c r="EZ406"/>
      <c r="FA406"/>
      <c r="FB406"/>
      <c r="FC406"/>
      <c r="FD406"/>
      <c r="FE406"/>
      <c r="FF406"/>
      <c r="FG406"/>
      <c r="FH406"/>
      <c r="FI406"/>
      <c r="FJ406"/>
      <c r="FK406"/>
      <c r="FL406"/>
      <c r="FM406"/>
      <c r="FN406"/>
      <c r="FO406"/>
      <c r="FP406"/>
      <c r="FQ406"/>
      <c r="FR406"/>
      <c r="FS406"/>
      <c r="FT406"/>
      <c r="FU406"/>
      <c r="FV406"/>
      <c r="FW406"/>
      <c r="FX406"/>
      <c r="FY406"/>
      <c r="FZ406"/>
      <c r="GA406"/>
      <c r="GB406"/>
      <c r="GC406"/>
      <c r="GD406"/>
      <c r="GE406"/>
      <c r="GF406"/>
      <c r="GG406"/>
      <c r="GH406"/>
      <c r="GI406"/>
      <c r="GJ406"/>
      <c r="GK406"/>
      <c r="GL406"/>
      <c r="GM406"/>
      <c r="GN406"/>
      <c r="GO406"/>
      <c r="GP406"/>
      <c r="GQ406"/>
      <c r="GR406"/>
      <c r="GS406"/>
      <c r="GT406"/>
      <c r="GU406"/>
      <c r="GV406"/>
      <c r="GW406"/>
      <c r="GX406"/>
      <c r="GY406"/>
      <c r="GZ406"/>
      <c r="HA406"/>
      <c r="HB406"/>
      <c r="HC406"/>
      <c r="HD406"/>
      <c r="HE406"/>
      <c r="HF406"/>
      <c r="HG406"/>
      <c r="HH406"/>
      <c r="HI406"/>
      <c r="HJ406"/>
      <c r="HK406"/>
      <c r="HL406"/>
      <c r="HM406"/>
      <c r="HN406"/>
      <c r="HO406"/>
      <c r="HP406"/>
      <c r="HQ406"/>
      <c r="HR406"/>
      <c r="HS406"/>
      <c r="HT406"/>
      <c r="HU406"/>
      <c r="HV406"/>
      <c r="HW406"/>
      <c r="HX406"/>
      <c r="HY406"/>
      <c r="HZ406"/>
      <c r="IA406"/>
      <c r="IB406"/>
      <c r="IC406"/>
      <c r="ID406"/>
      <c r="IE406"/>
      <c r="IF406"/>
      <c r="IG406"/>
      <c r="IH406"/>
      <c r="II406"/>
      <c r="IJ406"/>
      <c r="IK406"/>
      <c r="IL406"/>
      <c r="IM406"/>
      <c r="IN406"/>
      <c r="IO406"/>
      <c r="IP406"/>
      <c r="IQ406"/>
      <c r="IR406"/>
      <c r="IS406"/>
      <c r="IT406"/>
      <c r="IU406"/>
      <c r="IV406"/>
    </row>
    <row r="407" spans="1:256" s="5" customFormat="1" outlineLevel="1">
      <c r="A407" s="9"/>
      <c r="B407" s="9"/>
      <c r="C407" s="26">
        <v>0</v>
      </c>
      <c r="D407" s="9"/>
      <c r="E407" s="9"/>
      <c r="F407" s="23"/>
      <c r="G407" s="209">
        <v>0</v>
      </c>
      <c r="H407" s="166">
        <v>0</v>
      </c>
      <c r="I407" s="166">
        <v>0</v>
      </c>
      <c r="J407" s="166">
        <v>0</v>
      </c>
      <c r="K407" s="166">
        <v>0</v>
      </c>
      <c r="L407" s="166">
        <v>0</v>
      </c>
      <c r="M407" s="166">
        <v>0</v>
      </c>
      <c r="N407" s="166">
        <v>0</v>
      </c>
      <c r="O407" s="166">
        <v>0</v>
      </c>
      <c r="P407" s="166">
        <v>0</v>
      </c>
      <c r="Q407" s="166">
        <v>0</v>
      </c>
      <c r="R407" s="64"/>
      <c r="S407" s="102"/>
      <c r="T407" s="102"/>
      <c r="U407" s="102"/>
      <c r="V407" s="102"/>
      <c r="W407" s="102"/>
      <c r="X407" s="102"/>
      <c r="Y407" s="102"/>
      <c r="Z407" s="102"/>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187"/>
      <c r="BK407" s="187"/>
      <c r="BL407" s="187"/>
      <c r="BM407" s="187"/>
      <c r="BN407" s="187"/>
      <c r="BO407" s="187"/>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I407"/>
      <c r="DJ407"/>
      <c r="DK407"/>
      <c r="DL407"/>
      <c r="DM407"/>
      <c r="DN407"/>
      <c r="DO407"/>
      <c r="DP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c r="EX407"/>
      <c r="EY407"/>
      <c r="EZ407"/>
      <c r="FA407"/>
      <c r="FB407"/>
      <c r="FC407"/>
      <c r="FD407"/>
      <c r="FE407"/>
      <c r="FF407"/>
      <c r="FG407"/>
      <c r="FH407"/>
      <c r="FI407"/>
      <c r="FJ407"/>
      <c r="FK407"/>
      <c r="FL407"/>
      <c r="FM407"/>
      <c r="FN407"/>
      <c r="FO407"/>
      <c r="FP407"/>
      <c r="FQ407"/>
      <c r="FR407"/>
      <c r="FS407"/>
      <c r="FT407"/>
      <c r="FU407"/>
      <c r="FV407"/>
      <c r="FW407"/>
      <c r="FX407"/>
      <c r="FY407"/>
      <c r="FZ407"/>
      <c r="GA407"/>
      <c r="GB407"/>
      <c r="GC407"/>
      <c r="GD407"/>
      <c r="GE407"/>
      <c r="GF407"/>
      <c r="GG407"/>
      <c r="GH407"/>
      <c r="GI407"/>
      <c r="GJ407"/>
      <c r="GK407"/>
      <c r="GL407"/>
      <c r="GM407"/>
      <c r="GN407"/>
      <c r="GO407"/>
      <c r="GP407"/>
      <c r="GQ407"/>
      <c r="GR407"/>
      <c r="GS407"/>
      <c r="GT407"/>
      <c r="GU407"/>
      <c r="GV407"/>
      <c r="GW407"/>
      <c r="GX407"/>
      <c r="GY407"/>
      <c r="GZ407"/>
      <c r="HA407"/>
      <c r="HB407"/>
      <c r="HC407"/>
      <c r="HD407"/>
      <c r="HE407"/>
      <c r="HF407"/>
      <c r="HG407"/>
      <c r="HH407"/>
      <c r="HI407"/>
      <c r="HJ407"/>
      <c r="HK407"/>
      <c r="HL407"/>
      <c r="HM407"/>
      <c r="HN407"/>
      <c r="HO407"/>
      <c r="HP407"/>
      <c r="HQ407"/>
      <c r="HR407"/>
      <c r="HS407"/>
      <c r="HT407"/>
      <c r="HU407"/>
      <c r="HV407"/>
      <c r="HW407"/>
      <c r="HX407"/>
      <c r="HY407"/>
      <c r="HZ407"/>
      <c r="IA407"/>
      <c r="IB407"/>
      <c r="IC407"/>
      <c r="ID407"/>
      <c r="IE407"/>
      <c r="IF407"/>
      <c r="IG407"/>
      <c r="IH407"/>
      <c r="II407"/>
      <c r="IJ407"/>
      <c r="IK407"/>
      <c r="IL407"/>
      <c r="IM407"/>
      <c r="IN407"/>
      <c r="IO407"/>
      <c r="IP407"/>
      <c r="IQ407"/>
      <c r="IR407"/>
      <c r="IS407"/>
      <c r="IT407"/>
      <c r="IU407"/>
      <c r="IV407"/>
    </row>
    <row r="408" spans="1:256" s="5" customFormat="1" ht="12.75" customHeight="1" outlineLevel="2">
      <c r="A408" s="9"/>
      <c r="B408" s="188">
        <v>0</v>
      </c>
      <c r="C408" s="33"/>
      <c r="D408" s="34" t="s">
        <v>67</v>
      </c>
      <c r="E408" s="33"/>
      <c r="F408" s="35"/>
      <c r="G408" s="205">
        <v>0</v>
      </c>
      <c r="H408" s="67">
        <v>0</v>
      </c>
      <c r="I408" s="67">
        <v>0</v>
      </c>
      <c r="J408" s="67">
        <v>0</v>
      </c>
      <c r="K408" s="67">
        <v>0</v>
      </c>
      <c r="L408" s="67">
        <v>0</v>
      </c>
      <c r="M408" s="67">
        <v>0</v>
      </c>
      <c r="N408" s="67">
        <v>0</v>
      </c>
      <c r="O408" s="67">
        <v>0</v>
      </c>
      <c r="P408" s="67">
        <v>0</v>
      </c>
      <c r="Q408" s="67">
        <v>0</v>
      </c>
      <c r="R408" s="67"/>
      <c r="S408" s="103"/>
      <c r="T408" s="103"/>
      <c r="U408" s="103"/>
      <c r="V408" s="103"/>
      <c r="W408" s="103"/>
      <c r="X408" s="103"/>
      <c r="Y408" s="103"/>
      <c r="Z408" s="103"/>
      <c r="AA408" s="216"/>
      <c r="AB408" s="216"/>
      <c r="AC408" s="216"/>
      <c r="AD408" s="216"/>
      <c r="AE408" s="216"/>
      <c r="AF408" s="216"/>
      <c r="AG408" s="216"/>
      <c r="AH408" s="216"/>
      <c r="AI408" s="216"/>
      <c r="AJ408" s="216"/>
      <c r="AK408" s="216"/>
      <c r="AL408" s="216"/>
      <c r="AM408" s="216"/>
      <c r="AN408" s="216"/>
      <c r="AO408" s="216"/>
      <c r="AP408" s="216"/>
      <c r="AQ408" s="216"/>
      <c r="AR408" s="216"/>
      <c r="AS408" s="216"/>
      <c r="AT408" s="216"/>
      <c r="AU408" s="216"/>
      <c r="AV408" s="216"/>
      <c r="AW408" s="216"/>
      <c r="AX408" s="216"/>
      <c r="AY408" s="216"/>
      <c r="AZ408" s="216"/>
      <c r="BA408" s="216"/>
      <c r="BB408" s="216"/>
      <c r="BC408" s="216"/>
      <c r="BD408" s="216"/>
      <c r="BE408" s="216"/>
      <c r="BF408" s="216"/>
      <c r="BG408" s="216"/>
      <c r="BH408" s="216"/>
      <c r="BI408" s="216"/>
      <c r="BJ408" s="187"/>
      <c r="BK408" s="187"/>
      <c r="BL408" s="187"/>
      <c r="BM408" s="187"/>
      <c r="BN408" s="187"/>
      <c r="BO408" s="187"/>
      <c r="BP408"/>
      <c r="BQ408"/>
      <c r="BR408"/>
      <c r="BS408"/>
      <c r="BT408"/>
      <c r="BU408"/>
      <c r="BV408"/>
      <c r="BW408"/>
      <c r="BX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I408"/>
      <c r="DJ408"/>
      <c r="DK408"/>
      <c r="DL408"/>
      <c r="DM408"/>
      <c r="DN408"/>
      <c r="DO408"/>
      <c r="DP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c r="EX408"/>
      <c r="EY408"/>
      <c r="EZ408"/>
      <c r="FA408"/>
      <c r="FB408"/>
      <c r="FC408"/>
      <c r="FD408"/>
      <c r="FE408"/>
      <c r="FF408"/>
      <c r="FG408"/>
      <c r="FH408"/>
      <c r="FI408"/>
      <c r="FJ408"/>
      <c r="FK408"/>
      <c r="FL408"/>
      <c r="FM408"/>
      <c r="FN408"/>
      <c r="FO408"/>
      <c r="FP408"/>
      <c r="FQ408"/>
      <c r="FR408"/>
      <c r="FS408"/>
      <c r="FT408"/>
      <c r="FU408"/>
      <c r="FV408"/>
      <c r="FW408"/>
      <c r="FX408"/>
      <c r="FY408"/>
      <c r="FZ408"/>
      <c r="GA408"/>
      <c r="GB408"/>
      <c r="GC408"/>
      <c r="GD408"/>
      <c r="GE408"/>
      <c r="GF408"/>
      <c r="GG408"/>
      <c r="GH408"/>
      <c r="GI408"/>
      <c r="GJ408"/>
      <c r="GK408"/>
      <c r="GL408"/>
      <c r="GM408"/>
      <c r="GN408"/>
      <c r="GO408"/>
      <c r="GP408"/>
      <c r="GQ408"/>
      <c r="GR408"/>
      <c r="GS408"/>
      <c r="GT408"/>
      <c r="GU408"/>
      <c r="GV408"/>
      <c r="GW408"/>
      <c r="GX408"/>
      <c r="GY408"/>
      <c r="GZ408"/>
      <c r="HA408"/>
      <c r="HB408"/>
      <c r="HC408"/>
      <c r="HD408"/>
      <c r="HE408"/>
      <c r="HF408"/>
      <c r="HG408"/>
      <c r="HH408"/>
      <c r="HI408"/>
      <c r="HJ408"/>
      <c r="HK408"/>
      <c r="HL408"/>
      <c r="HM408"/>
      <c r="HN408"/>
      <c r="HO408"/>
      <c r="HP408"/>
      <c r="HQ408"/>
      <c r="HR408"/>
      <c r="HS408"/>
      <c r="HT408"/>
      <c r="HU408"/>
      <c r="HV408"/>
      <c r="HW408"/>
      <c r="HX408"/>
      <c r="HY408"/>
      <c r="HZ408"/>
      <c r="IA408"/>
      <c r="IB408"/>
      <c r="IC408"/>
      <c r="ID408"/>
      <c r="IE408"/>
      <c r="IF408"/>
      <c r="IG408"/>
      <c r="IH408"/>
      <c r="II408"/>
      <c r="IJ408"/>
      <c r="IK408"/>
      <c r="IL408"/>
      <c r="IM408"/>
      <c r="IN408"/>
      <c r="IO408"/>
      <c r="IP408"/>
      <c r="IQ408"/>
      <c r="IR408"/>
      <c r="IS408"/>
      <c r="IT408"/>
      <c r="IU408"/>
      <c r="IV408"/>
    </row>
    <row r="409" spans="1:256" s="5" customFormat="1" ht="12.75" customHeight="1" outlineLevel="2">
      <c r="A409" s="9"/>
      <c r="B409" s="9"/>
      <c r="C409" s="26"/>
      <c r="D409" s="681" t="s">
        <v>84</v>
      </c>
      <c r="E409" s="86">
        <v>0</v>
      </c>
      <c r="F409" s="27"/>
      <c r="G409" s="206"/>
      <c r="H409" s="68"/>
      <c r="I409" s="68"/>
      <c r="J409" s="68"/>
      <c r="K409" s="68"/>
      <c r="L409" s="68"/>
      <c r="M409" s="68"/>
      <c r="N409" s="68"/>
      <c r="O409" s="68"/>
      <c r="P409" s="68"/>
      <c r="Q409" s="68"/>
      <c r="R409" s="68"/>
      <c r="S409" s="103"/>
      <c r="T409" s="103"/>
      <c r="U409" s="103"/>
      <c r="V409" s="103"/>
      <c r="W409" s="103"/>
      <c r="X409" s="103"/>
      <c r="Y409" s="103"/>
      <c r="Z409" s="103"/>
      <c r="AA409" s="216"/>
      <c r="AB409" s="216"/>
      <c r="AC409" s="216"/>
      <c r="AD409" s="216"/>
      <c r="AE409" s="216"/>
      <c r="AF409" s="216"/>
      <c r="AG409" s="216"/>
      <c r="AH409" s="216"/>
      <c r="AI409" s="216"/>
      <c r="AJ409" s="216"/>
      <c r="AK409" s="216"/>
      <c r="AL409" s="216"/>
      <c r="AM409" s="216"/>
      <c r="AN409" s="216"/>
      <c r="AO409" s="216"/>
      <c r="AP409" s="216"/>
      <c r="AQ409" s="216"/>
      <c r="AR409" s="216"/>
      <c r="AS409" s="216"/>
      <c r="AT409" s="216"/>
      <c r="AU409" s="216"/>
      <c r="AV409" s="216"/>
      <c r="AW409" s="216"/>
      <c r="AX409" s="216"/>
      <c r="AY409" s="216"/>
      <c r="AZ409" s="216"/>
      <c r="BA409" s="216"/>
      <c r="BB409" s="216"/>
      <c r="BC409" s="216"/>
      <c r="BD409" s="216"/>
      <c r="BE409" s="216"/>
      <c r="BF409" s="216"/>
      <c r="BG409" s="216"/>
      <c r="BH409" s="216"/>
      <c r="BI409" s="216"/>
      <c r="BJ409" s="187"/>
      <c r="BK409" s="187"/>
      <c r="BL409" s="187"/>
      <c r="BM409" s="187"/>
      <c r="BN409" s="187"/>
      <c r="BO409" s="187"/>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c r="CU409"/>
      <c r="CV409"/>
      <c r="CW409"/>
      <c r="CX409"/>
      <c r="CY409"/>
      <c r="CZ409"/>
      <c r="DA409"/>
      <c r="DB409"/>
      <c r="DC409"/>
      <c r="DD409"/>
      <c r="DE409"/>
      <c r="DF409"/>
      <c r="DG409"/>
      <c r="DH409"/>
      <c r="DI409"/>
      <c r="DJ409"/>
      <c r="DK409"/>
      <c r="DL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c r="EX409"/>
      <c r="EY409"/>
      <c r="EZ409"/>
      <c r="FA409"/>
      <c r="FB409"/>
      <c r="FC409"/>
      <c r="FD409"/>
      <c r="FE409"/>
      <c r="FF409"/>
      <c r="FG409"/>
      <c r="FH409"/>
      <c r="FI409"/>
      <c r="FJ409"/>
      <c r="FK409"/>
      <c r="FL409"/>
      <c r="FM409"/>
      <c r="FN409"/>
      <c r="FO409"/>
      <c r="FP409"/>
      <c r="FQ409"/>
      <c r="FR409"/>
      <c r="FS409"/>
      <c r="FT409"/>
      <c r="FU409"/>
      <c r="FV409"/>
      <c r="FW409"/>
      <c r="FX409"/>
      <c r="FY409"/>
      <c r="FZ409"/>
      <c r="GA409"/>
      <c r="GB409"/>
      <c r="GC409"/>
      <c r="GD409"/>
      <c r="GE409"/>
      <c r="GF409"/>
      <c r="GG409"/>
      <c r="GH409"/>
      <c r="GI409"/>
      <c r="GJ409"/>
      <c r="GK409"/>
      <c r="GL409"/>
      <c r="GM409"/>
      <c r="GN409"/>
      <c r="GO409"/>
      <c r="GP409"/>
      <c r="GQ409"/>
      <c r="GR409"/>
      <c r="GS409"/>
      <c r="GT409"/>
      <c r="GU409"/>
      <c r="GV409"/>
      <c r="GW409"/>
      <c r="GX409"/>
      <c r="GY409"/>
      <c r="GZ409"/>
      <c r="HA409"/>
      <c r="HB409"/>
      <c r="HC409"/>
      <c r="HD409"/>
      <c r="HE409"/>
      <c r="HF409"/>
      <c r="HG409"/>
      <c r="HH409"/>
      <c r="HI409"/>
      <c r="HJ409"/>
      <c r="HK409"/>
      <c r="HL409"/>
      <c r="HM409"/>
      <c r="HN409"/>
      <c r="HO409"/>
      <c r="HP409"/>
      <c r="HQ409"/>
      <c r="HR409"/>
      <c r="HS409"/>
      <c r="HT409"/>
      <c r="HU409"/>
      <c r="HV409"/>
      <c r="HW409"/>
      <c r="HX409"/>
      <c r="HY409"/>
      <c r="HZ409"/>
      <c r="IA409"/>
      <c r="IB409"/>
      <c r="IC409"/>
      <c r="ID409"/>
      <c r="IE409"/>
      <c r="IF409"/>
      <c r="IG409"/>
      <c r="IH409"/>
      <c r="II409"/>
      <c r="IJ409"/>
      <c r="IK409"/>
      <c r="IL409"/>
      <c r="IM409"/>
      <c r="IN409"/>
      <c r="IO409"/>
      <c r="IP409"/>
      <c r="IQ409"/>
      <c r="IR409"/>
      <c r="IS409"/>
      <c r="IT409"/>
      <c r="IU409"/>
      <c r="IV409"/>
    </row>
    <row r="410" spans="1:256" s="5" customFormat="1" ht="12.75" customHeight="1" outlineLevel="2">
      <c r="A410" s="9"/>
      <c r="B410" s="9"/>
      <c r="C410" s="26"/>
      <c r="D410" s="682"/>
      <c r="E410" s="86">
        <v>1</v>
      </c>
      <c r="F410" s="27"/>
      <c r="G410" s="207"/>
      <c r="H410" s="68">
        <v>0</v>
      </c>
      <c r="I410" s="68">
        <v>0</v>
      </c>
      <c r="J410" s="68">
        <v>0</v>
      </c>
      <c r="K410" s="68">
        <v>0</v>
      </c>
      <c r="L410" s="68">
        <v>0</v>
      </c>
      <c r="M410" s="68">
        <v>0</v>
      </c>
      <c r="N410" s="68">
        <v>0</v>
      </c>
      <c r="O410" s="68">
        <v>0</v>
      </c>
      <c r="P410" s="68">
        <v>0</v>
      </c>
      <c r="Q410" s="68">
        <v>0</v>
      </c>
      <c r="R410" s="68"/>
      <c r="S410" s="103"/>
      <c r="T410" s="103"/>
      <c r="U410" s="103"/>
      <c r="V410" s="103"/>
      <c r="W410" s="103"/>
      <c r="X410" s="103"/>
      <c r="Y410" s="103"/>
      <c r="Z410" s="103"/>
      <c r="AA410" s="216"/>
      <c r="AB410" s="216"/>
      <c r="AC410" s="216"/>
      <c r="AD410" s="216"/>
      <c r="AE410" s="216"/>
      <c r="AF410" s="216"/>
      <c r="AG410" s="216"/>
      <c r="AH410" s="216"/>
      <c r="AI410" s="216"/>
      <c r="AJ410" s="216"/>
      <c r="AK410" s="216"/>
      <c r="AL410" s="216"/>
      <c r="AM410" s="216"/>
      <c r="AN410" s="216"/>
      <c r="AO410" s="216"/>
      <c r="AP410" s="216"/>
      <c r="AQ410" s="216"/>
      <c r="AR410" s="216"/>
      <c r="AS410" s="216"/>
      <c r="AT410" s="216"/>
      <c r="AU410" s="216"/>
      <c r="AV410" s="216"/>
      <c r="AW410" s="216"/>
      <c r="AX410" s="216"/>
      <c r="AY410" s="216"/>
      <c r="AZ410" s="216"/>
      <c r="BA410" s="216"/>
      <c r="BB410" s="216"/>
      <c r="BC410" s="216"/>
      <c r="BD410" s="216"/>
      <c r="BE410" s="216"/>
      <c r="BF410" s="216"/>
      <c r="BG410" s="216"/>
      <c r="BH410" s="216"/>
      <c r="BI410" s="216"/>
      <c r="BJ410" s="187"/>
      <c r="BK410" s="187"/>
      <c r="BL410" s="187"/>
      <c r="BM410" s="187"/>
      <c r="BN410" s="187"/>
      <c r="BO410" s="187"/>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I410"/>
      <c r="DJ410"/>
      <c r="DK410"/>
      <c r="DL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c r="EX410"/>
      <c r="EY410"/>
      <c r="EZ410"/>
      <c r="FA410"/>
      <c r="FB410"/>
      <c r="FC410"/>
      <c r="FD410"/>
      <c r="FE410"/>
      <c r="FF410"/>
      <c r="FG410"/>
      <c r="FH410"/>
      <c r="FI410"/>
      <c r="FJ410"/>
      <c r="FK410"/>
      <c r="FL410"/>
      <c r="FM410"/>
      <c r="FN410"/>
      <c r="FO410"/>
      <c r="FP410"/>
      <c r="FQ410"/>
      <c r="FR410"/>
      <c r="FS410"/>
      <c r="FT410"/>
      <c r="FU410"/>
      <c r="FV410"/>
      <c r="FW410"/>
      <c r="FX410"/>
      <c r="FY410"/>
      <c r="FZ410"/>
      <c r="GA410"/>
      <c r="GB410"/>
      <c r="GC410"/>
      <c r="GD410"/>
      <c r="GE410"/>
      <c r="GF410"/>
      <c r="GG410"/>
      <c r="GH410"/>
      <c r="GI410"/>
      <c r="GJ410"/>
      <c r="GK410"/>
      <c r="GL410"/>
      <c r="GM410"/>
      <c r="GN410"/>
      <c r="GO410"/>
      <c r="GP410"/>
      <c r="GQ410"/>
      <c r="GR410"/>
      <c r="GS410"/>
      <c r="GT410"/>
      <c r="GU410"/>
      <c r="GV410"/>
      <c r="GW410"/>
      <c r="GX410"/>
      <c r="GY410"/>
      <c r="GZ410"/>
      <c r="HA410"/>
      <c r="HB410"/>
      <c r="HC410"/>
      <c r="HD410"/>
      <c r="HE410"/>
      <c r="HF410"/>
      <c r="HG410"/>
      <c r="HH410"/>
      <c r="HI410"/>
      <c r="HJ410"/>
      <c r="HK410"/>
      <c r="HL410"/>
      <c r="HM410"/>
      <c r="HN410"/>
      <c r="HO410"/>
      <c r="HP410"/>
      <c r="HQ410"/>
      <c r="HR410"/>
      <c r="HS410"/>
      <c r="HT410"/>
      <c r="HU410"/>
      <c r="HV410"/>
      <c r="HW410"/>
      <c r="HX410"/>
      <c r="HY410"/>
      <c r="HZ410"/>
      <c r="IA410"/>
      <c r="IB410"/>
      <c r="IC410"/>
      <c r="ID410"/>
      <c r="IE410"/>
      <c r="IF410"/>
      <c r="IG410"/>
      <c r="IH410"/>
      <c r="II410"/>
      <c r="IJ410"/>
      <c r="IK410"/>
      <c r="IL410"/>
      <c r="IM410"/>
      <c r="IN410"/>
      <c r="IO410"/>
      <c r="IP410"/>
      <c r="IQ410"/>
      <c r="IR410"/>
      <c r="IS410"/>
      <c r="IT410"/>
      <c r="IU410"/>
      <c r="IV410"/>
    </row>
    <row r="411" spans="1:256" s="5" customFormat="1" ht="12.75" customHeight="1" outlineLevel="2">
      <c r="A411" s="9"/>
      <c r="B411" s="9"/>
      <c r="C411" s="26"/>
      <c r="D411" s="682"/>
      <c r="E411" s="86">
        <v>2</v>
      </c>
      <c r="F411" s="27"/>
      <c r="G411" s="208"/>
      <c r="H411" s="149"/>
      <c r="I411" s="68">
        <v>0</v>
      </c>
      <c r="J411" s="68">
        <v>0</v>
      </c>
      <c r="K411" s="68">
        <v>0</v>
      </c>
      <c r="L411" s="68">
        <v>0</v>
      </c>
      <c r="M411" s="68">
        <v>0</v>
      </c>
      <c r="N411" s="68">
        <v>0</v>
      </c>
      <c r="O411" s="68">
        <v>0</v>
      </c>
      <c r="P411" s="68">
        <v>0</v>
      </c>
      <c r="Q411" s="68">
        <v>0</v>
      </c>
      <c r="R411" s="68"/>
      <c r="S411" s="103"/>
      <c r="T411" s="103"/>
      <c r="U411" s="103"/>
      <c r="V411" s="103"/>
      <c r="W411" s="103"/>
      <c r="X411" s="103"/>
      <c r="Y411" s="103"/>
      <c r="Z411" s="103"/>
      <c r="AA411" s="216"/>
      <c r="AB411" s="216"/>
      <c r="AC411" s="216"/>
      <c r="AD411" s="216"/>
      <c r="AE411" s="216"/>
      <c r="AF411" s="216"/>
      <c r="AG411" s="216"/>
      <c r="AH411" s="216"/>
      <c r="AI411" s="216"/>
      <c r="AJ411" s="216"/>
      <c r="AK411" s="216"/>
      <c r="AL411" s="216"/>
      <c r="AM411" s="216"/>
      <c r="AN411" s="216"/>
      <c r="AO411" s="216"/>
      <c r="AP411" s="216"/>
      <c r="AQ411" s="216"/>
      <c r="AR411" s="216"/>
      <c r="AS411" s="216"/>
      <c r="AT411" s="216"/>
      <c r="AU411" s="216"/>
      <c r="AV411" s="216"/>
      <c r="AW411" s="216"/>
      <c r="AX411" s="216"/>
      <c r="AY411" s="216"/>
      <c r="AZ411" s="216"/>
      <c r="BA411" s="216"/>
      <c r="BB411" s="216"/>
      <c r="BC411" s="216"/>
      <c r="BD411" s="216"/>
      <c r="BE411" s="216"/>
      <c r="BF411" s="216"/>
      <c r="BG411" s="216"/>
      <c r="BH411" s="216"/>
      <c r="BI411" s="216"/>
      <c r="BJ411" s="187"/>
      <c r="BK411" s="187"/>
      <c r="BL411" s="187"/>
      <c r="BM411" s="187"/>
      <c r="BN411" s="187"/>
      <c r="BO411" s="187"/>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I411"/>
      <c r="DJ411"/>
      <c r="DK411"/>
      <c r="DL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c r="EX411"/>
      <c r="EY411"/>
      <c r="EZ411"/>
      <c r="FA411"/>
      <c r="FB411"/>
      <c r="FC411"/>
      <c r="FD411"/>
      <c r="FE411"/>
      <c r="FF411"/>
      <c r="FG411"/>
      <c r="FH411"/>
      <c r="FI411"/>
      <c r="FJ411"/>
      <c r="FK411"/>
      <c r="FL411"/>
      <c r="FM411"/>
      <c r="FN411"/>
      <c r="FO411"/>
      <c r="FP411"/>
      <c r="FQ411"/>
      <c r="FR411"/>
      <c r="FS411"/>
      <c r="FT411"/>
      <c r="FU411"/>
      <c r="FV411"/>
      <c r="FW411"/>
      <c r="FX411"/>
      <c r="FY411"/>
      <c r="FZ411"/>
      <c r="GA411"/>
      <c r="GB411"/>
      <c r="GC411"/>
      <c r="GD411"/>
      <c r="GE411"/>
      <c r="GF411"/>
      <c r="GG411"/>
      <c r="GH411"/>
      <c r="GI411"/>
      <c r="GJ411"/>
      <c r="GK411"/>
      <c r="GL411"/>
      <c r="GM411"/>
      <c r="GN411"/>
      <c r="GO411"/>
      <c r="GP411"/>
      <c r="GQ411"/>
      <c r="GR411"/>
      <c r="GS411"/>
      <c r="GT411"/>
      <c r="GU411"/>
      <c r="GV411"/>
      <c r="GW411"/>
      <c r="GX411"/>
      <c r="GY411"/>
      <c r="GZ411"/>
      <c r="HA411"/>
      <c r="HB411"/>
      <c r="HC411"/>
      <c r="HD411"/>
      <c r="HE411"/>
      <c r="HF411"/>
      <c r="HG411"/>
      <c r="HH411"/>
      <c r="HI411"/>
      <c r="HJ411"/>
      <c r="HK411"/>
      <c r="HL411"/>
      <c r="HM411"/>
      <c r="HN411"/>
      <c r="HO411"/>
      <c r="HP411"/>
      <c r="HQ411"/>
      <c r="HR411"/>
      <c r="HS411"/>
      <c r="HT411"/>
      <c r="HU411"/>
      <c r="HV411"/>
      <c r="HW411"/>
      <c r="HX411"/>
      <c r="HY411"/>
      <c r="HZ411"/>
      <c r="IA411"/>
      <c r="IB411"/>
      <c r="IC411"/>
      <c r="ID411"/>
      <c r="IE411"/>
      <c r="IF411"/>
      <c r="IG411"/>
      <c r="IH411"/>
      <c r="II411"/>
      <c r="IJ411"/>
      <c r="IK411"/>
      <c r="IL411"/>
      <c r="IM411"/>
      <c r="IN411"/>
      <c r="IO411"/>
      <c r="IP411"/>
      <c r="IQ411"/>
      <c r="IR411"/>
      <c r="IS411"/>
      <c r="IT411"/>
      <c r="IU411"/>
      <c r="IV411"/>
    </row>
    <row r="412" spans="1:256" s="5" customFormat="1" ht="12.75" customHeight="1" outlineLevel="2">
      <c r="A412" s="9"/>
      <c r="B412" s="9"/>
      <c r="C412" s="26"/>
      <c r="D412" s="682"/>
      <c r="E412" s="86">
        <v>3</v>
      </c>
      <c r="F412" s="27"/>
      <c r="G412" s="208"/>
      <c r="H412" s="150"/>
      <c r="I412" s="149"/>
      <c r="J412" s="68">
        <v>0</v>
      </c>
      <c r="K412" s="68">
        <v>0</v>
      </c>
      <c r="L412" s="68">
        <v>0</v>
      </c>
      <c r="M412" s="68">
        <v>0</v>
      </c>
      <c r="N412" s="68">
        <v>0</v>
      </c>
      <c r="O412" s="68">
        <v>0</v>
      </c>
      <c r="P412" s="68">
        <v>0</v>
      </c>
      <c r="Q412" s="68">
        <v>0</v>
      </c>
      <c r="R412" s="68"/>
      <c r="S412" s="103"/>
      <c r="T412" s="103"/>
      <c r="U412" s="103"/>
      <c r="V412" s="103"/>
      <c r="W412" s="103"/>
      <c r="X412" s="103"/>
      <c r="Y412" s="103"/>
      <c r="Z412" s="103"/>
      <c r="AA412" s="216"/>
      <c r="AB412" s="216"/>
      <c r="AC412" s="216"/>
      <c r="AD412" s="216"/>
      <c r="AE412" s="216"/>
      <c r="AF412" s="216"/>
      <c r="AG412" s="216"/>
      <c r="AH412" s="216"/>
      <c r="AI412" s="216"/>
      <c r="AJ412" s="216"/>
      <c r="AK412" s="216"/>
      <c r="AL412" s="216"/>
      <c r="AM412" s="216"/>
      <c r="AN412" s="216"/>
      <c r="AO412" s="216"/>
      <c r="AP412" s="216"/>
      <c r="AQ412" s="216"/>
      <c r="AR412" s="216"/>
      <c r="AS412" s="216"/>
      <c r="AT412" s="216"/>
      <c r="AU412" s="216"/>
      <c r="AV412" s="216"/>
      <c r="AW412" s="216"/>
      <c r="AX412" s="216"/>
      <c r="AY412" s="216"/>
      <c r="AZ412" s="216"/>
      <c r="BA412" s="216"/>
      <c r="BB412" s="216"/>
      <c r="BC412" s="216"/>
      <c r="BD412" s="216"/>
      <c r="BE412" s="216"/>
      <c r="BF412" s="216"/>
      <c r="BG412" s="216"/>
      <c r="BH412" s="216"/>
      <c r="BI412" s="216"/>
      <c r="BJ412" s="218"/>
      <c r="BK412" s="187"/>
      <c r="BL412" s="187"/>
      <c r="BM412" s="187"/>
      <c r="BN412" s="187"/>
      <c r="BO412" s="187"/>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I412"/>
      <c r="DJ412"/>
      <c r="DK412"/>
      <c r="DL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c r="EX412"/>
      <c r="EY412"/>
      <c r="EZ412"/>
      <c r="FA412"/>
      <c r="FB412"/>
      <c r="FC412"/>
      <c r="FD412"/>
      <c r="FE412"/>
      <c r="FF412"/>
      <c r="FG412"/>
      <c r="FH412"/>
      <c r="FI412"/>
      <c r="FJ412"/>
      <c r="FK412"/>
      <c r="FL412"/>
      <c r="FM412"/>
      <c r="FN412"/>
      <c r="FO412"/>
      <c r="FP412"/>
      <c r="FQ412"/>
      <c r="FR412"/>
      <c r="FS412"/>
      <c r="FT412"/>
      <c r="FU412"/>
      <c r="FV412"/>
      <c r="FW412"/>
      <c r="FX412"/>
      <c r="FY412"/>
      <c r="FZ412"/>
      <c r="GA412"/>
      <c r="GB412"/>
      <c r="GC412"/>
      <c r="GD412"/>
      <c r="GE412"/>
      <c r="GF412"/>
      <c r="GG412"/>
      <c r="GH412"/>
      <c r="GI412"/>
      <c r="GJ412"/>
      <c r="GK412"/>
      <c r="GL412"/>
      <c r="GM412"/>
      <c r="GN412"/>
      <c r="GO412"/>
      <c r="GP412"/>
      <c r="GQ412"/>
      <c r="GR412"/>
      <c r="GS412"/>
      <c r="GT412"/>
      <c r="GU412"/>
      <c r="GV412"/>
      <c r="GW412"/>
      <c r="GX412"/>
      <c r="GY412"/>
      <c r="GZ412"/>
      <c r="HA412"/>
      <c r="HB412"/>
      <c r="HC412"/>
      <c r="HD412"/>
      <c r="HE412"/>
      <c r="HF412"/>
      <c r="HG412"/>
      <c r="HH412"/>
      <c r="HI412"/>
      <c r="HJ412"/>
      <c r="HK412"/>
      <c r="HL412"/>
      <c r="HM412"/>
      <c r="HN412"/>
      <c r="HO412"/>
      <c r="HP412"/>
      <c r="HQ412"/>
      <c r="HR412"/>
      <c r="HS412"/>
      <c r="HT412"/>
      <c r="HU412"/>
      <c r="HV412"/>
      <c r="HW412"/>
      <c r="HX412"/>
      <c r="HY412"/>
      <c r="HZ412"/>
      <c r="IA412"/>
      <c r="IB412"/>
      <c r="IC412"/>
      <c r="ID412"/>
      <c r="IE412"/>
      <c r="IF412"/>
      <c r="IG412"/>
      <c r="IH412"/>
      <c r="II412"/>
      <c r="IJ412"/>
      <c r="IK412"/>
      <c r="IL412"/>
      <c r="IM412"/>
      <c r="IN412"/>
      <c r="IO412"/>
      <c r="IP412"/>
      <c r="IQ412"/>
      <c r="IR412"/>
      <c r="IS412"/>
      <c r="IT412"/>
      <c r="IU412"/>
      <c r="IV412"/>
    </row>
    <row r="413" spans="1:256" s="5" customFormat="1" ht="12.75" customHeight="1" outlineLevel="2">
      <c r="A413" s="9"/>
      <c r="B413" s="9"/>
      <c r="C413" s="26"/>
      <c r="D413" s="682"/>
      <c r="E413" s="86">
        <v>4</v>
      </c>
      <c r="F413" s="27"/>
      <c r="G413" s="208"/>
      <c r="H413" s="150"/>
      <c r="I413" s="150"/>
      <c r="J413" s="149"/>
      <c r="K413" s="68">
        <v>0</v>
      </c>
      <c r="L413" s="68">
        <v>0</v>
      </c>
      <c r="M413" s="68">
        <v>0</v>
      </c>
      <c r="N413" s="68">
        <v>0</v>
      </c>
      <c r="O413" s="68">
        <v>0</v>
      </c>
      <c r="P413" s="68">
        <v>0</v>
      </c>
      <c r="Q413" s="68">
        <v>0</v>
      </c>
      <c r="R413" s="68"/>
      <c r="S413" s="103"/>
      <c r="T413" s="103"/>
      <c r="U413" s="103"/>
      <c r="V413" s="103"/>
      <c r="W413" s="103"/>
      <c r="X413" s="103"/>
      <c r="Y413" s="103"/>
      <c r="Z413" s="103"/>
      <c r="AA413" s="216"/>
      <c r="AB413" s="216"/>
      <c r="AC413" s="216"/>
      <c r="AD413" s="216"/>
      <c r="AE413" s="216"/>
      <c r="AF413" s="216"/>
      <c r="AG413" s="216"/>
      <c r="AH413" s="216"/>
      <c r="AI413" s="216"/>
      <c r="AJ413" s="216"/>
      <c r="AK413" s="216"/>
      <c r="AL413" s="216"/>
      <c r="AM413" s="216"/>
      <c r="AN413" s="216"/>
      <c r="AO413" s="216"/>
      <c r="AP413" s="216"/>
      <c r="AQ413" s="216"/>
      <c r="AR413" s="216"/>
      <c r="AS413" s="216"/>
      <c r="AT413" s="216"/>
      <c r="AU413" s="216"/>
      <c r="AV413" s="216"/>
      <c r="AW413" s="216"/>
      <c r="AX413" s="216"/>
      <c r="AY413" s="216"/>
      <c r="AZ413" s="216"/>
      <c r="BA413" s="216"/>
      <c r="BB413" s="216"/>
      <c r="BC413" s="216"/>
      <c r="BD413" s="216"/>
      <c r="BE413" s="216"/>
      <c r="BF413" s="216"/>
      <c r="BG413" s="216"/>
      <c r="BH413" s="216"/>
      <c r="BI413" s="216"/>
      <c r="BJ413" s="187"/>
      <c r="BK413" s="187"/>
      <c r="BL413" s="187"/>
      <c r="BM413" s="187"/>
      <c r="BN413" s="187"/>
      <c r="BO413" s="187"/>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I413"/>
      <c r="DJ413"/>
      <c r="DK413"/>
      <c r="DL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c r="EX413"/>
      <c r="EY413"/>
      <c r="EZ413"/>
      <c r="FA413"/>
      <c r="FB413"/>
      <c r="FC413"/>
      <c r="FD413"/>
      <c r="FE413"/>
      <c r="FF413"/>
      <c r="FG413"/>
      <c r="FH413"/>
      <c r="FI413"/>
      <c r="FJ413"/>
      <c r="FK413"/>
      <c r="FL413"/>
      <c r="FM413"/>
      <c r="FN413"/>
      <c r="FO413"/>
      <c r="FP413"/>
      <c r="FQ413"/>
      <c r="FR413"/>
      <c r="FS413"/>
      <c r="FT413"/>
      <c r="FU413"/>
      <c r="FV413"/>
      <c r="FW413"/>
      <c r="FX413"/>
      <c r="FY413"/>
      <c r="FZ413"/>
      <c r="GA413"/>
      <c r="GB413"/>
      <c r="GC413"/>
      <c r="GD413"/>
      <c r="GE413"/>
      <c r="GF413"/>
      <c r="GG413"/>
      <c r="GH413"/>
      <c r="GI413"/>
      <c r="GJ413"/>
      <c r="GK413"/>
      <c r="GL413"/>
      <c r="GM413"/>
      <c r="GN413"/>
      <c r="GO413"/>
      <c r="GP413"/>
      <c r="GQ413"/>
      <c r="GR413"/>
      <c r="GS413"/>
      <c r="GT413"/>
      <c r="GU413"/>
      <c r="GV413"/>
      <c r="GW413"/>
      <c r="GX413"/>
      <c r="GY413"/>
      <c r="GZ413"/>
      <c r="HA413"/>
      <c r="HB413"/>
      <c r="HC413"/>
      <c r="HD413"/>
      <c r="HE413"/>
      <c r="HF413"/>
      <c r="HG413"/>
      <c r="HH413"/>
      <c r="HI413"/>
      <c r="HJ413"/>
      <c r="HK413"/>
      <c r="HL413"/>
      <c r="HM413"/>
      <c r="HN413"/>
      <c r="HO413"/>
      <c r="HP413"/>
      <c r="HQ413"/>
      <c r="HR413"/>
      <c r="HS413"/>
      <c r="HT413"/>
      <c r="HU413"/>
      <c r="HV413"/>
      <c r="HW413"/>
      <c r="HX413"/>
      <c r="HY413"/>
      <c r="HZ413"/>
      <c r="IA413"/>
      <c r="IB413"/>
      <c r="IC413"/>
      <c r="ID413"/>
      <c r="IE413"/>
      <c r="IF413"/>
      <c r="IG413"/>
      <c r="IH413"/>
      <c r="II413"/>
      <c r="IJ413"/>
      <c r="IK413"/>
      <c r="IL413"/>
      <c r="IM413"/>
      <c r="IN413"/>
      <c r="IO413"/>
      <c r="IP413"/>
      <c r="IQ413"/>
      <c r="IR413"/>
      <c r="IS413"/>
      <c r="IT413"/>
      <c r="IU413"/>
      <c r="IV413"/>
    </row>
    <row r="414" spans="1:256" s="5" customFormat="1" ht="12.75" customHeight="1" outlineLevel="2">
      <c r="A414" s="9"/>
      <c r="B414" s="9"/>
      <c r="C414" s="26"/>
      <c r="D414" s="682"/>
      <c r="E414" s="86">
        <v>5</v>
      </c>
      <c r="F414" s="27"/>
      <c r="G414" s="208"/>
      <c r="H414" s="150"/>
      <c r="I414" s="150"/>
      <c r="J414" s="150"/>
      <c r="K414" s="149"/>
      <c r="L414" s="68">
        <v>0</v>
      </c>
      <c r="M414" s="68">
        <v>0</v>
      </c>
      <c r="N414" s="68">
        <v>0</v>
      </c>
      <c r="O414" s="68">
        <v>0</v>
      </c>
      <c r="P414" s="68">
        <v>0</v>
      </c>
      <c r="Q414" s="68">
        <v>0</v>
      </c>
      <c r="R414" s="68"/>
      <c r="S414" s="103"/>
      <c r="T414" s="103"/>
      <c r="U414" s="103"/>
      <c r="V414" s="103"/>
      <c r="W414" s="103"/>
      <c r="X414" s="103"/>
      <c r="Y414" s="103"/>
      <c r="Z414" s="103"/>
      <c r="AA414" s="216"/>
      <c r="AB414" s="216"/>
      <c r="AC414" s="216"/>
      <c r="AD414" s="216"/>
      <c r="AE414" s="216"/>
      <c r="AF414" s="216"/>
      <c r="AG414" s="216"/>
      <c r="AH414" s="216"/>
      <c r="AI414" s="216"/>
      <c r="AJ414" s="216"/>
      <c r="AK414" s="216"/>
      <c r="AL414" s="216"/>
      <c r="AM414" s="216"/>
      <c r="AN414" s="216"/>
      <c r="AO414" s="216"/>
      <c r="AP414" s="216"/>
      <c r="AQ414" s="216"/>
      <c r="AR414" s="216"/>
      <c r="AS414" s="216"/>
      <c r="AT414" s="216"/>
      <c r="AU414" s="216"/>
      <c r="AV414" s="216"/>
      <c r="AW414" s="216"/>
      <c r="AX414" s="216"/>
      <c r="AY414" s="216"/>
      <c r="AZ414" s="216"/>
      <c r="BA414" s="216"/>
      <c r="BB414" s="216"/>
      <c r="BC414" s="216"/>
      <c r="BD414" s="216"/>
      <c r="BE414" s="216"/>
      <c r="BF414" s="216"/>
      <c r="BG414" s="216"/>
      <c r="BH414" s="216"/>
      <c r="BI414" s="216"/>
      <c r="BJ414" s="187"/>
      <c r="BK414" s="187"/>
      <c r="BL414" s="187"/>
      <c r="BM414" s="187"/>
      <c r="BN414" s="187"/>
      <c r="BO414" s="187"/>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c r="CY414"/>
      <c r="CZ414"/>
      <c r="DA414"/>
      <c r="DB414"/>
      <c r="DC414"/>
      <c r="DD414"/>
      <c r="DE414"/>
      <c r="DF414"/>
      <c r="DG414"/>
      <c r="DH414"/>
      <c r="DI414"/>
      <c r="DJ414"/>
      <c r="DK414"/>
      <c r="DL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c r="EX414"/>
      <c r="EY414"/>
      <c r="EZ414"/>
      <c r="FA414"/>
      <c r="FB414"/>
      <c r="FC414"/>
      <c r="FD414"/>
      <c r="FE414"/>
      <c r="FF414"/>
      <c r="FG414"/>
      <c r="FH414"/>
      <c r="FI414"/>
      <c r="FJ414"/>
      <c r="FK414"/>
      <c r="FL414"/>
      <c r="FM414"/>
      <c r="FN414"/>
      <c r="FO414"/>
      <c r="FP414"/>
      <c r="FQ414"/>
      <c r="FR414"/>
      <c r="FS414"/>
      <c r="FT414"/>
      <c r="FU414"/>
      <c r="FV414"/>
      <c r="FW414"/>
      <c r="FX414"/>
      <c r="FY414"/>
      <c r="FZ414"/>
      <c r="GA414"/>
      <c r="GB414"/>
      <c r="GC414"/>
      <c r="GD414"/>
      <c r="GE414"/>
      <c r="GF414"/>
      <c r="GG414"/>
      <c r="GH414"/>
      <c r="GI414"/>
      <c r="GJ414"/>
      <c r="GK414"/>
      <c r="GL414"/>
      <c r="GM414"/>
      <c r="GN414"/>
      <c r="GO414"/>
      <c r="GP414"/>
      <c r="GQ414"/>
      <c r="GR414"/>
      <c r="GS414"/>
      <c r="GT414"/>
      <c r="GU414"/>
      <c r="GV414"/>
      <c r="GW414"/>
      <c r="GX414"/>
      <c r="GY414"/>
      <c r="GZ414"/>
      <c r="HA414"/>
      <c r="HB414"/>
      <c r="HC414"/>
      <c r="HD414"/>
      <c r="HE414"/>
      <c r="HF414"/>
      <c r="HG414"/>
      <c r="HH414"/>
      <c r="HI414"/>
      <c r="HJ414"/>
      <c r="HK414"/>
      <c r="HL414"/>
      <c r="HM414"/>
      <c r="HN414"/>
      <c r="HO414"/>
      <c r="HP414"/>
      <c r="HQ414"/>
      <c r="HR414"/>
      <c r="HS414"/>
      <c r="HT414"/>
      <c r="HU414"/>
      <c r="HV414"/>
      <c r="HW414"/>
      <c r="HX414"/>
      <c r="HY414"/>
      <c r="HZ414"/>
      <c r="IA414"/>
      <c r="IB414"/>
      <c r="IC414"/>
      <c r="ID414"/>
      <c r="IE414"/>
      <c r="IF414"/>
      <c r="IG414"/>
      <c r="IH414"/>
      <c r="II414"/>
      <c r="IJ414"/>
      <c r="IK414"/>
      <c r="IL414"/>
      <c r="IM414"/>
      <c r="IN414"/>
      <c r="IO414"/>
      <c r="IP414"/>
      <c r="IQ414"/>
      <c r="IR414"/>
      <c r="IS414"/>
      <c r="IT414"/>
      <c r="IU414"/>
      <c r="IV414"/>
    </row>
    <row r="415" spans="1:256" s="5" customFormat="1" ht="12.75" customHeight="1" outlineLevel="2">
      <c r="A415" s="9"/>
      <c r="B415" s="9"/>
      <c r="C415" s="26"/>
      <c r="D415" s="682"/>
      <c r="E415" s="86">
        <v>6</v>
      </c>
      <c r="F415" s="27"/>
      <c r="G415" s="208"/>
      <c r="H415" s="150"/>
      <c r="I415" s="150"/>
      <c r="J415" s="150"/>
      <c r="K415" s="150"/>
      <c r="L415" s="149"/>
      <c r="M415" s="68">
        <v>0</v>
      </c>
      <c r="N415" s="68">
        <v>0</v>
      </c>
      <c r="O415" s="68">
        <v>0</v>
      </c>
      <c r="P415" s="68">
        <v>0</v>
      </c>
      <c r="Q415" s="68">
        <v>0</v>
      </c>
      <c r="R415" s="68"/>
      <c r="S415" s="103"/>
      <c r="T415" s="103"/>
      <c r="U415" s="103"/>
      <c r="V415" s="103"/>
      <c r="W415" s="103"/>
      <c r="X415" s="103"/>
      <c r="Y415" s="103"/>
      <c r="Z415" s="103"/>
      <c r="AA415" s="216"/>
      <c r="AB415" s="216"/>
      <c r="AC415" s="216"/>
      <c r="AD415" s="216"/>
      <c r="AE415" s="216"/>
      <c r="AF415" s="216"/>
      <c r="AG415" s="216"/>
      <c r="AH415" s="216"/>
      <c r="AI415" s="216"/>
      <c r="AJ415" s="216"/>
      <c r="AK415" s="216"/>
      <c r="AL415" s="216"/>
      <c r="AM415" s="216"/>
      <c r="AN415" s="216"/>
      <c r="AO415" s="216"/>
      <c r="AP415" s="216"/>
      <c r="AQ415" s="216"/>
      <c r="AR415" s="216"/>
      <c r="AS415" s="216"/>
      <c r="AT415" s="216"/>
      <c r="AU415" s="216"/>
      <c r="AV415" s="216"/>
      <c r="AW415" s="216"/>
      <c r="AX415" s="216"/>
      <c r="AY415" s="216"/>
      <c r="AZ415" s="216"/>
      <c r="BA415" s="216"/>
      <c r="BB415" s="216"/>
      <c r="BC415" s="216"/>
      <c r="BD415" s="216"/>
      <c r="BE415" s="216"/>
      <c r="BF415" s="216"/>
      <c r="BG415" s="216"/>
      <c r="BH415" s="216"/>
      <c r="BI415" s="216"/>
      <c r="BJ415" s="187"/>
      <c r="BK415" s="187"/>
      <c r="BL415" s="187"/>
      <c r="BM415" s="187"/>
      <c r="BN415" s="187"/>
      <c r="BO415" s="187"/>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c r="CU415"/>
      <c r="CV415"/>
      <c r="CW415"/>
      <c r="CX415"/>
      <c r="CY415"/>
      <c r="CZ415"/>
      <c r="DA415"/>
      <c r="DB415"/>
      <c r="DC415"/>
      <c r="DD415"/>
      <c r="DE415"/>
      <c r="DF415"/>
      <c r="DG415"/>
      <c r="DH415"/>
      <c r="DI415"/>
      <c r="DJ415"/>
      <c r="DK415"/>
      <c r="DL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c r="EX415"/>
      <c r="EY415"/>
      <c r="EZ415"/>
      <c r="FA415"/>
      <c r="FB415"/>
      <c r="FC415"/>
      <c r="FD415"/>
      <c r="FE415"/>
      <c r="FF415"/>
      <c r="FG415"/>
      <c r="FH415"/>
      <c r="FI415"/>
      <c r="FJ415"/>
      <c r="FK415"/>
      <c r="FL415"/>
      <c r="FM415"/>
      <c r="FN415"/>
      <c r="FO415"/>
      <c r="FP415"/>
      <c r="FQ415"/>
      <c r="FR415"/>
      <c r="FS415"/>
      <c r="FT415"/>
      <c r="FU415"/>
      <c r="FV415"/>
      <c r="FW415"/>
      <c r="FX415"/>
      <c r="FY415"/>
      <c r="FZ415"/>
      <c r="GA415"/>
      <c r="GB415"/>
      <c r="GC415"/>
      <c r="GD415"/>
      <c r="GE415"/>
      <c r="GF415"/>
      <c r="GG415"/>
      <c r="GH415"/>
      <c r="GI415"/>
      <c r="GJ415"/>
      <c r="GK415"/>
      <c r="GL415"/>
      <c r="GM415"/>
      <c r="GN415"/>
      <c r="GO415"/>
      <c r="GP415"/>
      <c r="GQ415"/>
      <c r="GR415"/>
      <c r="GS415"/>
      <c r="GT415"/>
      <c r="GU415"/>
      <c r="GV415"/>
      <c r="GW415"/>
      <c r="GX415"/>
      <c r="GY415"/>
      <c r="GZ415"/>
      <c r="HA415"/>
      <c r="HB415"/>
      <c r="HC415"/>
      <c r="HD415"/>
      <c r="HE415"/>
      <c r="HF415"/>
      <c r="HG415"/>
      <c r="HH415"/>
      <c r="HI415"/>
      <c r="HJ415"/>
      <c r="HK415"/>
      <c r="HL415"/>
      <c r="HM415"/>
      <c r="HN415"/>
      <c r="HO415"/>
      <c r="HP415"/>
      <c r="HQ415"/>
      <c r="HR415"/>
      <c r="HS415"/>
      <c r="HT415"/>
      <c r="HU415"/>
      <c r="HV415"/>
      <c r="HW415"/>
      <c r="HX415"/>
      <c r="HY415"/>
      <c r="HZ415"/>
      <c r="IA415"/>
      <c r="IB415"/>
      <c r="IC415"/>
      <c r="ID415"/>
      <c r="IE415"/>
      <c r="IF415"/>
      <c r="IG415"/>
      <c r="IH415"/>
      <c r="II415"/>
      <c r="IJ415"/>
      <c r="IK415"/>
      <c r="IL415"/>
      <c r="IM415"/>
      <c r="IN415"/>
      <c r="IO415"/>
      <c r="IP415"/>
      <c r="IQ415"/>
      <c r="IR415"/>
      <c r="IS415"/>
      <c r="IT415"/>
      <c r="IU415"/>
      <c r="IV415"/>
    </row>
    <row r="416" spans="1:256" s="5" customFormat="1" ht="12.75" customHeight="1" outlineLevel="2">
      <c r="A416" s="9"/>
      <c r="B416" s="9"/>
      <c r="C416" s="26"/>
      <c r="D416" s="682"/>
      <c r="E416" s="86">
        <v>7</v>
      </c>
      <c r="F416" s="27"/>
      <c r="G416" s="208"/>
      <c r="H416" s="150"/>
      <c r="I416" s="150"/>
      <c r="J416" s="150"/>
      <c r="K416" s="150"/>
      <c r="L416" s="150"/>
      <c r="M416" s="149"/>
      <c r="N416" s="68">
        <v>0</v>
      </c>
      <c r="O416" s="68">
        <v>0</v>
      </c>
      <c r="P416" s="68">
        <v>0</v>
      </c>
      <c r="Q416" s="68">
        <v>0</v>
      </c>
      <c r="R416" s="68"/>
      <c r="S416" s="103"/>
      <c r="T416" s="103"/>
      <c r="U416" s="103"/>
      <c r="V416" s="103"/>
      <c r="W416" s="103"/>
      <c r="X416" s="103"/>
      <c r="Y416" s="103"/>
      <c r="Z416" s="103"/>
      <c r="AA416" s="216"/>
      <c r="AB416" s="216"/>
      <c r="AC416" s="216"/>
      <c r="AD416" s="216"/>
      <c r="AE416" s="216"/>
      <c r="AF416" s="216"/>
      <c r="AG416" s="216"/>
      <c r="AH416" s="216"/>
      <c r="AI416" s="216"/>
      <c r="AJ416" s="216"/>
      <c r="AK416" s="216"/>
      <c r="AL416" s="216"/>
      <c r="AM416" s="216"/>
      <c r="AN416" s="216"/>
      <c r="AO416" s="216"/>
      <c r="AP416" s="216"/>
      <c r="AQ416" s="216"/>
      <c r="AR416" s="216"/>
      <c r="AS416" s="216"/>
      <c r="AT416" s="216"/>
      <c r="AU416" s="216"/>
      <c r="AV416" s="216"/>
      <c r="AW416" s="216"/>
      <c r="AX416" s="216"/>
      <c r="AY416" s="216"/>
      <c r="AZ416" s="216"/>
      <c r="BA416" s="216"/>
      <c r="BB416" s="216"/>
      <c r="BC416" s="216"/>
      <c r="BD416" s="216"/>
      <c r="BE416" s="216"/>
      <c r="BF416" s="216"/>
      <c r="BG416" s="216"/>
      <c r="BH416" s="216"/>
      <c r="BI416" s="216"/>
      <c r="BJ416" s="187"/>
      <c r="BK416" s="187"/>
      <c r="BL416" s="187"/>
      <c r="BM416" s="187"/>
      <c r="BN416" s="187"/>
      <c r="BO416" s="187"/>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c r="CY416"/>
      <c r="CZ416"/>
      <c r="DA416"/>
      <c r="DB416"/>
      <c r="DC416"/>
      <c r="DD416"/>
      <c r="DE416"/>
      <c r="DF416"/>
      <c r="DG416"/>
      <c r="DH416"/>
      <c r="DI416"/>
      <c r="DJ416"/>
      <c r="DK416"/>
      <c r="DL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c r="EX416"/>
      <c r="EY416"/>
      <c r="EZ416"/>
      <c r="FA416"/>
      <c r="FB416"/>
      <c r="FC416"/>
      <c r="FD416"/>
      <c r="FE416"/>
      <c r="FF416"/>
      <c r="FG416"/>
      <c r="FH416"/>
      <c r="FI416"/>
      <c r="FJ416"/>
      <c r="FK416"/>
      <c r="FL416"/>
      <c r="FM416"/>
      <c r="FN416"/>
      <c r="FO416"/>
      <c r="FP416"/>
      <c r="FQ416"/>
      <c r="FR416"/>
      <c r="FS416"/>
      <c r="FT416"/>
      <c r="FU416"/>
      <c r="FV416"/>
      <c r="FW416"/>
      <c r="FX416"/>
      <c r="FY416"/>
      <c r="FZ416"/>
      <c r="GA416"/>
      <c r="GB416"/>
      <c r="GC416"/>
      <c r="GD416"/>
      <c r="GE416"/>
      <c r="GF416"/>
      <c r="GG416"/>
      <c r="GH416"/>
      <c r="GI416"/>
      <c r="GJ416"/>
      <c r="GK416"/>
      <c r="GL416"/>
      <c r="GM416"/>
      <c r="GN416"/>
      <c r="GO416"/>
      <c r="GP416"/>
      <c r="GQ416"/>
      <c r="GR416"/>
      <c r="GS416"/>
      <c r="GT416"/>
      <c r="GU416"/>
      <c r="GV416"/>
      <c r="GW416"/>
      <c r="GX416"/>
      <c r="GY416"/>
      <c r="GZ416"/>
      <c r="HA416"/>
      <c r="HB416"/>
      <c r="HC416"/>
      <c r="HD416"/>
      <c r="HE416"/>
      <c r="HF416"/>
      <c r="HG416"/>
      <c r="HH416"/>
      <c r="HI416"/>
      <c r="HJ416"/>
      <c r="HK416"/>
      <c r="HL416"/>
      <c r="HM416"/>
      <c r="HN416"/>
      <c r="HO416"/>
      <c r="HP416"/>
      <c r="HQ416"/>
      <c r="HR416"/>
      <c r="HS416"/>
      <c r="HT416"/>
      <c r="HU416"/>
      <c r="HV416"/>
      <c r="HW416"/>
      <c r="HX416"/>
      <c r="HY416"/>
      <c r="HZ416"/>
      <c r="IA416"/>
      <c r="IB416"/>
      <c r="IC416"/>
      <c r="ID416"/>
      <c r="IE416"/>
      <c r="IF416"/>
      <c r="IG416"/>
      <c r="IH416"/>
      <c r="II416"/>
      <c r="IJ416"/>
      <c r="IK416"/>
      <c r="IL416"/>
      <c r="IM416"/>
      <c r="IN416"/>
      <c r="IO416"/>
      <c r="IP416"/>
      <c r="IQ416"/>
      <c r="IR416"/>
      <c r="IS416"/>
      <c r="IT416"/>
      <c r="IU416"/>
      <c r="IV416"/>
    </row>
    <row r="417" spans="1:256" s="5" customFormat="1" ht="12.75" customHeight="1" outlineLevel="2">
      <c r="A417" s="9"/>
      <c r="B417" s="9"/>
      <c r="C417" s="26"/>
      <c r="D417" s="682"/>
      <c r="E417" s="86">
        <v>8</v>
      </c>
      <c r="F417" s="27"/>
      <c r="G417" s="208"/>
      <c r="H417" s="150"/>
      <c r="I417" s="150"/>
      <c r="J417" s="150"/>
      <c r="K417" s="150"/>
      <c r="L417" s="150"/>
      <c r="M417" s="150"/>
      <c r="N417" s="149"/>
      <c r="O417" s="68">
        <v>0</v>
      </c>
      <c r="P417" s="68">
        <v>0</v>
      </c>
      <c r="Q417" s="68">
        <v>0</v>
      </c>
      <c r="R417" s="68"/>
      <c r="S417" s="103"/>
      <c r="T417" s="103"/>
      <c r="U417" s="103"/>
      <c r="V417" s="103"/>
      <c r="W417" s="103"/>
      <c r="X417" s="103"/>
      <c r="Y417" s="103"/>
      <c r="Z417" s="103"/>
      <c r="AA417" s="216"/>
      <c r="AB417" s="216"/>
      <c r="AC417" s="216"/>
      <c r="AD417" s="216"/>
      <c r="AE417" s="216"/>
      <c r="AF417" s="216"/>
      <c r="AG417" s="216"/>
      <c r="AH417" s="216"/>
      <c r="AI417" s="216"/>
      <c r="AJ417" s="216"/>
      <c r="AK417" s="216"/>
      <c r="AL417" s="216"/>
      <c r="AM417" s="216"/>
      <c r="AN417" s="216"/>
      <c r="AO417" s="216"/>
      <c r="AP417" s="216"/>
      <c r="AQ417" s="216"/>
      <c r="AR417" s="216"/>
      <c r="AS417" s="216"/>
      <c r="AT417" s="216"/>
      <c r="AU417" s="216"/>
      <c r="AV417" s="216"/>
      <c r="AW417" s="216"/>
      <c r="AX417" s="216"/>
      <c r="AY417" s="216"/>
      <c r="AZ417" s="216"/>
      <c r="BA417" s="216"/>
      <c r="BB417" s="216"/>
      <c r="BC417" s="216"/>
      <c r="BD417" s="216"/>
      <c r="BE417" s="216"/>
      <c r="BF417" s="216"/>
      <c r="BG417" s="216"/>
      <c r="BH417" s="216"/>
      <c r="BI417" s="216"/>
      <c r="BJ417" s="187"/>
      <c r="BK417" s="187"/>
      <c r="BL417" s="187"/>
      <c r="BM417" s="187"/>
      <c r="BN417" s="187"/>
      <c r="BO417" s="187"/>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c r="CY417"/>
      <c r="CZ417"/>
      <c r="DA417"/>
      <c r="DB417"/>
      <c r="DC417"/>
      <c r="DD417"/>
      <c r="DE417"/>
      <c r="DF417"/>
      <c r="DG417"/>
      <c r="DH417"/>
      <c r="DI417"/>
      <c r="DJ417"/>
      <c r="DK417"/>
      <c r="DL417"/>
      <c r="DM417"/>
      <c r="DN417"/>
      <c r="DO417"/>
      <c r="DP417"/>
      <c r="DQ417"/>
      <c r="DR417"/>
      <c r="DS417"/>
      <c r="DT417"/>
      <c r="DU417"/>
      <c r="DV417"/>
      <c r="DW417"/>
      <c r="DX417"/>
      <c r="DY417"/>
      <c r="DZ417"/>
      <c r="EA417"/>
      <c r="EB417"/>
      <c r="EC417"/>
      <c r="ED417"/>
      <c r="EE417"/>
      <c r="EF417"/>
      <c r="EG417"/>
      <c r="EH417"/>
      <c r="EI417"/>
      <c r="EJ417"/>
      <c r="EK417"/>
      <c r="EL417"/>
      <c r="EM417"/>
      <c r="EN417"/>
      <c r="EO417"/>
      <c r="EP417"/>
      <c r="EQ417"/>
      <c r="ER417"/>
      <c r="ES417"/>
      <c r="ET417"/>
      <c r="EU417"/>
      <c r="EV417"/>
      <c r="EW417"/>
      <c r="EX417"/>
      <c r="EY417"/>
      <c r="EZ417"/>
      <c r="FA417"/>
      <c r="FB417"/>
      <c r="FC417"/>
      <c r="FD417"/>
      <c r="FE417"/>
      <c r="FF417"/>
      <c r="FG417"/>
      <c r="FH417"/>
      <c r="FI417"/>
      <c r="FJ417"/>
      <c r="FK417"/>
      <c r="FL417"/>
      <c r="FM417"/>
      <c r="FN417"/>
      <c r="FO417"/>
      <c r="FP417"/>
      <c r="FQ417"/>
      <c r="FR417"/>
      <c r="FS417"/>
      <c r="FT417"/>
      <c r="FU417"/>
      <c r="FV417"/>
      <c r="FW417"/>
      <c r="FX417"/>
      <c r="FY417"/>
      <c r="FZ417"/>
      <c r="GA417"/>
      <c r="GB417"/>
      <c r="GC417"/>
      <c r="GD417"/>
      <c r="GE417"/>
      <c r="GF417"/>
      <c r="GG417"/>
      <c r="GH417"/>
      <c r="GI417"/>
      <c r="GJ417"/>
      <c r="GK417"/>
      <c r="GL417"/>
      <c r="GM417"/>
      <c r="GN417"/>
      <c r="GO417"/>
      <c r="GP417"/>
      <c r="GQ417"/>
      <c r="GR417"/>
      <c r="GS417"/>
      <c r="GT417"/>
      <c r="GU417"/>
      <c r="GV417"/>
      <c r="GW417"/>
      <c r="GX417"/>
      <c r="GY417"/>
      <c r="GZ417"/>
      <c r="HA417"/>
      <c r="HB417"/>
      <c r="HC417"/>
      <c r="HD417"/>
      <c r="HE417"/>
      <c r="HF417"/>
      <c r="HG417"/>
      <c r="HH417"/>
      <c r="HI417"/>
      <c r="HJ417"/>
      <c r="HK417"/>
      <c r="HL417"/>
      <c r="HM417"/>
      <c r="HN417"/>
      <c r="HO417"/>
      <c r="HP417"/>
      <c r="HQ417"/>
      <c r="HR417"/>
      <c r="HS417"/>
      <c r="HT417"/>
      <c r="HU417"/>
      <c r="HV417"/>
      <c r="HW417"/>
      <c r="HX417"/>
      <c r="HY417"/>
      <c r="HZ417"/>
      <c r="IA417"/>
      <c r="IB417"/>
      <c r="IC417"/>
      <c r="ID417"/>
      <c r="IE417"/>
      <c r="IF417"/>
      <c r="IG417"/>
      <c r="IH417"/>
      <c r="II417"/>
      <c r="IJ417"/>
      <c r="IK417"/>
      <c r="IL417"/>
      <c r="IM417"/>
      <c r="IN417"/>
      <c r="IO417"/>
      <c r="IP417"/>
      <c r="IQ417"/>
      <c r="IR417"/>
      <c r="IS417"/>
      <c r="IT417"/>
      <c r="IU417"/>
      <c r="IV417"/>
    </row>
    <row r="418" spans="1:256" s="5" customFormat="1" ht="12.75" customHeight="1" outlineLevel="2">
      <c r="A418" s="9"/>
      <c r="B418" s="9"/>
      <c r="C418" s="26"/>
      <c r="D418" s="682"/>
      <c r="E418" s="86">
        <v>9</v>
      </c>
      <c r="F418" s="27"/>
      <c r="G418" s="208"/>
      <c r="H418" s="150"/>
      <c r="I418" s="150"/>
      <c r="J418" s="150"/>
      <c r="K418" s="150"/>
      <c r="L418" s="150"/>
      <c r="M418" s="150"/>
      <c r="N418" s="150"/>
      <c r="O418" s="149"/>
      <c r="P418" s="68">
        <v>0</v>
      </c>
      <c r="Q418" s="68">
        <v>0</v>
      </c>
      <c r="R418" s="68"/>
      <c r="S418" s="103"/>
      <c r="T418" s="103"/>
      <c r="U418" s="103"/>
      <c r="V418" s="103"/>
      <c r="W418" s="103"/>
      <c r="X418" s="103"/>
      <c r="Y418" s="103"/>
      <c r="Z418" s="103"/>
      <c r="AA418" s="216"/>
      <c r="AB418" s="216"/>
      <c r="AC418" s="216"/>
      <c r="AD418" s="216"/>
      <c r="AE418" s="216"/>
      <c r="AF418" s="216"/>
      <c r="AG418" s="216"/>
      <c r="AH418" s="216"/>
      <c r="AI418" s="216"/>
      <c r="AJ418" s="216"/>
      <c r="AK418" s="216"/>
      <c r="AL418" s="216"/>
      <c r="AM418" s="216"/>
      <c r="AN418" s="216"/>
      <c r="AO418" s="216"/>
      <c r="AP418" s="216"/>
      <c r="AQ418" s="216"/>
      <c r="AR418" s="216"/>
      <c r="AS418" s="216"/>
      <c r="AT418" s="216"/>
      <c r="AU418" s="216"/>
      <c r="AV418" s="216"/>
      <c r="AW418" s="216"/>
      <c r="AX418" s="216"/>
      <c r="AY418" s="216"/>
      <c r="AZ418" s="216"/>
      <c r="BA418" s="216"/>
      <c r="BB418" s="216"/>
      <c r="BC418" s="216"/>
      <c r="BD418" s="216"/>
      <c r="BE418" s="216"/>
      <c r="BF418" s="216"/>
      <c r="BG418" s="216"/>
      <c r="BH418" s="216"/>
      <c r="BI418" s="216"/>
      <c r="BJ418" s="187"/>
      <c r="BK418" s="187"/>
      <c r="BL418" s="187"/>
      <c r="BM418" s="187"/>
      <c r="BN418" s="187"/>
      <c r="BO418" s="187"/>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CW418"/>
      <c r="CX418"/>
      <c r="CY418"/>
      <c r="CZ418"/>
      <c r="DA418"/>
      <c r="DB418"/>
      <c r="DC418"/>
      <c r="DD418"/>
      <c r="DE418"/>
      <c r="DF418"/>
      <c r="DG418"/>
      <c r="DH418"/>
      <c r="DI418"/>
      <c r="DJ418"/>
      <c r="DK418"/>
      <c r="DL418"/>
      <c r="DM418"/>
      <c r="DN418"/>
      <c r="DO418"/>
      <c r="DP418"/>
      <c r="DQ418"/>
      <c r="DR418"/>
      <c r="DS418"/>
      <c r="DT418"/>
      <c r="DU418"/>
      <c r="DV418"/>
      <c r="DW418"/>
      <c r="DX418"/>
      <c r="DY418"/>
      <c r="DZ418"/>
      <c r="EA418"/>
      <c r="EB418"/>
      <c r="EC418"/>
      <c r="ED418"/>
      <c r="EE418"/>
      <c r="EF418"/>
      <c r="EG418"/>
      <c r="EH418"/>
      <c r="EI418"/>
      <c r="EJ418"/>
      <c r="EK418"/>
      <c r="EL418"/>
      <c r="EM418"/>
      <c r="EN418"/>
      <c r="EO418"/>
      <c r="EP418"/>
      <c r="EQ418"/>
      <c r="ER418"/>
      <c r="ES418"/>
      <c r="ET418"/>
      <c r="EU418"/>
      <c r="EV418"/>
      <c r="EW418"/>
      <c r="EX418"/>
      <c r="EY418"/>
      <c r="EZ418"/>
      <c r="FA418"/>
      <c r="FB418"/>
      <c r="FC418"/>
      <c r="FD418"/>
      <c r="FE418"/>
      <c r="FF418"/>
      <c r="FG418"/>
      <c r="FH418"/>
      <c r="FI418"/>
      <c r="FJ418"/>
      <c r="FK418"/>
      <c r="FL418"/>
      <c r="FM418"/>
      <c r="FN418"/>
      <c r="FO418"/>
      <c r="FP418"/>
      <c r="FQ418"/>
      <c r="FR418"/>
      <c r="FS418"/>
      <c r="FT418"/>
      <c r="FU418"/>
      <c r="FV418"/>
      <c r="FW418"/>
      <c r="FX418"/>
      <c r="FY418"/>
      <c r="FZ418"/>
      <c r="GA418"/>
      <c r="GB418"/>
      <c r="GC418"/>
      <c r="GD418"/>
      <c r="GE418"/>
      <c r="GF418"/>
      <c r="GG418"/>
      <c r="GH418"/>
      <c r="GI418"/>
      <c r="GJ418"/>
      <c r="GK418"/>
      <c r="GL418"/>
      <c r="GM418"/>
      <c r="GN418"/>
      <c r="GO418"/>
      <c r="GP418"/>
      <c r="GQ418"/>
      <c r="GR418"/>
      <c r="GS418"/>
      <c r="GT418"/>
      <c r="GU418"/>
      <c r="GV418"/>
      <c r="GW418"/>
      <c r="GX418"/>
      <c r="GY418"/>
      <c r="GZ418"/>
      <c r="HA418"/>
      <c r="HB418"/>
      <c r="HC418"/>
      <c r="HD418"/>
      <c r="HE418"/>
      <c r="HF418"/>
      <c r="HG418"/>
      <c r="HH418"/>
      <c r="HI418"/>
      <c r="HJ418"/>
      <c r="HK418"/>
      <c r="HL418"/>
      <c r="HM418"/>
      <c r="HN418"/>
      <c r="HO418"/>
      <c r="HP418"/>
      <c r="HQ418"/>
      <c r="HR418"/>
      <c r="HS418"/>
      <c r="HT418"/>
      <c r="HU418"/>
      <c r="HV418"/>
      <c r="HW418"/>
      <c r="HX418"/>
      <c r="HY418"/>
      <c r="HZ418"/>
      <c r="IA418"/>
      <c r="IB418"/>
      <c r="IC418"/>
      <c r="ID418"/>
      <c r="IE418"/>
      <c r="IF418"/>
      <c r="IG418"/>
      <c r="IH418"/>
      <c r="II418"/>
      <c r="IJ418"/>
      <c r="IK418"/>
      <c r="IL418"/>
      <c r="IM418"/>
      <c r="IN418"/>
      <c r="IO418"/>
      <c r="IP418"/>
      <c r="IQ418"/>
      <c r="IR418"/>
      <c r="IS418"/>
      <c r="IT418"/>
      <c r="IU418"/>
      <c r="IV418"/>
    </row>
    <row r="419" spans="1:256" s="5" customFormat="1" ht="12.75" customHeight="1" outlineLevel="2">
      <c r="A419" s="9"/>
      <c r="B419" s="9"/>
      <c r="C419" s="26"/>
      <c r="D419" s="682"/>
      <c r="E419" s="86">
        <v>10</v>
      </c>
      <c r="F419" s="27"/>
      <c r="G419" s="208"/>
      <c r="H419" s="150"/>
      <c r="I419" s="150"/>
      <c r="J419" s="150"/>
      <c r="K419" s="150"/>
      <c r="L419" s="150"/>
      <c r="M419" s="150"/>
      <c r="N419" s="150"/>
      <c r="O419" s="150"/>
      <c r="P419" s="149"/>
      <c r="Q419" s="68">
        <v>0</v>
      </c>
      <c r="R419" s="68"/>
      <c r="S419" s="103"/>
      <c r="T419" s="103"/>
      <c r="U419" s="103"/>
      <c r="V419" s="103"/>
      <c r="W419" s="103"/>
      <c r="X419" s="103"/>
      <c r="Y419" s="103"/>
      <c r="Z419" s="103"/>
      <c r="AA419" s="216"/>
      <c r="AB419" s="216"/>
      <c r="AC419" s="216"/>
      <c r="AD419" s="216"/>
      <c r="AE419" s="216"/>
      <c r="AF419" s="216"/>
      <c r="AG419" s="216"/>
      <c r="AH419" s="216"/>
      <c r="AI419" s="216"/>
      <c r="AJ419" s="216"/>
      <c r="AK419" s="216"/>
      <c r="AL419" s="216"/>
      <c r="AM419" s="216"/>
      <c r="AN419" s="216"/>
      <c r="AO419" s="216"/>
      <c r="AP419" s="216"/>
      <c r="AQ419" s="216"/>
      <c r="AR419" s="216"/>
      <c r="AS419" s="216"/>
      <c r="AT419" s="216"/>
      <c r="AU419" s="216"/>
      <c r="AV419" s="216"/>
      <c r="AW419" s="216"/>
      <c r="AX419" s="216"/>
      <c r="AY419" s="216"/>
      <c r="AZ419" s="216"/>
      <c r="BA419" s="216"/>
      <c r="BB419" s="216"/>
      <c r="BC419" s="216"/>
      <c r="BD419" s="216"/>
      <c r="BE419" s="216"/>
      <c r="BF419" s="216"/>
      <c r="BG419" s="216"/>
      <c r="BH419" s="216"/>
      <c r="BI419" s="216"/>
      <c r="BJ419" s="187"/>
      <c r="BK419" s="187"/>
      <c r="BL419" s="187"/>
      <c r="BM419" s="187"/>
      <c r="BN419" s="187"/>
      <c r="BO419" s="187"/>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c r="CY419"/>
      <c r="CZ419"/>
      <c r="DA419"/>
      <c r="DB419"/>
      <c r="DC419"/>
      <c r="DD419"/>
      <c r="DE419"/>
      <c r="DF419"/>
      <c r="DG419"/>
      <c r="DH419"/>
      <c r="DI419"/>
      <c r="DJ419"/>
      <c r="DK419"/>
      <c r="DL419"/>
      <c r="DM419"/>
      <c r="DN419"/>
      <c r="DO419"/>
      <c r="DP419"/>
      <c r="DQ419"/>
      <c r="DR419"/>
      <c r="DS419"/>
      <c r="DT419"/>
      <c r="DU419"/>
      <c r="DV419"/>
      <c r="DW419"/>
      <c r="DX419"/>
      <c r="DY419"/>
      <c r="DZ419"/>
      <c r="EA419"/>
      <c r="EB419"/>
      <c r="EC419"/>
      <c r="ED419"/>
      <c r="EE419"/>
      <c r="EF419"/>
      <c r="EG419"/>
      <c r="EH419"/>
      <c r="EI419"/>
      <c r="EJ419"/>
      <c r="EK419"/>
      <c r="EL419"/>
      <c r="EM419"/>
      <c r="EN419"/>
      <c r="EO419"/>
      <c r="EP419"/>
      <c r="EQ419"/>
      <c r="ER419"/>
      <c r="ES419"/>
      <c r="ET419"/>
      <c r="EU419"/>
      <c r="EV419"/>
      <c r="EW419"/>
      <c r="EX419"/>
      <c r="EY419"/>
      <c r="EZ419"/>
      <c r="FA419"/>
      <c r="FB419"/>
      <c r="FC419"/>
      <c r="FD419"/>
      <c r="FE419"/>
      <c r="FF419"/>
      <c r="FG419"/>
      <c r="FH419"/>
      <c r="FI419"/>
      <c r="FJ419"/>
      <c r="FK419"/>
      <c r="FL419"/>
      <c r="FM419"/>
      <c r="FN419"/>
      <c r="FO419"/>
      <c r="FP419"/>
      <c r="FQ419"/>
      <c r="FR419"/>
      <c r="FS419"/>
      <c r="FT419"/>
      <c r="FU419"/>
      <c r="FV419"/>
      <c r="FW419"/>
      <c r="FX419"/>
      <c r="FY419"/>
      <c r="FZ419"/>
      <c r="GA419"/>
      <c r="GB419"/>
      <c r="GC419"/>
      <c r="GD419"/>
      <c r="GE419"/>
      <c r="GF419"/>
      <c r="GG419"/>
      <c r="GH419"/>
      <c r="GI419"/>
      <c r="GJ419"/>
      <c r="GK419"/>
      <c r="GL419"/>
      <c r="GM419"/>
      <c r="GN419"/>
      <c r="GO419"/>
      <c r="GP419"/>
      <c r="GQ419"/>
      <c r="GR419"/>
      <c r="GS419"/>
      <c r="GT419"/>
      <c r="GU419"/>
      <c r="GV419"/>
      <c r="GW419"/>
      <c r="GX419"/>
      <c r="GY419"/>
      <c r="GZ419"/>
      <c r="HA419"/>
      <c r="HB419"/>
      <c r="HC419"/>
      <c r="HD419"/>
      <c r="HE419"/>
      <c r="HF419"/>
      <c r="HG419"/>
      <c r="HH419"/>
      <c r="HI419"/>
      <c r="HJ419"/>
      <c r="HK419"/>
      <c r="HL419"/>
      <c r="HM419"/>
      <c r="HN419"/>
      <c r="HO419"/>
      <c r="HP419"/>
      <c r="HQ419"/>
      <c r="HR419"/>
      <c r="HS419"/>
      <c r="HT419"/>
      <c r="HU419"/>
      <c r="HV419"/>
      <c r="HW419"/>
      <c r="HX419"/>
      <c r="HY419"/>
      <c r="HZ419"/>
      <c r="IA419"/>
      <c r="IB419"/>
      <c r="IC419"/>
      <c r="ID419"/>
      <c r="IE419"/>
      <c r="IF419"/>
      <c r="IG419"/>
      <c r="IH419"/>
      <c r="II419"/>
      <c r="IJ419"/>
      <c r="IK419"/>
      <c r="IL419"/>
      <c r="IM419"/>
      <c r="IN419"/>
      <c r="IO419"/>
      <c r="IP419"/>
      <c r="IQ419"/>
      <c r="IR419"/>
      <c r="IS419"/>
      <c r="IT419"/>
      <c r="IU419"/>
      <c r="IV419"/>
    </row>
    <row r="420" spans="1:256" s="5" customFormat="1" ht="12.75" customHeight="1" outlineLevel="2">
      <c r="A420" s="9"/>
      <c r="B420" s="9"/>
      <c r="C420" s="26"/>
      <c r="D420" s="682"/>
      <c r="E420" s="87">
        <v>11</v>
      </c>
      <c r="F420" s="27"/>
      <c r="G420" s="208"/>
      <c r="H420" s="150"/>
      <c r="I420" s="150"/>
      <c r="J420" s="150"/>
      <c r="K420" s="150"/>
      <c r="L420" s="150"/>
      <c r="M420" s="150"/>
      <c r="N420" s="150"/>
      <c r="O420" s="150"/>
      <c r="P420" s="189"/>
      <c r="Q420" s="149"/>
      <c r="R420" s="68"/>
      <c r="S420" s="103"/>
      <c r="T420" s="103"/>
      <c r="U420" s="103"/>
      <c r="V420" s="103"/>
      <c r="W420" s="103"/>
      <c r="X420" s="103"/>
      <c r="Y420" s="103"/>
      <c r="Z420" s="103"/>
      <c r="AA420" s="216"/>
      <c r="AB420" s="216"/>
      <c r="AC420" s="216"/>
      <c r="AD420" s="216"/>
      <c r="AE420" s="216"/>
      <c r="AF420" s="216"/>
      <c r="AG420" s="216"/>
      <c r="AH420" s="216"/>
      <c r="AI420" s="216"/>
      <c r="AJ420" s="216"/>
      <c r="AK420" s="216"/>
      <c r="AL420" s="216"/>
      <c r="AM420" s="216"/>
      <c r="AN420" s="216"/>
      <c r="AO420" s="216"/>
      <c r="AP420" s="216"/>
      <c r="AQ420" s="216"/>
      <c r="AR420" s="216"/>
      <c r="AS420" s="216"/>
      <c r="AT420" s="216"/>
      <c r="AU420" s="216"/>
      <c r="AV420" s="216"/>
      <c r="AW420" s="216"/>
      <c r="AX420" s="216"/>
      <c r="AY420" s="216"/>
      <c r="AZ420" s="216"/>
      <c r="BA420" s="216"/>
      <c r="BB420" s="216"/>
      <c r="BC420" s="216"/>
      <c r="BD420" s="216"/>
      <c r="BE420" s="216"/>
      <c r="BF420" s="216"/>
      <c r="BG420" s="216"/>
      <c r="BH420" s="216"/>
      <c r="BI420" s="216"/>
      <c r="BJ420" s="187"/>
      <c r="BK420" s="187"/>
      <c r="BL420" s="187"/>
      <c r="BM420" s="187"/>
      <c r="BN420" s="187"/>
      <c r="BO420" s="187"/>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c r="CY420"/>
      <c r="CZ420"/>
      <c r="DA420"/>
      <c r="DB420"/>
      <c r="DC420"/>
      <c r="DD420"/>
      <c r="DE420"/>
      <c r="DF420"/>
      <c r="DG420"/>
      <c r="DH420"/>
      <c r="DI420"/>
      <c r="DJ420"/>
      <c r="DK420"/>
      <c r="DL420"/>
      <c r="DM420"/>
      <c r="DN420"/>
      <c r="DO420"/>
      <c r="DP420"/>
      <c r="DQ420"/>
      <c r="DR420"/>
      <c r="DS420"/>
      <c r="DT420"/>
      <c r="DU420"/>
      <c r="DV420"/>
      <c r="DW420"/>
      <c r="DX420"/>
      <c r="DY420"/>
      <c r="DZ420"/>
      <c r="EA420"/>
      <c r="EB420"/>
      <c r="EC420"/>
      <c r="ED420"/>
      <c r="EE420"/>
      <c r="EF420"/>
      <c r="EG420"/>
      <c r="EH420"/>
      <c r="EI420"/>
      <c r="EJ420"/>
      <c r="EK420"/>
      <c r="EL420"/>
      <c r="EM420"/>
      <c r="EN420"/>
      <c r="EO420"/>
      <c r="EP420"/>
      <c r="EQ420"/>
      <c r="ER420"/>
      <c r="ES420"/>
      <c r="ET420"/>
      <c r="EU420"/>
      <c r="EV420"/>
      <c r="EW420"/>
      <c r="EX420"/>
      <c r="EY420"/>
      <c r="EZ420"/>
      <c r="FA420"/>
      <c r="FB420"/>
      <c r="FC420"/>
      <c r="FD420"/>
      <c r="FE420"/>
      <c r="FF420"/>
      <c r="FG420"/>
      <c r="FH420"/>
      <c r="FI420"/>
      <c r="FJ420"/>
      <c r="FK420"/>
      <c r="FL420"/>
      <c r="FM420"/>
      <c r="FN420"/>
      <c r="FO420"/>
      <c r="FP420"/>
      <c r="FQ420"/>
      <c r="FR420"/>
      <c r="FS420"/>
      <c r="FT420"/>
      <c r="FU420"/>
      <c r="FV420"/>
      <c r="FW420"/>
      <c r="FX420"/>
      <c r="FY420"/>
      <c r="FZ420"/>
      <c r="GA420"/>
      <c r="GB420"/>
      <c r="GC420"/>
      <c r="GD420"/>
      <c r="GE420"/>
      <c r="GF420"/>
      <c r="GG420"/>
      <c r="GH420"/>
      <c r="GI420"/>
      <c r="GJ420"/>
      <c r="GK420"/>
      <c r="GL420"/>
      <c r="GM420"/>
      <c r="GN420"/>
      <c r="GO420"/>
      <c r="GP420"/>
      <c r="GQ420"/>
      <c r="GR420"/>
      <c r="GS420"/>
      <c r="GT420"/>
      <c r="GU420"/>
      <c r="GV420"/>
      <c r="GW420"/>
      <c r="GX420"/>
      <c r="GY420"/>
      <c r="GZ420"/>
      <c r="HA420"/>
      <c r="HB420"/>
      <c r="HC420"/>
      <c r="HD420"/>
      <c r="HE420"/>
      <c r="HF420"/>
      <c r="HG420"/>
      <c r="HH420"/>
      <c r="HI420"/>
      <c r="HJ420"/>
      <c r="HK420"/>
      <c r="HL420"/>
      <c r="HM420"/>
      <c r="HN420"/>
      <c r="HO420"/>
      <c r="HP420"/>
      <c r="HQ420"/>
      <c r="HR420"/>
      <c r="HS420"/>
      <c r="HT420"/>
      <c r="HU420"/>
      <c r="HV420"/>
      <c r="HW420"/>
      <c r="HX420"/>
      <c r="HY420"/>
      <c r="HZ420"/>
      <c r="IA420"/>
      <c r="IB420"/>
      <c r="IC420"/>
      <c r="ID420"/>
      <c r="IE420"/>
      <c r="IF420"/>
      <c r="IG420"/>
      <c r="IH420"/>
      <c r="II420"/>
      <c r="IJ420"/>
      <c r="IK420"/>
      <c r="IL420"/>
      <c r="IM420"/>
      <c r="IN420"/>
      <c r="IO420"/>
      <c r="IP420"/>
      <c r="IQ420"/>
      <c r="IR420"/>
      <c r="IS420"/>
      <c r="IT420"/>
      <c r="IU420"/>
      <c r="IV420"/>
    </row>
    <row r="421" spans="1:256" s="5" customFormat="1" outlineLevel="1">
      <c r="A421" s="9"/>
      <c r="B421" s="9"/>
      <c r="C421" s="26">
        <v>0</v>
      </c>
      <c r="D421" s="9"/>
      <c r="E421" s="9"/>
      <c r="F421" s="23"/>
      <c r="G421" s="209">
        <v>0</v>
      </c>
      <c r="H421" s="166">
        <v>0</v>
      </c>
      <c r="I421" s="166">
        <v>0</v>
      </c>
      <c r="J421" s="166">
        <v>0</v>
      </c>
      <c r="K421" s="166">
        <v>0</v>
      </c>
      <c r="L421" s="166">
        <v>0</v>
      </c>
      <c r="M421" s="166">
        <v>0</v>
      </c>
      <c r="N421" s="166">
        <v>0</v>
      </c>
      <c r="O421" s="166">
        <v>0</v>
      </c>
      <c r="P421" s="166">
        <v>0</v>
      </c>
      <c r="Q421" s="166">
        <v>0</v>
      </c>
      <c r="R421" s="64"/>
      <c r="S421" s="102"/>
      <c r="T421" s="102"/>
      <c r="U421" s="102"/>
      <c r="V421" s="102"/>
      <c r="W421" s="102"/>
      <c r="X421" s="102"/>
      <c r="Y421" s="102"/>
      <c r="Z421" s="102"/>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187"/>
      <c r="BK421" s="187"/>
      <c r="BL421" s="187"/>
      <c r="BM421" s="187"/>
      <c r="BN421" s="187"/>
      <c r="BO421" s="187"/>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c r="DC421"/>
      <c r="DD421"/>
      <c r="DE421"/>
      <c r="DF421"/>
      <c r="DG421"/>
      <c r="DH421"/>
      <c r="DI421"/>
      <c r="DJ421"/>
      <c r="DK421"/>
      <c r="DL421"/>
      <c r="DM421"/>
      <c r="DN421"/>
      <c r="DO421"/>
      <c r="DP421"/>
      <c r="DQ421"/>
      <c r="DR421"/>
      <c r="DS421"/>
      <c r="DT421"/>
      <c r="DU421"/>
      <c r="DV421"/>
      <c r="DW421"/>
      <c r="DX421"/>
      <c r="DY421"/>
      <c r="DZ421"/>
      <c r="EA421"/>
      <c r="EB421"/>
      <c r="EC421"/>
      <c r="ED421"/>
      <c r="EE421"/>
      <c r="EF421"/>
      <c r="EG421"/>
      <c r="EH421"/>
      <c r="EI421"/>
      <c r="EJ421"/>
      <c r="EK421"/>
      <c r="EL421"/>
      <c r="EM421"/>
      <c r="EN421"/>
      <c r="EO421"/>
      <c r="EP421"/>
      <c r="EQ421"/>
      <c r="ER421"/>
      <c r="ES421"/>
      <c r="ET421"/>
      <c r="EU421"/>
      <c r="EV421"/>
      <c r="EW421"/>
      <c r="EX421"/>
      <c r="EY421"/>
      <c r="EZ421"/>
      <c r="FA421"/>
      <c r="FB421"/>
      <c r="FC421"/>
      <c r="FD421"/>
      <c r="FE421"/>
      <c r="FF421"/>
      <c r="FG421"/>
      <c r="FH421"/>
      <c r="FI421"/>
      <c r="FJ421"/>
      <c r="FK421"/>
      <c r="FL421"/>
      <c r="FM421"/>
      <c r="FN421"/>
      <c r="FO421"/>
      <c r="FP421"/>
      <c r="FQ421"/>
      <c r="FR421"/>
      <c r="FS421"/>
      <c r="FT421"/>
      <c r="FU421"/>
      <c r="FV421"/>
      <c r="FW421"/>
      <c r="FX421"/>
      <c r="FY421"/>
      <c r="FZ421"/>
      <c r="GA421"/>
      <c r="GB421"/>
      <c r="GC421"/>
      <c r="GD421"/>
      <c r="GE421"/>
      <c r="GF421"/>
      <c r="GG421"/>
      <c r="GH421"/>
      <c r="GI421"/>
      <c r="GJ421"/>
      <c r="GK421"/>
      <c r="GL421"/>
      <c r="GM421"/>
      <c r="GN421"/>
      <c r="GO421"/>
      <c r="GP421"/>
      <c r="GQ421"/>
      <c r="GR421"/>
      <c r="GS421"/>
      <c r="GT421"/>
      <c r="GU421"/>
      <c r="GV421"/>
      <c r="GW421"/>
      <c r="GX421"/>
      <c r="GY421"/>
      <c r="GZ421"/>
      <c r="HA421"/>
      <c r="HB421"/>
      <c r="HC421"/>
      <c r="HD421"/>
      <c r="HE421"/>
      <c r="HF421"/>
      <c r="HG421"/>
      <c r="HH421"/>
      <c r="HI421"/>
      <c r="HJ421"/>
      <c r="HK421"/>
      <c r="HL421"/>
      <c r="HM421"/>
      <c r="HN421"/>
      <c r="HO421"/>
      <c r="HP421"/>
      <c r="HQ421"/>
      <c r="HR421"/>
      <c r="HS421"/>
      <c r="HT421"/>
      <c r="HU421"/>
      <c r="HV421"/>
      <c r="HW421"/>
      <c r="HX421"/>
      <c r="HY421"/>
      <c r="HZ421"/>
      <c r="IA421"/>
      <c r="IB421"/>
      <c r="IC421"/>
      <c r="ID421"/>
      <c r="IE421"/>
      <c r="IF421"/>
      <c r="IG421"/>
      <c r="IH421"/>
      <c r="II421"/>
      <c r="IJ421"/>
      <c r="IK421"/>
      <c r="IL421"/>
      <c r="IM421"/>
      <c r="IN421"/>
      <c r="IO421"/>
      <c r="IP421"/>
      <c r="IQ421"/>
      <c r="IR421"/>
      <c r="IS421"/>
      <c r="IT421"/>
      <c r="IU421"/>
      <c r="IV421"/>
    </row>
    <row r="422" spans="1:256" s="5" customFormat="1" ht="12.75" customHeight="1" outlineLevel="2">
      <c r="A422" s="9"/>
      <c r="B422" s="188">
        <v>0</v>
      </c>
      <c r="C422" s="33"/>
      <c r="D422" s="34" t="s">
        <v>67</v>
      </c>
      <c r="E422" s="33"/>
      <c r="F422" s="35"/>
      <c r="G422" s="205">
        <v>0</v>
      </c>
      <c r="H422" s="67">
        <v>0</v>
      </c>
      <c r="I422" s="67">
        <v>0</v>
      </c>
      <c r="J422" s="67">
        <v>0</v>
      </c>
      <c r="K422" s="67">
        <v>0</v>
      </c>
      <c r="L422" s="67">
        <v>0</v>
      </c>
      <c r="M422" s="67">
        <v>0</v>
      </c>
      <c r="N422" s="67">
        <v>0</v>
      </c>
      <c r="O422" s="67">
        <v>0</v>
      </c>
      <c r="P422" s="67">
        <v>0</v>
      </c>
      <c r="Q422" s="67">
        <v>0</v>
      </c>
      <c r="R422" s="67"/>
      <c r="S422" s="103"/>
      <c r="T422" s="103"/>
      <c r="U422" s="103"/>
      <c r="V422" s="103"/>
      <c r="W422" s="103"/>
      <c r="X422" s="103"/>
      <c r="Y422" s="103"/>
      <c r="Z422" s="103"/>
      <c r="AA422" s="216"/>
      <c r="AB422" s="216"/>
      <c r="AC422" s="216"/>
      <c r="AD422" s="216"/>
      <c r="AE422" s="216"/>
      <c r="AF422" s="216"/>
      <c r="AG422" s="216"/>
      <c r="AH422" s="216"/>
      <c r="AI422" s="216"/>
      <c r="AJ422" s="216"/>
      <c r="AK422" s="216"/>
      <c r="AL422" s="216"/>
      <c r="AM422" s="216"/>
      <c r="AN422" s="216"/>
      <c r="AO422" s="216"/>
      <c r="AP422" s="216"/>
      <c r="AQ422" s="216"/>
      <c r="AR422" s="216"/>
      <c r="AS422" s="216"/>
      <c r="AT422" s="216"/>
      <c r="AU422" s="216"/>
      <c r="AV422" s="216"/>
      <c r="AW422" s="216"/>
      <c r="AX422" s="216"/>
      <c r="AY422" s="216"/>
      <c r="AZ422" s="216"/>
      <c r="BA422" s="216"/>
      <c r="BB422" s="216"/>
      <c r="BC422" s="216"/>
      <c r="BD422" s="216"/>
      <c r="BE422" s="216"/>
      <c r="BF422" s="216"/>
      <c r="BG422" s="216"/>
      <c r="BH422" s="216"/>
      <c r="BI422" s="216"/>
      <c r="BJ422" s="187"/>
      <c r="BK422" s="187"/>
      <c r="BL422" s="187"/>
      <c r="BM422" s="187"/>
      <c r="BN422" s="187"/>
      <c r="BO422" s="187"/>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c r="CU422"/>
      <c r="CV422"/>
      <c r="CW422"/>
      <c r="CX422"/>
      <c r="CY422"/>
      <c r="CZ422"/>
      <c r="DA422"/>
      <c r="DB422"/>
      <c r="DC422"/>
      <c r="DD422"/>
      <c r="DE422"/>
      <c r="DF422"/>
      <c r="DG422"/>
      <c r="DH422"/>
      <c r="DI422"/>
      <c r="DJ422"/>
      <c r="DK422"/>
      <c r="DL422"/>
      <c r="DM422"/>
      <c r="DN422"/>
      <c r="DO422"/>
      <c r="DP422"/>
      <c r="DQ422"/>
      <c r="DR422"/>
      <c r="DS422"/>
      <c r="DT422"/>
      <c r="DU422"/>
      <c r="DV422"/>
      <c r="DW422"/>
      <c r="DX422"/>
      <c r="DY422"/>
      <c r="DZ422"/>
      <c r="EA422"/>
      <c r="EB422"/>
      <c r="EC422"/>
      <c r="ED422"/>
      <c r="EE422"/>
      <c r="EF422"/>
      <c r="EG422"/>
      <c r="EH422"/>
      <c r="EI422"/>
      <c r="EJ422"/>
      <c r="EK422"/>
      <c r="EL422"/>
      <c r="EM422"/>
      <c r="EN422"/>
      <c r="EO422"/>
      <c r="EP422"/>
      <c r="EQ422"/>
      <c r="ER422"/>
      <c r="ES422"/>
      <c r="ET422"/>
      <c r="EU422"/>
      <c r="EV422"/>
      <c r="EW422"/>
      <c r="EX422"/>
      <c r="EY422"/>
      <c r="EZ422"/>
      <c r="FA422"/>
      <c r="FB422"/>
      <c r="FC422"/>
      <c r="FD422"/>
      <c r="FE422"/>
      <c r="FF422"/>
      <c r="FG422"/>
      <c r="FH422"/>
      <c r="FI422"/>
      <c r="FJ422"/>
      <c r="FK422"/>
      <c r="FL422"/>
      <c r="FM422"/>
      <c r="FN422"/>
      <c r="FO422"/>
      <c r="FP422"/>
      <c r="FQ422"/>
      <c r="FR422"/>
      <c r="FS422"/>
      <c r="FT422"/>
      <c r="FU422"/>
      <c r="FV422"/>
      <c r="FW422"/>
      <c r="FX422"/>
      <c r="FY422"/>
      <c r="FZ422"/>
      <c r="GA422"/>
      <c r="GB422"/>
      <c r="GC422"/>
      <c r="GD422"/>
      <c r="GE422"/>
      <c r="GF422"/>
      <c r="GG422"/>
      <c r="GH422"/>
      <c r="GI422"/>
      <c r="GJ422"/>
      <c r="GK422"/>
      <c r="GL422"/>
      <c r="GM422"/>
      <c r="GN422"/>
      <c r="GO422"/>
      <c r="GP422"/>
      <c r="GQ422"/>
      <c r="GR422"/>
      <c r="GS422"/>
      <c r="GT422"/>
      <c r="GU422"/>
      <c r="GV422"/>
      <c r="GW422"/>
      <c r="GX422"/>
      <c r="GY422"/>
      <c r="GZ422"/>
      <c r="HA422"/>
      <c r="HB422"/>
      <c r="HC422"/>
      <c r="HD422"/>
      <c r="HE422"/>
      <c r="HF422"/>
      <c r="HG422"/>
      <c r="HH422"/>
      <c r="HI422"/>
      <c r="HJ422"/>
      <c r="HK422"/>
      <c r="HL422"/>
      <c r="HM422"/>
      <c r="HN422"/>
      <c r="HO422"/>
      <c r="HP422"/>
      <c r="HQ422"/>
      <c r="HR422"/>
      <c r="HS422"/>
      <c r="HT422"/>
      <c r="HU422"/>
      <c r="HV422"/>
      <c r="HW422"/>
      <c r="HX422"/>
      <c r="HY422"/>
      <c r="HZ422"/>
      <c r="IA422"/>
      <c r="IB422"/>
      <c r="IC422"/>
      <c r="ID422"/>
      <c r="IE422"/>
      <c r="IF422"/>
      <c r="IG422"/>
      <c r="IH422"/>
      <c r="II422"/>
      <c r="IJ422"/>
      <c r="IK422"/>
      <c r="IL422"/>
      <c r="IM422"/>
      <c r="IN422"/>
      <c r="IO422"/>
      <c r="IP422"/>
      <c r="IQ422"/>
      <c r="IR422"/>
      <c r="IS422"/>
      <c r="IT422"/>
      <c r="IU422"/>
      <c r="IV422"/>
    </row>
    <row r="423" spans="1:256" s="5" customFormat="1" ht="12.75" customHeight="1" outlineLevel="2">
      <c r="A423" s="9"/>
      <c r="B423" s="9"/>
      <c r="C423" s="26"/>
      <c r="D423" s="681" t="s">
        <v>84</v>
      </c>
      <c r="E423" s="86">
        <v>0</v>
      </c>
      <c r="F423" s="27"/>
      <c r="G423" s="206"/>
      <c r="H423" s="68"/>
      <c r="I423" s="68"/>
      <c r="J423" s="68"/>
      <c r="K423" s="68"/>
      <c r="L423" s="68"/>
      <c r="M423" s="68"/>
      <c r="N423" s="68"/>
      <c r="O423" s="68"/>
      <c r="P423" s="68"/>
      <c r="Q423" s="68"/>
      <c r="R423" s="68"/>
      <c r="S423" s="103"/>
      <c r="T423" s="103"/>
      <c r="U423" s="103"/>
      <c r="V423" s="103"/>
      <c r="W423" s="103"/>
      <c r="X423" s="103"/>
      <c r="Y423" s="103"/>
      <c r="Z423" s="103"/>
      <c r="AA423" s="216"/>
      <c r="AB423" s="216"/>
      <c r="AC423" s="216"/>
      <c r="AD423" s="216"/>
      <c r="AE423" s="216"/>
      <c r="AF423" s="216"/>
      <c r="AG423" s="216"/>
      <c r="AH423" s="216"/>
      <c r="AI423" s="216"/>
      <c r="AJ423" s="216"/>
      <c r="AK423" s="216"/>
      <c r="AL423" s="216"/>
      <c r="AM423" s="216"/>
      <c r="AN423" s="216"/>
      <c r="AO423" s="216"/>
      <c r="AP423" s="216"/>
      <c r="AQ423" s="216"/>
      <c r="AR423" s="216"/>
      <c r="AS423" s="216"/>
      <c r="AT423" s="216"/>
      <c r="AU423" s="216"/>
      <c r="AV423" s="216"/>
      <c r="AW423" s="216"/>
      <c r="AX423" s="216"/>
      <c r="AY423" s="216"/>
      <c r="AZ423" s="216"/>
      <c r="BA423" s="216"/>
      <c r="BB423" s="216"/>
      <c r="BC423" s="216"/>
      <c r="BD423" s="216"/>
      <c r="BE423" s="216"/>
      <c r="BF423" s="216"/>
      <c r="BG423" s="216"/>
      <c r="BH423" s="216"/>
      <c r="BI423" s="216"/>
      <c r="BJ423" s="187"/>
      <c r="BK423" s="187"/>
      <c r="BL423" s="187"/>
      <c r="BM423" s="187"/>
      <c r="BN423" s="187"/>
      <c r="BO423" s="187"/>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c r="CU423"/>
      <c r="CV423"/>
      <c r="CW423"/>
      <c r="CX423"/>
      <c r="CY423"/>
      <c r="CZ423"/>
      <c r="DA423"/>
      <c r="DB423"/>
      <c r="DC423"/>
      <c r="DD423"/>
      <c r="DE423"/>
      <c r="DF423"/>
      <c r="DG423"/>
      <c r="DH423"/>
      <c r="DI423"/>
      <c r="DJ423"/>
      <c r="DK423"/>
      <c r="DL423"/>
      <c r="DM423"/>
      <c r="DN423"/>
      <c r="DO423"/>
      <c r="DP423"/>
      <c r="DQ423"/>
      <c r="DR423"/>
      <c r="DS423"/>
      <c r="DT423"/>
      <c r="DU423"/>
      <c r="DV423"/>
      <c r="DW423"/>
      <c r="DX423"/>
      <c r="DY423"/>
      <c r="DZ423"/>
      <c r="EA423"/>
      <c r="EB423"/>
      <c r="EC423"/>
      <c r="ED423"/>
      <c r="EE423"/>
      <c r="EF423"/>
      <c r="EG423"/>
      <c r="EH423"/>
      <c r="EI423"/>
      <c r="EJ423"/>
      <c r="EK423"/>
      <c r="EL423"/>
      <c r="EM423"/>
      <c r="EN423"/>
      <c r="EO423"/>
      <c r="EP423"/>
      <c r="EQ423"/>
      <c r="ER423"/>
      <c r="ES423"/>
      <c r="ET423"/>
      <c r="EU423"/>
      <c r="EV423"/>
      <c r="EW423"/>
      <c r="EX423"/>
      <c r="EY423"/>
      <c r="EZ423"/>
      <c r="FA423"/>
      <c r="FB423"/>
      <c r="FC423"/>
      <c r="FD423"/>
      <c r="FE423"/>
      <c r="FF423"/>
      <c r="FG423"/>
      <c r="FH423"/>
      <c r="FI423"/>
      <c r="FJ423"/>
      <c r="FK423"/>
      <c r="FL423"/>
      <c r="FM423"/>
      <c r="FN423"/>
      <c r="FO423"/>
      <c r="FP423"/>
      <c r="FQ423"/>
      <c r="FR423"/>
      <c r="FS423"/>
      <c r="FT423"/>
      <c r="FU423"/>
      <c r="FV423"/>
      <c r="FW423"/>
      <c r="FX423"/>
      <c r="FY423"/>
      <c r="FZ423"/>
      <c r="GA423"/>
      <c r="GB423"/>
      <c r="GC423"/>
      <c r="GD423"/>
      <c r="GE423"/>
      <c r="GF423"/>
      <c r="GG423"/>
      <c r="GH423"/>
      <c r="GI423"/>
      <c r="GJ423"/>
      <c r="GK423"/>
      <c r="GL423"/>
      <c r="GM423"/>
      <c r="GN423"/>
      <c r="GO423"/>
      <c r="GP423"/>
      <c r="GQ423"/>
      <c r="GR423"/>
      <c r="GS423"/>
      <c r="GT423"/>
      <c r="GU423"/>
      <c r="GV423"/>
      <c r="GW423"/>
      <c r="GX423"/>
      <c r="GY423"/>
      <c r="GZ423"/>
      <c r="HA423"/>
      <c r="HB423"/>
      <c r="HC423"/>
      <c r="HD423"/>
      <c r="HE423"/>
      <c r="HF423"/>
      <c r="HG423"/>
      <c r="HH423"/>
      <c r="HI423"/>
      <c r="HJ423"/>
      <c r="HK423"/>
      <c r="HL423"/>
      <c r="HM423"/>
      <c r="HN423"/>
      <c r="HO423"/>
      <c r="HP423"/>
      <c r="HQ423"/>
      <c r="HR423"/>
      <c r="HS423"/>
      <c r="HT423"/>
      <c r="HU423"/>
      <c r="HV423"/>
      <c r="HW423"/>
      <c r="HX423"/>
      <c r="HY423"/>
      <c r="HZ423"/>
      <c r="IA423"/>
      <c r="IB423"/>
      <c r="IC423"/>
      <c r="ID423"/>
      <c r="IE423"/>
      <c r="IF423"/>
      <c r="IG423"/>
      <c r="IH423"/>
      <c r="II423"/>
      <c r="IJ423"/>
      <c r="IK423"/>
      <c r="IL423"/>
      <c r="IM423"/>
      <c r="IN423"/>
      <c r="IO423"/>
      <c r="IP423"/>
      <c r="IQ423"/>
      <c r="IR423"/>
      <c r="IS423"/>
      <c r="IT423"/>
      <c r="IU423"/>
      <c r="IV423"/>
    </row>
    <row r="424" spans="1:256" s="5" customFormat="1" ht="12.75" customHeight="1" outlineLevel="2">
      <c r="A424" s="9"/>
      <c r="B424" s="9"/>
      <c r="C424" s="26"/>
      <c r="D424" s="682"/>
      <c r="E424" s="86">
        <v>1</v>
      </c>
      <c r="F424" s="27"/>
      <c r="G424" s="207"/>
      <c r="H424" s="68">
        <v>0</v>
      </c>
      <c r="I424" s="68">
        <v>0</v>
      </c>
      <c r="J424" s="68">
        <v>0</v>
      </c>
      <c r="K424" s="68">
        <v>0</v>
      </c>
      <c r="L424" s="68">
        <v>0</v>
      </c>
      <c r="M424" s="68">
        <v>0</v>
      </c>
      <c r="N424" s="68">
        <v>0</v>
      </c>
      <c r="O424" s="68">
        <v>0</v>
      </c>
      <c r="P424" s="68">
        <v>0</v>
      </c>
      <c r="Q424" s="68">
        <v>0</v>
      </c>
      <c r="R424" s="68"/>
      <c r="S424" s="103"/>
      <c r="T424" s="103"/>
      <c r="U424" s="103"/>
      <c r="V424" s="103"/>
      <c r="W424" s="103"/>
      <c r="X424" s="103"/>
      <c r="Y424" s="103"/>
      <c r="Z424" s="103"/>
      <c r="AA424" s="216"/>
      <c r="AB424" s="216"/>
      <c r="AC424" s="216"/>
      <c r="AD424" s="216"/>
      <c r="AE424" s="216"/>
      <c r="AF424" s="216"/>
      <c r="AG424" s="216"/>
      <c r="AH424" s="216"/>
      <c r="AI424" s="216"/>
      <c r="AJ424" s="216"/>
      <c r="AK424" s="216"/>
      <c r="AL424" s="216"/>
      <c r="AM424" s="216"/>
      <c r="AN424" s="216"/>
      <c r="AO424" s="216"/>
      <c r="AP424" s="216"/>
      <c r="AQ424" s="216"/>
      <c r="AR424" s="216"/>
      <c r="AS424" s="216"/>
      <c r="AT424" s="216"/>
      <c r="AU424" s="216"/>
      <c r="AV424" s="216"/>
      <c r="AW424" s="216"/>
      <c r="AX424" s="216"/>
      <c r="AY424" s="216"/>
      <c r="AZ424" s="216"/>
      <c r="BA424" s="216"/>
      <c r="BB424" s="216"/>
      <c r="BC424" s="216"/>
      <c r="BD424" s="216"/>
      <c r="BE424" s="216"/>
      <c r="BF424" s="216"/>
      <c r="BG424" s="216"/>
      <c r="BH424" s="216"/>
      <c r="BI424" s="216"/>
      <c r="BJ424" s="187"/>
      <c r="BK424" s="187"/>
      <c r="BL424" s="187"/>
      <c r="BM424" s="187"/>
      <c r="BN424" s="187"/>
      <c r="BO424" s="187"/>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c r="CU424"/>
      <c r="CV424"/>
      <c r="CW424"/>
      <c r="CX424"/>
      <c r="CY424"/>
      <c r="CZ424"/>
      <c r="DA424"/>
      <c r="DB424"/>
      <c r="DC424"/>
      <c r="DD424"/>
      <c r="DE424"/>
      <c r="DF424"/>
      <c r="DG424"/>
      <c r="DH424"/>
      <c r="DI424"/>
      <c r="DJ424"/>
      <c r="DK424"/>
      <c r="DL424"/>
      <c r="DM424"/>
      <c r="DN424"/>
      <c r="DO424"/>
      <c r="DP424"/>
      <c r="DQ424"/>
      <c r="DR424"/>
      <c r="DS424"/>
      <c r="DT424"/>
      <c r="DU424"/>
      <c r="DV424"/>
      <c r="DW424"/>
      <c r="DX424"/>
      <c r="DY424"/>
      <c r="DZ424"/>
      <c r="EA424"/>
      <c r="EB424"/>
      <c r="EC424"/>
      <c r="ED424"/>
      <c r="EE424"/>
      <c r="EF424"/>
      <c r="EG424"/>
      <c r="EH424"/>
      <c r="EI424"/>
      <c r="EJ424"/>
      <c r="EK424"/>
      <c r="EL424"/>
      <c r="EM424"/>
      <c r="EN424"/>
      <c r="EO424"/>
      <c r="EP424"/>
      <c r="EQ424"/>
      <c r="ER424"/>
      <c r="ES424"/>
      <c r="ET424"/>
      <c r="EU424"/>
      <c r="EV424"/>
      <c r="EW424"/>
      <c r="EX424"/>
      <c r="EY424"/>
      <c r="EZ424"/>
      <c r="FA424"/>
      <c r="FB424"/>
      <c r="FC424"/>
      <c r="FD424"/>
      <c r="FE424"/>
      <c r="FF424"/>
      <c r="FG424"/>
      <c r="FH424"/>
      <c r="FI424"/>
      <c r="FJ424"/>
      <c r="FK424"/>
      <c r="FL424"/>
      <c r="FM424"/>
      <c r="FN424"/>
      <c r="FO424"/>
      <c r="FP424"/>
      <c r="FQ424"/>
      <c r="FR424"/>
      <c r="FS424"/>
      <c r="FT424"/>
      <c r="FU424"/>
      <c r="FV424"/>
      <c r="FW424"/>
      <c r="FX424"/>
      <c r="FY424"/>
      <c r="FZ424"/>
      <c r="GA424"/>
      <c r="GB424"/>
      <c r="GC424"/>
      <c r="GD424"/>
      <c r="GE424"/>
      <c r="GF424"/>
      <c r="GG424"/>
      <c r="GH424"/>
      <c r="GI424"/>
      <c r="GJ424"/>
      <c r="GK424"/>
      <c r="GL424"/>
      <c r="GM424"/>
      <c r="GN424"/>
      <c r="GO424"/>
      <c r="GP424"/>
      <c r="GQ424"/>
      <c r="GR424"/>
      <c r="GS424"/>
      <c r="GT424"/>
      <c r="GU424"/>
      <c r="GV424"/>
      <c r="GW424"/>
      <c r="GX424"/>
      <c r="GY424"/>
      <c r="GZ424"/>
      <c r="HA424"/>
      <c r="HB424"/>
      <c r="HC424"/>
      <c r="HD424"/>
      <c r="HE424"/>
      <c r="HF424"/>
      <c r="HG424"/>
      <c r="HH424"/>
      <c r="HI424"/>
      <c r="HJ424"/>
      <c r="HK424"/>
      <c r="HL424"/>
      <c r="HM424"/>
      <c r="HN424"/>
      <c r="HO424"/>
      <c r="HP424"/>
      <c r="HQ424"/>
      <c r="HR424"/>
      <c r="HS424"/>
      <c r="HT424"/>
      <c r="HU424"/>
      <c r="HV424"/>
      <c r="HW424"/>
      <c r="HX424"/>
      <c r="HY424"/>
      <c r="HZ424"/>
      <c r="IA424"/>
      <c r="IB424"/>
      <c r="IC424"/>
      <c r="ID424"/>
      <c r="IE424"/>
      <c r="IF424"/>
      <c r="IG424"/>
      <c r="IH424"/>
      <c r="II424"/>
      <c r="IJ424"/>
      <c r="IK424"/>
      <c r="IL424"/>
      <c r="IM424"/>
      <c r="IN424"/>
      <c r="IO424"/>
      <c r="IP424"/>
      <c r="IQ424"/>
      <c r="IR424"/>
      <c r="IS424"/>
      <c r="IT424"/>
      <c r="IU424"/>
      <c r="IV424"/>
    </row>
    <row r="425" spans="1:256" s="5" customFormat="1" ht="12.75" customHeight="1" outlineLevel="2">
      <c r="A425" s="9"/>
      <c r="B425" s="9"/>
      <c r="C425" s="26"/>
      <c r="D425" s="682"/>
      <c r="E425" s="86">
        <v>2</v>
      </c>
      <c r="F425" s="27"/>
      <c r="G425" s="208"/>
      <c r="H425" s="149"/>
      <c r="I425" s="68">
        <v>0</v>
      </c>
      <c r="J425" s="68">
        <v>0</v>
      </c>
      <c r="K425" s="68">
        <v>0</v>
      </c>
      <c r="L425" s="68">
        <v>0</v>
      </c>
      <c r="M425" s="68">
        <v>0</v>
      </c>
      <c r="N425" s="68">
        <v>0</v>
      </c>
      <c r="O425" s="68">
        <v>0</v>
      </c>
      <c r="P425" s="68">
        <v>0</v>
      </c>
      <c r="Q425" s="68">
        <v>0</v>
      </c>
      <c r="R425" s="68"/>
      <c r="S425" s="103"/>
      <c r="T425" s="103"/>
      <c r="U425" s="103"/>
      <c r="V425" s="103"/>
      <c r="W425" s="103"/>
      <c r="X425" s="103"/>
      <c r="Y425" s="103"/>
      <c r="Z425" s="103"/>
      <c r="AA425" s="216"/>
      <c r="AB425" s="216"/>
      <c r="AC425" s="216"/>
      <c r="AD425" s="216"/>
      <c r="AE425" s="216"/>
      <c r="AF425" s="216"/>
      <c r="AG425" s="216"/>
      <c r="AH425" s="216"/>
      <c r="AI425" s="216"/>
      <c r="AJ425" s="216"/>
      <c r="AK425" s="216"/>
      <c r="AL425" s="216"/>
      <c r="AM425" s="216"/>
      <c r="AN425" s="216"/>
      <c r="AO425" s="216"/>
      <c r="AP425" s="216"/>
      <c r="AQ425" s="216"/>
      <c r="AR425" s="216"/>
      <c r="AS425" s="216"/>
      <c r="AT425" s="216"/>
      <c r="AU425" s="216"/>
      <c r="AV425" s="216"/>
      <c r="AW425" s="216"/>
      <c r="AX425" s="216"/>
      <c r="AY425" s="216"/>
      <c r="AZ425" s="216"/>
      <c r="BA425" s="216"/>
      <c r="BB425" s="216"/>
      <c r="BC425" s="216"/>
      <c r="BD425" s="216"/>
      <c r="BE425" s="216"/>
      <c r="BF425" s="216"/>
      <c r="BG425" s="216"/>
      <c r="BH425" s="216"/>
      <c r="BI425" s="216"/>
      <c r="BJ425" s="187"/>
      <c r="BK425" s="187"/>
      <c r="BL425" s="187"/>
      <c r="BM425" s="187"/>
      <c r="BN425" s="187"/>
      <c r="BO425" s="187"/>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CW425"/>
      <c r="CX425"/>
      <c r="CY425"/>
      <c r="CZ425"/>
      <c r="DA425"/>
      <c r="DB425"/>
      <c r="DC425"/>
      <c r="DD425"/>
      <c r="DE425"/>
      <c r="DF425"/>
      <c r="DG425"/>
      <c r="DH425"/>
      <c r="DI425"/>
      <c r="DJ425"/>
      <c r="DK425"/>
      <c r="DL425"/>
      <c r="DM425"/>
      <c r="DN425"/>
      <c r="DO425"/>
      <c r="DP425"/>
      <c r="DQ425"/>
      <c r="DR425"/>
      <c r="DS425"/>
      <c r="DT425"/>
      <c r="DU425"/>
      <c r="DV425"/>
      <c r="DW425"/>
      <c r="DX425"/>
      <c r="DY425"/>
      <c r="DZ425"/>
      <c r="EA425"/>
      <c r="EB425"/>
      <c r="EC425"/>
      <c r="ED425"/>
      <c r="EE425"/>
      <c r="EF425"/>
      <c r="EG425"/>
      <c r="EH425"/>
      <c r="EI425"/>
      <c r="EJ425"/>
      <c r="EK425"/>
      <c r="EL425"/>
      <c r="EM425"/>
      <c r="EN425"/>
      <c r="EO425"/>
      <c r="EP425"/>
      <c r="EQ425"/>
      <c r="ER425"/>
      <c r="ES425"/>
      <c r="ET425"/>
      <c r="EU425"/>
      <c r="EV425"/>
      <c r="EW425"/>
      <c r="EX425"/>
      <c r="EY425"/>
      <c r="EZ425"/>
      <c r="FA425"/>
      <c r="FB425"/>
      <c r="FC425"/>
      <c r="FD425"/>
      <c r="FE425"/>
      <c r="FF425"/>
      <c r="FG425"/>
      <c r="FH425"/>
      <c r="FI425"/>
      <c r="FJ425"/>
      <c r="FK425"/>
      <c r="FL425"/>
      <c r="FM425"/>
      <c r="FN425"/>
      <c r="FO425"/>
      <c r="FP425"/>
      <c r="FQ425"/>
      <c r="FR425"/>
      <c r="FS425"/>
      <c r="FT425"/>
      <c r="FU425"/>
      <c r="FV425"/>
      <c r="FW425"/>
      <c r="FX425"/>
      <c r="FY425"/>
      <c r="FZ425"/>
      <c r="GA425"/>
      <c r="GB425"/>
      <c r="GC425"/>
      <c r="GD425"/>
      <c r="GE425"/>
      <c r="GF425"/>
      <c r="GG425"/>
      <c r="GH425"/>
      <c r="GI425"/>
      <c r="GJ425"/>
      <c r="GK425"/>
      <c r="GL425"/>
      <c r="GM425"/>
      <c r="GN425"/>
      <c r="GO425"/>
      <c r="GP425"/>
      <c r="GQ425"/>
      <c r="GR425"/>
      <c r="GS425"/>
      <c r="GT425"/>
      <c r="GU425"/>
      <c r="GV425"/>
      <c r="GW425"/>
      <c r="GX425"/>
      <c r="GY425"/>
      <c r="GZ425"/>
      <c r="HA425"/>
      <c r="HB425"/>
      <c r="HC425"/>
      <c r="HD425"/>
      <c r="HE425"/>
      <c r="HF425"/>
      <c r="HG425"/>
      <c r="HH425"/>
      <c r="HI425"/>
      <c r="HJ425"/>
      <c r="HK425"/>
      <c r="HL425"/>
      <c r="HM425"/>
      <c r="HN425"/>
      <c r="HO425"/>
      <c r="HP425"/>
      <c r="HQ425"/>
      <c r="HR425"/>
      <c r="HS425"/>
      <c r="HT425"/>
      <c r="HU425"/>
      <c r="HV425"/>
      <c r="HW425"/>
      <c r="HX425"/>
      <c r="HY425"/>
      <c r="HZ425"/>
      <c r="IA425"/>
      <c r="IB425"/>
      <c r="IC425"/>
      <c r="ID425"/>
      <c r="IE425"/>
      <c r="IF425"/>
      <c r="IG425"/>
      <c r="IH425"/>
      <c r="II425"/>
      <c r="IJ425"/>
      <c r="IK425"/>
      <c r="IL425"/>
      <c r="IM425"/>
      <c r="IN425"/>
      <c r="IO425"/>
      <c r="IP425"/>
      <c r="IQ425"/>
      <c r="IR425"/>
      <c r="IS425"/>
      <c r="IT425"/>
      <c r="IU425"/>
      <c r="IV425"/>
    </row>
    <row r="426" spans="1:256" s="5" customFormat="1" ht="12.75" customHeight="1" outlineLevel="2">
      <c r="A426" s="9"/>
      <c r="B426" s="9"/>
      <c r="C426" s="26"/>
      <c r="D426" s="682"/>
      <c r="E426" s="86">
        <v>3</v>
      </c>
      <c r="F426" s="27"/>
      <c r="G426" s="208"/>
      <c r="H426" s="150"/>
      <c r="I426" s="149"/>
      <c r="J426" s="68">
        <v>0</v>
      </c>
      <c r="K426" s="68">
        <v>0</v>
      </c>
      <c r="L426" s="68">
        <v>0</v>
      </c>
      <c r="M426" s="68">
        <v>0</v>
      </c>
      <c r="N426" s="68">
        <v>0</v>
      </c>
      <c r="O426" s="68">
        <v>0</v>
      </c>
      <c r="P426" s="68">
        <v>0</v>
      </c>
      <c r="Q426" s="68">
        <v>0</v>
      </c>
      <c r="R426" s="68"/>
      <c r="S426" s="103"/>
      <c r="T426" s="103"/>
      <c r="U426" s="103"/>
      <c r="V426" s="103"/>
      <c r="W426" s="103"/>
      <c r="X426" s="103"/>
      <c r="Y426" s="103"/>
      <c r="Z426" s="103"/>
      <c r="AA426" s="216"/>
      <c r="AB426" s="216"/>
      <c r="AC426" s="216"/>
      <c r="AD426" s="216"/>
      <c r="AE426" s="216"/>
      <c r="AF426" s="216"/>
      <c r="AG426" s="216"/>
      <c r="AH426" s="216"/>
      <c r="AI426" s="216"/>
      <c r="AJ426" s="216"/>
      <c r="AK426" s="216"/>
      <c r="AL426" s="216"/>
      <c r="AM426" s="216"/>
      <c r="AN426" s="216"/>
      <c r="AO426" s="216"/>
      <c r="AP426" s="216"/>
      <c r="AQ426" s="216"/>
      <c r="AR426" s="216"/>
      <c r="AS426" s="216"/>
      <c r="AT426" s="216"/>
      <c r="AU426" s="216"/>
      <c r="AV426" s="216"/>
      <c r="AW426" s="216"/>
      <c r="AX426" s="216"/>
      <c r="AY426" s="216"/>
      <c r="AZ426" s="216"/>
      <c r="BA426" s="216"/>
      <c r="BB426" s="216"/>
      <c r="BC426" s="216"/>
      <c r="BD426" s="216"/>
      <c r="BE426" s="216"/>
      <c r="BF426" s="216"/>
      <c r="BG426" s="216"/>
      <c r="BH426" s="216"/>
      <c r="BI426" s="216"/>
      <c r="BJ426" s="218"/>
      <c r="BK426" s="187"/>
      <c r="BL426" s="187"/>
      <c r="BM426" s="187"/>
      <c r="BN426" s="187"/>
      <c r="BO426" s="187"/>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c r="CU426"/>
      <c r="CV426"/>
      <c r="CW426"/>
      <c r="CX426"/>
      <c r="CY426"/>
      <c r="CZ426"/>
      <c r="DA426"/>
      <c r="DB426"/>
      <c r="DC426"/>
      <c r="DD426"/>
      <c r="DE426"/>
      <c r="DF426"/>
      <c r="DG426"/>
      <c r="DH426"/>
      <c r="DI426"/>
      <c r="DJ426"/>
      <c r="DK426"/>
      <c r="DL426"/>
      <c r="DM426"/>
      <c r="DN426"/>
      <c r="DO426"/>
      <c r="DP426"/>
      <c r="DQ426"/>
      <c r="DR426"/>
      <c r="DS426"/>
      <c r="DT426"/>
      <c r="DU426"/>
      <c r="DV426"/>
      <c r="DW426"/>
      <c r="DX426"/>
      <c r="DY426"/>
      <c r="DZ426"/>
      <c r="EA426"/>
      <c r="EB426"/>
      <c r="EC426"/>
      <c r="ED426"/>
      <c r="EE426"/>
      <c r="EF426"/>
      <c r="EG426"/>
      <c r="EH426"/>
      <c r="EI426"/>
      <c r="EJ426"/>
      <c r="EK426"/>
      <c r="EL426"/>
      <c r="EM426"/>
      <c r="EN426"/>
      <c r="EO426"/>
      <c r="EP426"/>
      <c r="EQ426"/>
      <c r="ER426"/>
      <c r="ES426"/>
      <c r="ET426"/>
      <c r="EU426"/>
      <c r="EV426"/>
      <c r="EW426"/>
      <c r="EX426"/>
      <c r="EY426"/>
      <c r="EZ426"/>
      <c r="FA426"/>
      <c r="FB426"/>
      <c r="FC426"/>
      <c r="FD426"/>
      <c r="FE426"/>
      <c r="FF426"/>
      <c r="FG426"/>
      <c r="FH426"/>
      <c r="FI426"/>
      <c r="FJ426"/>
      <c r="FK426"/>
      <c r="FL426"/>
      <c r="FM426"/>
      <c r="FN426"/>
      <c r="FO426"/>
      <c r="FP426"/>
      <c r="FQ426"/>
      <c r="FR426"/>
      <c r="FS426"/>
      <c r="FT426"/>
      <c r="FU426"/>
      <c r="FV426"/>
      <c r="FW426"/>
      <c r="FX426"/>
      <c r="FY426"/>
      <c r="FZ426"/>
      <c r="GA426"/>
      <c r="GB426"/>
      <c r="GC426"/>
      <c r="GD426"/>
      <c r="GE426"/>
      <c r="GF426"/>
      <c r="GG426"/>
      <c r="GH426"/>
      <c r="GI426"/>
      <c r="GJ426"/>
      <c r="GK426"/>
      <c r="GL426"/>
      <c r="GM426"/>
      <c r="GN426"/>
      <c r="GO426"/>
      <c r="GP426"/>
      <c r="GQ426"/>
      <c r="GR426"/>
      <c r="GS426"/>
      <c r="GT426"/>
      <c r="GU426"/>
      <c r="GV426"/>
      <c r="GW426"/>
      <c r="GX426"/>
      <c r="GY426"/>
      <c r="GZ426"/>
      <c r="HA426"/>
      <c r="HB426"/>
      <c r="HC426"/>
      <c r="HD426"/>
      <c r="HE426"/>
      <c r="HF426"/>
      <c r="HG426"/>
      <c r="HH426"/>
      <c r="HI426"/>
      <c r="HJ426"/>
      <c r="HK426"/>
      <c r="HL426"/>
      <c r="HM426"/>
      <c r="HN426"/>
      <c r="HO426"/>
      <c r="HP426"/>
      <c r="HQ426"/>
      <c r="HR426"/>
      <c r="HS426"/>
      <c r="HT426"/>
      <c r="HU426"/>
      <c r="HV426"/>
      <c r="HW426"/>
      <c r="HX426"/>
      <c r="HY426"/>
      <c r="HZ426"/>
      <c r="IA426"/>
      <c r="IB426"/>
      <c r="IC426"/>
      <c r="ID426"/>
      <c r="IE426"/>
      <c r="IF426"/>
      <c r="IG426"/>
      <c r="IH426"/>
      <c r="II426"/>
      <c r="IJ426"/>
      <c r="IK426"/>
      <c r="IL426"/>
      <c r="IM426"/>
      <c r="IN426"/>
      <c r="IO426"/>
      <c r="IP426"/>
      <c r="IQ426"/>
      <c r="IR426"/>
      <c r="IS426"/>
      <c r="IT426"/>
      <c r="IU426"/>
      <c r="IV426"/>
    </row>
    <row r="427" spans="1:256" s="5" customFormat="1" ht="12.75" customHeight="1" outlineLevel="2">
      <c r="A427" s="9"/>
      <c r="B427" s="9"/>
      <c r="C427" s="26"/>
      <c r="D427" s="682"/>
      <c r="E427" s="86">
        <v>4</v>
      </c>
      <c r="F427" s="27"/>
      <c r="G427" s="208"/>
      <c r="H427" s="150"/>
      <c r="I427" s="150"/>
      <c r="J427" s="149"/>
      <c r="K427" s="68">
        <v>0</v>
      </c>
      <c r="L427" s="68">
        <v>0</v>
      </c>
      <c r="M427" s="68">
        <v>0</v>
      </c>
      <c r="N427" s="68">
        <v>0</v>
      </c>
      <c r="O427" s="68">
        <v>0</v>
      </c>
      <c r="P427" s="68">
        <v>0</v>
      </c>
      <c r="Q427" s="68">
        <v>0</v>
      </c>
      <c r="R427" s="68"/>
      <c r="S427" s="103"/>
      <c r="T427" s="103"/>
      <c r="U427" s="103"/>
      <c r="V427" s="103"/>
      <c r="W427" s="103"/>
      <c r="X427" s="103"/>
      <c r="Y427" s="103"/>
      <c r="Z427" s="103"/>
      <c r="AA427" s="216"/>
      <c r="AB427" s="216"/>
      <c r="AC427" s="216"/>
      <c r="AD427" s="216"/>
      <c r="AE427" s="216"/>
      <c r="AF427" s="216"/>
      <c r="AG427" s="216"/>
      <c r="AH427" s="216"/>
      <c r="AI427" s="216"/>
      <c r="AJ427" s="216"/>
      <c r="AK427" s="216"/>
      <c r="AL427" s="216"/>
      <c r="AM427" s="216"/>
      <c r="AN427" s="216"/>
      <c r="AO427" s="216"/>
      <c r="AP427" s="216"/>
      <c r="AQ427" s="216"/>
      <c r="AR427" s="216"/>
      <c r="AS427" s="216"/>
      <c r="AT427" s="216"/>
      <c r="AU427" s="216"/>
      <c r="AV427" s="216"/>
      <c r="AW427" s="216"/>
      <c r="AX427" s="216"/>
      <c r="AY427" s="216"/>
      <c r="AZ427" s="216"/>
      <c r="BA427" s="216"/>
      <c r="BB427" s="216"/>
      <c r="BC427" s="216"/>
      <c r="BD427" s="216"/>
      <c r="BE427" s="216"/>
      <c r="BF427" s="216"/>
      <c r="BG427" s="216"/>
      <c r="BH427" s="216"/>
      <c r="BI427" s="216"/>
      <c r="BJ427" s="187"/>
      <c r="BK427" s="187"/>
      <c r="BL427" s="187"/>
      <c r="BM427" s="187"/>
      <c r="BN427" s="187"/>
      <c r="BO427" s="187"/>
      <c r="BP427"/>
      <c r="BQ427"/>
      <c r="BR427"/>
      <c r="BS427"/>
      <c r="BT427"/>
      <c r="BU427"/>
      <c r="BV427"/>
      <c r="BW427"/>
      <c r="BX427"/>
      <c r="BY427"/>
      <c r="BZ427"/>
      <c r="CA427"/>
      <c r="CB427"/>
      <c r="CC427"/>
      <c r="CD427"/>
      <c r="CE427"/>
      <c r="CF427"/>
      <c r="CG427"/>
      <c r="CH427"/>
      <c r="CI427"/>
      <c r="CJ427"/>
      <c r="CK427"/>
      <c r="CL427"/>
      <c r="CM427"/>
      <c r="CN427"/>
      <c r="CO427"/>
      <c r="CP427"/>
      <c r="CQ427"/>
      <c r="CR427"/>
      <c r="CS427"/>
      <c r="CT427"/>
      <c r="CU427"/>
      <c r="CV427"/>
      <c r="CW427"/>
      <c r="CX427"/>
      <c r="CY427"/>
      <c r="CZ427"/>
      <c r="DA427"/>
      <c r="DB427"/>
      <c r="DC427"/>
      <c r="DD427"/>
      <c r="DE427"/>
      <c r="DF427"/>
      <c r="DG427"/>
      <c r="DH427"/>
      <c r="DI427"/>
      <c r="DJ427"/>
      <c r="DK427"/>
      <c r="DL427"/>
      <c r="DM427"/>
      <c r="DN427"/>
      <c r="DO427"/>
      <c r="DP427"/>
      <c r="DQ427"/>
      <c r="DR427"/>
      <c r="DS427"/>
      <c r="DT427"/>
      <c r="DU427"/>
      <c r="DV427"/>
      <c r="DW427"/>
      <c r="DX427"/>
      <c r="DY427"/>
      <c r="DZ427"/>
      <c r="EA427"/>
      <c r="EB427"/>
      <c r="EC427"/>
      <c r="ED427"/>
      <c r="EE427"/>
      <c r="EF427"/>
      <c r="EG427"/>
      <c r="EH427"/>
      <c r="EI427"/>
      <c r="EJ427"/>
      <c r="EK427"/>
      <c r="EL427"/>
      <c r="EM427"/>
      <c r="EN427"/>
      <c r="EO427"/>
      <c r="EP427"/>
      <c r="EQ427"/>
      <c r="ER427"/>
      <c r="ES427"/>
      <c r="ET427"/>
      <c r="EU427"/>
      <c r="EV427"/>
      <c r="EW427"/>
      <c r="EX427"/>
      <c r="EY427"/>
      <c r="EZ427"/>
      <c r="FA427"/>
      <c r="FB427"/>
      <c r="FC427"/>
      <c r="FD427"/>
      <c r="FE427"/>
      <c r="FF427"/>
      <c r="FG427"/>
      <c r="FH427"/>
      <c r="FI427"/>
      <c r="FJ427"/>
      <c r="FK427"/>
      <c r="FL427"/>
      <c r="FM427"/>
      <c r="FN427"/>
      <c r="FO427"/>
      <c r="FP427"/>
      <c r="FQ427"/>
      <c r="FR427"/>
      <c r="FS427"/>
      <c r="FT427"/>
      <c r="FU427"/>
      <c r="FV427"/>
      <c r="FW427"/>
      <c r="FX427"/>
      <c r="FY427"/>
      <c r="FZ427"/>
      <c r="GA427"/>
      <c r="GB427"/>
      <c r="GC427"/>
      <c r="GD427"/>
      <c r="GE427"/>
      <c r="GF427"/>
      <c r="GG427"/>
      <c r="GH427"/>
      <c r="GI427"/>
      <c r="GJ427"/>
      <c r="GK427"/>
      <c r="GL427"/>
      <c r="GM427"/>
      <c r="GN427"/>
      <c r="GO427"/>
      <c r="GP427"/>
      <c r="GQ427"/>
      <c r="GR427"/>
      <c r="GS427"/>
      <c r="GT427"/>
      <c r="GU427"/>
      <c r="GV427"/>
      <c r="GW427"/>
      <c r="GX427"/>
      <c r="GY427"/>
      <c r="GZ427"/>
      <c r="HA427"/>
      <c r="HB427"/>
      <c r="HC427"/>
      <c r="HD427"/>
      <c r="HE427"/>
      <c r="HF427"/>
      <c r="HG427"/>
      <c r="HH427"/>
      <c r="HI427"/>
      <c r="HJ427"/>
      <c r="HK427"/>
      <c r="HL427"/>
      <c r="HM427"/>
      <c r="HN427"/>
      <c r="HO427"/>
      <c r="HP427"/>
      <c r="HQ427"/>
      <c r="HR427"/>
      <c r="HS427"/>
      <c r="HT427"/>
      <c r="HU427"/>
      <c r="HV427"/>
      <c r="HW427"/>
      <c r="HX427"/>
      <c r="HY427"/>
      <c r="HZ427"/>
      <c r="IA427"/>
      <c r="IB427"/>
      <c r="IC427"/>
      <c r="ID427"/>
      <c r="IE427"/>
      <c r="IF427"/>
      <c r="IG427"/>
      <c r="IH427"/>
      <c r="II427"/>
      <c r="IJ427"/>
      <c r="IK427"/>
      <c r="IL427"/>
      <c r="IM427"/>
      <c r="IN427"/>
      <c r="IO427"/>
      <c r="IP427"/>
      <c r="IQ427"/>
      <c r="IR427"/>
      <c r="IS427"/>
      <c r="IT427"/>
      <c r="IU427"/>
      <c r="IV427"/>
    </row>
    <row r="428" spans="1:256" s="5" customFormat="1" ht="12.75" customHeight="1" outlineLevel="2">
      <c r="A428" s="9"/>
      <c r="B428" s="9"/>
      <c r="C428" s="26"/>
      <c r="D428" s="682"/>
      <c r="E428" s="86">
        <v>5</v>
      </c>
      <c r="F428" s="27"/>
      <c r="G428" s="208"/>
      <c r="H428" s="150"/>
      <c r="I428" s="150"/>
      <c r="J428" s="150"/>
      <c r="K428" s="149"/>
      <c r="L428" s="68">
        <v>0</v>
      </c>
      <c r="M428" s="68">
        <v>0</v>
      </c>
      <c r="N428" s="68">
        <v>0</v>
      </c>
      <c r="O428" s="68">
        <v>0</v>
      </c>
      <c r="P428" s="68">
        <v>0</v>
      </c>
      <c r="Q428" s="68">
        <v>0</v>
      </c>
      <c r="R428" s="68"/>
      <c r="S428" s="103"/>
      <c r="T428" s="103"/>
      <c r="U428" s="103"/>
      <c r="V428" s="103"/>
      <c r="W428" s="103"/>
      <c r="X428" s="103"/>
      <c r="Y428" s="103"/>
      <c r="Z428" s="103"/>
      <c r="AA428" s="216"/>
      <c r="AB428" s="216"/>
      <c r="AC428" s="216"/>
      <c r="AD428" s="216"/>
      <c r="AE428" s="216"/>
      <c r="AF428" s="216"/>
      <c r="AG428" s="216"/>
      <c r="AH428" s="216"/>
      <c r="AI428" s="216"/>
      <c r="AJ428" s="216"/>
      <c r="AK428" s="216"/>
      <c r="AL428" s="216"/>
      <c r="AM428" s="216"/>
      <c r="AN428" s="216"/>
      <c r="AO428" s="216"/>
      <c r="AP428" s="216"/>
      <c r="AQ428" s="216"/>
      <c r="AR428" s="216"/>
      <c r="AS428" s="216"/>
      <c r="AT428" s="216"/>
      <c r="AU428" s="216"/>
      <c r="AV428" s="216"/>
      <c r="AW428" s="216"/>
      <c r="AX428" s="216"/>
      <c r="AY428" s="216"/>
      <c r="AZ428" s="216"/>
      <c r="BA428" s="216"/>
      <c r="BB428" s="216"/>
      <c r="BC428" s="216"/>
      <c r="BD428" s="216"/>
      <c r="BE428" s="216"/>
      <c r="BF428" s="216"/>
      <c r="BG428" s="216"/>
      <c r="BH428" s="216"/>
      <c r="BI428" s="216"/>
      <c r="BJ428" s="187"/>
      <c r="BK428" s="187"/>
      <c r="BL428" s="187"/>
      <c r="BM428" s="187"/>
      <c r="BN428" s="187"/>
      <c r="BO428" s="187"/>
      <c r="BP428"/>
      <c r="BQ428"/>
      <c r="BR428"/>
      <c r="BS428"/>
      <c r="BT428"/>
      <c r="BU428"/>
      <c r="BV428"/>
      <c r="BW428"/>
      <c r="BX428"/>
      <c r="BY428"/>
      <c r="BZ428"/>
      <c r="CA428"/>
      <c r="CB428"/>
      <c r="CC428"/>
      <c r="CD428"/>
      <c r="CE428"/>
      <c r="CF428"/>
      <c r="CG428"/>
      <c r="CH428"/>
      <c r="CI428"/>
      <c r="CJ428"/>
      <c r="CK428"/>
      <c r="CL428"/>
      <c r="CM428"/>
      <c r="CN428"/>
      <c r="CO428"/>
      <c r="CP428"/>
      <c r="CQ428"/>
      <c r="CR428"/>
      <c r="CS428"/>
      <c r="CT428"/>
      <c r="CU428"/>
      <c r="CV428"/>
      <c r="CW428"/>
      <c r="CX428"/>
      <c r="CY428"/>
      <c r="CZ428"/>
      <c r="DA428"/>
      <c r="DB428"/>
      <c r="DC428"/>
      <c r="DD428"/>
      <c r="DE428"/>
      <c r="DF428"/>
      <c r="DG428"/>
      <c r="DH428"/>
      <c r="DI428"/>
      <c r="DJ428"/>
      <c r="DK428"/>
      <c r="DL428"/>
      <c r="DM428"/>
      <c r="DN428"/>
      <c r="DO428"/>
      <c r="DP428"/>
      <c r="DQ428"/>
      <c r="DR428"/>
      <c r="DS428"/>
      <c r="DT428"/>
      <c r="DU428"/>
      <c r="DV428"/>
      <c r="DW428"/>
      <c r="DX428"/>
      <c r="DY428"/>
      <c r="DZ428"/>
      <c r="EA428"/>
      <c r="EB428"/>
      <c r="EC428"/>
      <c r="ED428"/>
      <c r="EE428"/>
      <c r="EF428"/>
      <c r="EG428"/>
      <c r="EH428"/>
      <c r="EI428"/>
      <c r="EJ428"/>
      <c r="EK428"/>
      <c r="EL428"/>
      <c r="EM428"/>
      <c r="EN428"/>
      <c r="EO428"/>
      <c r="EP428"/>
      <c r="EQ428"/>
      <c r="ER428"/>
      <c r="ES428"/>
      <c r="ET428"/>
      <c r="EU428"/>
      <c r="EV428"/>
      <c r="EW428"/>
      <c r="EX428"/>
      <c r="EY428"/>
      <c r="EZ428"/>
      <c r="FA428"/>
      <c r="FB428"/>
      <c r="FC428"/>
      <c r="FD428"/>
      <c r="FE428"/>
      <c r="FF428"/>
      <c r="FG428"/>
      <c r="FH428"/>
      <c r="FI428"/>
      <c r="FJ428"/>
      <c r="FK428"/>
      <c r="FL428"/>
      <c r="FM428"/>
      <c r="FN428"/>
      <c r="FO428"/>
      <c r="FP428"/>
      <c r="FQ428"/>
      <c r="FR428"/>
      <c r="FS428"/>
      <c r="FT428"/>
      <c r="FU428"/>
      <c r="FV428"/>
      <c r="FW428"/>
      <c r="FX428"/>
      <c r="FY428"/>
      <c r="FZ428"/>
      <c r="GA428"/>
      <c r="GB428"/>
      <c r="GC428"/>
      <c r="GD428"/>
      <c r="GE428"/>
      <c r="GF428"/>
      <c r="GG428"/>
      <c r="GH428"/>
      <c r="GI428"/>
      <c r="GJ428"/>
      <c r="GK428"/>
      <c r="GL428"/>
      <c r="GM428"/>
      <c r="GN428"/>
      <c r="GO428"/>
      <c r="GP428"/>
      <c r="GQ428"/>
      <c r="GR428"/>
      <c r="GS428"/>
      <c r="GT428"/>
      <c r="GU428"/>
      <c r="GV428"/>
      <c r="GW428"/>
      <c r="GX428"/>
      <c r="GY428"/>
      <c r="GZ428"/>
      <c r="HA428"/>
      <c r="HB428"/>
      <c r="HC428"/>
      <c r="HD428"/>
      <c r="HE428"/>
      <c r="HF428"/>
      <c r="HG428"/>
      <c r="HH428"/>
      <c r="HI428"/>
      <c r="HJ428"/>
      <c r="HK428"/>
      <c r="HL428"/>
      <c r="HM428"/>
      <c r="HN428"/>
      <c r="HO428"/>
      <c r="HP428"/>
      <c r="HQ428"/>
      <c r="HR428"/>
      <c r="HS428"/>
      <c r="HT428"/>
      <c r="HU428"/>
      <c r="HV428"/>
      <c r="HW428"/>
      <c r="HX428"/>
      <c r="HY428"/>
      <c r="HZ428"/>
      <c r="IA428"/>
      <c r="IB428"/>
      <c r="IC428"/>
      <c r="ID428"/>
      <c r="IE428"/>
      <c r="IF428"/>
      <c r="IG428"/>
      <c r="IH428"/>
      <c r="II428"/>
      <c r="IJ428"/>
      <c r="IK428"/>
      <c r="IL428"/>
      <c r="IM428"/>
      <c r="IN428"/>
      <c r="IO428"/>
      <c r="IP428"/>
      <c r="IQ428"/>
      <c r="IR428"/>
      <c r="IS428"/>
      <c r="IT428"/>
      <c r="IU428"/>
      <c r="IV428"/>
    </row>
    <row r="429" spans="1:256" s="5" customFormat="1" ht="12.75" customHeight="1" outlineLevel="2">
      <c r="A429" s="9"/>
      <c r="B429" s="9"/>
      <c r="C429" s="26"/>
      <c r="D429" s="682"/>
      <c r="E429" s="86">
        <v>6</v>
      </c>
      <c r="F429" s="27"/>
      <c r="G429" s="208"/>
      <c r="H429" s="150"/>
      <c r="I429" s="150"/>
      <c r="J429" s="150"/>
      <c r="K429" s="150"/>
      <c r="L429" s="149"/>
      <c r="M429" s="68">
        <v>0</v>
      </c>
      <c r="N429" s="68">
        <v>0</v>
      </c>
      <c r="O429" s="68">
        <v>0</v>
      </c>
      <c r="P429" s="68">
        <v>0</v>
      </c>
      <c r="Q429" s="68">
        <v>0</v>
      </c>
      <c r="R429" s="68"/>
      <c r="S429" s="103"/>
      <c r="T429" s="103"/>
      <c r="U429" s="103"/>
      <c r="V429" s="103"/>
      <c r="W429" s="103"/>
      <c r="X429" s="103"/>
      <c r="Y429" s="103"/>
      <c r="Z429" s="103"/>
      <c r="AA429" s="216"/>
      <c r="AB429" s="216"/>
      <c r="AC429" s="216"/>
      <c r="AD429" s="216"/>
      <c r="AE429" s="216"/>
      <c r="AF429" s="216"/>
      <c r="AG429" s="216"/>
      <c r="AH429" s="216"/>
      <c r="AI429" s="216"/>
      <c r="AJ429" s="216"/>
      <c r="AK429" s="216"/>
      <c r="AL429" s="216"/>
      <c r="AM429" s="216"/>
      <c r="AN429" s="216"/>
      <c r="AO429" s="216"/>
      <c r="AP429" s="216"/>
      <c r="AQ429" s="216"/>
      <c r="AR429" s="216"/>
      <c r="AS429" s="216"/>
      <c r="AT429" s="216"/>
      <c r="AU429" s="216"/>
      <c r="AV429" s="216"/>
      <c r="AW429" s="216"/>
      <c r="AX429" s="216"/>
      <c r="AY429" s="216"/>
      <c r="AZ429" s="216"/>
      <c r="BA429" s="216"/>
      <c r="BB429" s="216"/>
      <c r="BC429" s="216"/>
      <c r="BD429" s="216"/>
      <c r="BE429" s="216"/>
      <c r="BF429" s="216"/>
      <c r="BG429" s="216"/>
      <c r="BH429" s="216"/>
      <c r="BI429" s="216"/>
      <c r="BJ429" s="187"/>
      <c r="BK429" s="187"/>
      <c r="BL429" s="187"/>
      <c r="BM429" s="187"/>
      <c r="BN429" s="187"/>
      <c r="BO429" s="187"/>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c r="CU429"/>
      <c r="CV429"/>
      <c r="CW429"/>
      <c r="CX429"/>
      <c r="CY429"/>
      <c r="CZ429"/>
      <c r="DA429"/>
      <c r="DB429"/>
      <c r="DC429"/>
      <c r="DD429"/>
      <c r="DE429"/>
      <c r="DF429"/>
      <c r="DG429"/>
      <c r="DH429"/>
      <c r="DI429"/>
      <c r="DJ429"/>
      <c r="DK429"/>
      <c r="DL429"/>
      <c r="DM429"/>
      <c r="DN429"/>
      <c r="DO429"/>
      <c r="DP429"/>
      <c r="DQ429"/>
      <c r="DR429"/>
      <c r="DS429"/>
      <c r="DT429"/>
      <c r="DU429"/>
      <c r="DV429"/>
      <c r="DW429"/>
      <c r="DX429"/>
      <c r="DY429"/>
      <c r="DZ429"/>
      <c r="EA429"/>
      <c r="EB429"/>
      <c r="EC429"/>
      <c r="ED429"/>
      <c r="EE429"/>
      <c r="EF429"/>
      <c r="EG429"/>
      <c r="EH429"/>
      <c r="EI429"/>
      <c r="EJ429"/>
      <c r="EK429"/>
      <c r="EL429"/>
      <c r="EM429"/>
      <c r="EN429"/>
      <c r="EO429"/>
      <c r="EP429"/>
      <c r="EQ429"/>
      <c r="ER429"/>
      <c r="ES429"/>
      <c r="ET429"/>
      <c r="EU429"/>
      <c r="EV429"/>
      <c r="EW429"/>
      <c r="EX429"/>
      <c r="EY429"/>
      <c r="EZ429"/>
      <c r="FA429"/>
      <c r="FB429"/>
      <c r="FC429"/>
      <c r="FD429"/>
      <c r="FE429"/>
      <c r="FF429"/>
      <c r="FG429"/>
      <c r="FH429"/>
      <c r="FI429"/>
      <c r="FJ429"/>
      <c r="FK429"/>
      <c r="FL429"/>
      <c r="FM429"/>
      <c r="FN429"/>
      <c r="FO429"/>
      <c r="FP429"/>
      <c r="FQ429"/>
      <c r="FR429"/>
      <c r="FS429"/>
      <c r="FT429"/>
      <c r="FU429"/>
      <c r="FV429"/>
      <c r="FW429"/>
      <c r="FX429"/>
      <c r="FY429"/>
      <c r="FZ429"/>
      <c r="GA429"/>
      <c r="GB429"/>
      <c r="GC429"/>
      <c r="GD429"/>
      <c r="GE429"/>
      <c r="GF429"/>
      <c r="GG429"/>
      <c r="GH429"/>
      <c r="GI429"/>
      <c r="GJ429"/>
      <c r="GK429"/>
      <c r="GL429"/>
      <c r="GM429"/>
      <c r="GN429"/>
      <c r="GO429"/>
      <c r="GP429"/>
      <c r="GQ429"/>
      <c r="GR429"/>
      <c r="GS429"/>
      <c r="GT429"/>
      <c r="GU429"/>
      <c r="GV429"/>
      <c r="GW429"/>
      <c r="GX429"/>
      <c r="GY429"/>
      <c r="GZ429"/>
      <c r="HA429"/>
      <c r="HB429"/>
      <c r="HC429"/>
      <c r="HD429"/>
      <c r="HE429"/>
      <c r="HF429"/>
      <c r="HG429"/>
      <c r="HH429"/>
      <c r="HI429"/>
      <c r="HJ429"/>
      <c r="HK429"/>
      <c r="HL429"/>
      <c r="HM429"/>
      <c r="HN429"/>
      <c r="HO429"/>
      <c r="HP429"/>
      <c r="HQ429"/>
      <c r="HR429"/>
      <c r="HS429"/>
      <c r="HT429"/>
      <c r="HU429"/>
      <c r="HV429"/>
      <c r="HW429"/>
      <c r="HX429"/>
      <c r="HY429"/>
      <c r="HZ429"/>
      <c r="IA429"/>
      <c r="IB429"/>
      <c r="IC429"/>
      <c r="ID429"/>
      <c r="IE429"/>
      <c r="IF429"/>
      <c r="IG429"/>
      <c r="IH429"/>
      <c r="II429"/>
      <c r="IJ429"/>
      <c r="IK429"/>
      <c r="IL429"/>
      <c r="IM429"/>
      <c r="IN429"/>
      <c r="IO429"/>
      <c r="IP429"/>
      <c r="IQ429"/>
      <c r="IR429"/>
      <c r="IS429"/>
      <c r="IT429"/>
      <c r="IU429"/>
      <c r="IV429"/>
    </row>
    <row r="430" spans="1:256" s="5" customFormat="1" ht="12.75" customHeight="1" outlineLevel="2">
      <c r="A430" s="9"/>
      <c r="B430" s="9"/>
      <c r="C430" s="26"/>
      <c r="D430" s="682"/>
      <c r="E430" s="86">
        <v>7</v>
      </c>
      <c r="F430" s="27"/>
      <c r="G430" s="208"/>
      <c r="H430" s="150"/>
      <c r="I430" s="150"/>
      <c r="J430" s="150"/>
      <c r="K430" s="150"/>
      <c r="L430" s="150"/>
      <c r="M430" s="149"/>
      <c r="N430" s="68">
        <v>0</v>
      </c>
      <c r="O430" s="68">
        <v>0</v>
      </c>
      <c r="P430" s="68">
        <v>0</v>
      </c>
      <c r="Q430" s="68">
        <v>0</v>
      </c>
      <c r="R430" s="68"/>
      <c r="S430" s="103"/>
      <c r="T430" s="103"/>
      <c r="U430" s="103"/>
      <c r="V430" s="103"/>
      <c r="W430" s="103"/>
      <c r="X430" s="103"/>
      <c r="Y430" s="103"/>
      <c r="Z430" s="103"/>
      <c r="AA430" s="216"/>
      <c r="AB430" s="216"/>
      <c r="AC430" s="216"/>
      <c r="AD430" s="216"/>
      <c r="AE430" s="216"/>
      <c r="AF430" s="216"/>
      <c r="AG430" s="216"/>
      <c r="AH430" s="216"/>
      <c r="AI430" s="216"/>
      <c r="AJ430" s="216"/>
      <c r="AK430" s="216"/>
      <c r="AL430" s="216"/>
      <c r="AM430" s="216"/>
      <c r="AN430" s="216"/>
      <c r="AO430" s="216"/>
      <c r="AP430" s="216"/>
      <c r="AQ430" s="216"/>
      <c r="AR430" s="216"/>
      <c r="AS430" s="216"/>
      <c r="AT430" s="216"/>
      <c r="AU430" s="216"/>
      <c r="AV430" s="216"/>
      <c r="AW430" s="216"/>
      <c r="AX430" s="216"/>
      <c r="AY430" s="216"/>
      <c r="AZ430" s="216"/>
      <c r="BA430" s="216"/>
      <c r="BB430" s="216"/>
      <c r="BC430" s="216"/>
      <c r="BD430" s="216"/>
      <c r="BE430" s="216"/>
      <c r="BF430" s="216"/>
      <c r="BG430" s="216"/>
      <c r="BH430" s="216"/>
      <c r="BI430" s="216"/>
      <c r="BJ430" s="187"/>
      <c r="BK430" s="187"/>
      <c r="BL430" s="187"/>
      <c r="BM430" s="187"/>
      <c r="BN430" s="187"/>
      <c r="BO430" s="187"/>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c r="CU430"/>
      <c r="CV430"/>
      <c r="CW430"/>
      <c r="CX430"/>
      <c r="CY430"/>
      <c r="CZ430"/>
      <c r="DA430"/>
      <c r="DB430"/>
      <c r="DC430"/>
      <c r="DD430"/>
      <c r="DE430"/>
      <c r="DF430"/>
      <c r="DG430"/>
      <c r="DH430"/>
      <c r="DI430"/>
      <c r="DJ430"/>
      <c r="DK430"/>
      <c r="DL430"/>
      <c r="DM430"/>
      <c r="DN430"/>
      <c r="DO430"/>
      <c r="DP430"/>
      <c r="DQ430"/>
      <c r="DR430"/>
      <c r="DS430"/>
      <c r="DT430"/>
      <c r="DU430"/>
      <c r="DV430"/>
      <c r="DW430"/>
      <c r="DX430"/>
      <c r="DY430"/>
      <c r="DZ430"/>
      <c r="EA430"/>
      <c r="EB430"/>
      <c r="EC430"/>
      <c r="ED430"/>
      <c r="EE430"/>
      <c r="EF430"/>
      <c r="EG430"/>
      <c r="EH430"/>
      <c r="EI430"/>
      <c r="EJ430"/>
      <c r="EK430"/>
      <c r="EL430"/>
      <c r="EM430"/>
      <c r="EN430"/>
      <c r="EO430"/>
      <c r="EP430"/>
      <c r="EQ430"/>
      <c r="ER430"/>
      <c r="ES430"/>
      <c r="ET430"/>
      <c r="EU430"/>
      <c r="EV430"/>
      <c r="EW430"/>
      <c r="EX430"/>
      <c r="EY430"/>
      <c r="EZ430"/>
      <c r="FA430"/>
      <c r="FB430"/>
      <c r="FC430"/>
      <c r="FD430"/>
      <c r="FE430"/>
      <c r="FF430"/>
      <c r="FG430"/>
      <c r="FH430"/>
      <c r="FI430"/>
      <c r="FJ430"/>
      <c r="FK430"/>
      <c r="FL430"/>
      <c r="FM430"/>
      <c r="FN430"/>
      <c r="FO430"/>
      <c r="FP430"/>
      <c r="FQ430"/>
      <c r="FR430"/>
      <c r="FS430"/>
      <c r="FT430"/>
      <c r="FU430"/>
      <c r="FV430"/>
      <c r="FW430"/>
      <c r="FX430"/>
      <c r="FY430"/>
      <c r="FZ430"/>
      <c r="GA430"/>
      <c r="GB430"/>
      <c r="GC430"/>
      <c r="GD430"/>
      <c r="GE430"/>
      <c r="GF430"/>
      <c r="GG430"/>
      <c r="GH430"/>
      <c r="GI430"/>
      <c r="GJ430"/>
      <c r="GK430"/>
      <c r="GL430"/>
      <c r="GM430"/>
      <c r="GN430"/>
      <c r="GO430"/>
      <c r="GP430"/>
      <c r="GQ430"/>
      <c r="GR430"/>
      <c r="GS430"/>
      <c r="GT430"/>
      <c r="GU430"/>
      <c r="GV430"/>
      <c r="GW430"/>
      <c r="GX430"/>
      <c r="GY430"/>
      <c r="GZ430"/>
      <c r="HA430"/>
      <c r="HB430"/>
      <c r="HC430"/>
      <c r="HD430"/>
      <c r="HE430"/>
      <c r="HF430"/>
      <c r="HG430"/>
      <c r="HH430"/>
      <c r="HI430"/>
      <c r="HJ430"/>
      <c r="HK430"/>
      <c r="HL430"/>
      <c r="HM430"/>
      <c r="HN430"/>
      <c r="HO430"/>
      <c r="HP430"/>
      <c r="HQ430"/>
      <c r="HR430"/>
      <c r="HS430"/>
      <c r="HT430"/>
      <c r="HU430"/>
      <c r="HV430"/>
      <c r="HW430"/>
      <c r="HX430"/>
      <c r="HY430"/>
      <c r="HZ430"/>
      <c r="IA430"/>
      <c r="IB430"/>
      <c r="IC430"/>
      <c r="ID430"/>
      <c r="IE430"/>
      <c r="IF430"/>
      <c r="IG430"/>
      <c r="IH430"/>
      <c r="II430"/>
      <c r="IJ430"/>
      <c r="IK430"/>
      <c r="IL430"/>
      <c r="IM430"/>
      <c r="IN430"/>
      <c r="IO430"/>
      <c r="IP430"/>
      <c r="IQ430"/>
      <c r="IR430"/>
      <c r="IS430"/>
      <c r="IT430"/>
      <c r="IU430"/>
      <c r="IV430"/>
    </row>
    <row r="431" spans="1:256" s="5" customFormat="1" ht="12.75" customHeight="1" outlineLevel="2">
      <c r="A431" s="9"/>
      <c r="B431" s="9"/>
      <c r="C431" s="26"/>
      <c r="D431" s="682"/>
      <c r="E431" s="86">
        <v>8</v>
      </c>
      <c r="F431" s="27"/>
      <c r="G431" s="208"/>
      <c r="H431" s="150"/>
      <c r="I431" s="150"/>
      <c r="J431" s="150"/>
      <c r="K431" s="150"/>
      <c r="L431" s="150"/>
      <c r="M431" s="150"/>
      <c r="N431" s="149"/>
      <c r="O431" s="68">
        <v>0</v>
      </c>
      <c r="P431" s="68">
        <v>0</v>
      </c>
      <c r="Q431" s="68">
        <v>0</v>
      </c>
      <c r="R431" s="68"/>
      <c r="S431" s="103"/>
      <c r="T431" s="103"/>
      <c r="U431" s="103"/>
      <c r="V431" s="103"/>
      <c r="W431" s="103"/>
      <c r="X431" s="103"/>
      <c r="Y431" s="103"/>
      <c r="Z431" s="103"/>
      <c r="AA431" s="216"/>
      <c r="AB431" s="216"/>
      <c r="AC431" s="216"/>
      <c r="AD431" s="216"/>
      <c r="AE431" s="216"/>
      <c r="AF431" s="216"/>
      <c r="AG431" s="216"/>
      <c r="AH431" s="216"/>
      <c r="AI431" s="216"/>
      <c r="AJ431" s="216"/>
      <c r="AK431" s="216"/>
      <c r="AL431" s="216"/>
      <c r="AM431" s="216"/>
      <c r="AN431" s="216"/>
      <c r="AO431" s="216"/>
      <c r="AP431" s="216"/>
      <c r="AQ431" s="216"/>
      <c r="AR431" s="216"/>
      <c r="AS431" s="216"/>
      <c r="AT431" s="216"/>
      <c r="AU431" s="216"/>
      <c r="AV431" s="216"/>
      <c r="AW431" s="216"/>
      <c r="AX431" s="216"/>
      <c r="AY431" s="216"/>
      <c r="AZ431" s="216"/>
      <c r="BA431" s="216"/>
      <c r="BB431" s="216"/>
      <c r="BC431" s="216"/>
      <c r="BD431" s="216"/>
      <c r="BE431" s="216"/>
      <c r="BF431" s="216"/>
      <c r="BG431" s="216"/>
      <c r="BH431" s="216"/>
      <c r="BI431" s="216"/>
      <c r="BJ431" s="187"/>
      <c r="BK431" s="187"/>
      <c r="BL431" s="187"/>
      <c r="BM431" s="187"/>
      <c r="BN431" s="187"/>
      <c r="BO431" s="187"/>
      <c r="BP431"/>
      <c r="BQ431"/>
      <c r="BR431"/>
      <c r="BS431"/>
      <c r="BT431"/>
      <c r="BU431"/>
      <c r="BV431"/>
      <c r="BW431"/>
      <c r="BX431"/>
      <c r="BY431"/>
      <c r="BZ431"/>
      <c r="CA431"/>
      <c r="CB431"/>
      <c r="CC431"/>
      <c r="CD431"/>
      <c r="CE431"/>
      <c r="CF431"/>
      <c r="CG431"/>
      <c r="CH431"/>
      <c r="CI431"/>
      <c r="CJ431"/>
      <c r="CK431"/>
      <c r="CL431"/>
      <c r="CM431"/>
      <c r="CN431"/>
      <c r="CO431"/>
      <c r="CP431"/>
      <c r="CQ431"/>
      <c r="CR431"/>
      <c r="CS431"/>
      <c r="CT431"/>
      <c r="CU431"/>
      <c r="CV431"/>
      <c r="CW431"/>
      <c r="CX431"/>
      <c r="CY431"/>
      <c r="CZ431"/>
      <c r="DA431"/>
      <c r="DB431"/>
      <c r="DC431"/>
      <c r="DD431"/>
      <c r="DE431"/>
      <c r="DF431"/>
      <c r="DG431"/>
      <c r="DH431"/>
      <c r="DI431"/>
      <c r="DJ431"/>
      <c r="DK431"/>
      <c r="DL431"/>
      <c r="DM431"/>
      <c r="DN431"/>
      <c r="DO431"/>
      <c r="DP431"/>
      <c r="DQ431"/>
      <c r="DR431"/>
      <c r="DS431"/>
      <c r="DT431"/>
      <c r="DU431"/>
      <c r="DV431"/>
      <c r="DW431"/>
      <c r="DX431"/>
      <c r="DY431"/>
      <c r="DZ431"/>
      <c r="EA431"/>
      <c r="EB431"/>
      <c r="EC431"/>
      <c r="ED431"/>
      <c r="EE431"/>
      <c r="EF431"/>
      <c r="EG431"/>
      <c r="EH431"/>
      <c r="EI431"/>
      <c r="EJ431"/>
      <c r="EK431"/>
      <c r="EL431"/>
      <c r="EM431"/>
      <c r="EN431"/>
      <c r="EO431"/>
      <c r="EP431"/>
      <c r="EQ431"/>
      <c r="ER431"/>
      <c r="ES431"/>
      <c r="ET431"/>
      <c r="EU431"/>
      <c r="EV431"/>
      <c r="EW431"/>
      <c r="EX431"/>
      <c r="EY431"/>
      <c r="EZ431"/>
      <c r="FA431"/>
      <c r="FB431"/>
      <c r="FC431"/>
      <c r="FD431"/>
      <c r="FE431"/>
      <c r="FF431"/>
      <c r="FG431"/>
      <c r="FH431"/>
      <c r="FI431"/>
      <c r="FJ431"/>
      <c r="FK431"/>
      <c r="FL431"/>
      <c r="FM431"/>
      <c r="FN431"/>
      <c r="FO431"/>
      <c r="FP431"/>
      <c r="FQ431"/>
      <c r="FR431"/>
      <c r="FS431"/>
      <c r="FT431"/>
      <c r="FU431"/>
      <c r="FV431"/>
      <c r="FW431"/>
      <c r="FX431"/>
      <c r="FY431"/>
      <c r="FZ431"/>
      <c r="GA431"/>
      <c r="GB431"/>
      <c r="GC431"/>
      <c r="GD431"/>
      <c r="GE431"/>
      <c r="GF431"/>
      <c r="GG431"/>
      <c r="GH431"/>
      <c r="GI431"/>
      <c r="GJ431"/>
      <c r="GK431"/>
      <c r="GL431"/>
      <c r="GM431"/>
      <c r="GN431"/>
      <c r="GO431"/>
      <c r="GP431"/>
      <c r="GQ431"/>
      <c r="GR431"/>
      <c r="GS431"/>
      <c r="GT431"/>
      <c r="GU431"/>
      <c r="GV431"/>
      <c r="GW431"/>
      <c r="GX431"/>
      <c r="GY431"/>
      <c r="GZ431"/>
      <c r="HA431"/>
      <c r="HB431"/>
      <c r="HC431"/>
      <c r="HD431"/>
      <c r="HE431"/>
      <c r="HF431"/>
      <c r="HG431"/>
      <c r="HH431"/>
      <c r="HI431"/>
      <c r="HJ431"/>
      <c r="HK431"/>
      <c r="HL431"/>
      <c r="HM431"/>
      <c r="HN431"/>
      <c r="HO431"/>
      <c r="HP431"/>
      <c r="HQ431"/>
      <c r="HR431"/>
      <c r="HS431"/>
      <c r="HT431"/>
      <c r="HU431"/>
      <c r="HV431"/>
      <c r="HW431"/>
      <c r="HX431"/>
      <c r="HY431"/>
      <c r="HZ431"/>
      <c r="IA431"/>
      <c r="IB431"/>
      <c r="IC431"/>
      <c r="ID431"/>
      <c r="IE431"/>
      <c r="IF431"/>
      <c r="IG431"/>
      <c r="IH431"/>
      <c r="II431"/>
      <c r="IJ431"/>
      <c r="IK431"/>
      <c r="IL431"/>
      <c r="IM431"/>
      <c r="IN431"/>
      <c r="IO431"/>
      <c r="IP431"/>
      <c r="IQ431"/>
      <c r="IR431"/>
      <c r="IS431"/>
      <c r="IT431"/>
      <c r="IU431"/>
      <c r="IV431"/>
    </row>
    <row r="432" spans="1:256" s="5" customFormat="1" ht="12.75" customHeight="1" outlineLevel="2">
      <c r="A432" s="9"/>
      <c r="B432" s="9"/>
      <c r="C432" s="26"/>
      <c r="D432" s="682"/>
      <c r="E432" s="86">
        <v>9</v>
      </c>
      <c r="F432" s="27"/>
      <c r="G432" s="208"/>
      <c r="H432" s="150"/>
      <c r="I432" s="150"/>
      <c r="J432" s="150"/>
      <c r="K432" s="150"/>
      <c r="L432" s="150"/>
      <c r="M432" s="150"/>
      <c r="N432" s="150"/>
      <c r="O432" s="149"/>
      <c r="P432" s="68">
        <v>0</v>
      </c>
      <c r="Q432" s="68">
        <v>0</v>
      </c>
      <c r="R432" s="68"/>
      <c r="S432" s="103"/>
      <c r="T432" s="103"/>
      <c r="U432" s="103"/>
      <c r="V432" s="103"/>
      <c r="W432" s="103"/>
      <c r="X432" s="103"/>
      <c r="Y432" s="103"/>
      <c r="Z432" s="103"/>
      <c r="AA432" s="216"/>
      <c r="AB432" s="216"/>
      <c r="AC432" s="216"/>
      <c r="AD432" s="216"/>
      <c r="AE432" s="216"/>
      <c r="AF432" s="216"/>
      <c r="AG432" s="216"/>
      <c r="AH432" s="216"/>
      <c r="AI432" s="216"/>
      <c r="AJ432" s="216"/>
      <c r="AK432" s="216"/>
      <c r="AL432" s="216"/>
      <c r="AM432" s="216"/>
      <c r="AN432" s="216"/>
      <c r="AO432" s="216"/>
      <c r="AP432" s="216"/>
      <c r="AQ432" s="216"/>
      <c r="AR432" s="216"/>
      <c r="AS432" s="216"/>
      <c r="AT432" s="216"/>
      <c r="AU432" s="216"/>
      <c r="AV432" s="216"/>
      <c r="AW432" s="216"/>
      <c r="AX432" s="216"/>
      <c r="AY432" s="216"/>
      <c r="AZ432" s="216"/>
      <c r="BA432" s="216"/>
      <c r="BB432" s="216"/>
      <c r="BC432" s="216"/>
      <c r="BD432" s="216"/>
      <c r="BE432" s="216"/>
      <c r="BF432" s="216"/>
      <c r="BG432" s="216"/>
      <c r="BH432" s="216"/>
      <c r="BI432" s="216"/>
      <c r="BJ432" s="187"/>
      <c r="BK432" s="187"/>
      <c r="BL432" s="187"/>
      <c r="BM432" s="187"/>
      <c r="BN432" s="187"/>
      <c r="BO432" s="187"/>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c r="CU432"/>
      <c r="CV432"/>
      <c r="CW432"/>
      <c r="CX432"/>
      <c r="CY432"/>
      <c r="CZ432"/>
      <c r="DA432"/>
      <c r="DB432"/>
      <c r="DC432"/>
      <c r="DD432"/>
      <c r="DE432"/>
      <c r="DF432"/>
      <c r="DG432"/>
      <c r="DH432"/>
      <c r="DI432"/>
      <c r="DJ432"/>
      <c r="DK432"/>
      <c r="DL432"/>
      <c r="DM432"/>
      <c r="DN432"/>
      <c r="DO432"/>
      <c r="DP432"/>
      <c r="DQ432"/>
      <c r="DR432"/>
      <c r="DS432"/>
      <c r="DT432"/>
      <c r="DU432"/>
      <c r="DV432"/>
      <c r="DW432"/>
      <c r="DX432"/>
      <c r="DY432"/>
      <c r="DZ432"/>
      <c r="EA432"/>
      <c r="EB432"/>
      <c r="EC432"/>
      <c r="ED432"/>
      <c r="EE432"/>
      <c r="EF432"/>
      <c r="EG432"/>
      <c r="EH432"/>
      <c r="EI432"/>
      <c r="EJ432"/>
      <c r="EK432"/>
      <c r="EL432"/>
      <c r="EM432"/>
      <c r="EN432"/>
      <c r="EO432"/>
      <c r="EP432"/>
      <c r="EQ432"/>
      <c r="ER432"/>
      <c r="ES432"/>
      <c r="ET432"/>
      <c r="EU432"/>
      <c r="EV432"/>
      <c r="EW432"/>
      <c r="EX432"/>
      <c r="EY432"/>
      <c r="EZ432"/>
      <c r="FA432"/>
      <c r="FB432"/>
      <c r="FC432"/>
      <c r="FD432"/>
      <c r="FE432"/>
      <c r="FF432"/>
      <c r="FG432"/>
      <c r="FH432"/>
      <c r="FI432"/>
      <c r="FJ432"/>
      <c r="FK432"/>
      <c r="FL432"/>
      <c r="FM432"/>
      <c r="FN432"/>
      <c r="FO432"/>
      <c r="FP432"/>
      <c r="FQ432"/>
      <c r="FR432"/>
      <c r="FS432"/>
      <c r="FT432"/>
      <c r="FU432"/>
      <c r="FV432"/>
      <c r="FW432"/>
      <c r="FX432"/>
      <c r="FY432"/>
      <c r="FZ432"/>
      <c r="GA432"/>
      <c r="GB432"/>
      <c r="GC432"/>
      <c r="GD432"/>
      <c r="GE432"/>
      <c r="GF432"/>
      <c r="GG432"/>
      <c r="GH432"/>
      <c r="GI432"/>
      <c r="GJ432"/>
      <c r="GK432"/>
      <c r="GL432"/>
      <c r="GM432"/>
      <c r="GN432"/>
      <c r="GO432"/>
      <c r="GP432"/>
      <c r="GQ432"/>
      <c r="GR432"/>
      <c r="GS432"/>
      <c r="GT432"/>
      <c r="GU432"/>
      <c r="GV432"/>
      <c r="GW432"/>
      <c r="GX432"/>
      <c r="GY432"/>
      <c r="GZ432"/>
      <c r="HA432"/>
      <c r="HB432"/>
      <c r="HC432"/>
      <c r="HD432"/>
      <c r="HE432"/>
      <c r="HF432"/>
      <c r="HG432"/>
      <c r="HH432"/>
      <c r="HI432"/>
      <c r="HJ432"/>
      <c r="HK432"/>
      <c r="HL432"/>
      <c r="HM432"/>
      <c r="HN432"/>
      <c r="HO432"/>
      <c r="HP432"/>
      <c r="HQ432"/>
      <c r="HR432"/>
      <c r="HS432"/>
      <c r="HT432"/>
      <c r="HU432"/>
      <c r="HV432"/>
      <c r="HW432"/>
      <c r="HX432"/>
      <c r="HY432"/>
      <c r="HZ432"/>
      <c r="IA432"/>
      <c r="IB432"/>
      <c r="IC432"/>
      <c r="ID432"/>
      <c r="IE432"/>
      <c r="IF432"/>
      <c r="IG432"/>
      <c r="IH432"/>
      <c r="II432"/>
      <c r="IJ432"/>
      <c r="IK432"/>
      <c r="IL432"/>
      <c r="IM432"/>
      <c r="IN432"/>
      <c r="IO432"/>
      <c r="IP432"/>
      <c r="IQ432"/>
      <c r="IR432"/>
      <c r="IS432"/>
      <c r="IT432"/>
      <c r="IU432"/>
      <c r="IV432"/>
    </row>
    <row r="433" spans="1:256" s="5" customFormat="1" ht="12.75" customHeight="1" outlineLevel="2">
      <c r="A433" s="9"/>
      <c r="B433" s="9"/>
      <c r="C433" s="26"/>
      <c r="D433" s="682"/>
      <c r="E433" s="86">
        <v>10</v>
      </c>
      <c r="F433" s="27"/>
      <c r="G433" s="208"/>
      <c r="H433" s="150"/>
      <c r="I433" s="150"/>
      <c r="J433" s="150"/>
      <c r="K433" s="150"/>
      <c r="L433" s="150"/>
      <c r="M433" s="150"/>
      <c r="N433" s="150"/>
      <c r="O433" s="150"/>
      <c r="P433" s="149"/>
      <c r="Q433" s="68">
        <v>0</v>
      </c>
      <c r="R433" s="68"/>
      <c r="S433" s="103"/>
      <c r="T433" s="103"/>
      <c r="U433" s="103"/>
      <c r="V433" s="103"/>
      <c r="W433" s="103"/>
      <c r="X433" s="103"/>
      <c r="Y433" s="103"/>
      <c r="Z433" s="103"/>
      <c r="AA433" s="216"/>
      <c r="AB433" s="216"/>
      <c r="AC433" s="216"/>
      <c r="AD433" s="216"/>
      <c r="AE433" s="216"/>
      <c r="AF433" s="216"/>
      <c r="AG433" s="216"/>
      <c r="AH433" s="216"/>
      <c r="AI433" s="216"/>
      <c r="AJ433" s="216"/>
      <c r="AK433" s="216"/>
      <c r="AL433" s="216"/>
      <c r="AM433" s="216"/>
      <c r="AN433" s="216"/>
      <c r="AO433" s="216"/>
      <c r="AP433" s="216"/>
      <c r="AQ433" s="216"/>
      <c r="AR433" s="216"/>
      <c r="AS433" s="216"/>
      <c r="AT433" s="216"/>
      <c r="AU433" s="216"/>
      <c r="AV433" s="216"/>
      <c r="AW433" s="216"/>
      <c r="AX433" s="216"/>
      <c r="AY433" s="216"/>
      <c r="AZ433" s="216"/>
      <c r="BA433" s="216"/>
      <c r="BB433" s="216"/>
      <c r="BC433" s="216"/>
      <c r="BD433" s="216"/>
      <c r="BE433" s="216"/>
      <c r="BF433" s="216"/>
      <c r="BG433" s="216"/>
      <c r="BH433" s="216"/>
      <c r="BI433" s="216"/>
      <c r="BJ433" s="187"/>
      <c r="BK433" s="187"/>
      <c r="BL433" s="187"/>
      <c r="BM433" s="187"/>
      <c r="BN433" s="187"/>
      <c r="BO433" s="187"/>
      <c r="BP433"/>
      <c r="BQ433"/>
      <c r="BR433"/>
      <c r="BS433"/>
      <c r="BT433"/>
      <c r="BU433"/>
      <c r="BV433"/>
      <c r="BW433"/>
      <c r="BX433"/>
      <c r="BY433"/>
      <c r="BZ433"/>
      <c r="CA433"/>
      <c r="CB433"/>
      <c r="CC433"/>
      <c r="CD433"/>
      <c r="CE433"/>
      <c r="CF433"/>
      <c r="CG433"/>
      <c r="CH433"/>
      <c r="CI433"/>
      <c r="CJ433"/>
      <c r="CK433"/>
      <c r="CL433"/>
      <c r="CM433"/>
      <c r="CN433"/>
      <c r="CO433"/>
      <c r="CP433"/>
      <c r="CQ433"/>
      <c r="CR433"/>
      <c r="CS433"/>
      <c r="CT433"/>
      <c r="CU433"/>
      <c r="CV433"/>
      <c r="CW433"/>
      <c r="CX433"/>
      <c r="CY433"/>
      <c r="CZ433"/>
      <c r="DA433"/>
      <c r="DB433"/>
      <c r="DC433"/>
      <c r="DD433"/>
      <c r="DE433"/>
      <c r="DF433"/>
      <c r="DG433"/>
      <c r="DH433"/>
      <c r="DI433"/>
      <c r="DJ433"/>
      <c r="DK433"/>
      <c r="DL433"/>
      <c r="DM433"/>
      <c r="DN433"/>
      <c r="DO433"/>
      <c r="DP433"/>
      <c r="DQ433"/>
      <c r="DR433"/>
      <c r="DS433"/>
      <c r="DT433"/>
      <c r="DU433"/>
      <c r="DV433"/>
      <c r="DW433"/>
      <c r="DX433"/>
      <c r="DY433"/>
      <c r="DZ433"/>
      <c r="EA433"/>
      <c r="EB433"/>
      <c r="EC433"/>
      <c r="ED433"/>
      <c r="EE433"/>
      <c r="EF433"/>
      <c r="EG433"/>
      <c r="EH433"/>
      <c r="EI433"/>
      <c r="EJ433"/>
      <c r="EK433"/>
      <c r="EL433"/>
      <c r="EM433"/>
      <c r="EN433"/>
      <c r="EO433"/>
      <c r="EP433"/>
      <c r="EQ433"/>
      <c r="ER433"/>
      <c r="ES433"/>
      <c r="ET433"/>
      <c r="EU433"/>
      <c r="EV433"/>
      <c r="EW433"/>
      <c r="EX433"/>
      <c r="EY433"/>
      <c r="EZ433"/>
      <c r="FA433"/>
      <c r="FB433"/>
      <c r="FC433"/>
      <c r="FD433"/>
      <c r="FE433"/>
      <c r="FF433"/>
      <c r="FG433"/>
      <c r="FH433"/>
      <c r="FI433"/>
      <c r="FJ433"/>
      <c r="FK433"/>
      <c r="FL433"/>
      <c r="FM433"/>
      <c r="FN433"/>
      <c r="FO433"/>
      <c r="FP433"/>
      <c r="FQ433"/>
      <c r="FR433"/>
      <c r="FS433"/>
      <c r="FT433"/>
      <c r="FU433"/>
      <c r="FV433"/>
      <c r="FW433"/>
      <c r="FX433"/>
      <c r="FY433"/>
      <c r="FZ433"/>
      <c r="GA433"/>
      <c r="GB433"/>
      <c r="GC433"/>
      <c r="GD433"/>
      <c r="GE433"/>
      <c r="GF433"/>
      <c r="GG433"/>
      <c r="GH433"/>
      <c r="GI433"/>
      <c r="GJ433"/>
      <c r="GK433"/>
      <c r="GL433"/>
      <c r="GM433"/>
      <c r="GN433"/>
      <c r="GO433"/>
      <c r="GP433"/>
      <c r="GQ433"/>
      <c r="GR433"/>
      <c r="GS433"/>
      <c r="GT433"/>
      <c r="GU433"/>
      <c r="GV433"/>
      <c r="GW433"/>
      <c r="GX433"/>
      <c r="GY433"/>
      <c r="GZ433"/>
      <c r="HA433"/>
      <c r="HB433"/>
      <c r="HC433"/>
      <c r="HD433"/>
      <c r="HE433"/>
      <c r="HF433"/>
      <c r="HG433"/>
      <c r="HH433"/>
      <c r="HI433"/>
      <c r="HJ433"/>
      <c r="HK433"/>
      <c r="HL433"/>
      <c r="HM433"/>
      <c r="HN433"/>
      <c r="HO433"/>
      <c r="HP433"/>
      <c r="HQ433"/>
      <c r="HR433"/>
      <c r="HS433"/>
      <c r="HT433"/>
      <c r="HU433"/>
      <c r="HV433"/>
      <c r="HW433"/>
      <c r="HX433"/>
      <c r="HY433"/>
      <c r="HZ433"/>
      <c r="IA433"/>
      <c r="IB433"/>
      <c r="IC433"/>
      <c r="ID433"/>
      <c r="IE433"/>
      <c r="IF433"/>
      <c r="IG433"/>
      <c r="IH433"/>
      <c r="II433"/>
      <c r="IJ433"/>
      <c r="IK433"/>
      <c r="IL433"/>
      <c r="IM433"/>
      <c r="IN433"/>
      <c r="IO433"/>
      <c r="IP433"/>
      <c r="IQ433"/>
      <c r="IR433"/>
      <c r="IS433"/>
      <c r="IT433"/>
      <c r="IU433"/>
      <c r="IV433"/>
    </row>
    <row r="434" spans="1:256" s="5" customFormat="1" ht="12.75" customHeight="1" outlineLevel="2">
      <c r="A434" s="9"/>
      <c r="B434" s="9"/>
      <c r="C434" s="26"/>
      <c r="D434" s="682"/>
      <c r="E434" s="87">
        <v>11</v>
      </c>
      <c r="F434" s="27"/>
      <c r="G434" s="208"/>
      <c r="H434" s="150"/>
      <c r="I434" s="150"/>
      <c r="J434" s="150"/>
      <c r="K434" s="150"/>
      <c r="L434" s="150"/>
      <c r="M434" s="150"/>
      <c r="N434" s="150"/>
      <c r="O434" s="150"/>
      <c r="P434" s="189"/>
      <c r="Q434" s="149"/>
      <c r="R434" s="68"/>
      <c r="S434" s="103"/>
      <c r="T434" s="103"/>
      <c r="U434" s="103"/>
      <c r="V434" s="103"/>
      <c r="W434" s="103"/>
      <c r="X434" s="103"/>
      <c r="Y434" s="103"/>
      <c r="Z434" s="103"/>
      <c r="AA434" s="216"/>
      <c r="AB434" s="216"/>
      <c r="AC434" s="216"/>
      <c r="AD434" s="216"/>
      <c r="AE434" s="216"/>
      <c r="AF434" s="216"/>
      <c r="AG434" s="216"/>
      <c r="AH434" s="216"/>
      <c r="AI434" s="216"/>
      <c r="AJ434" s="216"/>
      <c r="AK434" s="216"/>
      <c r="AL434" s="216"/>
      <c r="AM434" s="216"/>
      <c r="AN434" s="216"/>
      <c r="AO434" s="216"/>
      <c r="AP434" s="216"/>
      <c r="AQ434" s="216"/>
      <c r="AR434" s="216"/>
      <c r="AS434" s="216"/>
      <c r="AT434" s="216"/>
      <c r="AU434" s="216"/>
      <c r="AV434" s="216"/>
      <c r="AW434" s="216"/>
      <c r="AX434" s="216"/>
      <c r="AY434" s="216"/>
      <c r="AZ434" s="216"/>
      <c r="BA434" s="216"/>
      <c r="BB434" s="216"/>
      <c r="BC434" s="216"/>
      <c r="BD434" s="216"/>
      <c r="BE434" s="216"/>
      <c r="BF434" s="216"/>
      <c r="BG434" s="216"/>
      <c r="BH434" s="216"/>
      <c r="BI434" s="216"/>
      <c r="BJ434" s="187"/>
      <c r="BK434" s="187"/>
      <c r="BL434" s="187"/>
      <c r="BM434" s="187"/>
      <c r="BN434" s="187"/>
      <c r="BO434" s="187"/>
      <c r="BP434"/>
      <c r="BQ434"/>
      <c r="BR434"/>
      <c r="BS434"/>
      <c r="BT434"/>
      <c r="BU434"/>
      <c r="BV434"/>
      <c r="BW434"/>
      <c r="BX434"/>
      <c r="BY434"/>
      <c r="BZ434"/>
      <c r="CA434"/>
      <c r="CB434"/>
      <c r="CC434"/>
      <c r="CD434"/>
      <c r="CE434"/>
      <c r="CF434"/>
      <c r="CG434"/>
      <c r="CH434"/>
      <c r="CI434"/>
      <c r="CJ434"/>
      <c r="CK434"/>
      <c r="CL434"/>
      <c r="CM434"/>
      <c r="CN434"/>
      <c r="CO434"/>
      <c r="CP434"/>
      <c r="CQ434"/>
      <c r="CR434"/>
      <c r="CS434"/>
      <c r="CT434"/>
      <c r="CU434"/>
      <c r="CV434"/>
      <c r="CW434"/>
      <c r="CX434"/>
      <c r="CY434"/>
      <c r="CZ434"/>
      <c r="DA434"/>
      <c r="DB434"/>
      <c r="DC434"/>
      <c r="DD434"/>
      <c r="DE434"/>
      <c r="DF434"/>
      <c r="DG434"/>
      <c r="DH434"/>
      <c r="DI434"/>
      <c r="DJ434"/>
      <c r="DK434"/>
      <c r="DL434"/>
      <c r="DM434"/>
      <c r="DN434"/>
      <c r="DO434"/>
      <c r="DP434"/>
      <c r="DQ434"/>
      <c r="DR434"/>
      <c r="DS434"/>
      <c r="DT434"/>
      <c r="DU434"/>
      <c r="DV434"/>
      <c r="DW434"/>
      <c r="DX434"/>
      <c r="DY434"/>
      <c r="DZ434"/>
      <c r="EA434"/>
      <c r="EB434"/>
      <c r="EC434"/>
      <c r="ED434"/>
      <c r="EE434"/>
      <c r="EF434"/>
      <c r="EG434"/>
      <c r="EH434"/>
      <c r="EI434"/>
      <c r="EJ434"/>
      <c r="EK434"/>
      <c r="EL434"/>
      <c r="EM434"/>
      <c r="EN434"/>
      <c r="EO434"/>
      <c r="EP434"/>
      <c r="EQ434"/>
      <c r="ER434"/>
      <c r="ES434"/>
      <c r="ET434"/>
      <c r="EU434"/>
      <c r="EV434"/>
      <c r="EW434"/>
      <c r="EX434"/>
      <c r="EY434"/>
      <c r="EZ434"/>
      <c r="FA434"/>
      <c r="FB434"/>
      <c r="FC434"/>
      <c r="FD434"/>
      <c r="FE434"/>
      <c r="FF434"/>
      <c r="FG434"/>
      <c r="FH434"/>
      <c r="FI434"/>
      <c r="FJ434"/>
      <c r="FK434"/>
      <c r="FL434"/>
      <c r="FM434"/>
      <c r="FN434"/>
      <c r="FO434"/>
      <c r="FP434"/>
      <c r="FQ434"/>
      <c r="FR434"/>
      <c r="FS434"/>
      <c r="FT434"/>
      <c r="FU434"/>
      <c r="FV434"/>
      <c r="FW434"/>
      <c r="FX434"/>
      <c r="FY434"/>
      <c r="FZ434"/>
      <c r="GA434"/>
      <c r="GB434"/>
      <c r="GC434"/>
      <c r="GD434"/>
      <c r="GE434"/>
      <c r="GF434"/>
      <c r="GG434"/>
      <c r="GH434"/>
      <c r="GI434"/>
      <c r="GJ434"/>
      <c r="GK434"/>
      <c r="GL434"/>
      <c r="GM434"/>
      <c r="GN434"/>
      <c r="GO434"/>
      <c r="GP434"/>
      <c r="GQ434"/>
      <c r="GR434"/>
      <c r="GS434"/>
      <c r="GT434"/>
      <c r="GU434"/>
      <c r="GV434"/>
      <c r="GW434"/>
      <c r="GX434"/>
      <c r="GY434"/>
      <c r="GZ434"/>
      <c r="HA434"/>
      <c r="HB434"/>
      <c r="HC434"/>
      <c r="HD434"/>
      <c r="HE434"/>
      <c r="HF434"/>
      <c r="HG434"/>
      <c r="HH434"/>
      <c r="HI434"/>
      <c r="HJ434"/>
      <c r="HK434"/>
      <c r="HL434"/>
      <c r="HM434"/>
      <c r="HN434"/>
      <c r="HO434"/>
      <c r="HP434"/>
      <c r="HQ434"/>
      <c r="HR434"/>
      <c r="HS434"/>
      <c r="HT434"/>
      <c r="HU434"/>
      <c r="HV434"/>
      <c r="HW434"/>
      <c r="HX434"/>
      <c r="HY434"/>
      <c r="HZ434"/>
      <c r="IA434"/>
      <c r="IB434"/>
      <c r="IC434"/>
      <c r="ID434"/>
      <c r="IE434"/>
      <c r="IF434"/>
      <c r="IG434"/>
      <c r="IH434"/>
      <c r="II434"/>
      <c r="IJ434"/>
      <c r="IK434"/>
      <c r="IL434"/>
      <c r="IM434"/>
      <c r="IN434"/>
      <c r="IO434"/>
      <c r="IP434"/>
      <c r="IQ434"/>
      <c r="IR434"/>
      <c r="IS434"/>
      <c r="IT434"/>
      <c r="IU434"/>
      <c r="IV434"/>
    </row>
    <row r="435" spans="1:256" s="5" customFormat="1" outlineLevel="1">
      <c r="A435" s="9"/>
      <c r="B435" s="9"/>
      <c r="C435" s="26">
        <v>0</v>
      </c>
      <c r="D435" s="9"/>
      <c r="E435" s="9"/>
      <c r="F435" s="23"/>
      <c r="G435" s="209">
        <v>0</v>
      </c>
      <c r="H435" s="166">
        <v>0</v>
      </c>
      <c r="I435" s="166">
        <v>0</v>
      </c>
      <c r="J435" s="166">
        <v>0</v>
      </c>
      <c r="K435" s="166">
        <v>0</v>
      </c>
      <c r="L435" s="166">
        <v>0</v>
      </c>
      <c r="M435" s="166">
        <v>0</v>
      </c>
      <c r="N435" s="166">
        <v>0</v>
      </c>
      <c r="O435" s="166">
        <v>0</v>
      </c>
      <c r="P435" s="166">
        <v>0</v>
      </c>
      <c r="Q435" s="166">
        <v>0</v>
      </c>
      <c r="R435" s="64"/>
      <c r="S435" s="102"/>
      <c r="T435" s="102"/>
      <c r="U435" s="102"/>
      <c r="V435" s="102"/>
      <c r="W435" s="102"/>
      <c r="X435" s="102"/>
      <c r="Y435" s="102"/>
      <c r="Z435" s="102"/>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187"/>
      <c r="BK435" s="187"/>
      <c r="BL435" s="187"/>
      <c r="BM435" s="187"/>
      <c r="BN435" s="187"/>
      <c r="BO435" s="187"/>
      <c r="BP435"/>
      <c r="BQ435"/>
      <c r="BR435"/>
      <c r="BS435"/>
      <c r="BT435"/>
      <c r="BU435"/>
      <c r="BV435"/>
      <c r="BW435"/>
      <c r="BX435"/>
      <c r="BY435"/>
      <c r="BZ435"/>
      <c r="CA435"/>
      <c r="CB435"/>
      <c r="CC435"/>
      <c r="CD435"/>
      <c r="CE435"/>
      <c r="CF435"/>
      <c r="CG435"/>
      <c r="CH435"/>
      <c r="CI435"/>
      <c r="CJ435"/>
      <c r="CK435"/>
      <c r="CL435"/>
      <c r="CM435"/>
      <c r="CN435"/>
      <c r="CO435"/>
      <c r="CP435"/>
      <c r="CQ435"/>
      <c r="CR435"/>
      <c r="CS435"/>
      <c r="CT435"/>
      <c r="CU435"/>
      <c r="CV435"/>
      <c r="CW435"/>
      <c r="CX435"/>
      <c r="CY435"/>
      <c r="CZ435"/>
      <c r="DA435"/>
      <c r="DB435"/>
      <c r="DC435"/>
      <c r="DD435"/>
      <c r="DE435"/>
      <c r="DF435"/>
      <c r="DG435"/>
      <c r="DH435"/>
      <c r="DI435"/>
      <c r="DJ435"/>
      <c r="DK435"/>
      <c r="DL435"/>
      <c r="DM435"/>
      <c r="DN435"/>
      <c r="DO435"/>
      <c r="DP435"/>
      <c r="DQ435"/>
      <c r="DR435"/>
      <c r="DS435"/>
      <c r="DT435"/>
      <c r="DU435"/>
      <c r="DV435"/>
      <c r="DW435"/>
      <c r="DX435"/>
      <c r="DY435"/>
      <c r="DZ435"/>
      <c r="EA435"/>
      <c r="EB435"/>
      <c r="EC435"/>
      <c r="ED435"/>
      <c r="EE435"/>
      <c r="EF435"/>
      <c r="EG435"/>
      <c r="EH435"/>
      <c r="EI435"/>
      <c r="EJ435"/>
      <c r="EK435"/>
      <c r="EL435"/>
      <c r="EM435"/>
      <c r="EN435"/>
      <c r="EO435"/>
      <c r="EP435"/>
      <c r="EQ435"/>
      <c r="ER435"/>
      <c r="ES435"/>
      <c r="ET435"/>
      <c r="EU435"/>
      <c r="EV435"/>
      <c r="EW435"/>
      <c r="EX435"/>
      <c r="EY435"/>
      <c r="EZ435"/>
      <c r="FA435"/>
      <c r="FB435"/>
      <c r="FC435"/>
      <c r="FD435"/>
      <c r="FE435"/>
      <c r="FF435"/>
      <c r="FG435"/>
      <c r="FH435"/>
      <c r="FI435"/>
      <c r="FJ435"/>
      <c r="FK435"/>
      <c r="FL435"/>
      <c r="FM435"/>
      <c r="FN435"/>
      <c r="FO435"/>
      <c r="FP435"/>
      <c r="FQ435"/>
      <c r="FR435"/>
      <c r="FS435"/>
      <c r="FT435"/>
      <c r="FU435"/>
      <c r="FV435"/>
      <c r="FW435"/>
      <c r="FX435"/>
      <c r="FY435"/>
      <c r="FZ435"/>
      <c r="GA435"/>
      <c r="GB435"/>
      <c r="GC435"/>
      <c r="GD435"/>
      <c r="GE435"/>
      <c r="GF435"/>
      <c r="GG435"/>
      <c r="GH435"/>
      <c r="GI435"/>
      <c r="GJ435"/>
      <c r="GK435"/>
      <c r="GL435"/>
      <c r="GM435"/>
      <c r="GN435"/>
      <c r="GO435"/>
      <c r="GP435"/>
      <c r="GQ435"/>
      <c r="GR435"/>
      <c r="GS435"/>
      <c r="GT435"/>
      <c r="GU435"/>
      <c r="GV435"/>
      <c r="GW435"/>
      <c r="GX435"/>
      <c r="GY435"/>
      <c r="GZ435"/>
      <c r="HA435"/>
      <c r="HB435"/>
      <c r="HC435"/>
      <c r="HD435"/>
      <c r="HE435"/>
      <c r="HF435"/>
      <c r="HG435"/>
      <c r="HH435"/>
      <c r="HI435"/>
      <c r="HJ435"/>
      <c r="HK435"/>
      <c r="HL435"/>
      <c r="HM435"/>
      <c r="HN435"/>
      <c r="HO435"/>
      <c r="HP435"/>
      <c r="HQ435"/>
      <c r="HR435"/>
      <c r="HS435"/>
      <c r="HT435"/>
      <c r="HU435"/>
      <c r="HV435"/>
      <c r="HW435"/>
      <c r="HX435"/>
      <c r="HY435"/>
      <c r="HZ435"/>
      <c r="IA435"/>
      <c r="IB435"/>
      <c r="IC435"/>
      <c r="ID435"/>
      <c r="IE435"/>
      <c r="IF435"/>
      <c r="IG435"/>
      <c r="IH435"/>
      <c r="II435"/>
      <c r="IJ435"/>
      <c r="IK435"/>
      <c r="IL435"/>
      <c r="IM435"/>
      <c r="IN435"/>
      <c r="IO435"/>
      <c r="IP435"/>
      <c r="IQ435"/>
      <c r="IR435"/>
      <c r="IS435"/>
      <c r="IT435"/>
      <c r="IU435"/>
      <c r="IV435"/>
    </row>
    <row r="436" spans="1:256" s="5" customFormat="1" ht="12.75" customHeight="1" outlineLevel="2">
      <c r="A436" s="9"/>
      <c r="B436" s="188">
        <v>0</v>
      </c>
      <c r="C436" s="33"/>
      <c r="D436" s="34" t="s">
        <v>67</v>
      </c>
      <c r="E436" s="33"/>
      <c r="F436" s="35"/>
      <c r="G436" s="205">
        <v>0</v>
      </c>
      <c r="H436" s="67">
        <v>0</v>
      </c>
      <c r="I436" s="67">
        <v>0</v>
      </c>
      <c r="J436" s="67">
        <v>0</v>
      </c>
      <c r="K436" s="67">
        <v>0</v>
      </c>
      <c r="L436" s="67">
        <v>0</v>
      </c>
      <c r="M436" s="67">
        <v>0</v>
      </c>
      <c r="N436" s="67">
        <v>0</v>
      </c>
      <c r="O436" s="67">
        <v>0</v>
      </c>
      <c r="P436" s="67">
        <v>0</v>
      </c>
      <c r="Q436" s="67">
        <v>0</v>
      </c>
      <c r="R436" s="67"/>
      <c r="S436" s="103"/>
      <c r="T436" s="103"/>
      <c r="U436" s="103"/>
      <c r="V436" s="103"/>
      <c r="W436" s="103"/>
      <c r="X436" s="103"/>
      <c r="Y436" s="103"/>
      <c r="Z436" s="103"/>
      <c r="AA436" s="216"/>
      <c r="AB436" s="216"/>
      <c r="AC436" s="216"/>
      <c r="AD436" s="216"/>
      <c r="AE436" s="216"/>
      <c r="AF436" s="216"/>
      <c r="AG436" s="216"/>
      <c r="AH436" s="216"/>
      <c r="AI436" s="216"/>
      <c r="AJ436" s="216"/>
      <c r="AK436" s="216"/>
      <c r="AL436" s="216"/>
      <c r="AM436" s="216"/>
      <c r="AN436" s="216"/>
      <c r="AO436" s="216"/>
      <c r="AP436" s="216"/>
      <c r="AQ436" s="216"/>
      <c r="AR436" s="216"/>
      <c r="AS436" s="216"/>
      <c r="AT436" s="216"/>
      <c r="AU436" s="216"/>
      <c r="AV436" s="216"/>
      <c r="AW436" s="216"/>
      <c r="AX436" s="216"/>
      <c r="AY436" s="216"/>
      <c r="AZ436" s="216"/>
      <c r="BA436" s="216"/>
      <c r="BB436" s="216"/>
      <c r="BC436" s="216"/>
      <c r="BD436" s="216"/>
      <c r="BE436" s="216"/>
      <c r="BF436" s="216"/>
      <c r="BG436" s="216"/>
      <c r="BH436" s="216"/>
      <c r="BI436" s="216"/>
      <c r="BJ436" s="187"/>
      <c r="BK436" s="187"/>
      <c r="BL436" s="187"/>
      <c r="BM436" s="187"/>
      <c r="BN436" s="187"/>
      <c r="BO436" s="187"/>
      <c r="BP436"/>
      <c r="BQ436"/>
      <c r="BR436"/>
      <c r="BS436"/>
      <c r="BT436"/>
      <c r="BU436"/>
      <c r="BV436"/>
      <c r="BW436"/>
      <c r="BX436"/>
      <c r="BY436"/>
      <c r="BZ436"/>
      <c r="CA436"/>
      <c r="CB436"/>
      <c r="CC436"/>
      <c r="CD436"/>
      <c r="CE436"/>
      <c r="CF436"/>
      <c r="CG436"/>
      <c r="CH436"/>
      <c r="CI436"/>
      <c r="CJ436"/>
      <c r="CK436"/>
      <c r="CL436"/>
      <c r="CM436"/>
      <c r="CN436"/>
      <c r="CO436"/>
      <c r="CP436"/>
      <c r="CQ436"/>
      <c r="CR436"/>
      <c r="CS436"/>
      <c r="CT436"/>
      <c r="CU436"/>
      <c r="CV436"/>
      <c r="CW436"/>
      <c r="CX436"/>
      <c r="CY436"/>
      <c r="CZ436"/>
      <c r="DA436"/>
      <c r="DB436"/>
      <c r="DC436"/>
      <c r="DD436"/>
      <c r="DE436"/>
      <c r="DF436"/>
      <c r="DG436"/>
      <c r="DH436"/>
      <c r="DI436"/>
      <c r="DJ436"/>
      <c r="DK436"/>
      <c r="DL436"/>
      <c r="DM436"/>
      <c r="DN436"/>
      <c r="DO436"/>
      <c r="DP436"/>
      <c r="DQ436"/>
      <c r="DR436"/>
      <c r="DS436"/>
      <c r="DT436"/>
      <c r="DU436"/>
      <c r="DV436"/>
      <c r="DW436"/>
      <c r="DX436"/>
      <c r="DY436"/>
      <c r="DZ436"/>
      <c r="EA436"/>
      <c r="EB436"/>
      <c r="EC436"/>
      <c r="ED436"/>
      <c r="EE436"/>
      <c r="EF436"/>
      <c r="EG436"/>
      <c r="EH436"/>
      <c r="EI436"/>
      <c r="EJ436"/>
      <c r="EK436"/>
      <c r="EL436"/>
      <c r="EM436"/>
      <c r="EN436"/>
      <c r="EO436"/>
      <c r="EP436"/>
      <c r="EQ436"/>
      <c r="ER436"/>
      <c r="ES436"/>
      <c r="ET436"/>
      <c r="EU436"/>
      <c r="EV436"/>
      <c r="EW436"/>
      <c r="EX436"/>
      <c r="EY436"/>
      <c r="EZ436"/>
      <c r="FA436"/>
      <c r="FB436"/>
      <c r="FC436"/>
      <c r="FD436"/>
      <c r="FE436"/>
      <c r="FF436"/>
      <c r="FG436"/>
      <c r="FH436"/>
      <c r="FI436"/>
      <c r="FJ436"/>
      <c r="FK436"/>
      <c r="FL436"/>
      <c r="FM436"/>
      <c r="FN436"/>
      <c r="FO436"/>
      <c r="FP436"/>
      <c r="FQ436"/>
      <c r="FR436"/>
      <c r="FS436"/>
      <c r="FT436"/>
      <c r="FU436"/>
      <c r="FV436"/>
      <c r="FW436"/>
      <c r="FX436"/>
      <c r="FY436"/>
      <c r="FZ436"/>
      <c r="GA436"/>
      <c r="GB436"/>
      <c r="GC436"/>
      <c r="GD436"/>
      <c r="GE436"/>
      <c r="GF436"/>
      <c r="GG436"/>
      <c r="GH436"/>
      <c r="GI436"/>
      <c r="GJ436"/>
      <c r="GK436"/>
      <c r="GL436"/>
      <c r="GM436"/>
      <c r="GN436"/>
      <c r="GO436"/>
      <c r="GP436"/>
      <c r="GQ436"/>
      <c r="GR436"/>
      <c r="GS436"/>
      <c r="GT436"/>
      <c r="GU436"/>
      <c r="GV436"/>
      <c r="GW436"/>
      <c r="GX436"/>
      <c r="GY436"/>
      <c r="GZ436"/>
      <c r="HA436"/>
      <c r="HB436"/>
      <c r="HC436"/>
      <c r="HD436"/>
      <c r="HE436"/>
      <c r="HF436"/>
      <c r="HG436"/>
      <c r="HH436"/>
      <c r="HI436"/>
      <c r="HJ436"/>
      <c r="HK436"/>
      <c r="HL436"/>
      <c r="HM436"/>
      <c r="HN436"/>
      <c r="HO436"/>
      <c r="HP436"/>
      <c r="HQ436"/>
      <c r="HR436"/>
      <c r="HS436"/>
      <c r="HT436"/>
      <c r="HU436"/>
      <c r="HV436"/>
      <c r="HW436"/>
      <c r="HX436"/>
      <c r="HY436"/>
      <c r="HZ436"/>
      <c r="IA436"/>
      <c r="IB436"/>
      <c r="IC436"/>
      <c r="ID436"/>
      <c r="IE436"/>
      <c r="IF436"/>
      <c r="IG436"/>
      <c r="IH436"/>
      <c r="II436"/>
      <c r="IJ436"/>
      <c r="IK436"/>
      <c r="IL436"/>
      <c r="IM436"/>
      <c r="IN436"/>
      <c r="IO436"/>
      <c r="IP436"/>
      <c r="IQ436"/>
      <c r="IR436"/>
      <c r="IS436"/>
      <c r="IT436"/>
      <c r="IU436"/>
      <c r="IV436"/>
    </row>
    <row r="437" spans="1:256" s="5" customFormat="1" ht="12.75" customHeight="1" outlineLevel="2">
      <c r="A437" s="9"/>
      <c r="B437" s="9"/>
      <c r="C437" s="26"/>
      <c r="D437" s="681" t="s">
        <v>84</v>
      </c>
      <c r="E437" s="86">
        <v>0</v>
      </c>
      <c r="F437" s="27"/>
      <c r="G437" s="206"/>
      <c r="H437" s="68"/>
      <c r="I437" s="68"/>
      <c r="J437" s="68"/>
      <c r="K437" s="68"/>
      <c r="L437" s="68"/>
      <c r="M437" s="68"/>
      <c r="N437" s="68"/>
      <c r="O437" s="68"/>
      <c r="P437" s="68"/>
      <c r="Q437" s="68"/>
      <c r="R437" s="68"/>
      <c r="S437" s="103"/>
      <c r="T437" s="103"/>
      <c r="U437" s="103"/>
      <c r="V437" s="103"/>
      <c r="W437" s="103"/>
      <c r="X437" s="103"/>
      <c r="Y437" s="103"/>
      <c r="Z437" s="103"/>
      <c r="AA437" s="216"/>
      <c r="AB437" s="216"/>
      <c r="AC437" s="216"/>
      <c r="AD437" s="216"/>
      <c r="AE437" s="216"/>
      <c r="AF437" s="216"/>
      <c r="AG437" s="216"/>
      <c r="AH437" s="216"/>
      <c r="AI437" s="216"/>
      <c r="AJ437" s="216"/>
      <c r="AK437" s="216"/>
      <c r="AL437" s="216"/>
      <c r="AM437" s="216"/>
      <c r="AN437" s="216"/>
      <c r="AO437" s="216"/>
      <c r="AP437" s="216"/>
      <c r="AQ437" s="216"/>
      <c r="AR437" s="216"/>
      <c r="AS437" s="216"/>
      <c r="AT437" s="216"/>
      <c r="AU437" s="216"/>
      <c r="AV437" s="216"/>
      <c r="AW437" s="216"/>
      <c r="AX437" s="216"/>
      <c r="AY437" s="216"/>
      <c r="AZ437" s="216"/>
      <c r="BA437" s="216"/>
      <c r="BB437" s="216"/>
      <c r="BC437" s="216"/>
      <c r="BD437" s="216"/>
      <c r="BE437" s="216"/>
      <c r="BF437" s="216"/>
      <c r="BG437" s="216"/>
      <c r="BH437" s="216"/>
      <c r="BI437" s="216"/>
      <c r="BJ437" s="187"/>
      <c r="BK437" s="187"/>
      <c r="BL437" s="187"/>
      <c r="BM437" s="187"/>
      <c r="BN437" s="187"/>
      <c r="BO437" s="187"/>
      <c r="BP437"/>
      <c r="BQ437"/>
      <c r="BR437"/>
      <c r="BS437"/>
      <c r="BT437"/>
      <c r="BU437"/>
      <c r="BV437"/>
      <c r="BW437"/>
      <c r="BX437"/>
      <c r="BY437"/>
      <c r="BZ437"/>
      <c r="CA437"/>
      <c r="CB437"/>
      <c r="CC437"/>
      <c r="CD437"/>
      <c r="CE437"/>
      <c r="CF437"/>
      <c r="CG437"/>
      <c r="CH437"/>
      <c r="CI437"/>
      <c r="CJ437"/>
      <c r="CK437"/>
      <c r="CL437"/>
      <c r="CM437"/>
      <c r="CN437"/>
      <c r="CO437"/>
      <c r="CP437"/>
      <c r="CQ437"/>
      <c r="CR437"/>
      <c r="CS437"/>
      <c r="CT437"/>
      <c r="CU437"/>
      <c r="CV437"/>
      <c r="CW437"/>
      <c r="CX437"/>
      <c r="CY437"/>
      <c r="CZ437"/>
      <c r="DA437"/>
      <c r="DB437"/>
      <c r="DC437"/>
      <c r="DD437"/>
      <c r="DE437"/>
      <c r="DF437"/>
      <c r="DG437"/>
      <c r="DH437"/>
      <c r="DI437"/>
      <c r="DJ437"/>
      <c r="DK437"/>
      <c r="DL437"/>
      <c r="DM437"/>
      <c r="DN437"/>
      <c r="DO437"/>
      <c r="DP437"/>
      <c r="DQ437"/>
      <c r="DR437"/>
      <c r="DS437"/>
      <c r="DT437"/>
      <c r="DU437"/>
      <c r="DV437"/>
      <c r="DW437"/>
      <c r="DX437"/>
      <c r="DY437"/>
      <c r="DZ437"/>
      <c r="EA437"/>
      <c r="EB437"/>
      <c r="EC437"/>
      <c r="ED437"/>
      <c r="EE437"/>
      <c r="EF437"/>
      <c r="EG437"/>
      <c r="EH437"/>
      <c r="EI437"/>
      <c r="EJ437"/>
      <c r="EK437"/>
      <c r="EL437"/>
      <c r="EM437"/>
      <c r="EN437"/>
      <c r="EO437"/>
      <c r="EP437"/>
      <c r="EQ437"/>
      <c r="ER437"/>
      <c r="ES437"/>
      <c r="ET437"/>
      <c r="EU437"/>
      <c r="EV437"/>
      <c r="EW437"/>
      <c r="EX437"/>
      <c r="EY437"/>
      <c r="EZ437"/>
      <c r="FA437"/>
      <c r="FB437"/>
      <c r="FC437"/>
      <c r="FD437"/>
      <c r="FE437"/>
      <c r="FF437"/>
      <c r="FG437"/>
      <c r="FH437"/>
      <c r="FI437"/>
      <c r="FJ437"/>
      <c r="FK437"/>
      <c r="FL437"/>
      <c r="FM437"/>
      <c r="FN437"/>
      <c r="FO437"/>
      <c r="FP437"/>
      <c r="FQ437"/>
      <c r="FR437"/>
      <c r="FS437"/>
      <c r="FT437"/>
      <c r="FU437"/>
      <c r="FV437"/>
      <c r="FW437"/>
      <c r="FX437"/>
      <c r="FY437"/>
      <c r="FZ437"/>
      <c r="GA437"/>
      <c r="GB437"/>
      <c r="GC437"/>
      <c r="GD437"/>
      <c r="GE437"/>
      <c r="GF437"/>
      <c r="GG437"/>
      <c r="GH437"/>
      <c r="GI437"/>
      <c r="GJ437"/>
      <c r="GK437"/>
      <c r="GL437"/>
      <c r="GM437"/>
      <c r="GN437"/>
      <c r="GO437"/>
      <c r="GP437"/>
      <c r="GQ437"/>
      <c r="GR437"/>
      <c r="GS437"/>
      <c r="GT437"/>
      <c r="GU437"/>
      <c r="GV437"/>
      <c r="GW437"/>
      <c r="GX437"/>
      <c r="GY437"/>
      <c r="GZ437"/>
      <c r="HA437"/>
      <c r="HB437"/>
      <c r="HC437"/>
      <c r="HD437"/>
      <c r="HE437"/>
      <c r="HF437"/>
      <c r="HG437"/>
      <c r="HH437"/>
      <c r="HI437"/>
      <c r="HJ437"/>
      <c r="HK437"/>
      <c r="HL437"/>
      <c r="HM437"/>
      <c r="HN437"/>
      <c r="HO437"/>
      <c r="HP437"/>
      <c r="HQ437"/>
      <c r="HR437"/>
      <c r="HS437"/>
      <c r="HT437"/>
      <c r="HU437"/>
      <c r="HV437"/>
      <c r="HW437"/>
      <c r="HX437"/>
      <c r="HY437"/>
      <c r="HZ437"/>
      <c r="IA437"/>
      <c r="IB437"/>
      <c r="IC437"/>
      <c r="ID437"/>
      <c r="IE437"/>
      <c r="IF437"/>
      <c r="IG437"/>
      <c r="IH437"/>
      <c r="II437"/>
      <c r="IJ437"/>
      <c r="IK437"/>
      <c r="IL437"/>
      <c r="IM437"/>
      <c r="IN437"/>
      <c r="IO437"/>
      <c r="IP437"/>
      <c r="IQ437"/>
      <c r="IR437"/>
      <c r="IS437"/>
      <c r="IT437"/>
      <c r="IU437"/>
      <c r="IV437"/>
    </row>
    <row r="438" spans="1:256" s="5" customFormat="1" ht="12.75" customHeight="1" outlineLevel="2">
      <c r="A438" s="9"/>
      <c r="B438" s="9"/>
      <c r="C438" s="26"/>
      <c r="D438" s="682"/>
      <c r="E438" s="86">
        <v>1</v>
      </c>
      <c r="F438" s="27"/>
      <c r="G438" s="207"/>
      <c r="H438" s="68">
        <v>0</v>
      </c>
      <c r="I438" s="68">
        <v>0</v>
      </c>
      <c r="J438" s="68">
        <v>0</v>
      </c>
      <c r="K438" s="68">
        <v>0</v>
      </c>
      <c r="L438" s="68">
        <v>0</v>
      </c>
      <c r="M438" s="68">
        <v>0</v>
      </c>
      <c r="N438" s="68">
        <v>0</v>
      </c>
      <c r="O438" s="68">
        <v>0</v>
      </c>
      <c r="P438" s="68">
        <v>0</v>
      </c>
      <c r="Q438" s="68">
        <v>0</v>
      </c>
      <c r="R438" s="68"/>
      <c r="S438" s="103"/>
      <c r="T438" s="103"/>
      <c r="U438" s="103"/>
      <c r="V438" s="103"/>
      <c r="W438" s="103"/>
      <c r="X438" s="103"/>
      <c r="Y438" s="103"/>
      <c r="Z438" s="103"/>
      <c r="AA438" s="216"/>
      <c r="AB438" s="216"/>
      <c r="AC438" s="216"/>
      <c r="AD438" s="216"/>
      <c r="AE438" s="216"/>
      <c r="AF438" s="216"/>
      <c r="AG438" s="216"/>
      <c r="AH438" s="216"/>
      <c r="AI438" s="216"/>
      <c r="AJ438" s="216"/>
      <c r="AK438" s="216"/>
      <c r="AL438" s="216"/>
      <c r="AM438" s="216"/>
      <c r="AN438" s="216"/>
      <c r="AO438" s="216"/>
      <c r="AP438" s="216"/>
      <c r="AQ438" s="216"/>
      <c r="AR438" s="216"/>
      <c r="AS438" s="216"/>
      <c r="AT438" s="216"/>
      <c r="AU438" s="216"/>
      <c r="AV438" s="216"/>
      <c r="AW438" s="216"/>
      <c r="AX438" s="216"/>
      <c r="AY438" s="216"/>
      <c r="AZ438" s="216"/>
      <c r="BA438" s="216"/>
      <c r="BB438" s="216"/>
      <c r="BC438" s="216"/>
      <c r="BD438" s="216"/>
      <c r="BE438" s="216"/>
      <c r="BF438" s="216"/>
      <c r="BG438" s="216"/>
      <c r="BH438" s="216"/>
      <c r="BI438" s="216"/>
      <c r="BJ438" s="187"/>
      <c r="BK438" s="187"/>
      <c r="BL438" s="187"/>
      <c r="BM438" s="187"/>
      <c r="BN438" s="187"/>
      <c r="BO438" s="187"/>
      <c r="BP438"/>
      <c r="BQ438"/>
      <c r="BR438"/>
      <c r="BS438"/>
      <c r="BT438"/>
      <c r="BU438"/>
      <c r="BV438"/>
      <c r="BW438"/>
      <c r="BX438"/>
      <c r="BY438"/>
      <c r="BZ438"/>
      <c r="CA438"/>
      <c r="CB438"/>
      <c r="CC438"/>
      <c r="CD438"/>
      <c r="CE438"/>
      <c r="CF438"/>
      <c r="CG438"/>
      <c r="CH438"/>
      <c r="CI438"/>
      <c r="CJ438"/>
      <c r="CK438"/>
      <c r="CL438"/>
      <c r="CM438"/>
      <c r="CN438"/>
      <c r="CO438"/>
      <c r="CP438"/>
      <c r="CQ438"/>
      <c r="CR438"/>
      <c r="CS438"/>
      <c r="CT438"/>
      <c r="CU438"/>
      <c r="CV438"/>
      <c r="CW438"/>
      <c r="CX438"/>
      <c r="CY438"/>
      <c r="CZ438"/>
      <c r="DA438"/>
      <c r="DB438"/>
      <c r="DC438"/>
      <c r="DD438"/>
      <c r="DE438"/>
      <c r="DF438"/>
      <c r="DG438"/>
      <c r="DH438"/>
      <c r="DI438"/>
      <c r="DJ438"/>
      <c r="DK438"/>
      <c r="DL438"/>
      <c r="DM438"/>
      <c r="DN438"/>
      <c r="DO438"/>
      <c r="DP438"/>
      <c r="DQ438"/>
      <c r="DR438"/>
      <c r="DS438"/>
      <c r="DT438"/>
      <c r="DU438"/>
      <c r="DV438"/>
      <c r="DW438"/>
      <c r="DX438"/>
      <c r="DY438"/>
      <c r="DZ438"/>
      <c r="EA438"/>
      <c r="EB438"/>
      <c r="EC438"/>
      <c r="ED438"/>
      <c r="EE438"/>
      <c r="EF438"/>
      <c r="EG438"/>
      <c r="EH438"/>
      <c r="EI438"/>
      <c r="EJ438"/>
      <c r="EK438"/>
      <c r="EL438"/>
      <c r="EM438"/>
      <c r="EN438"/>
      <c r="EO438"/>
      <c r="EP438"/>
      <c r="EQ438"/>
      <c r="ER438"/>
      <c r="ES438"/>
      <c r="ET438"/>
      <c r="EU438"/>
      <c r="EV438"/>
      <c r="EW438"/>
      <c r="EX438"/>
      <c r="EY438"/>
      <c r="EZ438"/>
      <c r="FA438"/>
      <c r="FB438"/>
      <c r="FC438"/>
      <c r="FD438"/>
      <c r="FE438"/>
      <c r="FF438"/>
      <c r="FG438"/>
      <c r="FH438"/>
      <c r="FI438"/>
      <c r="FJ438"/>
      <c r="FK438"/>
      <c r="FL438"/>
      <c r="FM438"/>
      <c r="FN438"/>
      <c r="FO438"/>
      <c r="FP438"/>
      <c r="FQ438"/>
      <c r="FR438"/>
      <c r="FS438"/>
      <c r="FT438"/>
      <c r="FU438"/>
      <c r="FV438"/>
      <c r="FW438"/>
      <c r="FX438"/>
      <c r="FY438"/>
      <c r="FZ438"/>
      <c r="GA438"/>
      <c r="GB438"/>
      <c r="GC438"/>
      <c r="GD438"/>
      <c r="GE438"/>
      <c r="GF438"/>
      <c r="GG438"/>
      <c r="GH438"/>
      <c r="GI438"/>
      <c r="GJ438"/>
      <c r="GK438"/>
      <c r="GL438"/>
      <c r="GM438"/>
      <c r="GN438"/>
      <c r="GO438"/>
      <c r="GP438"/>
      <c r="GQ438"/>
      <c r="GR438"/>
      <c r="GS438"/>
      <c r="GT438"/>
      <c r="GU438"/>
      <c r="GV438"/>
      <c r="GW438"/>
      <c r="GX438"/>
      <c r="GY438"/>
      <c r="GZ438"/>
      <c r="HA438"/>
      <c r="HB438"/>
      <c r="HC438"/>
      <c r="HD438"/>
      <c r="HE438"/>
      <c r="HF438"/>
      <c r="HG438"/>
      <c r="HH438"/>
      <c r="HI438"/>
      <c r="HJ438"/>
      <c r="HK438"/>
      <c r="HL438"/>
      <c r="HM438"/>
      <c r="HN438"/>
      <c r="HO438"/>
      <c r="HP438"/>
      <c r="HQ438"/>
      <c r="HR438"/>
      <c r="HS438"/>
      <c r="HT438"/>
      <c r="HU438"/>
      <c r="HV438"/>
      <c r="HW438"/>
      <c r="HX438"/>
      <c r="HY438"/>
      <c r="HZ438"/>
      <c r="IA438"/>
      <c r="IB438"/>
      <c r="IC438"/>
      <c r="ID438"/>
      <c r="IE438"/>
      <c r="IF438"/>
      <c r="IG438"/>
      <c r="IH438"/>
      <c r="II438"/>
      <c r="IJ438"/>
      <c r="IK438"/>
      <c r="IL438"/>
      <c r="IM438"/>
      <c r="IN438"/>
      <c r="IO438"/>
      <c r="IP438"/>
      <c r="IQ438"/>
      <c r="IR438"/>
      <c r="IS438"/>
      <c r="IT438"/>
      <c r="IU438"/>
      <c r="IV438"/>
    </row>
    <row r="439" spans="1:256" s="5" customFormat="1" ht="12.75" customHeight="1" outlineLevel="2">
      <c r="A439" s="9"/>
      <c r="B439" s="9"/>
      <c r="C439" s="26"/>
      <c r="D439" s="682"/>
      <c r="E439" s="86">
        <v>2</v>
      </c>
      <c r="F439" s="27"/>
      <c r="G439" s="208"/>
      <c r="H439" s="149"/>
      <c r="I439" s="68">
        <v>0</v>
      </c>
      <c r="J439" s="68">
        <v>0</v>
      </c>
      <c r="K439" s="68">
        <v>0</v>
      </c>
      <c r="L439" s="68">
        <v>0</v>
      </c>
      <c r="M439" s="68">
        <v>0</v>
      </c>
      <c r="N439" s="68">
        <v>0</v>
      </c>
      <c r="O439" s="68">
        <v>0</v>
      </c>
      <c r="P439" s="68">
        <v>0</v>
      </c>
      <c r="Q439" s="68">
        <v>0</v>
      </c>
      <c r="R439" s="68"/>
      <c r="S439" s="103"/>
      <c r="T439" s="103"/>
      <c r="U439" s="103"/>
      <c r="V439" s="103"/>
      <c r="W439" s="103"/>
      <c r="X439" s="103"/>
      <c r="Y439" s="103"/>
      <c r="Z439" s="103"/>
      <c r="AA439" s="216"/>
      <c r="AB439" s="216"/>
      <c r="AC439" s="216"/>
      <c r="AD439" s="216"/>
      <c r="AE439" s="216"/>
      <c r="AF439" s="216"/>
      <c r="AG439" s="216"/>
      <c r="AH439" s="216"/>
      <c r="AI439" s="216"/>
      <c r="AJ439" s="216"/>
      <c r="AK439" s="216"/>
      <c r="AL439" s="216"/>
      <c r="AM439" s="216"/>
      <c r="AN439" s="216"/>
      <c r="AO439" s="216"/>
      <c r="AP439" s="216"/>
      <c r="AQ439" s="216"/>
      <c r="AR439" s="216"/>
      <c r="AS439" s="216"/>
      <c r="AT439" s="216"/>
      <c r="AU439" s="216"/>
      <c r="AV439" s="216"/>
      <c r="AW439" s="216"/>
      <c r="AX439" s="216"/>
      <c r="AY439" s="216"/>
      <c r="AZ439" s="216"/>
      <c r="BA439" s="216"/>
      <c r="BB439" s="216"/>
      <c r="BC439" s="216"/>
      <c r="BD439" s="216"/>
      <c r="BE439" s="216"/>
      <c r="BF439" s="216"/>
      <c r="BG439" s="216"/>
      <c r="BH439" s="216"/>
      <c r="BI439" s="216"/>
      <c r="BJ439" s="187"/>
      <c r="BK439" s="187"/>
      <c r="BL439" s="187"/>
      <c r="BM439" s="187"/>
      <c r="BN439" s="187"/>
      <c r="BO439" s="187"/>
      <c r="BP439"/>
      <c r="BQ439"/>
      <c r="BR439"/>
      <c r="BS439"/>
      <c r="BT439"/>
      <c r="BU439"/>
      <c r="BV439"/>
      <c r="BW439"/>
      <c r="BX439"/>
      <c r="BY439"/>
      <c r="BZ439"/>
      <c r="CA439"/>
      <c r="CB439"/>
      <c r="CC439"/>
      <c r="CD439"/>
      <c r="CE439"/>
      <c r="CF439"/>
      <c r="CG439"/>
      <c r="CH439"/>
      <c r="CI439"/>
      <c r="CJ439"/>
      <c r="CK439"/>
      <c r="CL439"/>
      <c r="CM439"/>
      <c r="CN439"/>
      <c r="CO439"/>
      <c r="CP439"/>
      <c r="CQ439"/>
      <c r="CR439"/>
      <c r="CS439"/>
      <c r="CT439"/>
      <c r="CU439"/>
      <c r="CV439"/>
      <c r="CW439"/>
      <c r="CX439"/>
      <c r="CY439"/>
      <c r="CZ439"/>
      <c r="DA439"/>
      <c r="DB439"/>
      <c r="DC439"/>
      <c r="DD439"/>
      <c r="DE439"/>
      <c r="DF439"/>
      <c r="DG439"/>
      <c r="DH439"/>
      <c r="DI439"/>
      <c r="DJ439"/>
      <c r="DK439"/>
      <c r="DL439"/>
      <c r="DM439"/>
      <c r="DN439"/>
      <c r="DO439"/>
      <c r="DP439"/>
      <c r="DQ439"/>
      <c r="DR439"/>
      <c r="DS439"/>
      <c r="DT439"/>
      <c r="DU439"/>
      <c r="DV439"/>
      <c r="DW439"/>
      <c r="DX439"/>
      <c r="DY439"/>
      <c r="DZ439"/>
      <c r="EA439"/>
      <c r="EB439"/>
      <c r="EC439"/>
      <c r="ED439"/>
      <c r="EE439"/>
      <c r="EF439"/>
      <c r="EG439"/>
      <c r="EH439"/>
      <c r="EI439"/>
      <c r="EJ439"/>
      <c r="EK439"/>
      <c r="EL439"/>
      <c r="EM439"/>
      <c r="EN439"/>
      <c r="EO439"/>
      <c r="EP439"/>
      <c r="EQ439"/>
      <c r="ER439"/>
      <c r="ES439"/>
      <c r="ET439"/>
      <c r="EU439"/>
      <c r="EV439"/>
      <c r="EW439"/>
      <c r="EX439"/>
      <c r="EY439"/>
      <c r="EZ439"/>
      <c r="FA439"/>
      <c r="FB439"/>
      <c r="FC439"/>
      <c r="FD439"/>
      <c r="FE439"/>
      <c r="FF439"/>
      <c r="FG439"/>
      <c r="FH439"/>
      <c r="FI439"/>
      <c r="FJ439"/>
      <c r="FK439"/>
      <c r="FL439"/>
      <c r="FM439"/>
      <c r="FN439"/>
      <c r="FO439"/>
      <c r="FP439"/>
      <c r="FQ439"/>
      <c r="FR439"/>
      <c r="FS439"/>
      <c r="FT439"/>
      <c r="FU439"/>
      <c r="FV439"/>
      <c r="FW439"/>
      <c r="FX439"/>
      <c r="FY439"/>
      <c r="FZ439"/>
      <c r="GA439"/>
      <c r="GB439"/>
      <c r="GC439"/>
      <c r="GD439"/>
      <c r="GE439"/>
      <c r="GF439"/>
      <c r="GG439"/>
      <c r="GH439"/>
      <c r="GI439"/>
      <c r="GJ439"/>
      <c r="GK439"/>
      <c r="GL439"/>
      <c r="GM439"/>
      <c r="GN439"/>
      <c r="GO439"/>
      <c r="GP439"/>
      <c r="GQ439"/>
      <c r="GR439"/>
      <c r="GS439"/>
      <c r="GT439"/>
      <c r="GU439"/>
      <c r="GV439"/>
      <c r="GW439"/>
      <c r="GX439"/>
      <c r="GY439"/>
      <c r="GZ439"/>
      <c r="HA439"/>
      <c r="HB439"/>
      <c r="HC439"/>
      <c r="HD439"/>
      <c r="HE439"/>
      <c r="HF439"/>
      <c r="HG439"/>
      <c r="HH439"/>
      <c r="HI439"/>
      <c r="HJ439"/>
      <c r="HK439"/>
      <c r="HL439"/>
      <c r="HM439"/>
      <c r="HN439"/>
      <c r="HO439"/>
      <c r="HP439"/>
      <c r="HQ439"/>
      <c r="HR439"/>
      <c r="HS439"/>
      <c r="HT439"/>
      <c r="HU439"/>
      <c r="HV439"/>
      <c r="HW439"/>
      <c r="HX439"/>
      <c r="HY439"/>
      <c r="HZ439"/>
      <c r="IA439"/>
      <c r="IB439"/>
      <c r="IC439"/>
      <c r="ID439"/>
      <c r="IE439"/>
      <c r="IF439"/>
      <c r="IG439"/>
      <c r="IH439"/>
      <c r="II439"/>
      <c r="IJ439"/>
      <c r="IK439"/>
      <c r="IL439"/>
      <c r="IM439"/>
      <c r="IN439"/>
      <c r="IO439"/>
      <c r="IP439"/>
      <c r="IQ439"/>
      <c r="IR439"/>
      <c r="IS439"/>
      <c r="IT439"/>
      <c r="IU439"/>
      <c r="IV439"/>
    </row>
    <row r="440" spans="1:256" s="5" customFormat="1" ht="12.75" customHeight="1" outlineLevel="2">
      <c r="A440" s="9"/>
      <c r="B440" s="9"/>
      <c r="C440" s="26"/>
      <c r="D440" s="682"/>
      <c r="E440" s="86">
        <v>3</v>
      </c>
      <c r="F440" s="27"/>
      <c r="G440" s="208"/>
      <c r="H440" s="150"/>
      <c r="I440" s="149"/>
      <c r="J440" s="68">
        <v>0</v>
      </c>
      <c r="K440" s="68">
        <v>0</v>
      </c>
      <c r="L440" s="68">
        <v>0</v>
      </c>
      <c r="M440" s="68">
        <v>0</v>
      </c>
      <c r="N440" s="68">
        <v>0</v>
      </c>
      <c r="O440" s="68">
        <v>0</v>
      </c>
      <c r="P440" s="68">
        <v>0</v>
      </c>
      <c r="Q440" s="68">
        <v>0</v>
      </c>
      <c r="R440" s="68"/>
      <c r="S440" s="103"/>
      <c r="T440" s="103"/>
      <c r="U440" s="103"/>
      <c r="V440" s="103"/>
      <c r="W440" s="103"/>
      <c r="X440" s="103"/>
      <c r="Y440" s="103"/>
      <c r="Z440" s="103"/>
      <c r="AA440" s="216"/>
      <c r="AB440" s="216"/>
      <c r="AC440" s="216"/>
      <c r="AD440" s="216"/>
      <c r="AE440" s="216"/>
      <c r="AF440" s="216"/>
      <c r="AG440" s="216"/>
      <c r="AH440" s="216"/>
      <c r="AI440" s="216"/>
      <c r="AJ440" s="216"/>
      <c r="AK440" s="216"/>
      <c r="AL440" s="216"/>
      <c r="AM440" s="216"/>
      <c r="AN440" s="216"/>
      <c r="AO440" s="216"/>
      <c r="AP440" s="216"/>
      <c r="AQ440" s="216"/>
      <c r="AR440" s="216"/>
      <c r="AS440" s="216"/>
      <c r="AT440" s="216"/>
      <c r="AU440" s="216"/>
      <c r="AV440" s="216"/>
      <c r="AW440" s="216"/>
      <c r="AX440" s="216"/>
      <c r="AY440" s="216"/>
      <c r="AZ440" s="216"/>
      <c r="BA440" s="216"/>
      <c r="BB440" s="216"/>
      <c r="BC440" s="216"/>
      <c r="BD440" s="216"/>
      <c r="BE440" s="216"/>
      <c r="BF440" s="216"/>
      <c r="BG440" s="216"/>
      <c r="BH440" s="216"/>
      <c r="BI440" s="216"/>
      <c r="BJ440" s="218"/>
      <c r="BK440" s="187"/>
      <c r="BL440" s="187"/>
      <c r="BM440" s="187"/>
      <c r="BN440" s="187"/>
      <c r="BO440" s="187"/>
      <c r="BP440"/>
      <c r="BQ440"/>
      <c r="BR440"/>
      <c r="BS440"/>
      <c r="BT440"/>
      <c r="BU440"/>
      <c r="BV440"/>
      <c r="BW440"/>
      <c r="BX440"/>
      <c r="BY440"/>
      <c r="BZ440"/>
      <c r="CA440"/>
      <c r="CB440"/>
      <c r="CC440"/>
      <c r="CD440"/>
      <c r="CE440"/>
      <c r="CF440"/>
      <c r="CG440"/>
      <c r="CH440"/>
      <c r="CI440"/>
      <c r="CJ440"/>
      <c r="CK440"/>
      <c r="CL440"/>
      <c r="CM440"/>
      <c r="CN440"/>
      <c r="CO440"/>
      <c r="CP440"/>
      <c r="CQ440"/>
      <c r="CR440"/>
      <c r="CS440"/>
      <c r="CT440"/>
      <c r="CU440"/>
      <c r="CV440"/>
      <c r="CW440"/>
      <c r="CX440"/>
      <c r="CY440"/>
      <c r="CZ440"/>
      <c r="DA440"/>
      <c r="DB440"/>
      <c r="DC440"/>
      <c r="DD440"/>
      <c r="DE440"/>
      <c r="DF440"/>
      <c r="DG440"/>
      <c r="DH440"/>
      <c r="DI440"/>
      <c r="DJ440"/>
      <c r="DK440"/>
      <c r="DL440"/>
      <c r="DM440"/>
      <c r="DN440"/>
      <c r="DO440"/>
      <c r="DP440"/>
      <c r="DQ440"/>
      <c r="DR440"/>
      <c r="DS440"/>
      <c r="DT440"/>
      <c r="DU440"/>
      <c r="DV440"/>
      <c r="DW440"/>
      <c r="DX440"/>
      <c r="DY440"/>
      <c r="DZ440"/>
      <c r="EA440"/>
      <c r="EB440"/>
      <c r="EC440"/>
      <c r="ED440"/>
      <c r="EE440"/>
      <c r="EF440"/>
      <c r="EG440"/>
      <c r="EH440"/>
      <c r="EI440"/>
      <c r="EJ440"/>
      <c r="EK440"/>
      <c r="EL440"/>
      <c r="EM440"/>
      <c r="EN440"/>
      <c r="EO440"/>
      <c r="EP440"/>
      <c r="EQ440"/>
      <c r="ER440"/>
      <c r="ES440"/>
      <c r="ET440"/>
      <c r="EU440"/>
      <c r="EV440"/>
      <c r="EW440"/>
      <c r="EX440"/>
      <c r="EY440"/>
      <c r="EZ440"/>
      <c r="FA440"/>
      <c r="FB440"/>
      <c r="FC440"/>
      <c r="FD440"/>
      <c r="FE440"/>
      <c r="FF440"/>
      <c r="FG440"/>
      <c r="FH440"/>
      <c r="FI440"/>
      <c r="FJ440"/>
      <c r="FK440"/>
      <c r="FL440"/>
      <c r="FM440"/>
      <c r="FN440"/>
      <c r="FO440"/>
      <c r="FP440"/>
      <c r="FQ440"/>
      <c r="FR440"/>
      <c r="FS440"/>
      <c r="FT440"/>
      <c r="FU440"/>
      <c r="FV440"/>
      <c r="FW440"/>
      <c r="FX440"/>
      <c r="FY440"/>
      <c r="FZ440"/>
      <c r="GA440"/>
      <c r="GB440"/>
      <c r="GC440"/>
      <c r="GD440"/>
      <c r="GE440"/>
      <c r="GF440"/>
      <c r="GG440"/>
      <c r="GH440"/>
      <c r="GI440"/>
      <c r="GJ440"/>
      <c r="GK440"/>
      <c r="GL440"/>
      <c r="GM440"/>
      <c r="GN440"/>
      <c r="GO440"/>
      <c r="GP440"/>
      <c r="GQ440"/>
      <c r="GR440"/>
      <c r="GS440"/>
      <c r="GT440"/>
      <c r="GU440"/>
      <c r="GV440"/>
      <c r="GW440"/>
      <c r="GX440"/>
      <c r="GY440"/>
      <c r="GZ440"/>
      <c r="HA440"/>
      <c r="HB440"/>
      <c r="HC440"/>
      <c r="HD440"/>
      <c r="HE440"/>
      <c r="HF440"/>
      <c r="HG440"/>
      <c r="HH440"/>
      <c r="HI440"/>
      <c r="HJ440"/>
      <c r="HK440"/>
      <c r="HL440"/>
      <c r="HM440"/>
      <c r="HN440"/>
      <c r="HO440"/>
      <c r="HP440"/>
      <c r="HQ440"/>
      <c r="HR440"/>
      <c r="HS440"/>
      <c r="HT440"/>
      <c r="HU440"/>
      <c r="HV440"/>
      <c r="HW440"/>
      <c r="HX440"/>
      <c r="HY440"/>
      <c r="HZ440"/>
      <c r="IA440"/>
      <c r="IB440"/>
      <c r="IC440"/>
      <c r="ID440"/>
      <c r="IE440"/>
      <c r="IF440"/>
      <c r="IG440"/>
      <c r="IH440"/>
      <c r="II440"/>
      <c r="IJ440"/>
      <c r="IK440"/>
      <c r="IL440"/>
      <c r="IM440"/>
      <c r="IN440"/>
      <c r="IO440"/>
      <c r="IP440"/>
      <c r="IQ440"/>
      <c r="IR440"/>
      <c r="IS440"/>
      <c r="IT440"/>
      <c r="IU440"/>
      <c r="IV440"/>
    </row>
    <row r="441" spans="1:256" s="5" customFormat="1" ht="12.75" customHeight="1" outlineLevel="2">
      <c r="A441" s="9"/>
      <c r="B441" s="9"/>
      <c r="C441" s="26"/>
      <c r="D441" s="682"/>
      <c r="E441" s="86">
        <v>4</v>
      </c>
      <c r="F441" s="27"/>
      <c r="G441" s="208"/>
      <c r="H441" s="150"/>
      <c r="I441" s="150"/>
      <c r="J441" s="149"/>
      <c r="K441" s="68">
        <v>0</v>
      </c>
      <c r="L441" s="68">
        <v>0</v>
      </c>
      <c r="M441" s="68">
        <v>0</v>
      </c>
      <c r="N441" s="68">
        <v>0</v>
      </c>
      <c r="O441" s="68">
        <v>0</v>
      </c>
      <c r="P441" s="68">
        <v>0</v>
      </c>
      <c r="Q441" s="68">
        <v>0</v>
      </c>
      <c r="R441" s="68"/>
      <c r="S441" s="103"/>
      <c r="T441" s="103"/>
      <c r="U441" s="103"/>
      <c r="V441" s="103"/>
      <c r="W441" s="103"/>
      <c r="X441" s="103"/>
      <c r="Y441" s="103"/>
      <c r="Z441" s="103"/>
      <c r="AA441" s="216"/>
      <c r="AB441" s="216"/>
      <c r="AC441" s="216"/>
      <c r="AD441" s="216"/>
      <c r="AE441" s="216"/>
      <c r="AF441" s="216"/>
      <c r="AG441" s="216"/>
      <c r="AH441" s="216"/>
      <c r="AI441" s="216"/>
      <c r="AJ441" s="216"/>
      <c r="AK441" s="216"/>
      <c r="AL441" s="216"/>
      <c r="AM441" s="216"/>
      <c r="AN441" s="216"/>
      <c r="AO441" s="216"/>
      <c r="AP441" s="216"/>
      <c r="AQ441" s="216"/>
      <c r="AR441" s="216"/>
      <c r="AS441" s="216"/>
      <c r="AT441" s="216"/>
      <c r="AU441" s="216"/>
      <c r="AV441" s="216"/>
      <c r="AW441" s="216"/>
      <c r="AX441" s="216"/>
      <c r="AY441" s="216"/>
      <c r="AZ441" s="216"/>
      <c r="BA441" s="216"/>
      <c r="BB441" s="216"/>
      <c r="BC441" s="216"/>
      <c r="BD441" s="216"/>
      <c r="BE441" s="216"/>
      <c r="BF441" s="216"/>
      <c r="BG441" s="216"/>
      <c r="BH441" s="216"/>
      <c r="BI441" s="216"/>
      <c r="BJ441" s="187"/>
      <c r="BK441" s="187"/>
      <c r="BL441" s="187"/>
      <c r="BM441" s="187"/>
      <c r="BN441" s="187"/>
      <c r="BO441" s="187"/>
      <c r="BP441"/>
      <c r="BQ441"/>
      <c r="BR441"/>
      <c r="BS441"/>
      <c r="BT441"/>
      <c r="BU441"/>
      <c r="BV441"/>
      <c r="BW441"/>
      <c r="BX441"/>
      <c r="BY441"/>
      <c r="BZ441"/>
      <c r="CA441"/>
      <c r="CB441"/>
      <c r="CC441"/>
      <c r="CD441"/>
      <c r="CE441"/>
      <c r="CF441"/>
      <c r="CG441"/>
      <c r="CH441"/>
      <c r="CI441"/>
      <c r="CJ441"/>
      <c r="CK441"/>
      <c r="CL441"/>
      <c r="CM441"/>
      <c r="CN441"/>
      <c r="CO441"/>
      <c r="CP441"/>
      <c r="CQ441"/>
      <c r="CR441"/>
      <c r="CS441"/>
      <c r="CT441"/>
      <c r="CU441"/>
      <c r="CV441"/>
      <c r="CW441"/>
      <c r="CX441"/>
      <c r="CY441"/>
      <c r="CZ441"/>
      <c r="DA441"/>
      <c r="DB441"/>
      <c r="DC441"/>
      <c r="DD441"/>
      <c r="DE441"/>
      <c r="DF441"/>
      <c r="DG441"/>
      <c r="DH441"/>
      <c r="DI441"/>
      <c r="DJ441"/>
      <c r="DK441"/>
      <c r="DL441"/>
      <c r="DM441"/>
      <c r="DN441"/>
      <c r="DO441"/>
      <c r="DP441"/>
      <c r="DQ441"/>
      <c r="DR441"/>
      <c r="DS441"/>
      <c r="DT441"/>
      <c r="DU441"/>
      <c r="DV441"/>
      <c r="DW441"/>
      <c r="DX441"/>
      <c r="DY441"/>
      <c r="DZ441"/>
      <c r="EA441"/>
      <c r="EB441"/>
      <c r="EC441"/>
      <c r="ED441"/>
      <c r="EE441"/>
      <c r="EF441"/>
      <c r="EG441"/>
      <c r="EH441"/>
      <c r="EI441"/>
      <c r="EJ441"/>
      <c r="EK441"/>
      <c r="EL441"/>
      <c r="EM441"/>
      <c r="EN441"/>
      <c r="EO441"/>
      <c r="EP441"/>
      <c r="EQ441"/>
      <c r="ER441"/>
      <c r="ES441"/>
      <c r="ET441"/>
      <c r="EU441"/>
      <c r="EV441"/>
      <c r="EW441"/>
      <c r="EX441"/>
      <c r="EY441"/>
      <c r="EZ441"/>
      <c r="FA441"/>
      <c r="FB441"/>
      <c r="FC441"/>
      <c r="FD441"/>
      <c r="FE441"/>
      <c r="FF441"/>
      <c r="FG441"/>
      <c r="FH441"/>
      <c r="FI441"/>
      <c r="FJ441"/>
      <c r="FK441"/>
      <c r="FL441"/>
      <c r="FM441"/>
      <c r="FN441"/>
      <c r="FO441"/>
      <c r="FP441"/>
      <c r="FQ441"/>
      <c r="FR441"/>
      <c r="FS441"/>
      <c r="FT441"/>
      <c r="FU441"/>
      <c r="FV441"/>
      <c r="FW441"/>
      <c r="FX441"/>
      <c r="FY441"/>
      <c r="FZ441"/>
      <c r="GA441"/>
      <c r="GB441"/>
      <c r="GC441"/>
      <c r="GD441"/>
      <c r="GE441"/>
      <c r="GF441"/>
      <c r="GG441"/>
      <c r="GH441"/>
      <c r="GI441"/>
      <c r="GJ441"/>
      <c r="GK441"/>
      <c r="GL441"/>
      <c r="GM441"/>
      <c r="GN441"/>
      <c r="GO441"/>
      <c r="GP441"/>
      <c r="GQ441"/>
      <c r="GR441"/>
      <c r="GS441"/>
      <c r="GT441"/>
      <c r="GU441"/>
      <c r="GV441"/>
      <c r="GW441"/>
      <c r="GX441"/>
      <c r="GY441"/>
      <c r="GZ441"/>
      <c r="HA441"/>
      <c r="HB441"/>
      <c r="HC441"/>
      <c r="HD441"/>
      <c r="HE441"/>
      <c r="HF441"/>
      <c r="HG441"/>
      <c r="HH441"/>
      <c r="HI441"/>
      <c r="HJ441"/>
      <c r="HK441"/>
      <c r="HL441"/>
      <c r="HM441"/>
      <c r="HN441"/>
      <c r="HO441"/>
      <c r="HP441"/>
      <c r="HQ441"/>
      <c r="HR441"/>
      <c r="HS441"/>
      <c r="HT441"/>
      <c r="HU441"/>
      <c r="HV441"/>
      <c r="HW441"/>
      <c r="HX441"/>
      <c r="HY441"/>
      <c r="HZ441"/>
      <c r="IA441"/>
      <c r="IB441"/>
      <c r="IC441"/>
      <c r="ID441"/>
      <c r="IE441"/>
      <c r="IF441"/>
      <c r="IG441"/>
      <c r="IH441"/>
      <c r="II441"/>
      <c r="IJ441"/>
      <c r="IK441"/>
      <c r="IL441"/>
      <c r="IM441"/>
      <c r="IN441"/>
      <c r="IO441"/>
      <c r="IP441"/>
      <c r="IQ441"/>
      <c r="IR441"/>
      <c r="IS441"/>
      <c r="IT441"/>
      <c r="IU441"/>
      <c r="IV441"/>
    </row>
    <row r="442" spans="1:256" s="5" customFormat="1" ht="12.75" customHeight="1" outlineLevel="2">
      <c r="A442" s="9"/>
      <c r="B442" s="9"/>
      <c r="C442" s="26"/>
      <c r="D442" s="682"/>
      <c r="E442" s="86">
        <v>5</v>
      </c>
      <c r="F442" s="27"/>
      <c r="G442" s="208"/>
      <c r="H442" s="150"/>
      <c r="I442" s="150"/>
      <c r="J442" s="150"/>
      <c r="K442" s="149"/>
      <c r="L442" s="68">
        <v>0</v>
      </c>
      <c r="M442" s="68">
        <v>0</v>
      </c>
      <c r="N442" s="68">
        <v>0</v>
      </c>
      <c r="O442" s="68">
        <v>0</v>
      </c>
      <c r="P442" s="68">
        <v>0</v>
      </c>
      <c r="Q442" s="68">
        <v>0</v>
      </c>
      <c r="R442" s="68"/>
      <c r="S442" s="103"/>
      <c r="T442" s="103"/>
      <c r="U442" s="103"/>
      <c r="V442" s="103"/>
      <c r="W442" s="103"/>
      <c r="X442" s="103"/>
      <c r="Y442" s="103"/>
      <c r="Z442" s="103"/>
      <c r="AA442" s="216"/>
      <c r="AB442" s="216"/>
      <c r="AC442" s="216"/>
      <c r="AD442" s="216"/>
      <c r="AE442" s="216"/>
      <c r="AF442" s="216"/>
      <c r="AG442" s="216"/>
      <c r="AH442" s="216"/>
      <c r="AI442" s="216"/>
      <c r="AJ442" s="216"/>
      <c r="AK442" s="216"/>
      <c r="AL442" s="216"/>
      <c r="AM442" s="216"/>
      <c r="AN442" s="216"/>
      <c r="AO442" s="216"/>
      <c r="AP442" s="216"/>
      <c r="AQ442" s="216"/>
      <c r="AR442" s="216"/>
      <c r="AS442" s="216"/>
      <c r="AT442" s="216"/>
      <c r="AU442" s="216"/>
      <c r="AV442" s="216"/>
      <c r="AW442" s="216"/>
      <c r="AX442" s="216"/>
      <c r="AY442" s="216"/>
      <c r="AZ442" s="216"/>
      <c r="BA442" s="216"/>
      <c r="BB442" s="216"/>
      <c r="BC442" s="216"/>
      <c r="BD442" s="216"/>
      <c r="BE442" s="216"/>
      <c r="BF442" s="216"/>
      <c r="BG442" s="216"/>
      <c r="BH442" s="216"/>
      <c r="BI442" s="216"/>
      <c r="BJ442" s="187"/>
      <c r="BK442" s="187"/>
      <c r="BL442" s="187"/>
      <c r="BM442" s="187"/>
      <c r="BN442" s="187"/>
      <c r="BO442" s="187"/>
      <c r="BP442"/>
      <c r="BQ442"/>
      <c r="BR442"/>
      <c r="BS442"/>
      <c r="BT442"/>
      <c r="BU442"/>
      <c r="BV442"/>
      <c r="BW442"/>
      <c r="BX442"/>
      <c r="BY442"/>
      <c r="BZ442"/>
      <c r="CA442"/>
      <c r="CB442"/>
      <c r="CC442"/>
      <c r="CD442"/>
      <c r="CE442"/>
      <c r="CF442"/>
      <c r="CG442"/>
      <c r="CH442"/>
      <c r="CI442"/>
      <c r="CJ442"/>
      <c r="CK442"/>
      <c r="CL442"/>
      <c r="CM442"/>
      <c r="CN442"/>
      <c r="CO442"/>
      <c r="CP442"/>
      <c r="CQ442"/>
      <c r="CR442"/>
      <c r="CS442"/>
      <c r="CT442"/>
      <c r="CU442"/>
      <c r="CV442"/>
      <c r="CW442"/>
      <c r="CX442"/>
      <c r="CY442"/>
      <c r="CZ442"/>
      <c r="DA442"/>
      <c r="DB442"/>
      <c r="DC442"/>
      <c r="DD442"/>
      <c r="DE442"/>
      <c r="DF442"/>
      <c r="DG442"/>
      <c r="DH442"/>
      <c r="DI442"/>
      <c r="DJ442"/>
      <c r="DK442"/>
      <c r="DL442"/>
      <c r="DM442"/>
      <c r="DN442"/>
      <c r="DO442"/>
      <c r="DP442"/>
      <c r="DQ442"/>
      <c r="DR442"/>
      <c r="DS442"/>
      <c r="DT442"/>
      <c r="DU442"/>
      <c r="DV442"/>
      <c r="DW442"/>
      <c r="DX442"/>
      <c r="DY442"/>
      <c r="DZ442"/>
      <c r="EA442"/>
      <c r="EB442"/>
      <c r="EC442"/>
      <c r="ED442"/>
      <c r="EE442"/>
      <c r="EF442"/>
      <c r="EG442"/>
      <c r="EH442"/>
      <c r="EI442"/>
      <c r="EJ442"/>
      <c r="EK442"/>
      <c r="EL442"/>
      <c r="EM442"/>
      <c r="EN442"/>
      <c r="EO442"/>
      <c r="EP442"/>
      <c r="EQ442"/>
      <c r="ER442"/>
      <c r="ES442"/>
      <c r="ET442"/>
      <c r="EU442"/>
      <c r="EV442"/>
      <c r="EW442"/>
      <c r="EX442"/>
      <c r="EY442"/>
      <c r="EZ442"/>
      <c r="FA442"/>
      <c r="FB442"/>
      <c r="FC442"/>
      <c r="FD442"/>
      <c r="FE442"/>
      <c r="FF442"/>
      <c r="FG442"/>
      <c r="FH442"/>
      <c r="FI442"/>
      <c r="FJ442"/>
      <c r="FK442"/>
      <c r="FL442"/>
      <c r="FM442"/>
      <c r="FN442"/>
      <c r="FO442"/>
      <c r="FP442"/>
      <c r="FQ442"/>
      <c r="FR442"/>
      <c r="FS442"/>
      <c r="FT442"/>
      <c r="FU442"/>
      <c r="FV442"/>
      <c r="FW442"/>
      <c r="FX442"/>
      <c r="FY442"/>
      <c r="FZ442"/>
      <c r="GA442"/>
      <c r="GB442"/>
      <c r="GC442"/>
      <c r="GD442"/>
      <c r="GE442"/>
      <c r="GF442"/>
      <c r="GG442"/>
      <c r="GH442"/>
      <c r="GI442"/>
      <c r="GJ442"/>
      <c r="GK442"/>
      <c r="GL442"/>
      <c r="GM442"/>
      <c r="GN442"/>
      <c r="GO442"/>
      <c r="GP442"/>
      <c r="GQ442"/>
      <c r="GR442"/>
      <c r="GS442"/>
      <c r="GT442"/>
      <c r="GU442"/>
      <c r="GV442"/>
      <c r="GW442"/>
      <c r="GX442"/>
      <c r="GY442"/>
      <c r="GZ442"/>
      <c r="HA442"/>
      <c r="HB442"/>
      <c r="HC442"/>
      <c r="HD442"/>
      <c r="HE442"/>
      <c r="HF442"/>
      <c r="HG442"/>
      <c r="HH442"/>
      <c r="HI442"/>
      <c r="HJ442"/>
      <c r="HK442"/>
      <c r="HL442"/>
      <c r="HM442"/>
      <c r="HN442"/>
      <c r="HO442"/>
      <c r="HP442"/>
      <c r="HQ442"/>
      <c r="HR442"/>
      <c r="HS442"/>
      <c r="HT442"/>
      <c r="HU442"/>
      <c r="HV442"/>
      <c r="HW442"/>
      <c r="HX442"/>
      <c r="HY442"/>
      <c r="HZ442"/>
      <c r="IA442"/>
      <c r="IB442"/>
      <c r="IC442"/>
      <c r="ID442"/>
      <c r="IE442"/>
      <c r="IF442"/>
      <c r="IG442"/>
      <c r="IH442"/>
      <c r="II442"/>
      <c r="IJ442"/>
      <c r="IK442"/>
      <c r="IL442"/>
      <c r="IM442"/>
      <c r="IN442"/>
      <c r="IO442"/>
      <c r="IP442"/>
      <c r="IQ442"/>
      <c r="IR442"/>
      <c r="IS442"/>
      <c r="IT442"/>
      <c r="IU442"/>
      <c r="IV442"/>
    </row>
    <row r="443" spans="1:256" s="5" customFormat="1" ht="12.75" customHeight="1" outlineLevel="2">
      <c r="A443" s="9"/>
      <c r="B443" s="9"/>
      <c r="C443" s="26"/>
      <c r="D443" s="682"/>
      <c r="E443" s="86">
        <v>6</v>
      </c>
      <c r="F443" s="27"/>
      <c r="G443" s="208"/>
      <c r="H443" s="150"/>
      <c r="I443" s="150"/>
      <c r="J443" s="150"/>
      <c r="K443" s="150"/>
      <c r="L443" s="149"/>
      <c r="M443" s="68">
        <v>0</v>
      </c>
      <c r="N443" s="68">
        <v>0</v>
      </c>
      <c r="O443" s="68">
        <v>0</v>
      </c>
      <c r="P443" s="68">
        <v>0</v>
      </c>
      <c r="Q443" s="68">
        <v>0</v>
      </c>
      <c r="R443" s="68"/>
      <c r="S443" s="103"/>
      <c r="T443" s="103"/>
      <c r="U443" s="103"/>
      <c r="V443" s="103"/>
      <c r="W443" s="103"/>
      <c r="X443" s="103"/>
      <c r="Y443" s="103"/>
      <c r="Z443" s="103"/>
      <c r="AA443" s="216"/>
      <c r="AB443" s="216"/>
      <c r="AC443" s="216"/>
      <c r="AD443" s="216"/>
      <c r="AE443" s="216"/>
      <c r="AF443" s="216"/>
      <c r="AG443" s="216"/>
      <c r="AH443" s="216"/>
      <c r="AI443" s="216"/>
      <c r="AJ443" s="216"/>
      <c r="AK443" s="216"/>
      <c r="AL443" s="216"/>
      <c r="AM443" s="216"/>
      <c r="AN443" s="216"/>
      <c r="AO443" s="216"/>
      <c r="AP443" s="216"/>
      <c r="AQ443" s="216"/>
      <c r="AR443" s="216"/>
      <c r="AS443" s="216"/>
      <c r="AT443" s="216"/>
      <c r="AU443" s="216"/>
      <c r="AV443" s="216"/>
      <c r="AW443" s="216"/>
      <c r="AX443" s="216"/>
      <c r="AY443" s="216"/>
      <c r="AZ443" s="216"/>
      <c r="BA443" s="216"/>
      <c r="BB443" s="216"/>
      <c r="BC443" s="216"/>
      <c r="BD443" s="216"/>
      <c r="BE443" s="216"/>
      <c r="BF443" s="216"/>
      <c r="BG443" s="216"/>
      <c r="BH443" s="216"/>
      <c r="BI443" s="216"/>
      <c r="BJ443" s="187"/>
      <c r="BK443" s="187"/>
      <c r="BL443" s="187"/>
      <c r="BM443" s="187"/>
      <c r="BN443" s="187"/>
      <c r="BO443" s="187"/>
      <c r="BP443"/>
      <c r="BQ443"/>
      <c r="BR443"/>
      <c r="BS443"/>
      <c r="BT443"/>
      <c r="BU443"/>
      <c r="BV443"/>
      <c r="BW443"/>
      <c r="BX443"/>
      <c r="BY443"/>
      <c r="BZ443"/>
      <c r="CA443"/>
      <c r="CB443"/>
      <c r="CC443"/>
      <c r="CD443"/>
      <c r="CE443"/>
      <c r="CF443"/>
      <c r="CG443"/>
      <c r="CH443"/>
      <c r="CI443"/>
      <c r="CJ443"/>
      <c r="CK443"/>
      <c r="CL443"/>
      <c r="CM443"/>
      <c r="CN443"/>
      <c r="CO443"/>
      <c r="CP443"/>
      <c r="CQ443"/>
      <c r="CR443"/>
      <c r="CS443"/>
      <c r="CT443"/>
      <c r="CU443"/>
      <c r="CV443"/>
      <c r="CW443"/>
      <c r="CX443"/>
      <c r="CY443"/>
      <c r="CZ443"/>
      <c r="DA443"/>
      <c r="DB443"/>
      <c r="DC443"/>
      <c r="DD443"/>
      <c r="DE443"/>
      <c r="DF443"/>
      <c r="DG443"/>
      <c r="DH443"/>
      <c r="DI443"/>
      <c r="DJ443"/>
      <c r="DK443"/>
      <c r="DL443"/>
      <c r="DM443"/>
      <c r="DN443"/>
      <c r="DO443"/>
      <c r="DP443"/>
      <c r="DQ443"/>
      <c r="DR443"/>
      <c r="DS443"/>
      <c r="DT443"/>
      <c r="DU443"/>
      <c r="DV443"/>
      <c r="DW443"/>
      <c r="DX443"/>
      <c r="DY443"/>
      <c r="DZ443"/>
      <c r="EA443"/>
      <c r="EB443"/>
      <c r="EC443"/>
      <c r="ED443"/>
      <c r="EE443"/>
      <c r="EF443"/>
      <c r="EG443"/>
      <c r="EH443"/>
      <c r="EI443"/>
      <c r="EJ443"/>
      <c r="EK443"/>
      <c r="EL443"/>
      <c r="EM443"/>
      <c r="EN443"/>
      <c r="EO443"/>
      <c r="EP443"/>
      <c r="EQ443"/>
      <c r="ER443"/>
      <c r="ES443"/>
      <c r="ET443"/>
      <c r="EU443"/>
      <c r="EV443"/>
      <c r="EW443"/>
      <c r="EX443"/>
      <c r="EY443"/>
      <c r="EZ443"/>
      <c r="FA443"/>
      <c r="FB443"/>
      <c r="FC443"/>
      <c r="FD443"/>
      <c r="FE443"/>
      <c r="FF443"/>
      <c r="FG443"/>
      <c r="FH443"/>
      <c r="FI443"/>
      <c r="FJ443"/>
      <c r="FK443"/>
      <c r="FL443"/>
      <c r="FM443"/>
      <c r="FN443"/>
      <c r="FO443"/>
      <c r="FP443"/>
      <c r="FQ443"/>
      <c r="FR443"/>
      <c r="FS443"/>
      <c r="FT443"/>
      <c r="FU443"/>
      <c r="FV443"/>
      <c r="FW443"/>
      <c r="FX443"/>
      <c r="FY443"/>
      <c r="FZ443"/>
      <c r="GA443"/>
      <c r="GB443"/>
      <c r="GC443"/>
      <c r="GD443"/>
      <c r="GE443"/>
      <c r="GF443"/>
      <c r="GG443"/>
      <c r="GH443"/>
      <c r="GI443"/>
      <c r="GJ443"/>
      <c r="GK443"/>
      <c r="GL443"/>
      <c r="GM443"/>
      <c r="GN443"/>
      <c r="GO443"/>
      <c r="GP443"/>
      <c r="GQ443"/>
      <c r="GR443"/>
      <c r="GS443"/>
      <c r="GT443"/>
      <c r="GU443"/>
      <c r="GV443"/>
      <c r="GW443"/>
      <c r="GX443"/>
      <c r="GY443"/>
      <c r="GZ443"/>
      <c r="HA443"/>
      <c r="HB443"/>
      <c r="HC443"/>
      <c r="HD443"/>
      <c r="HE443"/>
      <c r="HF443"/>
      <c r="HG443"/>
      <c r="HH443"/>
      <c r="HI443"/>
      <c r="HJ443"/>
      <c r="HK443"/>
      <c r="HL443"/>
      <c r="HM443"/>
      <c r="HN443"/>
      <c r="HO443"/>
      <c r="HP443"/>
      <c r="HQ443"/>
      <c r="HR443"/>
      <c r="HS443"/>
      <c r="HT443"/>
      <c r="HU443"/>
      <c r="HV443"/>
      <c r="HW443"/>
      <c r="HX443"/>
      <c r="HY443"/>
      <c r="HZ443"/>
      <c r="IA443"/>
      <c r="IB443"/>
      <c r="IC443"/>
      <c r="ID443"/>
      <c r="IE443"/>
      <c r="IF443"/>
      <c r="IG443"/>
      <c r="IH443"/>
      <c r="II443"/>
      <c r="IJ443"/>
      <c r="IK443"/>
      <c r="IL443"/>
      <c r="IM443"/>
      <c r="IN443"/>
      <c r="IO443"/>
      <c r="IP443"/>
      <c r="IQ443"/>
      <c r="IR443"/>
      <c r="IS443"/>
      <c r="IT443"/>
      <c r="IU443"/>
      <c r="IV443"/>
    </row>
    <row r="444" spans="1:256" s="5" customFormat="1" ht="12.75" customHeight="1" outlineLevel="2">
      <c r="A444" s="9"/>
      <c r="B444" s="9"/>
      <c r="C444" s="26"/>
      <c r="D444" s="682"/>
      <c r="E444" s="86">
        <v>7</v>
      </c>
      <c r="F444" s="27"/>
      <c r="G444" s="208"/>
      <c r="H444" s="150"/>
      <c r="I444" s="150"/>
      <c r="J444" s="150"/>
      <c r="K444" s="150"/>
      <c r="L444" s="150"/>
      <c r="M444" s="149"/>
      <c r="N444" s="68">
        <v>0</v>
      </c>
      <c r="O444" s="68">
        <v>0</v>
      </c>
      <c r="P444" s="68">
        <v>0</v>
      </c>
      <c r="Q444" s="68">
        <v>0</v>
      </c>
      <c r="R444" s="68"/>
      <c r="S444" s="103"/>
      <c r="T444" s="103"/>
      <c r="U444" s="103"/>
      <c r="V444" s="103"/>
      <c r="W444" s="103"/>
      <c r="X444" s="103"/>
      <c r="Y444" s="103"/>
      <c r="Z444" s="103"/>
      <c r="AA444" s="216"/>
      <c r="AB444" s="216"/>
      <c r="AC444" s="216"/>
      <c r="AD444" s="216"/>
      <c r="AE444" s="216"/>
      <c r="AF444" s="216"/>
      <c r="AG444" s="216"/>
      <c r="AH444" s="216"/>
      <c r="AI444" s="216"/>
      <c r="AJ444" s="216"/>
      <c r="AK444" s="216"/>
      <c r="AL444" s="216"/>
      <c r="AM444" s="216"/>
      <c r="AN444" s="216"/>
      <c r="AO444" s="216"/>
      <c r="AP444" s="216"/>
      <c r="AQ444" s="216"/>
      <c r="AR444" s="216"/>
      <c r="AS444" s="216"/>
      <c r="AT444" s="216"/>
      <c r="AU444" s="216"/>
      <c r="AV444" s="216"/>
      <c r="AW444" s="216"/>
      <c r="AX444" s="216"/>
      <c r="AY444" s="216"/>
      <c r="AZ444" s="216"/>
      <c r="BA444" s="216"/>
      <c r="BB444" s="216"/>
      <c r="BC444" s="216"/>
      <c r="BD444" s="216"/>
      <c r="BE444" s="216"/>
      <c r="BF444" s="216"/>
      <c r="BG444" s="216"/>
      <c r="BH444" s="216"/>
      <c r="BI444" s="216"/>
      <c r="BJ444" s="187"/>
      <c r="BK444" s="187"/>
      <c r="BL444" s="187"/>
      <c r="BM444" s="187"/>
      <c r="BN444" s="187"/>
      <c r="BO444" s="187"/>
      <c r="BP444"/>
      <c r="BQ444"/>
      <c r="BR444"/>
      <c r="BS444"/>
      <c r="BT444"/>
      <c r="BU444"/>
      <c r="BV444"/>
      <c r="BW444"/>
      <c r="BX444"/>
      <c r="BY444"/>
      <c r="BZ444"/>
      <c r="CA444"/>
      <c r="CB444"/>
      <c r="CC444"/>
      <c r="CD444"/>
      <c r="CE444"/>
      <c r="CF444"/>
      <c r="CG444"/>
      <c r="CH444"/>
      <c r="CI444"/>
      <c r="CJ444"/>
      <c r="CK444"/>
      <c r="CL444"/>
      <c r="CM444"/>
      <c r="CN444"/>
      <c r="CO444"/>
      <c r="CP444"/>
      <c r="CQ444"/>
      <c r="CR444"/>
      <c r="CS444"/>
      <c r="CT444"/>
      <c r="CU444"/>
      <c r="CV444"/>
      <c r="CW444"/>
      <c r="CX444"/>
      <c r="CY444"/>
      <c r="CZ444"/>
      <c r="DA444"/>
      <c r="DB444"/>
      <c r="DC444"/>
      <c r="DD444"/>
      <c r="DE444"/>
      <c r="DF444"/>
      <c r="DG444"/>
      <c r="DH444"/>
      <c r="DI444"/>
      <c r="DJ444"/>
      <c r="DK444"/>
      <c r="DL444"/>
      <c r="DM444"/>
      <c r="DN444"/>
      <c r="DO444"/>
      <c r="DP444"/>
      <c r="DQ444"/>
      <c r="DR444"/>
      <c r="DS444"/>
      <c r="DT444"/>
      <c r="DU444"/>
      <c r="DV444"/>
      <c r="DW444"/>
      <c r="DX444"/>
      <c r="DY444"/>
      <c r="DZ444"/>
      <c r="EA444"/>
      <c r="EB444"/>
      <c r="EC444"/>
      <c r="ED444"/>
      <c r="EE444"/>
      <c r="EF444"/>
      <c r="EG444"/>
      <c r="EH444"/>
      <c r="EI444"/>
      <c r="EJ444"/>
      <c r="EK444"/>
      <c r="EL444"/>
      <c r="EM444"/>
      <c r="EN444"/>
      <c r="EO444"/>
      <c r="EP444"/>
      <c r="EQ444"/>
      <c r="ER444"/>
      <c r="ES444"/>
      <c r="ET444"/>
      <c r="EU444"/>
      <c r="EV444"/>
      <c r="EW444"/>
      <c r="EX444"/>
      <c r="EY444"/>
      <c r="EZ444"/>
      <c r="FA444"/>
      <c r="FB444"/>
      <c r="FC444"/>
      <c r="FD444"/>
      <c r="FE444"/>
      <c r="FF444"/>
      <c r="FG444"/>
      <c r="FH444"/>
      <c r="FI444"/>
      <c r="FJ444"/>
      <c r="FK444"/>
      <c r="FL444"/>
      <c r="FM444"/>
      <c r="FN444"/>
      <c r="FO444"/>
      <c r="FP444"/>
      <c r="FQ444"/>
      <c r="FR444"/>
      <c r="FS444"/>
      <c r="FT444"/>
      <c r="FU444"/>
      <c r="FV444"/>
      <c r="FW444"/>
      <c r="FX444"/>
      <c r="FY444"/>
      <c r="FZ444"/>
      <c r="GA444"/>
      <c r="GB444"/>
      <c r="GC444"/>
      <c r="GD444"/>
      <c r="GE444"/>
      <c r="GF444"/>
      <c r="GG444"/>
      <c r="GH444"/>
      <c r="GI444"/>
      <c r="GJ444"/>
      <c r="GK444"/>
      <c r="GL444"/>
      <c r="GM444"/>
      <c r="GN444"/>
      <c r="GO444"/>
      <c r="GP444"/>
      <c r="GQ444"/>
      <c r="GR444"/>
      <c r="GS444"/>
      <c r="GT444"/>
      <c r="GU444"/>
      <c r="GV444"/>
      <c r="GW444"/>
      <c r="GX444"/>
      <c r="GY444"/>
      <c r="GZ444"/>
      <c r="HA444"/>
      <c r="HB444"/>
      <c r="HC444"/>
      <c r="HD444"/>
      <c r="HE444"/>
      <c r="HF444"/>
      <c r="HG444"/>
      <c r="HH444"/>
      <c r="HI444"/>
      <c r="HJ444"/>
      <c r="HK444"/>
      <c r="HL444"/>
      <c r="HM444"/>
      <c r="HN444"/>
      <c r="HO444"/>
      <c r="HP444"/>
      <c r="HQ444"/>
      <c r="HR444"/>
      <c r="HS444"/>
      <c r="HT444"/>
      <c r="HU444"/>
      <c r="HV444"/>
      <c r="HW444"/>
      <c r="HX444"/>
      <c r="HY444"/>
      <c r="HZ444"/>
      <c r="IA444"/>
      <c r="IB444"/>
      <c r="IC444"/>
      <c r="ID444"/>
      <c r="IE444"/>
      <c r="IF444"/>
      <c r="IG444"/>
      <c r="IH444"/>
      <c r="II444"/>
      <c r="IJ444"/>
      <c r="IK444"/>
      <c r="IL444"/>
      <c r="IM444"/>
      <c r="IN444"/>
      <c r="IO444"/>
      <c r="IP444"/>
      <c r="IQ444"/>
      <c r="IR444"/>
      <c r="IS444"/>
      <c r="IT444"/>
      <c r="IU444"/>
      <c r="IV444"/>
    </row>
    <row r="445" spans="1:256" s="5" customFormat="1" ht="12.75" customHeight="1" outlineLevel="2">
      <c r="A445" s="9"/>
      <c r="B445" s="9"/>
      <c r="C445" s="26"/>
      <c r="D445" s="682"/>
      <c r="E445" s="86">
        <v>8</v>
      </c>
      <c r="F445" s="27"/>
      <c r="G445" s="208"/>
      <c r="H445" s="150"/>
      <c r="I445" s="150"/>
      <c r="J445" s="150"/>
      <c r="K445" s="150"/>
      <c r="L445" s="150"/>
      <c r="M445" s="150"/>
      <c r="N445" s="149"/>
      <c r="O445" s="68">
        <v>0</v>
      </c>
      <c r="P445" s="68">
        <v>0</v>
      </c>
      <c r="Q445" s="68">
        <v>0</v>
      </c>
      <c r="R445" s="68"/>
      <c r="S445" s="103"/>
      <c r="T445" s="103"/>
      <c r="U445" s="103"/>
      <c r="V445" s="103"/>
      <c r="W445" s="103"/>
      <c r="X445" s="103"/>
      <c r="Y445" s="103"/>
      <c r="Z445" s="103"/>
      <c r="AA445" s="216"/>
      <c r="AB445" s="216"/>
      <c r="AC445" s="216"/>
      <c r="AD445" s="216"/>
      <c r="AE445" s="216"/>
      <c r="AF445" s="216"/>
      <c r="AG445" s="216"/>
      <c r="AH445" s="216"/>
      <c r="AI445" s="216"/>
      <c r="AJ445" s="216"/>
      <c r="AK445" s="216"/>
      <c r="AL445" s="216"/>
      <c r="AM445" s="216"/>
      <c r="AN445" s="216"/>
      <c r="AO445" s="216"/>
      <c r="AP445" s="216"/>
      <c r="AQ445" s="216"/>
      <c r="AR445" s="216"/>
      <c r="AS445" s="216"/>
      <c r="AT445" s="216"/>
      <c r="AU445" s="216"/>
      <c r="AV445" s="216"/>
      <c r="AW445" s="216"/>
      <c r="AX445" s="216"/>
      <c r="AY445" s="216"/>
      <c r="AZ445" s="216"/>
      <c r="BA445" s="216"/>
      <c r="BB445" s="216"/>
      <c r="BC445" s="216"/>
      <c r="BD445" s="216"/>
      <c r="BE445" s="216"/>
      <c r="BF445" s="216"/>
      <c r="BG445" s="216"/>
      <c r="BH445" s="216"/>
      <c r="BI445" s="216"/>
      <c r="BJ445" s="187"/>
      <c r="BK445" s="187"/>
      <c r="BL445" s="187"/>
      <c r="BM445" s="187"/>
      <c r="BN445" s="187"/>
      <c r="BO445" s="187"/>
      <c r="BP445"/>
      <c r="BQ445"/>
      <c r="BR445"/>
      <c r="BS445"/>
      <c r="BT445"/>
      <c r="BU445"/>
      <c r="BV445"/>
      <c r="BW445"/>
      <c r="BX445"/>
      <c r="BY445"/>
      <c r="BZ445"/>
      <c r="CA445"/>
      <c r="CB445"/>
      <c r="CC445"/>
      <c r="CD445"/>
      <c r="CE445"/>
      <c r="CF445"/>
      <c r="CG445"/>
      <c r="CH445"/>
      <c r="CI445"/>
      <c r="CJ445"/>
      <c r="CK445"/>
      <c r="CL445"/>
      <c r="CM445"/>
      <c r="CN445"/>
      <c r="CO445"/>
      <c r="CP445"/>
      <c r="CQ445"/>
      <c r="CR445"/>
      <c r="CS445"/>
      <c r="CT445"/>
      <c r="CU445"/>
      <c r="CV445"/>
      <c r="CW445"/>
      <c r="CX445"/>
      <c r="CY445"/>
      <c r="CZ445"/>
      <c r="DA445"/>
      <c r="DB445"/>
      <c r="DC445"/>
      <c r="DD445"/>
      <c r="DE445"/>
      <c r="DF445"/>
      <c r="DG445"/>
      <c r="DH445"/>
      <c r="DI445"/>
      <c r="DJ445"/>
      <c r="DK445"/>
      <c r="DL445"/>
      <c r="DM445"/>
      <c r="DN445"/>
      <c r="DO445"/>
      <c r="DP445"/>
      <c r="DQ445"/>
      <c r="DR445"/>
      <c r="DS445"/>
      <c r="DT445"/>
      <c r="DU445"/>
      <c r="DV445"/>
      <c r="DW445"/>
      <c r="DX445"/>
      <c r="DY445"/>
      <c r="DZ445"/>
      <c r="EA445"/>
      <c r="EB445"/>
      <c r="EC445"/>
      <c r="ED445"/>
      <c r="EE445"/>
      <c r="EF445"/>
      <c r="EG445"/>
      <c r="EH445"/>
      <c r="EI445"/>
      <c r="EJ445"/>
      <c r="EK445"/>
      <c r="EL445"/>
      <c r="EM445"/>
      <c r="EN445"/>
      <c r="EO445"/>
      <c r="EP445"/>
      <c r="EQ445"/>
      <c r="ER445"/>
      <c r="ES445"/>
      <c r="ET445"/>
      <c r="EU445"/>
      <c r="EV445"/>
      <c r="EW445"/>
      <c r="EX445"/>
      <c r="EY445"/>
      <c r="EZ445"/>
      <c r="FA445"/>
      <c r="FB445"/>
      <c r="FC445"/>
      <c r="FD445"/>
      <c r="FE445"/>
      <c r="FF445"/>
      <c r="FG445"/>
      <c r="FH445"/>
      <c r="FI445"/>
      <c r="FJ445"/>
      <c r="FK445"/>
      <c r="FL445"/>
      <c r="FM445"/>
      <c r="FN445"/>
      <c r="FO445"/>
      <c r="FP445"/>
      <c r="FQ445"/>
      <c r="FR445"/>
      <c r="FS445"/>
      <c r="FT445"/>
      <c r="FU445"/>
      <c r="FV445"/>
      <c r="FW445"/>
      <c r="FX445"/>
      <c r="FY445"/>
      <c r="FZ445"/>
      <c r="GA445"/>
      <c r="GB445"/>
      <c r="GC445"/>
      <c r="GD445"/>
      <c r="GE445"/>
      <c r="GF445"/>
      <c r="GG445"/>
      <c r="GH445"/>
      <c r="GI445"/>
      <c r="GJ445"/>
      <c r="GK445"/>
      <c r="GL445"/>
      <c r="GM445"/>
      <c r="GN445"/>
      <c r="GO445"/>
      <c r="GP445"/>
      <c r="GQ445"/>
      <c r="GR445"/>
      <c r="GS445"/>
      <c r="GT445"/>
      <c r="GU445"/>
      <c r="GV445"/>
      <c r="GW445"/>
      <c r="GX445"/>
      <c r="GY445"/>
      <c r="GZ445"/>
      <c r="HA445"/>
      <c r="HB445"/>
      <c r="HC445"/>
      <c r="HD445"/>
      <c r="HE445"/>
      <c r="HF445"/>
      <c r="HG445"/>
      <c r="HH445"/>
      <c r="HI445"/>
      <c r="HJ445"/>
      <c r="HK445"/>
      <c r="HL445"/>
      <c r="HM445"/>
      <c r="HN445"/>
      <c r="HO445"/>
      <c r="HP445"/>
      <c r="HQ445"/>
      <c r="HR445"/>
      <c r="HS445"/>
      <c r="HT445"/>
      <c r="HU445"/>
      <c r="HV445"/>
      <c r="HW445"/>
      <c r="HX445"/>
      <c r="HY445"/>
      <c r="HZ445"/>
      <c r="IA445"/>
      <c r="IB445"/>
      <c r="IC445"/>
      <c r="ID445"/>
      <c r="IE445"/>
      <c r="IF445"/>
      <c r="IG445"/>
      <c r="IH445"/>
      <c r="II445"/>
      <c r="IJ445"/>
      <c r="IK445"/>
      <c r="IL445"/>
      <c r="IM445"/>
      <c r="IN445"/>
      <c r="IO445"/>
      <c r="IP445"/>
      <c r="IQ445"/>
      <c r="IR445"/>
      <c r="IS445"/>
      <c r="IT445"/>
      <c r="IU445"/>
      <c r="IV445"/>
    </row>
    <row r="446" spans="1:256" s="5" customFormat="1" ht="12.75" customHeight="1" outlineLevel="2">
      <c r="A446" s="9"/>
      <c r="B446" s="9"/>
      <c r="C446" s="26"/>
      <c r="D446" s="682"/>
      <c r="E446" s="86">
        <v>9</v>
      </c>
      <c r="F446" s="27"/>
      <c r="G446" s="208"/>
      <c r="H446" s="150"/>
      <c r="I446" s="150"/>
      <c r="J446" s="150"/>
      <c r="K446" s="150"/>
      <c r="L446" s="150"/>
      <c r="M446" s="150"/>
      <c r="N446" s="150"/>
      <c r="O446" s="149"/>
      <c r="P446" s="68">
        <v>0</v>
      </c>
      <c r="Q446" s="68">
        <v>0</v>
      </c>
      <c r="R446" s="68"/>
      <c r="S446" s="103"/>
      <c r="T446" s="103"/>
      <c r="U446" s="103"/>
      <c r="V446" s="103"/>
      <c r="W446" s="103"/>
      <c r="X446" s="103"/>
      <c r="Y446" s="103"/>
      <c r="Z446" s="103"/>
      <c r="AA446" s="216"/>
      <c r="AB446" s="216"/>
      <c r="AC446" s="216"/>
      <c r="AD446" s="216"/>
      <c r="AE446" s="216"/>
      <c r="AF446" s="216"/>
      <c r="AG446" s="216"/>
      <c r="AH446" s="216"/>
      <c r="AI446" s="216"/>
      <c r="AJ446" s="216"/>
      <c r="AK446" s="216"/>
      <c r="AL446" s="216"/>
      <c r="AM446" s="216"/>
      <c r="AN446" s="216"/>
      <c r="AO446" s="216"/>
      <c r="AP446" s="216"/>
      <c r="AQ446" s="216"/>
      <c r="AR446" s="216"/>
      <c r="AS446" s="216"/>
      <c r="AT446" s="216"/>
      <c r="AU446" s="216"/>
      <c r="AV446" s="216"/>
      <c r="AW446" s="216"/>
      <c r="AX446" s="216"/>
      <c r="AY446" s="216"/>
      <c r="AZ446" s="216"/>
      <c r="BA446" s="216"/>
      <c r="BB446" s="216"/>
      <c r="BC446" s="216"/>
      <c r="BD446" s="216"/>
      <c r="BE446" s="216"/>
      <c r="BF446" s="216"/>
      <c r="BG446" s="216"/>
      <c r="BH446" s="216"/>
      <c r="BI446" s="216"/>
      <c r="BJ446" s="187"/>
      <c r="BK446" s="187"/>
      <c r="BL446" s="187"/>
      <c r="BM446" s="187"/>
      <c r="BN446" s="187"/>
      <c r="BO446" s="187"/>
      <c r="BP446"/>
      <c r="BQ446"/>
      <c r="BR446"/>
      <c r="BS446"/>
      <c r="BT446"/>
      <c r="BU446"/>
      <c r="BV446"/>
      <c r="BW446"/>
      <c r="BX446"/>
      <c r="BY446"/>
      <c r="BZ446"/>
      <c r="CA446"/>
      <c r="CB446"/>
      <c r="CC446"/>
      <c r="CD446"/>
      <c r="CE446"/>
      <c r="CF446"/>
      <c r="CG446"/>
      <c r="CH446"/>
      <c r="CI446"/>
      <c r="CJ446"/>
      <c r="CK446"/>
      <c r="CL446"/>
      <c r="CM446"/>
      <c r="CN446"/>
      <c r="CO446"/>
      <c r="CP446"/>
      <c r="CQ446"/>
      <c r="CR446"/>
      <c r="CS446"/>
      <c r="CT446"/>
      <c r="CU446"/>
      <c r="CV446"/>
      <c r="CW446"/>
      <c r="CX446"/>
      <c r="CY446"/>
      <c r="CZ446"/>
      <c r="DA446"/>
      <c r="DB446"/>
      <c r="DC446"/>
      <c r="DD446"/>
      <c r="DE446"/>
      <c r="DF446"/>
      <c r="DG446"/>
      <c r="DH446"/>
      <c r="DI446"/>
      <c r="DJ446"/>
      <c r="DK446"/>
      <c r="DL446"/>
      <c r="DM446"/>
      <c r="DN446"/>
      <c r="DO446"/>
      <c r="DP446"/>
      <c r="DQ446"/>
      <c r="DR446"/>
      <c r="DS446"/>
      <c r="DT446"/>
      <c r="DU446"/>
      <c r="DV446"/>
      <c r="DW446"/>
      <c r="DX446"/>
      <c r="DY446"/>
      <c r="DZ446"/>
      <c r="EA446"/>
      <c r="EB446"/>
      <c r="EC446"/>
      <c r="ED446"/>
      <c r="EE446"/>
      <c r="EF446"/>
      <c r="EG446"/>
      <c r="EH446"/>
      <c r="EI446"/>
      <c r="EJ446"/>
      <c r="EK446"/>
      <c r="EL446"/>
      <c r="EM446"/>
      <c r="EN446"/>
      <c r="EO446"/>
      <c r="EP446"/>
      <c r="EQ446"/>
      <c r="ER446"/>
      <c r="ES446"/>
      <c r="ET446"/>
      <c r="EU446"/>
      <c r="EV446"/>
      <c r="EW446"/>
      <c r="EX446"/>
      <c r="EY446"/>
      <c r="EZ446"/>
      <c r="FA446"/>
      <c r="FB446"/>
      <c r="FC446"/>
      <c r="FD446"/>
      <c r="FE446"/>
      <c r="FF446"/>
      <c r="FG446"/>
      <c r="FH446"/>
      <c r="FI446"/>
      <c r="FJ446"/>
      <c r="FK446"/>
      <c r="FL446"/>
      <c r="FM446"/>
      <c r="FN446"/>
      <c r="FO446"/>
      <c r="FP446"/>
      <c r="FQ446"/>
      <c r="FR446"/>
      <c r="FS446"/>
      <c r="FT446"/>
      <c r="FU446"/>
      <c r="FV446"/>
      <c r="FW446"/>
      <c r="FX446"/>
      <c r="FY446"/>
      <c r="FZ446"/>
      <c r="GA446"/>
      <c r="GB446"/>
      <c r="GC446"/>
      <c r="GD446"/>
      <c r="GE446"/>
      <c r="GF446"/>
      <c r="GG446"/>
      <c r="GH446"/>
      <c r="GI446"/>
      <c r="GJ446"/>
      <c r="GK446"/>
      <c r="GL446"/>
      <c r="GM446"/>
      <c r="GN446"/>
      <c r="GO446"/>
      <c r="GP446"/>
      <c r="GQ446"/>
      <c r="GR446"/>
      <c r="GS446"/>
      <c r="GT446"/>
      <c r="GU446"/>
      <c r="GV446"/>
      <c r="GW446"/>
      <c r="GX446"/>
      <c r="GY446"/>
      <c r="GZ446"/>
      <c r="HA446"/>
      <c r="HB446"/>
      <c r="HC446"/>
      <c r="HD446"/>
      <c r="HE446"/>
      <c r="HF446"/>
      <c r="HG446"/>
      <c r="HH446"/>
      <c r="HI446"/>
      <c r="HJ446"/>
      <c r="HK446"/>
      <c r="HL446"/>
      <c r="HM446"/>
      <c r="HN446"/>
      <c r="HO446"/>
      <c r="HP446"/>
      <c r="HQ446"/>
      <c r="HR446"/>
      <c r="HS446"/>
      <c r="HT446"/>
      <c r="HU446"/>
      <c r="HV446"/>
      <c r="HW446"/>
      <c r="HX446"/>
      <c r="HY446"/>
      <c r="HZ446"/>
      <c r="IA446"/>
      <c r="IB446"/>
      <c r="IC446"/>
      <c r="ID446"/>
      <c r="IE446"/>
      <c r="IF446"/>
      <c r="IG446"/>
      <c r="IH446"/>
      <c r="II446"/>
      <c r="IJ446"/>
      <c r="IK446"/>
      <c r="IL446"/>
      <c r="IM446"/>
      <c r="IN446"/>
      <c r="IO446"/>
      <c r="IP446"/>
      <c r="IQ446"/>
      <c r="IR446"/>
      <c r="IS446"/>
      <c r="IT446"/>
      <c r="IU446"/>
      <c r="IV446"/>
    </row>
    <row r="447" spans="1:256" s="5" customFormat="1" ht="12.75" customHeight="1" outlineLevel="2">
      <c r="A447" s="9"/>
      <c r="B447" s="9"/>
      <c r="C447" s="26"/>
      <c r="D447" s="682"/>
      <c r="E447" s="86">
        <v>10</v>
      </c>
      <c r="F447" s="27"/>
      <c r="G447" s="208"/>
      <c r="H447" s="150"/>
      <c r="I447" s="150"/>
      <c r="J447" s="150"/>
      <c r="K447" s="150"/>
      <c r="L447" s="150"/>
      <c r="M447" s="150"/>
      <c r="N447" s="150"/>
      <c r="O447" s="150"/>
      <c r="P447" s="149"/>
      <c r="Q447" s="68">
        <v>0</v>
      </c>
      <c r="R447" s="68"/>
      <c r="S447" s="103"/>
      <c r="T447" s="103"/>
      <c r="U447" s="103"/>
      <c r="V447" s="103"/>
      <c r="W447" s="103"/>
      <c r="X447" s="103"/>
      <c r="Y447" s="103"/>
      <c r="Z447" s="103"/>
      <c r="AA447" s="216"/>
      <c r="AB447" s="216"/>
      <c r="AC447" s="216"/>
      <c r="AD447" s="216"/>
      <c r="AE447" s="216"/>
      <c r="AF447" s="216"/>
      <c r="AG447" s="216"/>
      <c r="AH447" s="216"/>
      <c r="AI447" s="216"/>
      <c r="AJ447" s="216"/>
      <c r="AK447" s="216"/>
      <c r="AL447" s="216"/>
      <c r="AM447" s="216"/>
      <c r="AN447" s="216"/>
      <c r="AO447" s="216"/>
      <c r="AP447" s="216"/>
      <c r="AQ447" s="216"/>
      <c r="AR447" s="216"/>
      <c r="AS447" s="216"/>
      <c r="AT447" s="216"/>
      <c r="AU447" s="216"/>
      <c r="AV447" s="216"/>
      <c r="AW447" s="216"/>
      <c r="AX447" s="216"/>
      <c r="AY447" s="216"/>
      <c r="AZ447" s="216"/>
      <c r="BA447" s="216"/>
      <c r="BB447" s="216"/>
      <c r="BC447" s="216"/>
      <c r="BD447" s="216"/>
      <c r="BE447" s="216"/>
      <c r="BF447" s="216"/>
      <c r="BG447" s="216"/>
      <c r="BH447" s="216"/>
      <c r="BI447" s="216"/>
      <c r="BJ447" s="187"/>
      <c r="BK447" s="187"/>
      <c r="BL447" s="187"/>
      <c r="BM447" s="187"/>
      <c r="BN447" s="187"/>
      <c r="BO447" s="187"/>
      <c r="BP447"/>
      <c r="BQ447"/>
      <c r="BR447"/>
      <c r="BS447"/>
      <c r="BT447"/>
      <c r="BU447"/>
      <c r="BV447"/>
      <c r="BW447"/>
      <c r="BX447"/>
      <c r="BY447"/>
      <c r="BZ447"/>
      <c r="CA447"/>
      <c r="CB447"/>
      <c r="CC447"/>
      <c r="CD447"/>
      <c r="CE447"/>
      <c r="CF447"/>
      <c r="CG447"/>
      <c r="CH447"/>
      <c r="CI447"/>
      <c r="CJ447"/>
      <c r="CK447"/>
      <c r="CL447"/>
      <c r="CM447"/>
      <c r="CN447"/>
      <c r="CO447"/>
      <c r="CP447"/>
      <c r="CQ447"/>
      <c r="CR447"/>
      <c r="CS447"/>
      <c r="CT447"/>
      <c r="CU447"/>
      <c r="CV447"/>
      <c r="CW447"/>
      <c r="CX447"/>
      <c r="CY447"/>
      <c r="CZ447"/>
      <c r="DA447"/>
      <c r="DB447"/>
      <c r="DC447"/>
      <c r="DD447"/>
      <c r="DE447"/>
      <c r="DF447"/>
      <c r="DG447"/>
      <c r="DH447"/>
      <c r="DI447"/>
      <c r="DJ447"/>
      <c r="DK447"/>
      <c r="DL447"/>
      <c r="DM447"/>
      <c r="DN447"/>
      <c r="DO447"/>
      <c r="DP447"/>
      <c r="DQ447"/>
      <c r="DR447"/>
      <c r="DS447"/>
      <c r="DT447"/>
      <c r="DU447"/>
      <c r="DV447"/>
      <c r="DW447"/>
      <c r="DX447"/>
      <c r="DY447"/>
      <c r="DZ447"/>
      <c r="EA447"/>
      <c r="EB447"/>
      <c r="EC447"/>
      <c r="ED447"/>
      <c r="EE447"/>
      <c r="EF447"/>
      <c r="EG447"/>
      <c r="EH447"/>
      <c r="EI447"/>
      <c r="EJ447"/>
      <c r="EK447"/>
      <c r="EL447"/>
      <c r="EM447"/>
      <c r="EN447"/>
      <c r="EO447"/>
      <c r="EP447"/>
      <c r="EQ447"/>
      <c r="ER447"/>
      <c r="ES447"/>
      <c r="ET447"/>
      <c r="EU447"/>
      <c r="EV447"/>
      <c r="EW447"/>
      <c r="EX447"/>
      <c r="EY447"/>
      <c r="EZ447"/>
      <c r="FA447"/>
      <c r="FB447"/>
      <c r="FC447"/>
      <c r="FD447"/>
      <c r="FE447"/>
      <c r="FF447"/>
      <c r="FG447"/>
      <c r="FH447"/>
      <c r="FI447"/>
      <c r="FJ447"/>
      <c r="FK447"/>
      <c r="FL447"/>
      <c r="FM447"/>
      <c r="FN447"/>
      <c r="FO447"/>
      <c r="FP447"/>
      <c r="FQ447"/>
      <c r="FR447"/>
      <c r="FS447"/>
      <c r="FT447"/>
      <c r="FU447"/>
      <c r="FV447"/>
      <c r="FW447"/>
      <c r="FX447"/>
      <c r="FY447"/>
      <c r="FZ447"/>
      <c r="GA447"/>
      <c r="GB447"/>
      <c r="GC447"/>
      <c r="GD447"/>
      <c r="GE447"/>
      <c r="GF447"/>
      <c r="GG447"/>
      <c r="GH447"/>
      <c r="GI447"/>
      <c r="GJ447"/>
      <c r="GK447"/>
      <c r="GL447"/>
      <c r="GM447"/>
      <c r="GN447"/>
      <c r="GO447"/>
      <c r="GP447"/>
      <c r="GQ447"/>
      <c r="GR447"/>
      <c r="GS447"/>
      <c r="GT447"/>
      <c r="GU447"/>
      <c r="GV447"/>
      <c r="GW447"/>
      <c r="GX447"/>
      <c r="GY447"/>
      <c r="GZ447"/>
      <c r="HA447"/>
      <c r="HB447"/>
      <c r="HC447"/>
      <c r="HD447"/>
      <c r="HE447"/>
      <c r="HF447"/>
      <c r="HG447"/>
      <c r="HH447"/>
      <c r="HI447"/>
      <c r="HJ447"/>
      <c r="HK447"/>
      <c r="HL447"/>
      <c r="HM447"/>
      <c r="HN447"/>
      <c r="HO447"/>
      <c r="HP447"/>
      <c r="HQ447"/>
      <c r="HR447"/>
      <c r="HS447"/>
      <c r="HT447"/>
      <c r="HU447"/>
      <c r="HV447"/>
      <c r="HW447"/>
      <c r="HX447"/>
      <c r="HY447"/>
      <c r="HZ447"/>
      <c r="IA447"/>
      <c r="IB447"/>
      <c r="IC447"/>
      <c r="ID447"/>
      <c r="IE447"/>
      <c r="IF447"/>
      <c r="IG447"/>
      <c r="IH447"/>
      <c r="II447"/>
      <c r="IJ447"/>
      <c r="IK447"/>
      <c r="IL447"/>
      <c r="IM447"/>
      <c r="IN447"/>
      <c r="IO447"/>
      <c r="IP447"/>
      <c r="IQ447"/>
      <c r="IR447"/>
      <c r="IS447"/>
      <c r="IT447"/>
      <c r="IU447"/>
      <c r="IV447"/>
    </row>
    <row r="448" spans="1:256" s="5" customFormat="1" ht="12.75" customHeight="1" outlineLevel="2">
      <c r="A448" s="9"/>
      <c r="B448" s="9"/>
      <c r="C448" s="26"/>
      <c r="D448" s="682"/>
      <c r="E448" s="87">
        <v>11</v>
      </c>
      <c r="F448" s="27"/>
      <c r="G448" s="208"/>
      <c r="H448" s="150"/>
      <c r="I448" s="150"/>
      <c r="J448" s="150"/>
      <c r="K448" s="150"/>
      <c r="L448" s="150"/>
      <c r="M448" s="150"/>
      <c r="N448" s="150"/>
      <c r="O448" s="150"/>
      <c r="P448" s="189"/>
      <c r="Q448" s="149"/>
      <c r="R448" s="68"/>
      <c r="S448" s="103"/>
      <c r="T448" s="103"/>
      <c r="U448" s="103"/>
      <c r="V448" s="103"/>
      <c r="W448" s="103"/>
      <c r="X448" s="103"/>
      <c r="Y448" s="103"/>
      <c r="Z448" s="103"/>
      <c r="AA448" s="216"/>
      <c r="AB448" s="216"/>
      <c r="AC448" s="216"/>
      <c r="AD448" s="216"/>
      <c r="AE448" s="216"/>
      <c r="AF448" s="216"/>
      <c r="AG448" s="216"/>
      <c r="AH448" s="216"/>
      <c r="AI448" s="216"/>
      <c r="AJ448" s="216"/>
      <c r="AK448" s="216"/>
      <c r="AL448" s="216"/>
      <c r="AM448" s="216"/>
      <c r="AN448" s="216"/>
      <c r="AO448" s="216"/>
      <c r="AP448" s="216"/>
      <c r="AQ448" s="216"/>
      <c r="AR448" s="216"/>
      <c r="AS448" s="216"/>
      <c r="AT448" s="216"/>
      <c r="AU448" s="216"/>
      <c r="AV448" s="216"/>
      <c r="AW448" s="216"/>
      <c r="AX448" s="216"/>
      <c r="AY448" s="216"/>
      <c r="AZ448" s="216"/>
      <c r="BA448" s="216"/>
      <c r="BB448" s="216"/>
      <c r="BC448" s="216"/>
      <c r="BD448" s="216"/>
      <c r="BE448" s="216"/>
      <c r="BF448" s="216"/>
      <c r="BG448" s="216"/>
      <c r="BH448" s="216"/>
      <c r="BI448" s="216"/>
      <c r="BJ448" s="187"/>
      <c r="BK448" s="187"/>
      <c r="BL448" s="187"/>
      <c r="BM448" s="187"/>
      <c r="BN448" s="187"/>
      <c r="BO448" s="187"/>
      <c r="BP448"/>
      <c r="BQ448"/>
      <c r="BR448"/>
      <c r="BS448"/>
      <c r="BT448"/>
      <c r="BU448"/>
      <c r="BV448"/>
      <c r="BW448"/>
      <c r="BX448"/>
      <c r="BY448"/>
      <c r="BZ448"/>
      <c r="CA448"/>
      <c r="CB448"/>
      <c r="CC448"/>
      <c r="CD448"/>
      <c r="CE448"/>
      <c r="CF448"/>
      <c r="CG448"/>
      <c r="CH448"/>
      <c r="CI448"/>
      <c r="CJ448"/>
      <c r="CK448"/>
      <c r="CL448"/>
      <c r="CM448"/>
      <c r="CN448"/>
      <c r="CO448"/>
      <c r="CP448"/>
      <c r="CQ448"/>
      <c r="CR448"/>
      <c r="CS448"/>
      <c r="CT448"/>
      <c r="CU448"/>
      <c r="CV448"/>
      <c r="CW448"/>
      <c r="CX448"/>
      <c r="CY448"/>
      <c r="CZ448"/>
      <c r="DA448"/>
      <c r="DB448"/>
      <c r="DC448"/>
      <c r="DD448"/>
      <c r="DE448"/>
      <c r="DF448"/>
      <c r="DG448"/>
      <c r="DH448"/>
      <c r="DI448"/>
      <c r="DJ448"/>
      <c r="DK448"/>
      <c r="DL448"/>
      <c r="DM448"/>
      <c r="DN448"/>
      <c r="DO448"/>
      <c r="DP448"/>
      <c r="DQ448"/>
      <c r="DR448"/>
      <c r="DS448"/>
      <c r="DT448"/>
      <c r="DU448"/>
      <c r="DV448"/>
      <c r="DW448"/>
      <c r="DX448"/>
      <c r="DY448"/>
      <c r="DZ448"/>
      <c r="EA448"/>
      <c r="EB448"/>
      <c r="EC448"/>
      <c r="ED448"/>
      <c r="EE448"/>
      <c r="EF448"/>
      <c r="EG448"/>
      <c r="EH448"/>
      <c r="EI448"/>
      <c r="EJ448"/>
      <c r="EK448"/>
      <c r="EL448"/>
      <c r="EM448"/>
      <c r="EN448"/>
      <c r="EO448"/>
      <c r="EP448"/>
      <c r="EQ448"/>
      <c r="ER448"/>
      <c r="ES448"/>
      <c r="ET448"/>
      <c r="EU448"/>
      <c r="EV448"/>
      <c r="EW448"/>
      <c r="EX448"/>
      <c r="EY448"/>
      <c r="EZ448"/>
      <c r="FA448"/>
      <c r="FB448"/>
      <c r="FC448"/>
      <c r="FD448"/>
      <c r="FE448"/>
      <c r="FF448"/>
      <c r="FG448"/>
      <c r="FH448"/>
      <c r="FI448"/>
      <c r="FJ448"/>
      <c r="FK448"/>
      <c r="FL448"/>
      <c r="FM448"/>
      <c r="FN448"/>
      <c r="FO448"/>
      <c r="FP448"/>
      <c r="FQ448"/>
      <c r="FR448"/>
      <c r="FS448"/>
      <c r="FT448"/>
      <c r="FU448"/>
      <c r="FV448"/>
      <c r="FW448"/>
      <c r="FX448"/>
      <c r="FY448"/>
      <c r="FZ448"/>
      <c r="GA448"/>
      <c r="GB448"/>
      <c r="GC448"/>
      <c r="GD448"/>
      <c r="GE448"/>
      <c r="GF448"/>
      <c r="GG448"/>
      <c r="GH448"/>
      <c r="GI448"/>
      <c r="GJ448"/>
      <c r="GK448"/>
      <c r="GL448"/>
      <c r="GM448"/>
      <c r="GN448"/>
      <c r="GO448"/>
      <c r="GP448"/>
      <c r="GQ448"/>
      <c r="GR448"/>
      <c r="GS448"/>
      <c r="GT448"/>
      <c r="GU448"/>
      <c r="GV448"/>
      <c r="GW448"/>
      <c r="GX448"/>
      <c r="GY448"/>
      <c r="GZ448"/>
      <c r="HA448"/>
      <c r="HB448"/>
      <c r="HC448"/>
      <c r="HD448"/>
      <c r="HE448"/>
      <c r="HF448"/>
      <c r="HG448"/>
      <c r="HH448"/>
      <c r="HI448"/>
      <c r="HJ448"/>
      <c r="HK448"/>
      <c r="HL448"/>
      <c r="HM448"/>
      <c r="HN448"/>
      <c r="HO448"/>
      <c r="HP448"/>
      <c r="HQ448"/>
      <c r="HR448"/>
      <c r="HS448"/>
      <c r="HT448"/>
      <c r="HU448"/>
      <c r="HV448"/>
      <c r="HW448"/>
      <c r="HX448"/>
      <c r="HY448"/>
      <c r="HZ448"/>
      <c r="IA448"/>
      <c r="IB448"/>
      <c r="IC448"/>
      <c r="ID448"/>
      <c r="IE448"/>
      <c r="IF448"/>
      <c r="IG448"/>
      <c r="IH448"/>
      <c r="II448"/>
      <c r="IJ448"/>
      <c r="IK448"/>
      <c r="IL448"/>
      <c r="IM448"/>
      <c r="IN448"/>
      <c r="IO448"/>
      <c r="IP448"/>
      <c r="IQ448"/>
      <c r="IR448"/>
      <c r="IS448"/>
      <c r="IT448"/>
      <c r="IU448"/>
      <c r="IV448"/>
    </row>
    <row r="449" spans="1:256" s="5" customFormat="1" outlineLevel="1">
      <c r="A449" s="9"/>
      <c r="B449" s="9"/>
      <c r="C449" s="26">
        <v>0</v>
      </c>
      <c r="D449" s="9"/>
      <c r="E449" s="9"/>
      <c r="F449" s="23"/>
      <c r="G449" s="209">
        <v>0</v>
      </c>
      <c r="H449" s="166">
        <v>0</v>
      </c>
      <c r="I449" s="166">
        <v>0</v>
      </c>
      <c r="J449" s="166">
        <v>0</v>
      </c>
      <c r="K449" s="166">
        <v>0</v>
      </c>
      <c r="L449" s="166">
        <v>0</v>
      </c>
      <c r="M449" s="166">
        <v>0</v>
      </c>
      <c r="N449" s="166">
        <v>0</v>
      </c>
      <c r="O449" s="166">
        <v>0</v>
      </c>
      <c r="P449" s="166">
        <v>0</v>
      </c>
      <c r="Q449" s="166">
        <v>0</v>
      </c>
      <c r="R449" s="64"/>
      <c r="S449" s="102"/>
      <c r="T449" s="102"/>
      <c r="U449" s="102"/>
      <c r="V449" s="102"/>
      <c r="W449" s="102"/>
      <c r="X449" s="102"/>
      <c r="Y449" s="102"/>
      <c r="Z449" s="102"/>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187"/>
      <c r="BK449" s="187"/>
      <c r="BL449" s="187"/>
      <c r="BM449" s="187"/>
      <c r="BN449" s="187"/>
      <c r="BO449" s="187"/>
      <c r="BP449"/>
      <c r="BQ449"/>
      <c r="BR449"/>
      <c r="BS449"/>
      <c r="BT449"/>
      <c r="BU449"/>
      <c r="BV449"/>
      <c r="BW449"/>
      <c r="BX449"/>
      <c r="BY449"/>
      <c r="BZ449"/>
      <c r="CA449"/>
      <c r="CB449"/>
      <c r="CC449"/>
      <c r="CD449"/>
      <c r="CE449"/>
      <c r="CF449"/>
      <c r="CG449"/>
      <c r="CH449"/>
      <c r="CI449"/>
      <c r="CJ449"/>
      <c r="CK449"/>
      <c r="CL449"/>
      <c r="CM449"/>
      <c r="CN449"/>
      <c r="CO449"/>
      <c r="CP449"/>
      <c r="CQ449"/>
      <c r="CR449"/>
      <c r="CS449"/>
      <c r="CT449"/>
      <c r="CU449"/>
      <c r="CV449"/>
      <c r="CW449"/>
      <c r="CX449"/>
      <c r="CY449"/>
      <c r="CZ449"/>
      <c r="DA449"/>
      <c r="DB449"/>
      <c r="DC449"/>
      <c r="DD449"/>
      <c r="DE449"/>
      <c r="DF449"/>
      <c r="DG449"/>
      <c r="DH449"/>
      <c r="DI449"/>
      <c r="DJ449"/>
      <c r="DK449"/>
      <c r="DL449"/>
      <c r="DM449"/>
      <c r="DN449"/>
      <c r="DO449"/>
      <c r="DP449"/>
      <c r="DQ449"/>
      <c r="DR449"/>
      <c r="DS449"/>
      <c r="DT449"/>
      <c r="DU449"/>
      <c r="DV449"/>
      <c r="DW449"/>
      <c r="DX449"/>
      <c r="DY449"/>
      <c r="DZ449"/>
      <c r="EA449"/>
      <c r="EB449"/>
      <c r="EC449"/>
      <c r="ED449"/>
      <c r="EE449"/>
      <c r="EF449"/>
      <c r="EG449"/>
      <c r="EH449"/>
      <c r="EI449"/>
      <c r="EJ449"/>
      <c r="EK449"/>
      <c r="EL449"/>
      <c r="EM449"/>
      <c r="EN449"/>
      <c r="EO449"/>
      <c r="EP449"/>
      <c r="EQ449"/>
      <c r="ER449"/>
      <c r="ES449"/>
      <c r="ET449"/>
      <c r="EU449"/>
      <c r="EV449"/>
      <c r="EW449"/>
      <c r="EX449"/>
      <c r="EY449"/>
      <c r="EZ449"/>
      <c r="FA449"/>
      <c r="FB449"/>
      <c r="FC449"/>
      <c r="FD449"/>
      <c r="FE449"/>
      <c r="FF449"/>
      <c r="FG449"/>
      <c r="FH449"/>
      <c r="FI449"/>
      <c r="FJ449"/>
      <c r="FK449"/>
      <c r="FL449"/>
      <c r="FM449"/>
      <c r="FN449"/>
      <c r="FO449"/>
      <c r="FP449"/>
      <c r="FQ449"/>
      <c r="FR449"/>
      <c r="FS449"/>
      <c r="FT449"/>
      <c r="FU449"/>
      <c r="FV449"/>
      <c r="FW449"/>
      <c r="FX449"/>
      <c r="FY449"/>
      <c r="FZ449"/>
      <c r="GA449"/>
      <c r="GB449"/>
      <c r="GC449"/>
      <c r="GD449"/>
      <c r="GE449"/>
      <c r="GF449"/>
      <c r="GG449"/>
      <c r="GH449"/>
      <c r="GI449"/>
      <c r="GJ449"/>
      <c r="GK449"/>
      <c r="GL449"/>
      <c r="GM449"/>
      <c r="GN449"/>
      <c r="GO449"/>
      <c r="GP449"/>
      <c r="GQ449"/>
      <c r="GR449"/>
      <c r="GS449"/>
      <c r="GT449"/>
      <c r="GU449"/>
      <c r="GV449"/>
      <c r="GW449"/>
      <c r="GX449"/>
      <c r="GY449"/>
      <c r="GZ449"/>
      <c r="HA449"/>
      <c r="HB449"/>
      <c r="HC449"/>
      <c r="HD449"/>
      <c r="HE449"/>
      <c r="HF449"/>
      <c r="HG449"/>
      <c r="HH449"/>
      <c r="HI449"/>
      <c r="HJ449"/>
      <c r="HK449"/>
      <c r="HL449"/>
      <c r="HM449"/>
      <c r="HN449"/>
      <c r="HO449"/>
      <c r="HP449"/>
      <c r="HQ449"/>
      <c r="HR449"/>
      <c r="HS449"/>
      <c r="HT449"/>
      <c r="HU449"/>
      <c r="HV449"/>
      <c r="HW449"/>
      <c r="HX449"/>
      <c r="HY449"/>
      <c r="HZ449"/>
      <c r="IA449"/>
      <c r="IB449"/>
      <c r="IC449"/>
      <c r="ID449"/>
      <c r="IE449"/>
      <c r="IF449"/>
      <c r="IG449"/>
      <c r="IH449"/>
      <c r="II449"/>
      <c r="IJ449"/>
      <c r="IK449"/>
      <c r="IL449"/>
      <c r="IM449"/>
      <c r="IN449"/>
      <c r="IO449"/>
      <c r="IP449"/>
      <c r="IQ449"/>
      <c r="IR449"/>
      <c r="IS449"/>
      <c r="IT449"/>
      <c r="IU449"/>
      <c r="IV449"/>
    </row>
    <row r="450" spans="1:256" s="5" customFormat="1" ht="12.75" customHeight="1" outlineLevel="2">
      <c r="A450" s="9"/>
      <c r="B450" s="188">
        <v>0</v>
      </c>
      <c r="C450" s="33"/>
      <c r="D450" s="34" t="s">
        <v>67</v>
      </c>
      <c r="E450" s="33"/>
      <c r="F450" s="35"/>
      <c r="G450" s="205">
        <v>0</v>
      </c>
      <c r="H450" s="67">
        <v>0</v>
      </c>
      <c r="I450" s="67">
        <v>0</v>
      </c>
      <c r="J450" s="67">
        <v>0</v>
      </c>
      <c r="K450" s="67">
        <v>0</v>
      </c>
      <c r="L450" s="67">
        <v>0</v>
      </c>
      <c r="M450" s="67">
        <v>0</v>
      </c>
      <c r="N450" s="67">
        <v>0</v>
      </c>
      <c r="O450" s="67">
        <v>0</v>
      </c>
      <c r="P450" s="67">
        <v>0</v>
      </c>
      <c r="Q450" s="67">
        <v>0</v>
      </c>
      <c r="R450" s="67"/>
      <c r="S450" s="103"/>
      <c r="T450" s="103"/>
      <c r="U450" s="103"/>
      <c r="V450" s="103"/>
      <c r="W450" s="103"/>
      <c r="X450" s="103"/>
      <c r="Y450" s="103"/>
      <c r="Z450" s="103"/>
      <c r="AA450" s="216"/>
      <c r="AB450" s="216"/>
      <c r="AC450" s="216"/>
      <c r="AD450" s="216"/>
      <c r="AE450" s="216"/>
      <c r="AF450" s="216"/>
      <c r="AG450" s="216"/>
      <c r="AH450" s="216"/>
      <c r="AI450" s="216"/>
      <c r="AJ450" s="216"/>
      <c r="AK450" s="216"/>
      <c r="AL450" s="216"/>
      <c r="AM450" s="216"/>
      <c r="AN450" s="216"/>
      <c r="AO450" s="216"/>
      <c r="AP450" s="216"/>
      <c r="AQ450" s="216"/>
      <c r="AR450" s="216"/>
      <c r="AS450" s="216"/>
      <c r="AT450" s="216"/>
      <c r="AU450" s="216"/>
      <c r="AV450" s="216"/>
      <c r="AW450" s="216"/>
      <c r="AX450" s="216"/>
      <c r="AY450" s="216"/>
      <c r="AZ450" s="216"/>
      <c r="BA450" s="216"/>
      <c r="BB450" s="216"/>
      <c r="BC450" s="216"/>
      <c r="BD450" s="216"/>
      <c r="BE450" s="216"/>
      <c r="BF450" s="216"/>
      <c r="BG450" s="216"/>
      <c r="BH450" s="216"/>
      <c r="BI450" s="216"/>
      <c r="BJ450" s="187"/>
      <c r="BK450" s="187"/>
      <c r="BL450" s="187"/>
      <c r="BM450" s="187"/>
      <c r="BN450" s="187"/>
      <c r="BO450" s="187"/>
      <c r="BP450"/>
      <c r="BQ450"/>
      <c r="BR450"/>
      <c r="BS450"/>
      <c r="BT450"/>
      <c r="BU450"/>
      <c r="BV450"/>
      <c r="BW450"/>
      <c r="BX450"/>
      <c r="BY450"/>
      <c r="BZ450"/>
      <c r="CA450"/>
      <c r="CB450"/>
      <c r="CC450"/>
      <c r="CD450"/>
      <c r="CE450"/>
      <c r="CF450"/>
      <c r="CG450"/>
      <c r="CH450"/>
      <c r="CI450"/>
      <c r="CJ450"/>
      <c r="CK450"/>
      <c r="CL450"/>
      <c r="CM450"/>
      <c r="CN450"/>
      <c r="CO450"/>
      <c r="CP450"/>
      <c r="CQ450"/>
      <c r="CR450"/>
      <c r="CS450"/>
      <c r="CT450"/>
      <c r="CU450"/>
      <c r="CV450"/>
      <c r="CW450"/>
      <c r="CX450"/>
      <c r="CY450"/>
      <c r="CZ450"/>
      <c r="DA450"/>
      <c r="DB450"/>
      <c r="DC450"/>
      <c r="DD450"/>
      <c r="DE450"/>
      <c r="DF450"/>
      <c r="DG450"/>
      <c r="DH450"/>
      <c r="DI450"/>
      <c r="DJ450"/>
      <c r="DK450"/>
      <c r="DL450"/>
      <c r="DM450"/>
      <c r="DN450"/>
      <c r="DO450"/>
      <c r="DP450"/>
      <c r="DQ450"/>
      <c r="DR450"/>
      <c r="DS450"/>
      <c r="DT450"/>
      <c r="DU450"/>
      <c r="DV450"/>
      <c r="DW450"/>
      <c r="DX450"/>
      <c r="DY450"/>
      <c r="DZ450"/>
      <c r="EA450"/>
      <c r="EB450"/>
      <c r="EC450"/>
      <c r="ED450"/>
      <c r="EE450"/>
      <c r="EF450"/>
      <c r="EG450"/>
      <c r="EH450"/>
      <c r="EI450"/>
      <c r="EJ450"/>
      <c r="EK450"/>
      <c r="EL450"/>
      <c r="EM450"/>
      <c r="EN450"/>
      <c r="EO450"/>
      <c r="EP450"/>
      <c r="EQ450"/>
      <c r="ER450"/>
      <c r="ES450"/>
      <c r="ET450"/>
      <c r="EU450"/>
      <c r="EV450"/>
      <c r="EW450"/>
      <c r="EX450"/>
      <c r="EY450"/>
      <c r="EZ450"/>
      <c r="FA450"/>
      <c r="FB450"/>
      <c r="FC450"/>
      <c r="FD450"/>
      <c r="FE450"/>
      <c r="FF450"/>
      <c r="FG450"/>
      <c r="FH450"/>
      <c r="FI450"/>
      <c r="FJ450"/>
      <c r="FK450"/>
      <c r="FL450"/>
      <c r="FM450"/>
      <c r="FN450"/>
      <c r="FO450"/>
      <c r="FP450"/>
      <c r="FQ450"/>
      <c r="FR450"/>
      <c r="FS450"/>
      <c r="FT450"/>
      <c r="FU450"/>
      <c r="FV450"/>
      <c r="FW450"/>
      <c r="FX450"/>
      <c r="FY450"/>
      <c r="FZ450"/>
      <c r="GA450"/>
      <c r="GB450"/>
      <c r="GC450"/>
      <c r="GD450"/>
      <c r="GE450"/>
      <c r="GF450"/>
      <c r="GG450"/>
      <c r="GH450"/>
      <c r="GI450"/>
      <c r="GJ450"/>
      <c r="GK450"/>
      <c r="GL450"/>
      <c r="GM450"/>
      <c r="GN450"/>
      <c r="GO450"/>
      <c r="GP450"/>
      <c r="GQ450"/>
      <c r="GR450"/>
      <c r="GS450"/>
      <c r="GT450"/>
      <c r="GU450"/>
      <c r="GV450"/>
      <c r="GW450"/>
      <c r="GX450"/>
      <c r="GY450"/>
      <c r="GZ450"/>
      <c r="HA450"/>
      <c r="HB450"/>
      <c r="HC450"/>
      <c r="HD450"/>
      <c r="HE450"/>
      <c r="HF450"/>
      <c r="HG450"/>
      <c r="HH450"/>
      <c r="HI450"/>
      <c r="HJ450"/>
      <c r="HK450"/>
      <c r="HL450"/>
      <c r="HM450"/>
      <c r="HN450"/>
      <c r="HO450"/>
      <c r="HP450"/>
      <c r="HQ450"/>
      <c r="HR450"/>
      <c r="HS450"/>
      <c r="HT450"/>
      <c r="HU450"/>
      <c r="HV450"/>
      <c r="HW450"/>
      <c r="HX450"/>
      <c r="HY450"/>
      <c r="HZ450"/>
      <c r="IA450"/>
      <c r="IB450"/>
      <c r="IC450"/>
      <c r="ID450"/>
      <c r="IE450"/>
      <c r="IF450"/>
      <c r="IG450"/>
      <c r="IH450"/>
      <c r="II450"/>
      <c r="IJ450"/>
      <c r="IK450"/>
      <c r="IL450"/>
      <c r="IM450"/>
      <c r="IN450"/>
      <c r="IO450"/>
      <c r="IP450"/>
      <c r="IQ450"/>
      <c r="IR450"/>
      <c r="IS450"/>
      <c r="IT450"/>
      <c r="IU450"/>
      <c r="IV450"/>
    </row>
    <row r="451" spans="1:256" s="5" customFormat="1" ht="12.75" customHeight="1" outlineLevel="2">
      <c r="A451" s="9"/>
      <c r="B451" s="9"/>
      <c r="C451" s="26"/>
      <c r="D451" s="681" t="s">
        <v>84</v>
      </c>
      <c r="E451" s="86">
        <v>0</v>
      </c>
      <c r="F451" s="27"/>
      <c r="G451" s="206"/>
      <c r="H451" s="68"/>
      <c r="I451" s="68"/>
      <c r="J451" s="68"/>
      <c r="K451" s="68"/>
      <c r="L451" s="68"/>
      <c r="M451" s="68"/>
      <c r="N451" s="68"/>
      <c r="O451" s="68"/>
      <c r="P451" s="68"/>
      <c r="Q451" s="68"/>
      <c r="R451" s="68"/>
      <c r="S451" s="103"/>
      <c r="T451" s="103"/>
      <c r="U451" s="103"/>
      <c r="V451" s="103"/>
      <c r="W451" s="103"/>
      <c r="X451" s="103"/>
      <c r="Y451" s="103"/>
      <c r="Z451" s="103"/>
      <c r="AA451" s="216"/>
      <c r="AB451" s="216"/>
      <c r="AC451" s="216"/>
      <c r="AD451" s="216"/>
      <c r="AE451" s="216"/>
      <c r="AF451" s="216"/>
      <c r="AG451" s="216"/>
      <c r="AH451" s="216"/>
      <c r="AI451" s="216"/>
      <c r="AJ451" s="216"/>
      <c r="AK451" s="216"/>
      <c r="AL451" s="216"/>
      <c r="AM451" s="216"/>
      <c r="AN451" s="216"/>
      <c r="AO451" s="216"/>
      <c r="AP451" s="216"/>
      <c r="AQ451" s="216"/>
      <c r="AR451" s="216"/>
      <c r="AS451" s="216"/>
      <c r="AT451" s="216"/>
      <c r="AU451" s="216"/>
      <c r="AV451" s="216"/>
      <c r="AW451" s="216"/>
      <c r="AX451" s="216"/>
      <c r="AY451" s="216"/>
      <c r="AZ451" s="216"/>
      <c r="BA451" s="216"/>
      <c r="BB451" s="216"/>
      <c r="BC451" s="216"/>
      <c r="BD451" s="216"/>
      <c r="BE451" s="216"/>
      <c r="BF451" s="216"/>
      <c r="BG451" s="216"/>
      <c r="BH451" s="216"/>
      <c r="BI451" s="216"/>
      <c r="BJ451" s="187"/>
      <c r="BK451" s="187"/>
      <c r="BL451" s="187"/>
      <c r="BM451" s="187"/>
      <c r="BN451" s="187"/>
      <c r="BO451" s="187"/>
      <c r="BP451"/>
      <c r="BQ451"/>
      <c r="BR451"/>
      <c r="BS451"/>
      <c r="BT451"/>
      <c r="BU451"/>
      <c r="BV451"/>
      <c r="BW451"/>
      <c r="BX451"/>
      <c r="BY451"/>
      <c r="BZ451"/>
      <c r="CA451"/>
      <c r="CB451"/>
      <c r="CC451"/>
      <c r="CD451"/>
      <c r="CE451"/>
      <c r="CF451"/>
      <c r="CG451"/>
      <c r="CH451"/>
      <c r="CI451"/>
      <c r="CJ451"/>
      <c r="CK451"/>
      <c r="CL451"/>
      <c r="CM451"/>
      <c r="CN451"/>
      <c r="CO451"/>
      <c r="CP451"/>
      <c r="CQ451"/>
      <c r="CR451"/>
      <c r="CS451"/>
      <c r="CT451"/>
      <c r="CU451"/>
      <c r="CV451"/>
      <c r="CW451"/>
      <c r="CX451"/>
      <c r="CY451"/>
      <c r="CZ451"/>
      <c r="DA451"/>
      <c r="DB451"/>
      <c r="DC451"/>
      <c r="DD451"/>
      <c r="DE451"/>
      <c r="DF451"/>
      <c r="DG451"/>
      <c r="DH451"/>
      <c r="DI451"/>
      <c r="DJ451"/>
      <c r="DK451"/>
      <c r="DL451"/>
      <c r="DM451"/>
      <c r="DN451"/>
      <c r="DO451"/>
      <c r="DP451"/>
      <c r="DQ451"/>
      <c r="DR451"/>
      <c r="DS451"/>
      <c r="DT451"/>
      <c r="DU451"/>
      <c r="DV451"/>
      <c r="DW451"/>
      <c r="DX451"/>
      <c r="DY451"/>
      <c r="DZ451"/>
      <c r="EA451"/>
      <c r="EB451"/>
      <c r="EC451"/>
      <c r="ED451"/>
      <c r="EE451"/>
      <c r="EF451"/>
      <c r="EG451"/>
      <c r="EH451"/>
      <c r="EI451"/>
      <c r="EJ451"/>
      <c r="EK451"/>
      <c r="EL451"/>
      <c r="EM451"/>
      <c r="EN451"/>
      <c r="EO451"/>
      <c r="EP451"/>
      <c r="EQ451"/>
      <c r="ER451"/>
      <c r="ES451"/>
      <c r="ET451"/>
      <c r="EU451"/>
      <c r="EV451"/>
      <c r="EW451"/>
      <c r="EX451"/>
      <c r="EY451"/>
      <c r="EZ451"/>
      <c r="FA451"/>
      <c r="FB451"/>
      <c r="FC451"/>
      <c r="FD451"/>
      <c r="FE451"/>
      <c r="FF451"/>
      <c r="FG451"/>
      <c r="FH451"/>
      <c r="FI451"/>
      <c r="FJ451"/>
      <c r="FK451"/>
      <c r="FL451"/>
      <c r="FM451"/>
      <c r="FN451"/>
      <c r="FO451"/>
      <c r="FP451"/>
      <c r="FQ451"/>
      <c r="FR451"/>
      <c r="FS451"/>
      <c r="FT451"/>
      <c r="FU451"/>
      <c r="FV451"/>
      <c r="FW451"/>
      <c r="FX451"/>
      <c r="FY451"/>
      <c r="FZ451"/>
      <c r="GA451"/>
      <c r="GB451"/>
      <c r="GC451"/>
      <c r="GD451"/>
      <c r="GE451"/>
      <c r="GF451"/>
      <c r="GG451"/>
      <c r="GH451"/>
      <c r="GI451"/>
      <c r="GJ451"/>
      <c r="GK451"/>
      <c r="GL451"/>
      <c r="GM451"/>
      <c r="GN451"/>
      <c r="GO451"/>
      <c r="GP451"/>
      <c r="GQ451"/>
      <c r="GR451"/>
      <c r="GS451"/>
      <c r="GT451"/>
      <c r="GU451"/>
      <c r="GV451"/>
      <c r="GW451"/>
      <c r="GX451"/>
      <c r="GY451"/>
      <c r="GZ451"/>
      <c r="HA451"/>
      <c r="HB451"/>
      <c r="HC451"/>
      <c r="HD451"/>
      <c r="HE451"/>
      <c r="HF451"/>
      <c r="HG451"/>
      <c r="HH451"/>
      <c r="HI451"/>
      <c r="HJ451"/>
      <c r="HK451"/>
      <c r="HL451"/>
      <c r="HM451"/>
      <c r="HN451"/>
      <c r="HO451"/>
      <c r="HP451"/>
      <c r="HQ451"/>
      <c r="HR451"/>
      <c r="HS451"/>
      <c r="HT451"/>
      <c r="HU451"/>
      <c r="HV451"/>
      <c r="HW451"/>
      <c r="HX451"/>
      <c r="HY451"/>
      <c r="HZ451"/>
      <c r="IA451"/>
      <c r="IB451"/>
      <c r="IC451"/>
      <c r="ID451"/>
      <c r="IE451"/>
      <c r="IF451"/>
      <c r="IG451"/>
      <c r="IH451"/>
      <c r="II451"/>
      <c r="IJ451"/>
      <c r="IK451"/>
      <c r="IL451"/>
      <c r="IM451"/>
      <c r="IN451"/>
      <c r="IO451"/>
      <c r="IP451"/>
      <c r="IQ451"/>
      <c r="IR451"/>
      <c r="IS451"/>
      <c r="IT451"/>
      <c r="IU451"/>
      <c r="IV451"/>
    </row>
    <row r="452" spans="1:256" s="5" customFormat="1" ht="12.75" customHeight="1" outlineLevel="2">
      <c r="A452" s="9"/>
      <c r="B452" s="9"/>
      <c r="C452" s="26"/>
      <c r="D452" s="682"/>
      <c r="E452" s="86">
        <v>1</v>
      </c>
      <c r="F452" s="27"/>
      <c r="G452" s="207"/>
      <c r="H452" s="68">
        <v>0</v>
      </c>
      <c r="I452" s="68">
        <v>0</v>
      </c>
      <c r="J452" s="68">
        <v>0</v>
      </c>
      <c r="K452" s="68">
        <v>0</v>
      </c>
      <c r="L452" s="68">
        <v>0</v>
      </c>
      <c r="M452" s="68">
        <v>0</v>
      </c>
      <c r="N452" s="68">
        <v>0</v>
      </c>
      <c r="O452" s="68">
        <v>0</v>
      </c>
      <c r="P452" s="68">
        <v>0</v>
      </c>
      <c r="Q452" s="68">
        <v>0</v>
      </c>
      <c r="R452" s="68"/>
      <c r="S452" s="103"/>
      <c r="T452" s="103"/>
      <c r="U452" s="103"/>
      <c r="V452" s="103"/>
      <c r="W452" s="103"/>
      <c r="X452" s="103"/>
      <c r="Y452" s="103"/>
      <c r="Z452" s="103"/>
      <c r="AA452" s="216"/>
      <c r="AB452" s="216"/>
      <c r="AC452" s="216"/>
      <c r="AD452" s="216"/>
      <c r="AE452" s="216"/>
      <c r="AF452" s="216"/>
      <c r="AG452" s="216"/>
      <c r="AH452" s="216"/>
      <c r="AI452" s="216"/>
      <c r="AJ452" s="216"/>
      <c r="AK452" s="216"/>
      <c r="AL452" s="216"/>
      <c r="AM452" s="216"/>
      <c r="AN452" s="216"/>
      <c r="AO452" s="216"/>
      <c r="AP452" s="216"/>
      <c r="AQ452" s="216"/>
      <c r="AR452" s="216"/>
      <c r="AS452" s="216"/>
      <c r="AT452" s="216"/>
      <c r="AU452" s="216"/>
      <c r="AV452" s="216"/>
      <c r="AW452" s="216"/>
      <c r="AX452" s="216"/>
      <c r="AY452" s="216"/>
      <c r="AZ452" s="216"/>
      <c r="BA452" s="216"/>
      <c r="BB452" s="216"/>
      <c r="BC452" s="216"/>
      <c r="BD452" s="216"/>
      <c r="BE452" s="216"/>
      <c r="BF452" s="216"/>
      <c r="BG452" s="216"/>
      <c r="BH452" s="216"/>
      <c r="BI452" s="216"/>
      <c r="BJ452" s="187"/>
      <c r="BK452" s="187"/>
      <c r="BL452" s="187"/>
      <c r="BM452" s="187"/>
      <c r="BN452" s="187"/>
      <c r="BO452" s="187"/>
      <c r="BP452"/>
      <c r="BQ452"/>
      <c r="BR452"/>
      <c r="BS452"/>
      <c r="BT452"/>
      <c r="BU452"/>
      <c r="BV452"/>
      <c r="BW452"/>
      <c r="BX452"/>
      <c r="BY452"/>
      <c r="BZ452"/>
      <c r="CA452"/>
      <c r="CB452"/>
      <c r="CC452"/>
      <c r="CD452"/>
      <c r="CE452"/>
      <c r="CF452"/>
      <c r="CG452"/>
      <c r="CH452"/>
      <c r="CI452"/>
      <c r="CJ452"/>
      <c r="CK452"/>
      <c r="CL452"/>
      <c r="CM452"/>
      <c r="CN452"/>
      <c r="CO452"/>
      <c r="CP452"/>
      <c r="CQ452"/>
      <c r="CR452"/>
      <c r="CS452"/>
      <c r="CT452"/>
      <c r="CU452"/>
      <c r="CV452"/>
      <c r="CW452"/>
      <c r="CX452"/>
      <c r="CY452"/>
      <c r="CZ452"/>
      <c r="DA452"/>
      <c r="DB452"/>
      <c r="DC452"/>
      <c r="DD452"/>
      <c r="DE452"/>
      <c r="DF452"/>
      <c r="DG452"/>
      <c r="DH452"/>
      <c r="DI452"/>
      <c r="DJ452"/>
      <c r="DK452"/>
      <c r="DL452"/>
      <c r="DM452"/>
      <c r="DN452"/>
      <c r="DO452"/>
      <c r="DP452"/>
      <c r="DQ452"/>
      <c r="DR452"/>
      <c r="DS452"/>
      <c r="DT452"/>
      <c r="DU452"/>
      <c r="DV452"/>
      <c r="DW452"/>
      <c r="DX452"/>
      <c r="DY452"/>
      <c r="DZ452"/>
      <c r="EA452"/>
      <c r="EB452"/>
      <c r="EC452"/>
      <c r="ED452"/>
      <c r="EE452"/>
      <c r="EF452"/>
      <c r="EG452"/>
      <c r="EH452"/>
      <c r="EI452"/>
      <c r="EJ452"/>
      <c r="EK452"/>
      <c r="EL452"/>
      <c r="EM452"/>
      <c r="EN452"/>
      <c r="EO452"/>
      <c r="EP452"/>
      <c r="EQ452"/>
      <c r="ER452"/>
      <c r="ES452"/>
      <c r="ET452"/>
      <c r="EU452"/>
      <c r="EV452"/>
      <c r="EW452"/>
      <c r="EX452"/>
      <c r="EY452"/>
      <c r="EZ452"/>
      <c r="FA452"/>
      <c r="FB452"/>
      <c r="FC452"/>
      <c r="FD452"/>
      <c r="FE452"/>
      <c r="FF452"/>
      <c r="FG452"/>
      <c r="FH452"/>
      <c r="FI452"/>
      <c r="FJ452"/>
      <c r="FK452"/>
      <c r="FL452"/>
      <c r="FM452"/>
      <c r="FN452"/>
      <c r="FO452"/>
      <c r="FP452"/>
      <c r="FQ452"/>
      <c r="FR452"/>
      <c r="FS452"/>
      <c r="FT452"/>
      <c r="FU452"/>
      <c r="FV452"/>
      <c r="FW452"/>
      <c r="FX452"/>
      <c r="FY452"/>
      <c r="FZ452"/>
      <c r="GA452"/>
      <c r="GB452"/>
      <c r="GC452"/>
      <c r="GD452"/>
      <c r="GE452"/>
      <c r="GF452"/>
      <c r="GG452"/>
      <c r="GH452"/>
      <c r="GI452"/>
      <c r="GJ452"/>
      <c r="GK452"/>
      <c r="GL452"/>
      <c r="GM452"/>
      <c r="GN452"/>
      <c r="GO452"/>
      <c r="GP452"/>
      <c r="GQ452"/>
      <c r="GR452"/>
      <c r="GS452"/>
      <c r="GT452"/>
      <c r="GU452"/>
      <c r="GV452"/>
      <c r="GW452"/>
      <c r="GX452"/>
      <c r="GY452"/>
      <c r="GZ452"/>
      <c r="HA452"/>
      <c r="HB452"/>
      <c r="HC452"/>
      <c r="HD452"/>
      <c r="HE452"/>
      <c r="HF452"/>
      <c r="HG452"/>
      <c r="HH452"/>
      <c r="HI452"/>
      <c r="HJ452"/>
      <c r="HK452"/>
      <c r="HL452"/>
      <c r="HM452"/>
      <c r="HN452"/>
      <c r="HO452"/>
      <c r="HP452"/>
      <c r="HQ452"/>
      <c r="HR452"/>
      <c r="HS452"/>
      <c r="HT452"/>
      <c r="HU452"/>
      <c r="HV452"/>
      <c r="HW452"/>
      <c r="HX452"/>
      <c r="HY452"/>
      <c r="HZ452"/>
      <c r="IA452"/>
      <c r="IB452"/>
      <c r="IC452"/>
      <c r="ID452"/>
      <c r="IE452"/>
      <c r="IF452"/>
      <c r="IG452"/>
      <c r="IH452"/>
      <c r="II452"/>
      <c r="IJ452"/>
      <c r="IK452"/>
      <c r="IL452"/>
      <c r="IM452"/>
      <c r="IN452"/>
      <c r="IO452"/>
      <c r="IP452"/>
      <c r="IQ452"/>
      <c r="IR452"/>
      <c r="IS452"/>
      <c r="IT452"/>
      <c r="IU452"/>
      <c r="IV452"/>
    </row>
    <row r="453" spans="1:256" s="5" customFormat="1" ht="12.75" customHeight="1" outlineLevel="2">
      <c r="A453" s="9"/>
      <c r="B453" s="9"/>
      <c r="C453" s="26"/>
      <c r="D453" s="682"/>
      <c r="E453" s="86">
        <v>2</v>
      </c>
      <c r="F453" s="27"/>
      <c r="G453" s="208"/>
      <c r="H453" s="149"/>
      <c r="I453" s="68">
        <v>0</v>
      </c>
      <c r="J453" s="68">
        <v>0</v>
      </c>
      <c r="K453" s="68">
        <v>0</v>
      </c>
      <c r="L453" s="68">
        <v>0</v>
      </c>
      <c r="M453" s="68">
        <v>0</v>
      </c>
      <c r="N453" s="68">
        <v>0</v>
      </c>
      <c r="O453" s="68">
        <v>0</v>
      </c>
      <c r="P453" s="68">
        <v>0</v>
      </c>
      <c r="Q453" s="68">
        <v>0</v>
      </c>
      <c r="R453" s="68"/>
      <c r="S453" s="103"/>
      <c r="T453" s="103"/>
      <c r="U453" s="103"/>
      <c r="V453" s="103"/>
      <c r="W453" s="103"/>
      <c r="X453" s="103"/>
      <c r="Y453" s="103"/>
      <c r="Z453" s="103"/>
      <c r="AA453" s="216"/>
      <c r="AB453" s="216"/>
      <c r="AC453" s="216"/>
      <c r="AD453" s="216"/>
      <c r="AE453" s="216"/>
      <c r="AF453" s="216"/>
      <c r="AG453" s="216"/>
      <c r="AH453" s="216"/>
      <c r="AI453" s="216"/>
      <c r="AJ453" s="216"/>
      <c r="AK453" s="216"/>
      <c r="AL453" s="216"/>
      <c r="AM453" s="216"/>
      <c r="AN453" s="216"/>
      <c r="AO453" s="216"/>
      <c r="AP453" s="216"/>
      <c r="AQ453" s="216"/>
      <c r="AR453" s="216"/>
      <c r="AS453" s="216"/>
      <c r="AT453" s="216"/>
      <c r="AU453" s="216"/>
      <c r="AV453" s="216"/>
      <c r="AW453" s="216"/>
      <c r="AX453" s="216"/>
      <c r="AY453" s="216"/>
      <c r="AZ453" s="216"/>
      <c r="BA453" s="216"/>
      <c r="BB453" s="216"/>
      <c r="BC453" s="216"/>
      <c r="BD453" s="216"/>
      <c r="BE453" s="216"/>
      <c r="BF453" s="216"/>
      <c r="BG453" s="216"/>
      <c r="BH453" s="216"/>
      <c r="BI453" s="216"/>
      <c r="BJ453" s="187"/>
      <c r="BK453" s="187"/>
      <c r="BL453" s="187"/>
      <c r="BM453" s="187"/>
      <c r="BN453" s="187"/>
      <c r="BO453" s="187"/>
      <c r="BP453"/>
      <c r="BQ453"/>
      <c r="BR453"/>
      <c r="BS453"/>
      <c r="BT453"/>
      <c r="BU453"/>
      <c r="BV453"/>
      <c r="BW453"/>
      <c r="BX453"/>
      <c r="BY453"/>
      <c r="BZ453"/>
      <c r="CA453"/>
      <c r="CB453"/>
      <c r="CC453"/>
      <c r="CD453"/>
      <c r="CE453"/>
      <c r="CF453"/>
      <c r="CG453"/>
      <c r="CH453"/>
      <c r="CI453"/>
      <c r="CJ453"/>
      <c r="CK453"/>
      <c r="CL453"/>
      <c r="CM453"/>
      <c r="CN453"/>
      <c r="CO453"/>
      <c r="CP453"/>
      <c r="CQ453"/>
      <c r="CR453"/>
      <c r="CS453"/>
      <c r="CT453"/>
      <c r="CU453"/>
      <c r="CV453"/>
      <c r="CW453"/>
      <c r="CX453"/>
      <c r="CY453"/>
      <c r="CZ453"/>
      <c r="DA453"/>
      <c r="DB453"/>
      <c r="DC453"/>
      <c r="DD453"/>
      <c r="DE453"/>
      <c r="DF453"/>
      <c r="DG453"/>
      <c r="DH453"/>
      <c r="DI453"/>
      <c r="DJ453"/>
      <c r="DK453"/>
      <c r="DL453"/>
      <c r="DM453"/>
      <c r="DN453"/>
      <c r="DO453"/>
      <c r="DP453"/>
      <c r="DQ453"/>
      <c r="DR453"/>
      <c r="DS453"/>
      <c r="DT453"/>
      <c r="DU453"/>
      <c r="DV453"/>
      <c r="DW453"/>
      <c r="DX453"/>
      <c r="DY453"/>
      <c r="DZ453"/>
      <c r="EA453"/>
      <c r="EB453"/>
      <c r="EC453"/>
      <c r="ED453"/>
      <c r="EE453"/>
      <c r="EF453"/>
      <c r="EG453"/>
      <c r="EH453"/>
      <c r="EI453"/>
      <c r="EJ453"/>
      <c r="EK453"/>
      <c r="EL453"/>
      <c r="EM453"/>
      <c r="EN453"/>
      <c r="EO453"/>
      <c r="EP453"/>
      <c r="EQ453"/>
      <c r="ER453"/>
      <c r="ES453"/>
      <c r="ET453"/>
      <c r="EU453"/>
      <c r="EV453"/>
      <c r="EW453"/>
      <c r="EX453"/>
      <c r="EY453"/>
      <c r="EZ453"/>
      <c r="FA453"/>
      <c r="FB453"/>
      <c r="FC453"/>
      <c r="FD453"/>
      <c r="FE453"/>
      <c r="FF453"/>
      <c r="FG453"/>
      <c r="FH453"/>
      <c r="FI453"/>
      <c r="FJ453"/>
      <c r="FK453"/>
      <c r="FL453"/>
      <c r="FM453"/>
      <c r="FN453"/>
      <c r="FO453"/>
      <c r="FP453"/>
      <c r="FQ453"/>
      <c r="FR453"/>
      <c r="FS453"/>
      <c r="FT453"/>
      <c r="FU453"/>
      <c r="FV453"/>
      <c r="FW453"/>
      <c r="FX453"/>
      <c r="FY453"/>
      <c r="FZ453"/>
      <c r="GA453"/>
      <c r="GB453"/>
      <c r="GC453"/>
      <c r="GD453"/>
      <c r="GE453"/>
      <c r="GF453"/>
      <c r="GG453"/>
      <c r="GH453"/>
      <c r="GI453"/>
      <c r="GJ453"/>
      <c r="GK453"/>
      <c r="GL453"/>
      <c r="GM453"/>
      <c r="GN453"/>
      <c r="GO453"/>
      <c r="GP453"/>
      <c r="GQ453"/>
      <c r="GR453"/>
      <c r="GS453"/>
      <c r="GT453"/>
      <c r="GU453"/>
      <c r="GV453"/>
      <c r="GW453"/>
      <c r="GX453"/>
      <c r="GY453"/>
      <c r="GZ453"/>
      <c r="HA453"/>
      <c r="HB453"/>
      <c r="HC453"/>
      <c r="HD453"/>
      <c r="HE453"/>
      <c r="HF453"/>
      <c r="HG453"/>
      <c r="HH453"/>
      <c r="HI453"/>
      <c r="HJ453"/>
      <c r="HK453"/>
      <c r="HL453"/>
      <c r="HM453"/>
      <c r="HN453"/>
      <c r="HO453"/>
      <c r="HP453"/>
      <c r="HQ453"/>
      <c r="HR453"/>
      <c r="HS453"/>
      <c r="HT453"/>
      <c r="HU453"/>
      <c r="HV453"/>
      <c r="HW453"/>
      <c r="HX453"/>
      <c r="HY453"/>
      <c r="HZ453"/>
      <c r="IA453"/>
      <c r="IB453"/>
      <c r="IC453"/>
      <c r="ID453"/>
      <c r="IE453"/>
      <c r="IF453"/>
      <c r="IG453"/>
      <c r="IH453"/>
      <c r="II453"/>
      <c r="IJ453"/>
      <c r="IK453"/>
      <c r="IL453"/>
      <c r="IM453"/>
      <c r="IN453"/>
      <c r="IO453"/>
      <c r="IP453"/>
      <c r="IQ453"/>
      <c r="IR453"/>
      <c r="IS453"/>
      <c r="IT453"/>
      <c r="IU453"/>
      <c r="IV453"/>
    </row>
    <row r="454" spans="1:256" s="5" customFormat="1" ht="12.75" customHeight="1" outlineLevel="2">
      <c r="A454" s="9"/>
      <c r="B454" s="9"/>
      <c r="C454" s="26"/>
      <c r="D454" s="682"/>
      <c r="E454" s="86">
        <v>3</v>
      </c>
      <c r="F454" s="27"/>
      <c r="G454" s="208"/>
      <c r="H454" s="150"/>
      <c r="I454" s="149"/>
      <c r="J454" s="68">
        <v>0</v>
      </c>
      <c r="K454" s="68">
        <v>0</v>
      </c>
      <c r="L454" s="68">
        <v>0</v>
      </c>
      <c r="M454" s="68">
        <v>0</v>
      </c>
      <c r="N454" s="68">
        <v>0</v>
      </c>
      <c r="O454" s="68">
        <v>0</v>
      </c>
      <c r="P454" s="68">
        <v>0</v>
      </c>
      <c r="Q454" s="68">
        <v>0</v>
      </c>
      <c r="R454" s="68"/>
      <c r="S454" s="103"/>
      <c r="T454" s="103"/>
      <c r="U454" s="103"/>
      <c r="V454" s="103"/>
      <c r="W454" s="103"/>
      <c r="X454" s="103"/>
      <c r="Y454" s="103"/>
      <c r="Z454" s="103"/>
      <c r="AA454" s="216"/>
      <c r="AB454" s="216"/>
      <c r="AC454" s="216"/>
      <c r="AD454" s="216"/>
      <c r="AE454" s="216"/>
      <c r="AF454" s="216"/>
      <c r="AG454" s="216"/>
      <c r="AH454" s="216"/>
      <c r="AI454" s="216"/>
      <c r="AJ454" s="216"/>
      <c r="AK454" s="216"/>
      <c r="AL454" s="216"/>
      <c r="AM454" s="216"/>
      <c r="AN454" s="216"/>
      <c r="AO454" s="216"/>
      <c r="AP454" s="216"/>
      <c r="AQ454" s="216"/>
      <c r="AR454" s="216"/>
      <c r="AS454" s="216"/>
      <c r="AT454" s="216"/>
      <c r="AU454" s="216"/>
      <c r="AV454" s="216"/>
      <c r="AW454" s="216"/>
      <c r="AX454" s="216"/>
      <c r="AY454" s="216"/>
      <c r="AZ454" s="216"/>
      <c r="BA454" s="216"/>
      <c r="BB454" s="216"/>
      <c r="BC454" s="216"/>
      <c r="BD454" s="216"/>
      <c r="BE454" s="216"/>
      <c r="BF454" s="216"/>
      <c r="BG454" s="216"/>
      <c r="BH454" s="216"/>
      <c r="BI454" s="216"/>
      <c r="BJ454" s="218"/>
      <c r="BK454" s="187"/>
      <c r="BL454" s="187"/>
      <c r="BM454" s="187"/>
      <c r="BN454" s="187"/>
      <c r="BO454" s="187"/>
      <c r="BP454"/>
      <c r="BQ454"/>
      <c r="BR454"/>
      <c r="BS454"/>
      <c r="BT454"/>
      <c r="BU454"/>
      <c r="BV454"/>
      <c r="BW454"/>
      <c r="BX454"/>
      <c r="BY454"/>
      <c r="BZ454"/>
      <c r="CA454"/>
      <c r="CB454"/>
      <c r="CC454"/>
      <c r="CD454"/>
      <c r="CE454"/>
      <c r="CF454"/>
      <c r="CG454"/>
      <c r="CH454"/>
      <c r="CI454"/>
      <c r="CJ454"/>
      <c r="CK454"/>
      <c r="CL454"/>
      <c r="CM454"/>
      <c r="CN454"/>
      <c r="CO454"/>
      <c r="CP454"/>
      <c r="CQ454"/>
      <c r="CR454"/>
      <c r="CS454"/>
      <c r="CT454"/>
      <c r="CU454"/>
      <c r="CV454"/>
      <c r="CW454"/>
      <c r="CX454"/>
      <c r="CY454"/>
      <c r="CZ454"/>
      <c r="DA454"/>
      <c r="DB454"/>
      <c r="DC454"/>
      <c r="DD454"/>
      <c r="DE454"/>
      <c r="DF454"/>
      <c r="DG454"/>
      <c r="DH454"/>
      <c r="DI454"/>
      <c r="DJ454"/>
      <c r="DK454"/>
      <c r="DL454"/>
      <c r="DM454"/>
      <c r="DN454"/>
      <c r="DO454"/>
      <c r="DP454"/>
      <c r="DQ454"/>
      <c r="DR454"/>
      <c r="DS454"/>
      <c r="DT454"/>
      <c r="DU454"/>
      <c r="DV454"/>
      <c r="DW454"/>
      <c r="DX454"/>
      <c r="DY454"/>
      <c r="DZ454"/>
      <c r="EA454"/>
      <c r="EB454"/>
      <c r="EC454"/>
      <c r="ED454"/>
      <c r="EE454"/>
      <c r="EF454"/>
      <c r="EG454"/>
      <c r="EH454"/>
      <c r="EI454"/>
      <c r="EJ454"/>
      <c r="EK454"/>
      <c r="EL454"/>
      <c r="EM454"/>
      <c r="EN454"/>
      <c r="EO454"/>
      <c r="EP454"/>
      <c r="EQ454"/>
      <c r="ER454"/>
      <c r="ES454"/>
      <c r="ET454"/>
      <c r="EU454"/>
      <c r="EV454"/>
      <c r="EW454"/>
      <c r="EX454"/>
      <c r="EY454"/>
      <c r="EZ454"/>
      <c r="FA454"/>
      <c r="FB454"/>
      <c r="FC454"/>
      <c r="FD454"/>
      <c r="FE454"/>
      <c r="FF454"/>
      <c r="FG454"/>
      <c r="FH454"/>
      <c r="FI454"/>
      <c r="FJ454"/>
      <c r="FK454"/>
      <c r="FL454"/>
      <c r="FM454"/>
      <c r="FN454"/>
      <c r="FO454"/>
      <c r="FP454"/>
      <c r="FQ454"/>
      <c r="FR454"/>
      <c r="FS454"/>
      <c r="FT454"/>
      <c r="FU454"/>
      <c r="FV454"/>
      <c r="FW454"/>
      <c r="FX454"/>
      <c r="FY454"/>
      <c r="FZ454"/>
      <c r="GA454"/>
      <c r="GB454"/>
      <c r="GC454"/>
      <c r="GD454"/>
      <c r="GE454"/>
      <c r="GF454"/>
      <c r="GG454"/>
      <c r="GH454"/>
      <c r="GI454"/>
      <c r="GJ454"/>
      <c r="GK454"/>
      <c r="GL454"/>
      <c r="GM454"/>
      <c r="GN454"/>
      <c r="GO454"/>
      <c r="GP454"/>
      <c r="GQ454"/>
      <c r="GR454"/>
      <c r="GS454"/>
      <c r="GT454"/>
      <c r="GU454"/>
      <c r="GV454"/>
      <c r="GW454"/>
      <c r="GX454"/>
      <c r="GY454"/>
      <c r="GZ454"/>
      <c r="HA454"/>
      <c r="HB454"/>
      <c r="HC454"/>
      <c r="HD454"/>
      <c r="HE454"/>
      <c r="HF454"/>
      <c r="HG454"/>
      <c r="HH454"/>
      <c r="HI454"/>
      <c r="HJ454"/>
      <c r="HK454"/>
      <c r="HL454"/>
      <c r="HM454"/>
      <c r="HN454"/>
      <c r="HO454"/>
      <c r="HP454"/>
      <c r="HQ454"/>
      <c r="HR454"/>
      <c r="HS454"/>
      <c r="HT454"/>
      <c r="HU454"/>
      <c r="HV454"/>
      <c r="HW454"/>
      <c r="HX454"/>
      <c r="HY454"/>
      <c r="HZ454"/>
      <c r="IA454"/>
      <c r="IB454"/>
      <c r="IC454"/>
      <c r="ID454"/>
      <c r="IE454"/>
      <c r="IF454"/>
      <c r="IG454"/>
      <c r="IH454"/>
      <c r="II454"/>
      <c r="IJ454"/>
      <c r="IK454"/>
      <c r="IL454"/>
      <c r="IM454"/>
      <c r="IN454"/>
      <c r="IO454"/>
      <c r="IP454"/>
      <c r="IQ454"/>
      <c r="IR454"/>
      <c r="IS454"/>
      <c r="IT454"/>
      <c r="IU454"/>
      <c r="IV454"/>
    </row>
    <row r="455" spans="1:256" s="5" customFormat="1" ht="12.75" customHeight="1" outlineLevel="2">
      <c r="A455" s="9"/>
      <c r="B455" s="9"/>
      <c r="C455" s="26"/>
      <c r="D455" s="682"/>
      <c r="E455" s="86">
        <v>4</v>
      </c>
      <c r="F455" s="27"/>
      <c r="G455" s="208"/>
      <c r="H455" s="150"/>
      <c r="I455" s="150"/>
      <c r="J455" s="149"/>
      <c r="K455" s="68">
        <v>0</v>
      </c>
      <c r="L455" s="68">
        <v>0</v>
      </c>
      <c r="M455" s="68">
        <v>0</v>
      </c>
      <c r="N455" s="68">
        <v>0</v>
      </c>
      <c r="O455" s="68">
        <v>0</v>
      </c>
      <c r="P455" s="68">
        <v>0</v>
      </c>
      <c r="Q455" s="68">
        <v>0</v>
      </c>
      <c r="R455" s="68"/>
      <c r="S455" s="103"/>
      <c r="T455" s="103"/>
      <c r="U455" s="103"/>
      <c r="V455" s="103"/>
      <c r="W455" s="103"/>
      <c r="X455" s="103"/>
      <c r="Y455" s="103"/>
      <c r="Z455" s="103"/>
      <c r="AA455" s="216"/>
      <c r="AB455" s="216"/>
      <c r="AC455" s="216"/>
      <c r="AD455" s="216"/>
      <c r="AE455" s="216"/>
      <c r="AF455" s="216"/>
      <c r="AG455" s="216"/>
      <c r="AH455" s="216"/>
      <c r="AI455" s="216"/>
      <c r="AJ455" s="216"/>
      <c r="AK455" s="216"/>
      <c r="AL455" s="216"/>
      <c r="AM455" s="216"/>
      <c r="AN455" s="216"/>
      <c r="AO455" s="216"/>
      <c r="AP455" s="216"/>
      <c r="AQ455" s="216"/>
      <c r="AR455" s="216"/>
      <c r="AS455" s="216"/>
      <c r="AT455" s="216"/>
      <c r="AU455" s="216"/>
      <c r="AV455" s="216"/>
      <c r="AW455" s="216"/>
      <c r="AX455" s="216"/>
      <c r="AY455" s="216"/>
      <c r="AZ455" s="216"/>
      <c r="BA455" s="216"/>
      <c r="BB455" s="216"/>
      <c r="BC455" s="216"/>
      <c r="BD455" s="216"/>
      <c r="BE455" s="216"/>
      <c r="BF455" s="216"/>
      <c r="BG455" s="216"/>
      <c r="BH455" s="216"/>
      <c r="BI455" s="216"/>
      <c r="BJ455" s="187"/>
      <c r="BK455" s="187"/>
      <c r="BL455" s="187"/>
      <c r="BM455" s="187"/>
      <c r="BN455" s="187"/>
      <c r="BO455" s="187"/>
      <c r="BP455"/>
      <c r="BQ455"/>
      <c r="BR455"/>
      <c r="BS455"/>
      <c r="BT455"/>
      <c r="BU455"/>
      <c r="BV455"/>
      <c r="BW455"/>
      <c r="BX455"/>
      <c r="BY455"/>
      <c r="BZ455"/>
      <c r="CA455"/>
      <c r="CB455"/>
      <c r="CC455"/>
      <c r="CD455"/>
      <c r="CE455"/>
      <c r="CF455"/>
      <c r="CG455"/>
      <c r="CH455"/>
      <c r="CI455"/>
      <c r="CJ455"/>
      <c r="CK455"/>
      <c r="CL455"/>
      <c r="CM455"/>
      <c r="CN455"/>
      <c r="CO455"/>
      <c r="CP455"/>
      <c r="CQ455"/>
      <c r="CR455"/>
      <c r="CS455"/>
      <c r="CT455"/>
      <c r="CU455"/>
      <c r="CV455"/>
      <c r="CW455"/>
      <c r="CX455"/>
      <c r="CY455"/>
      <c r="CZ455"/>
      <c r="DA455"/>
      <c r="DB455"/>
      <c r="DC455"/>
      <c r="DD455"/>
      <c r="DE455"/>
      <c r="DF455"/>
      <c r="DG455"/>
      <c r="DH455"/>
      <c r="DI455"/>
      <c r="DJ455"/>
      <c r="DK455"/>
      <c r="DL455"/>
      <c r="DM455"/>
      <c r="DN455"/>
      <c r="DO455"/>
      <c r="DP455"/>
      <c r="DQ455"/>
      <c r="DR455"/>
      <c r="DS455"/>
      <c r="DT455"/>
      <c r="DU455"/>
      <c r="DV455"/>
      <c r="DW455"/>
      <c r="DX455"/>
      <c r="DY455"/>
      <c r="DZ455"/>
      <c r="EA455"/>
      <c r="EB455"/>
      <c r="EC455"/>
      <c r="ED455"/>
      <c r="EE455"/>
      <c r="EF455"/>
      <c r="EG455"/>
      <c r="EH455"/>
      <c r="EI455"/>
      <c r="EJ455"/>
      <c r="EK455"/>
      <c r="EL455"/>
      <c r="EM455"/>
      <c r="EN455"/>
      <c r="EO455"/>
      <c r="EP455"/>
      <c r="EQ455"/>
      <c r="ER455"/>
      <c r="ES455"/>
      <c r="ET455"/>
      <c r="EU455"/>
      <c r="EV455"/>
      <c r="EW455"/>
      <c r="EX455"/>
      <c r="EY455"/>
      <c r="EZ455"/>
      <c r="FA455"/>
      <c r="FB455"/>
      <c r="FC455"/>
      <c r="FD455"/>
      <c r="FE455"/>
      <c r="FF455"/>
      <c r="FG455"/>
      <c r="FH455"/>
      <c r="FI455"/>
      <c r="FJ455"/>
      <c r="FK455"/>
      <c r="FL455"/>
      <c r="FM455"/>
      <c r="FN455"/>
      <c r="FO455"/>
      <c r="FP455"/>
      <c r="FQ455"/>
      <c r="FR455"/>
      <c r="FS455"/>
      <c r="FT455"/>
      <c r="FU455"/>
      <c r="FV455"/>
      <c r="FW455"/>
      <c r="FX455"/>
      <c r="FY455"/>
      <c r="FZ455"/>
      <c r="GA455"/>
      <c r="GB455"/>
      <c r="GC455"/>
      <c r="GD455"/>
      <c r="GE455"/>
      <c r="GF455"/>
      <c r="GG455"/>
      <c r="GH455"/>
      <c r="GI455"/>
      <c r="GJ455"/>
      <c r="GK455"/>
      <c r="GL455"/>
      <c r="GM455"/>
      <c r="GN455"/>
      <c r="GO455"/>
      <c r="GP455"/>
      <c r="GQ455"/>
      <c r="GR455"/>
      <c r="GS455"/>
      <c r="GT455"/>
      <c r="GU455"/>
      <c r="GV455"/>
      <c r="GW455"/>
      <c r="GX455"/>
      <c r="GY455"/>
      <c r="GZ455"/>
      <c r="HA455"/>
      <c r="HB455"/>
      <c r="HC455"/>
      <c r="HD455"/>
      <c r="HE455"/>
      <c r="HF455"/>
      <c r="HG455"/>
      <c r="HH455"/>
      <c r="HI455"/>
      <c r="HJ455"/>
      <c r="HK455"/>
      <c r="HL455"/>
      <c r="HM455"/>
      <c r="HN455"/>
      <c r="HO455"/>
      <c r="HP455"/>
      <c r="HQ455"/>
      <c r="HR455"/>
      <c r="HS455"/>
      <c r="HT455"/>
      <c r="HU455"/>
      <c r="HV455"/>
      <c r="HW455"/>
      <c r="HX455"/>
      <c r="HY455"/>
      <c r="HZ455"/>
      <c r="IA455"/>
      <c r="IB455"/>
      <c r="IC455"/>
      <c r="ID455"/>
      <c r="IE455"/>
      <c r="IF455"/>
      <c r="IG455"/>
      <c r="IH455"/>
      <c r="II455"/>
      <c r="IJ455"/>
      <c r="IK455"/>
      <c r="IL455"/>
      <c r="IM455"/>
      <c r="IN455"/>
      <c r="IO455"/>
      <c r="IP455"/>
      <c r="IQ455"/>
      <c r="IR455"/>
      <c r="IS455"/>
      <c r="IT455"/>
      <c r="IU455"/>
      <c r="IV455"/>
    </row>
    <row r="456" spans="1:256" s="5" customFormat="1" ht="12.75" customHeight="1" outlineLevel="2">
      <c r="A456" s="9"/>
      <c r="B456" s="9"/>
      <c r="C456" s="26"/>
      <c r="D456" s="682"/>
      <c r="E456" s="86">
        <v>5</v>
      </c>
      <c r="F456" s="27"/>
      <c r="G456" s="208"/>
      <c r="H456" s="150"/>
      <c r="I456" s="150"/>
      <c r="J456" s="150"/>
      <c r="K456" s="149"/>
      <c r="L456" s="68">
        <v>0</v>
      </c>
      <c r="M456" s="68">
        <v>0</v>
      </c>
      <c r="N456" s="68">
        <v>0</v>
      </c>
      <c r="O456" s="68">
        <v>0</v>
      </c>
      <c r="P456" s="68">
        <v>0</v>
      </c>
      <c r="Q456" s="68">
        <v>0</v>
      </c>
      <c r="R456" s="68"/>
      <c r="S456" s="103"/>
      <c r="T456" s="103"/>
      <c r="U456" s="103"/>
      <c r="V456" s="103"/>
      <c r="W456" s="103"/>
      <c r="X456" s="103"/>
      <c r="Y456" s="103"/>
      <c r="Z456" s="103"/>
      <c r="AA456" s="216"/>
      <c r="AB456" s="216"/>
      <c r="AC456" s="216"/>
      <c r="AD456" s="216"/>
      <c r="AE456" s="216"/>
      <c r="AF456" s="216"/>
      <c r="AG456" s="216"/>
      <c r="AH456" s="216"/>
      <c r="AI456" s="216"/>
      <c r="AJ456" s="216"/>
      <c r="AK456" s="216"/>
      <c r="AL456" s="216"/>
      <c r="AM456" s="216"/>
      <c r="AN456" s="216"/>
      <c r="AO456" s="216"/>
      <c r="AP456" s="216"/>
      <c r="AQ456" s="216"/>
      <c r="AR456" s="216"/>
      <c r="AS456" s="216"/>
      <c r="AT456" s="216"/>
      <c r="AU456" s="216"/>
      <c r="AV456" s="216"/>
      <c r="AW456" s="216"/>
      <c r="AX456" s="216"/>
      <c r="AY456" s="216"/>
      <c r="AZ456" s="216"/>
      <c r="BA456" s="216"/>
      <c r="BB456" s="216"/>
      <c r="BC456" s="216"/>
      <c r="BD456" s="216"/>
      <c r="BE456" s="216"/>
      <c r="BF456" s="216"/>
      <c r="BG456" s="216"/>
      <c r="BH456" s="216"/>
      <c r="BI456" s="216"/>
      <c r="BJ456" s="187"/>
      <c r="BK456" s="187"/>
      <c r="BL456" s="187"/>
      <c r="BM456" s="187"/>
      <c r="BN456" s="187"/>
      <c r="BO456" s="187"/>
      <c r="BP456"/>
      <c r="BQ456"/>
      <c r="BR456"/>
      <c r="BS456"/>
      <c r="BT456"/>
      <c r="BU456"/>
      <c r="BV456"/>
      <c r="BW456"/>
      <c r="BX456"/>
      <c r="BY456"/>
      <c r="BZ456"/>
      <c r="CA456"/>
      <c r="CB456"/>
      <c r="CC456"/>
      <c r="CD456"/>
      <c r="CE456"/>
      <c r="CF456"/>
      <c r="CG456"/>
      <c r="CH456"/>
      <c r="CI456"/>
      <c r="CJ456"/>
      <c r="CK456"/>
      <c r="CL456"/>
      <c r="CM456"/>
      <c r="CN456"/>
      <c r="CO456"/>
      <c r="CP456"/>
      <c r="CQ456"/>
      <c r="CR456"/>
      <c r="CS456"/>
      <c r="CT456"/>
      <c r="CU456"/>
      <c r="CV456"/>
      <c r="CW456"/>
      <c r="CX456"/>
      <c r="CY456"/>
      <c r="CZ456"/>
      <c r="DA456"/>
      <c r="DB456"/>
      <c r="DC456"/>
      <c r="DD456"/>
      <c r="DE456"/>
      <c r="DF456"/>
      <c r="DG456"/>
      <c r="DH456"/>
      <c r="DI456"/>
      <c r="DJ456"/>
      <c r="DK456"/>
      <c r="DL456"/>
      <c r="DM456"/>
      <c r="DN456"/>
      <c r="DO456"/>
      <c r="DP456"/>
      <c r="DQ456"/>
      <c r="DR456"/>
      <c r="DS456"/>
      <c r="DT456"/>
      <c r="DU456"/>
      <c r="DV456"/>
      <c r="DW456"/>
      <c r="DX456"/>
      <c r="DY456"/>
      <c r="DZ456"/>
      <c r="EA456"/>
      <c r="EB456"/>
      <c r="EC456"/>
      <c r="ED456"/>
      <c r="EE456"/>
      <c r="EF456"/>
      <c r="EG456"/>
      <c r="EH456"/>
      <c r="EI456"/>
      <c r="EJ456"/>
      <c r="EK456"/>
      <c r="EL456"/>
      <c r="EM456"/>
      <c r="EN456"/>
      <c r="EO456"/>
      <c r="EP456"/>
      <c r="EQ456"/>
      <c r="ER456"/>
      <c r="ES456"/>
      <c r="ET456"/>
      <c r="EU456"/>
      <c r="EV456"/>
      <c r="EW456"/>
      <c r="EX456"/>
      <c r="EY456"/>
      <c r="EZ456"/>
      <c r="FA456"/>
      <c r="FB456"/>
      <c r="FC456"/>
      <c r="FD456"/>
      <c r="FE456"/>
      <c r="FF456"/>
      <c r="FG456"/>
      <c r="FH456"/>
      <c r="FI456"/>
      <c r="FJ456"/>
      <c r="FK456"/>
      <c r="FL456"/>
      <c r="FM456"/>
      <c r="FN456"/>
      <c r="FO456"/>
      <c r="FP456"/>
      <c r="FQ456"/>
      <c r="FR456"/>
      <c r="FS456"/>
      <c r="FT456"/>
      <c r="FU456"/>
      <c r="FV456"/>
      <c r="FW456"/>
      <c r="FX456"/>
      <c r="FY456"/>
      <c r="FZ456"/>
      <c r="GA456"/>
      <c r="GB456"/>
      <c r="GC456"/>
      <c r="GD456"/>
      <c r="GE456"/>
      <c r="GF456"/>
      <c r="GG456"/>
      <c r="GH456"/>
      <c r="GI456"/>
      <c r="GJ456"/>
      <c r="GK456"/>
      <c r="GL456"/>
      <c r="GM456"/>
      <c r="GN456"/>
      <c r="GO456"/>
      <c r="GP456"/>
      <c r="GQ456"/>
      <c r="GR456"/>
      <c r="GS456"/>
      <c r="GT456"/>
      <c r="GU456"/>
      <c r="GV456"/>
      <c r="GW456"/>
      <c r="GX456"/>
      <c r="GY456"/>
      <c r="GZ456"/>
      <c r="HA456"/>
      <c r="HB456"/>
      <c r="HC456"/>
      <c r="HD456"/>
      <c r="HE456"/>
      <c r="HF456"/>
      <c r="HG456"/>
      <c r="HH456"/>
      <c r="HI456"/>
      <c r="HJ456"/>
      <c r="HK456"/>
      <c r="HL456"/>
      <c r="HM456"/>
      <c r="HN456"/>
      <c r="HO456"/>
      <c r="HP456"/>
      <c r="HQ456"/>
      <c r="HR456"/>
      <c r="HS456"/>
      <c r="HT456"/>
      <c r="HU456"/>
      <c r="HV456"/>
      <c r="HW456"/>
      <c r="HX456"/>
      <c r="HY456"/>
      <c r="HZ456"/>
      <c r="IA456"/>
      <c r="IB456"/>
      <c r="IC456"/>
      <c r="ID456"/>
      <c r="IE456"/>
      <c r="IF456"/>
      <c r="IG456"/>
      <c r="IH456"/>
      <c r="II456"/>
      <c r="IJ456"/>
      <c r="IK456"/>
      <c r="IL456"/>
      <c r="IM456"/>
      <c r="IN456"/>
      <c r="IO456"/>
      <c r="IP456"/>
      <c r="IQ456"/>
      <c r="IR456"/>
      <c r="IS456"/>
      <c r="IT456"/>
      <c r="IU456"/>
      <c r="IV456"/>
    </row>
    <row r="457" spans="1:256" s="5" customFormat="1" ht="12.75" customHeight="1" outlineLevel="2">
      <c r="A457" s="9"/>
      <c r="B457" s="9"/>
      <c r="C457" s="26"/>
      <c r="D457" s="682"/>
      <c r="E457" s="86">
        <v>6</v>
      </c>
      <c r="F457" s="27"/>
      <c r="G457" s="208"/>
      <c r="H457" s="150"/>
      <c r="I457" s="150"/>
      <c r="J457" s="150"/>
      <c r="K457" s="150"/>
      <c r="L457" s="149"/>
      <c r="M457" s="68">
        <v>0</v>
      </c>
      <c r="N457" s="68">
        <v>0</v>
      </c>
      <c r="O457" s="68">
        <v>0</v>
      </c>
      <c r="P457" s="68">
        <v>0</v>
      </c>
      <c r="Q457" s="68">
        <v>0</v>
      </c>
      <c r="R457" s="68"/>
      <c r="S457" s="103"/>
      <c r="T457" s="103"/>
      <c r="U457" s="103"/>
      <c r="V457" s="103"/>
      <c r="W457" s="103"/>
      <c r="X457" s="103"/>
      <c r="Y457" s="103"/>
      <c r="Z457" s="103"/>
      <c r="AA457" s="216"/>
      <c r="AB457" s="216"/>
      <c r="AC457" s="216"/>
      <c r="AD457" s="216"/>
      <c r="AE457" s="216"/>
      <c r="AF457" s="216"/>
      <c r="AG457" s="216"/>
      <c r="AH457" s="216"/>
      <c r="AI457" s="216"/>
      <c r="AJ457" s="216"/>
      <c r="AK457" s="216"/>
      <c r="AL457" s="216"/>
      <c r="AM457" s="216"/>
      <c r="AN457" s="216"/>
      <c r="AO457" s="216"/>
      <c r="AP457" s="216"/>
      <c r="AQ457" s="216"/>
      <c r="AR457" s="216"/>
      <c r="AS457" s="216"/>
      <c r="AT457" s="216"/>
      <c r="AU457" s="216"/>
      <c r="AV457" s="216"/>
      <c r="AW457" s="216"/>
      <c r="AX457" s="216"/>
      <c r="AY457" s="216"/>
      <c r="AZ457" s="216"/>
      <c r="BA457" s="216"/>
      <c r="BB457" s="216"/>
      <c r="BC457" s="216"/>
      <c r="BD457" s="216"/>
      <c r="BE457" s="216"/>
      <c r="BF457" s="216"/>
      <c r="BG457" s="216"/>
      <c r="BH457" s="216"/>
      <c r="BI457" s="216"/>
      <c r="BJ457" s="187"/>
      <c r="BK457" s="187"/>
      <c r="BL457" s="187"/>
      <c r="BM457" s="187"/>
      <c r="BN457" s="187"/>
      <c r="BO457" s="187"/>
      <c r="BP457"/>
      <c r="BQ457"/>
      <c r="BR457"/>
      <c r="BS457"/>
      <c r="BT457"/>
      <c r="BU457"/>
      <c r="BV457"/>
      <c r="BW457"/>
      <c r="BX457"/>
      <c r="BY457"/>
      <c r="BZ457"/>
      <c r="CA457"/>
      <c r="CB457"/>
      <c r="CC457"/>
      <c r="CD457"/>
      <c r="CE457"/>
      <c r="CF457"/>
      <c r="CG457"/>
      <c r="CH457"/>
      <c r="CI457"/>
      <c r="CJ457"/>
      <c r="CK457"/>
      <c r="CL457"/>
      <c r="CM457"/>
      <c r="CN457"/>
      <c r="CO457"/>
      <c r="CP457"/>
      <c r="CQ457"/>
      <c r="CR457"/>
      <c r="CS457"/>
      <c r="CT457"/>
      <c r="CU457"/>
      <c r="CV457"/>
      <c r="CW457"/>
      <c r="CX457"/>
      <c r="CY457"/>
      <c r="CZ457"/>
      <c r="DA457"/>
      <c r="DB457"/>
      <c r="DC457"/>
      <c r="DD457"/>
      <c r="DE457"/>
      <c r="DF457"/>
      <c r="DG457"/>
      <c r="DH457"/>
      <c r="DI457"/>
      <c r="DJ457"/>
      <c r="DK457"/>
      <c r="DL457"/>
      <c r="DM457"/>
      <c r="DN457"/>
      <c r="DO457"/>
      <c r="DP457"/>
      <c r="DQ457"/>
      <c r="DR457"/>
      <c r="DS457"/>
      <c r="DT457"/>
      <c r="DU457"/>
      <c r="DV457"/>
      <c r="DW457"/>
      <c r="DX457"/>
      <c r="DY457"/>
      <c r="DZ457"/>
      <c r="EA457"/>
      <c r="EB457"/>
      <c r="EC457"/>
      <c r="ED457"/>
      <c r="EE457"/>
      <c r="EF457"/>
      <c r="EG457"/>
      <c r="EH457"/>
      <c r="EI457"/>
      <c r="EJ457"/>
      <c r="EK457"/>
      <c r="EL457"/>
      <c r="EM457"/>
      <c r="EN457"/>
      <c r="EO457"/>
      <c r="EP457"/>
      <c r="EQ457"/>
      <c r="ER457"/>
      <c r="ES457"/>
      <c r="ET457"/>
      <c r="EU457"/>
      <c r="EV457"/>
      <c r="EW457"/>
      <c r="EX457"/>
      <c r="EY457"/>
      <c r="EZ457"/>
      <c r="FA457"/>
      <c r="FB457"/>
      <c r="FC457"/>
      <c r="FD457"/>
      <c r="FE457"/>
      <c r="FF457"/>
      <c r="FG457"/>
      <c r="FH457"/>
      <c r="FI457"/>
      <c r="FJ457"/>
      <c r="FK457"/>
      <c r="FL457"/>
      <c r="FM457"/>
      <c r="FN457"/>
      <c r="FO457"/>
      <c r="FP457"/>
      <c r="FQ457"/>
      <c r="FR457"/>
      <c r="FS457"/>
      <c r="FT457"/>
      <c r="FU457"/>
      <c r="FV457"/>
      <c r="FW457"/>
      <c r="FX457"/>
      <c r="FY457"/>
      <c r="FZ457"/>
      <c r="GA457"/>
      <c r="GB457"/>
      <c r="GC457"/>
      <c r="GD457"/>
      <c r="GE457"/>
      <c r="GF457"/>
      <c r="GG457"/>
      <c r="GH457"/>
      <c r="GI457"/>
      <c r="GJ457"/>
      <c r="GK457"/>
      <c r="GL457"/>
      <c r="GM457"/>
      <c r="GN457"/>
      <c r="GO457"/>
      <c r="GP457"/>
      <c r="GQ457"/>
      <c r="GR457"/>
      <c r="GS457"/>
      <c r="GT457"/>
      <c r="GU457"/>
      <c r="GV457"/>
      <c r="GW457"/>
      <c r="GX457"/>
      <c r="GY457"/>
      <c r="GZ457"/>
      <c r="HA457"/>
      <c r="HB457"/>
      <c r="HC457"/>
      <c r="HD457"/>
      <c r="HE457"/>
      <c r="HF457"/>
      <c r="HG457"/>
      <c r="HH457"/>
      <c r="HI457"/>
      <c r="HJ457"/>
      <c r="HK457"/>
      <c r="HL457"/>
      <c r="HM457"/>
      <c r="HN457"/>
      <c r="HO457"/>
      <c r="HP457"/>
      <c r="HQ457"/>
      <c r="HR457"/>
      <c r="HS457"/>
      <c r="HT457"/>
      <c r="HU457"/>
      <c r="HV457"/>
      <c r="HW457"/>
      <c r="HX457"/>
      <c r="HY457"/>
      <c r="HZ457"/>
      <c r="IA457"/>
      <c r="IB457"/>
      <c r="IC457"/>
      <c r="ID457"/>
      <c r="IE457"/>
      <c r="IF457"/>
      <c r="IG457"/>
      <c r="IH457"/>
      <c r="II457"/>
      <c r="IJ457"/>
      <c r="IK457"/>
      <c r="IL457"/>
      <c r="IM457"/>
      <c r="IN457"/>
      <c r="IO457"/>
      <c r="IP457"/>
      <c r="IQ457"/>
      <c r="IR457"/>
      <c r="IS457"/>
      <c r="IT457"/>
      <c r="IU457"/>
      <c r="IV457"/>
    </row>
    <row r="458" spans="1:256" s="5" customFormat="1" ht="12.75" customHeight="1" outlineLevel="2">
      <c r="A458" s="9"/>
      <c r="B458" s="9"/>
      <c r="C458" s="26"/>
      <c r="D458" s="682"/>
      <c r="E458" s="86">
        <v>7</v>
      </c>
      <c r="F458" s="27"/>
      <c r="G458" s="208"/>
      <c r="H458" s="150"/>
      <c r="I458" s="150"/>
      <c r="J458" s="150"/>
      <c r="K458" s="150"/>
      <c r="L458" s="150"/>
      <c r="M458" s="149"/>
      <c r="N458" s="68">
        <v>0</v>
      </c>
      <c r="O458" s="68">
        <v>0</v>
      </c>
      <c r="P458" s="68">
        <v>0</v>
      </c>
      <c r="Q458" s="68">
        <v>0</v>
      </c>
      <c r="R458" s="68"/>
      <c r="S458" s="103"/>
      <c r="T458" s="103"/>
      <c r="U458" s="103"/>
      <c r="V458" s="103"/>
      <c r="W458" s="103"/>
      <c r="X458" s="103"/>
      <c r="Y458" s="103"/>
      <c r="Z458" s="103"/>
      <c r="AA458" s="216"/>
      <c r="AB458" s="216"/>
      <c r="AC458" s="216"/>
      <c r="AD458" s="216"/>
      <c r="AE458" s="216"/>
      <c r="AF458" s="216"/>
      <c r="AG458" s="216"/>
      <c r="AH458" s="216"/>
      <c r="AI458" s="216"/>
      <c r="AJ458" s="216"/>
      <c r="AK458" s="216"/>
      <c r="AL458" s="216"/>
      <c r="AM458" s="216"/>
      <c r="AN458" s="216"/>
      <c r="AO458" s="216"/>
      <c r="AP458" s="216"/>
      <c r="AQ458" s="216"/>
      <c r="AR458" s="216"/>
      <c r="AS458" s="216"/>
      <c r="AT458" s="216"/>
      <c r="AU458" s="216"/>
      <c r="AV458" s="216"/>
      <c r="AW458" s="216"/>
      <c r="AX458" s="216"/>
      <c r="AY458" s="216"/>
      <c r="AZ458" s="216"/>
      <c r="BA458" s="216"/>
      <c r="BB458" s="216"/>
      <c r="BC458" s="216"/>
      <c r="BD458" s="216"/>
      <c r="BE458" s="216"/>
      <c r="BF458" s="216"/>
      <c r="BG458" s="216"/>
      <c r="BH458" s="216"/>
      <c r="BI458" s="216"/>
      <c r="BJ458" s="187"/>
      <c r="BK458" s="187"/>
      <c r="BL458" s="187"/>
      <c r="BM458" s="187"/>
      <c r="BN458" s="187"/>
      <c r="BO458" s="187"/>
      <c r="BP458"/>
      <c r="BQ458"/>
      <c r="BR458"/>
      <c r="BS458"/>
      <c r="BT458"/>
      <c r="BU458"/>
      <c r="BV458"/>
      <c r="BW458"/>
      <c r="BX458"/>
      <c r="BY458"/>
      <c r="BZ458"/>
      <c r="CA458"/>
      <c r="CB458"/>
      <c r="CC458"/>
      <c r="CD458"/>
      <c r="CE458"/>
      <c r="CF458"/>
      <c r="CG458"/>
      <c r="CH458"/>
      <c r="CI458"/>
      <c r="CJ458"/>
      <c r="CK458"/>
      <c r="CL458"/>
      <c r="CM458"/>
      <c r="CN458"/>
      <c r="CO458"/>
      <c r="CP458"/>
      <c r="CQ458"/>
      <c r="CR458"/>
      <c r="CS458"/>
      <c r="CT458"/>
      <c r="CU458"/>
      <c r="CV458"/>
      <c r="CW458"/>
      <c r="CX458"/>
      <c r="CY458"/>
      <c r="CZ458"/>
      <c r="DA458"/>
      <c r="DB458"/>
      <c r="DC458"/>
      <c r="DD458"/>
      <c r="DE458"/>
      <c r="DF458"/>
      <c r="DG458"/>
      <c r="DH458"/>
      <c r="DI458"/>
      <c r="DJ458"/>
      <c r="DK458"/>
      <c r="DL458"/>
      <c r="DM458"/>
      <c r="DN458"/>
      <c r="DO458"/>
      <c r="DP458"/>
      <c r="DQ458"/>
      <c r="DR458"/>
      <c r="DS458"/>
      <c r="DT458"/>
      <c r="DU458"/>
      <c r="DV458"/>
      <c r="DW458"/>
      <c r="DX458"/>
      <c r="DY458"/>
      <c r="DZ458"/>
      <c r="EA458"/>
      <c r="EB458"/>
      <c r="EC458"/>
      <c r="ED458"/>
      <c r="EE458"/>
      <c r="EF458"/>
      <c r="EG458"/>
      <c r="EH458"/>
      <c r="EI458"/>
      <c r="EJ458"/>
      <c r="EK458"/>
      <c r="EL458"/>
      <c r="EM458"/>
      <c r="EN458"/>
      <c r="EO458"/>
      <c r="EP458"/>
      <c r="EQ458"/>
      <c r="ER458"/>
      <c r="ES458"/>
      <c r="ET458"/>
      <c r="EU458"/>
      <c r="EV458"/>
      <c r="EW458"/>
      <c r="EX458"/>
      <c r="EY458"/>
      <c r="EZ458"/>
      <c r="FA458"/>
      <c r="FB458"/>
      <c r="FC458"/>
      <c r="FD458"/>
      <c r="FE458"/>
      <c r="FF458"/>
      <c r="FG458"/>
      <c r="FH458"/>
      <c r="FI458"/>
      <c r="FJ458"/>
      <c r="FK458"/>
      <c r="FL458"/>
      <c r="FM458"/>
      <c r="FN458"/>
      <c r="FO458"/>
      <c r="FP458"/>
      <c r="FQ458"/>
      <c r="FR458"/>
      <c r="FS458"/>
      <c r="FT458"/>
      <c r="FU458"/>
      <c r="FV458"/>
      <c r="FW458"/>
      <c r="FX458"/>
      <c r="FY458"/>
      <c r="FZ458"/>
      <c r="GA458"/>
      <c r="GB458"/>
      <c r="GC458"/>
      <c r="GD458"/>
      <c r="GE458"/>
      <c r="GF458"/>
      <c r="GG458"/>
      <c r="GH458"/>
      <c r="GI458"/>
      <c r="GJ458"/>
      <c r="GK458"/>
      <c r="GL458"/>
      <c r="GM458"/>
      <c r="GN458"/>
      <c r="GO458"/>
      <c r="GP458"/>
      <c r="GQ458"/>
      <c r="GR458"/>
      <c r="GS458"/>
      <c r="GT458"/>
      <c r="GU458"/>
      <c r="GV458"/>
      <c r="GW458"/>
      <c r="GX458"/>
      <c r="GY458"/>
      <c r="GZ458"/>
      <c r="HA458"/>
      <c r="HB458"/>
      <c r="HC458"/>
      <c r="HD458"/>
      <c r="HE458"/>
      <c r="HF458"/>
      <c r="HG458"/>
      <c r="HH458"/>
      <c r="HI458"/>
      <c r="HJ458"/>
      <c r="HK458"/>
      <c r="HL458"/>
      <c r="HM458"/>
      <c r="HN458"/>
      <c r="HO458"/>
      <c r="HP458"/>
      <c r="HQ458"/>
      <c r="HR458"/>
      <c r="HS458"/>
      <c r="HT458"/>
      <c r="HU458"/>
      <c r="HV458"/>
      <c r="HW458"/>
      <c r="HX458"/>
      <c r="HY458"/>
      <c r="HZ458"/>
      <c r="IA458"/>
      <c r="IB458"/>
      <c r="IC458"/>
      <c r="ID458"/>
      <c r="IE458"/>
      <c r="IF458"/>
      <c r="IG458"/>
      <c r="IH458"/>
      <c r="II458"/>
      <c r="IJ458"/>
      <c r="IK458"/>
      <c r="IL458"/>
      <c r="IM458"/>
      <c r="IN458"/>
      <c r="IO458"/>
      <c r="IP458"/>
      <c r="IQ458"/>
      <c r="IR458"/>
      <c r="IS458"/>
      <c r="IT458"/>
      <c r="IU458"/>
      <c r="IV458"/>
    </row>
    <row r="459" spans="1:256" s="5" customFormat="1" ht="12.75" customHeight="1" outlineLevel="2">
      <c r="A459" s="9"/>
      <c r="B459" s="9"/>
      <c r="C459" s="26"/>
      <c r="D459" s="682"/>
      <c r="E459" s="86">
        <v>8</v>
      </c>
      <c r="F459" s="27"/>
      <c r="G459" s="208"/>
      <c r="H459" s="150"/>
      <c r="I459" s="150"/>
      <c r="J459" s="150"/>
      <c r="K459" s="150"/>
      <c r="L459" s="150"/>
      <c r="M459" s="150"/>
      <c r="N459" s="149"/>
      <c r="O459" s="68">
        <v>0</v>
      </c>
      <c r="P459" s="68">
        <v>0</v>
      </c>
      <c r="Q459" s="68">
        <v>0</v>
      </c>
      <c r="R459" s="68"/>
      <c r="S459" s="103"/>
      <c r="T459" s="103"/>
      <c r="U459" s="103"/>
      <c r="V459" s="103"/>
      <c r="W459" s="103"/>
      <c r="X459" s="103"/>
      <c r="Y459" s="103"/>
      <c r="Z459" s="103"/>
      <c r="AA459" s="216"/>
      <c r="AB459" s="216"/>
      <c r="AC459" s="216"/>
      <c r="AD459" s="216"/>
      <c r="AE459" s="216"/>
      <c r="AF459" s="216"/>
      <c r="AG459" s="216"/>
      <c r="AH459" s="216"/>
      <c r="AI459" s="216"/>
      <c r="AJ459" s="216"/>
      <c r="AK459" s="216"/>
      <c r="AL459" s="216"/>
      <c r="AM459" s="216"/>
      <c r="AN459" s="216"/>
      <c r="AO459" s="216"/>
      <c r="AP459" s="216"/>
      <c r="AQ459" s="216"/>
      <c r="AR459" s="216"/>
      <c r="AS459" s="216"/>
      <c r="AT459" s="216"/>
      <c r="AU459" s="216"/>
      <c r="AV459" s="216"/>
      <c r="AW459" s="216"/>
      <c r="AX459" s="216"/>
      <c r="AY459" s="216"/>
      <c r="AZ459" s="216"/>
      <c r="BA459" s="216"/>
      <c r="BB459" s="216"/>
      <c r="BC459" s="216"/>
      <c r="BD459" s="216"/>
      <c r="BE459" s="216"/>
      <c r="BF459" s="216"/>
      <c r="BG459" s="216"/>
      <c r="BH459" s="216"/>
      <c r="BI459" s="216"/>
      <c r="BJ459" s="187"/>
      <c r="BK459" s="187"/>
      <c r="BL459" s="187"/>
      <c r="BM459" s="187"/>
      <c r="BN459" s="187"/>
      <c r="BO459" s="187"/>
      <c r="BP459"/>
      <c r="BQ459"/>
      <c r="BR459"/>
      <c r="BS459"/>
      <c r="BT459"/>
      <c r="BU459"/>
      <c r="BV459"/>
      <c r="BW459"/>
      <c r="BX459"/>
      <c r="BY459"/>
      <c r="BZ459"/>
      <c r="CA459"/>
      <c r="CB459"/>
      <c r="CC459"/>
      <c r="CD459"/>
      <c r="CE459"/>
      <c r="CF459"/>
      <c r="CG459"/>
      <c r="CH459"/>
      <c r="CI459"/>
      <c r="CJ459"/>
      <c r="CK459"/>
      <c r="CL459"/>
      <c r="CM459"/>
      <c r="CN459"/>
      <c r="CO459"/>
      <c r="CP459"/>
      <c r="CQ459"/>
      <c r="CR459"/>
      <c r="CS459"/>
      <c r="CT459"/>
      <c r="CU459"/>
      <c r="CV459"/>
      <c r="CW459"/>
      <c r="CX459"/>
      <c r="CY459"/>
      <c r="CZ459"/>
      <c r="DA459"/>
      <c r="DB459"/>
      <c r="DC459"/>
      <c r="DD459"/>
      <c r="DE459"/>
      <c r="DF459"/>
      <c r="DG459"/>
      <c r="DH459"/>
      <c r="DI459"/>
      <c r="DJ459"/>
      <c r="DK459"/>
      <c r="DL459"/>
      <c r="DM459"/>
      <c r="DN459"/>
      <c r="DO459"/>
      <c r="DP459"/>
      <c r="DQ459"/>
      <c r="DR459"/>
      <c r="DS459"/>
      <c r="DT459"/>
      <c r="DU459"/>
      <c r="DV459"/>
      <c r="DW459"/>
      <c r="DX459"/>
      <c r="DY459"/>
      <c r="DZ459"/>
      <c r="EA459"/>
      <c r="EB459"/>
      <c r="EC459"/>
      <c r="ED459"/>
      <c r="EE459"/>
      <c r="EF459"/>
      <c r="EG459"/>
      <c r="EH459"/>
      <c r="EI459"/>
      <c r="EJ459"/>
      <c r="EK459"/>
      <c r="EL459"/>
      <c r="EM459"/>
      <c r="EN459"/>
      <c r="EO459"/>
      <c r="EP459"/>
      <c r="EQ459"/>
      <c r="ER459"/>
      <c r="ES459"/>
      <c r="ET459"/>
      <c r="EU459"/>
      <c r="EV459"/>
      <c r="EW459"/>
      <c r="EX459"/>
      <c r="EY459"/>
      <c r="EZ459"/>
      <c r="FA459"/>
      <c r="FB459"/>
      <c r="FC459"/>
      <c r="FD459"/>
      <c r="FE459"/>
      <c r="FF459"/>
      <c r="FG459"/>
      <c r="FH459"/>
      <c r="FI459"/>
      <c r="FJ459"/>
      <c r="FK459"/>
      <c r="FL459"/>
      <c r="FM459"/>
      <c r="FN459"/>
      <c r="FO459"/>
      <c r="FP459"/>
      <c r="FQ459"/>
      <c r="FR459"/>
      <c r="FS459"/>
      <c r="FT459"/>
      <c r="FU459"/>
      <c r="FV459"/>
      <c r="FW459"/>
      <c r="FX459"/>
      <c r="FY459"/>
      <c r="FZ459"/>
      <c r="GA459"/>
      <c r="GB459"/>
      <c r="GC459"/>
      <c r="GD459"/>
      <c r="GE459"/>
      <c r="GF459"/>
      <c r="GG459"/>
      <c r="GH459"/>
      <c r="GI459"/>
      <c r="GJ459"/>
      <c r="GK459"/>
      <c r="GL459"/>
      <c r="GM459"/>
      <c r="GN459"/>
      <c r="GO459"/>
      <c r="GP459"/>
      <c r="GQ459"/>
      <c r="GR459"/>
      <c r="GS459"/>
      <c r="GT459"/>
      <c r="GU459"/>
      <c r="GV459"/>
      <c r="GW459"/>
      <c r="GX459"/>
      <c r="GY459"/>
      <c r="GZ459"/>
      <c r="HA459"/>
      <c r="HB459"/>
      <c r="HC459"/>
      <c r="HD459"/>
      <c r="HE459"/>
      <c r="HF459"/>
      <c r="HG459"/>
      <c r="HH459"/>
      <c r="HI459"/>
      <c r="HJ459"/>
      <c r="HK459"/>
      <c r="HL459"/>
      <c r="HM459"/>
      <c r="HN459"/>
      <c r="HO459"/>
      <c r="HP459"/>
      <c r="HQ459"/>
      <c r="HR459"/>
      <c r="HS459"/>
      <c r="HT459"/>
      <c r="HU459"/>
      <c r="HV459"/>
      <c r="HW459"/>
      <c r="HX459"/>
      <c r="HY459"/>
      <c r="HZ459"/>
      <c r="IA459"/>
      <c r="IB459"/>
      <c r="IC459"/>
      <c r="ID459"/>
      <c r="IE459"/>
      <c r="IF459"/>
      <c r="IG459"/>
      <c r="IH459"/>
      <c r="II459"/>
      <c r="IJ459"/>
      <c r="IK459"/>
      <c r="IL459"/>
      <c r="IM459"/>
      <c r="IN459"/>
      <c r="IO459"/>
      <c r="IP459"/>
      <c r="IQ459"/>
      <c r="IR459"/>
      <c r="IS459"/>
      <c r="IT459"/>
      <c r="IU459"/>
      <c r="IV459"/>
    </row>
    <row r="460" spans="1:256" s="5" customFormat="1" ht="12.75" customHeight="1" outlineLevel="2">
      <c r="A460" s="9"/>
      <c r="B460" s="9"/>
      <c r="C460" s="26"/>
      <c r="D460" s="682"/>
      <c r="E460" s="86">
        <v>9</v>
      </c>
      <c r="F460" s="27"/>
      <c r="G460" s="208"/>
      <c r="H460" s="150"/>
      <c r="I460" s="150"/>
      <c r="J460" s="150"/>
      <c r="K460" s="150"/>
      <c r="L460" s="150"/>
      <c r="M460" s="150"/>
      <c r="N460" s="150"/>
      <c r="O460" s="149"/>
      <c r="P460" s="68">
        <v>0</v>
      </c>
      <c r="Q460" s="68">
        <v>0</v>
      </c>
      <c r="R460" s="68"/>
      <c r="S460" s="103"/>
      <c r="T460" s="103"/>
      <c r="U460" s="103"/>
      <c r="V460" s="103"/>
      <c r="W460" s="103"/>
      <c r="X460" s="103"/>
      <c r="Y460" s="103"/>
      <c r="Z460" s="103"/>
      <c r="AA460" s="216"/>
      <c r="AB460" s="216"/>
      <c r="AC460" s="216"/>
      <c r="AD460" s="216"/>
      <c r="AE460" s="216"/>
      <c r="AF460" s="216"/>
      <c r="AG460" s="216"/>
      <c r="AH460" s="216"/>
      <c r="AI460" s="216"/>
      <c r="AJ460" s="216"/>
      <c r="AK460" s="216"/>
      <c r="AL460" s="216"/>
      <c r="AM460" s="216"/>
      <c r="AN460" s="216"/>
      <c r="AO460" s="216"/>
      <c r="AP460" s="216"/>
      <c r="AQ460" s="216"/>
      <c r="AR460" s="216"/>
      <c r="AS460" s="216"/>
      <c r="AT460" s="216"/>
      <c r="AU460" s="216"/>
      <c r="AV460" s="216"/>
      <c r="AW460" s="216"/>
      <c r="AX460" s="216"/>
      <c r="AY460" s="216"/>
      <c r="AZ460" s="216"/>
      <c r="BA460" s="216"/>
      <c r="BB460" s="216"/>
      <c r="BC460" s="216"/>
      <c r="BD460" s="216"/>
      <c r="BE460" s="216"/>
      <c r="BF460" s="216"/>
      <c r="BG460" s="216"/>
      <c r="BH460" s="216"/>
      <c r="BI460" s="216"/>
      <c r="BJ460" s="187"/>
      <c r="BK460" s="187"/>
      <c r="BL460" s="187"/>
      <c r="BM460" s="187"/>
      <c r="BN460" s="187"/>
      <c r="BO460" s="187"/>
      <c r="BP460"/>
      <c r="BQ460"/>
      <c r="BR460"/>
      <c r="BS460"/>
      <c r="BT460"/>
      <c r="BU460"/>
      <c r="BV460"/>
      <c r="BW460"/>
      <c r="BX460"/>
      <c r="BY460"/>
      <c r="BZ460"/>
      <c r="CA460"/>
      <c r="CB460"/>
      <c r="CC460"/>
      <c r="CD460"/>
      <c r="CE460"/>
      <c r="CF460"/>
      <c r="CG460"/>
      <c r="CH460"/>
      <c r="CI460"/>
      <c r="CJ460"/>
      <c r="CK460"/>
      <c r="CL460"/>
      <c r="CM460"/>
      <c r="CN460"/>
      <c r="CO460"/>
      <c r="CP460"/>
      <c r="CQ460"/>
      <c r="CR460"/>
      <c r="CS460"/>
      <c r="CT460"/>
      <c r="CU460"/>
      <c r="CV460"/>
      <c r="CW460"/>
      <c r="CX460"/>
      <c r="CY460"/>
      <c r="CZ460"/>
      <c r="DA460"/>
      <c r="DB460"/>
      <c r="DC460"/>
      <c r="DD460"/>
      <c r="DE460"/>
      <c r="DF460"/>
      <c r="DG460"/>
      <c r="DH460"/>
      <c r="DI460"/>
      <c r="DJ460"/>
      <c r="DK460"/>
      <c r="DL460"/>
      <c r="DM460"/>
      <c r="DN460"/>
      <c r="DO460"/>
      <c r="DP460"/>
      <c r="DQ460"/>
      <c r="DR460"/>
      <c r="DS460"/>
      <c r="DT460"/>
      <c r="DU460"/>
      <c r="DV460"/>
      <c r="DW460"/>
      <c r="DX460"/>
      <c r="DY460"/>
      <c r="DZ460"/>
      <c r="EA460"/>
      <c r="EB460"/>
      <c r="EC460"/>
      <c r="ED460"/>
      <c r="EE460"/>
      <c r="EF460"/>
      <c r="EG460"/>
      <c r="EH460"/>
      <c r="EI460"/>
      <c r="EJ460"/>
      <c r="EK460"/>
      <c r="EL460"/>
      <c r="EM460"/>
      <c r="EN460"/>
      <c r="EO460"/>
      <c r="EP460"/>
      <c r="EQ460"/>
      <c r="ER460"/>
      <c r="ES460"/>
      <c r="ET460"/>
      <c r="EU460"/>
      <c r="EV460"/>
      <c r="EW460"/>
      <c r="EX460"/>
      <c r="EY460"/>
      <c r="EZ460"/>
      <c r="FA460"/>
      <c r="FB460"/>
      <c r="FC460"/>
      <c r="FD460"/>
      <c r="FE460"/>
      <c r="FF460"/>
      <c r="FG460"/>
      <c r="FH460"/>
      <c r="FI460"/>
      <c r="FJ460"/>
      <c r="FK460"/>
      <c r="FL460"/>
      <c r="FM460"/>
      <c r="FN460"/>
      <c r="FO460"/>
      <c r="FP460"/>
      <c r="FQ460"/>
      <c r="FR460"/>
      <c r="FS460"/>
      <c r="FT460"/>
      <c r="FU460"/>
      <c r="FV460"/>
      <c r="FW460"/>
      <c r="FX460"/>
      <c r="FY460"/>
      <c r="FZ460"/>
      <c r="GA460"/>
      <c r="GB460"/>
      <c r="GC460"/>
      <c r="GD460"/>
      <c r="GE460"/>
      <c r="GF460"/>
      <c r="GG460"/>
      <c r="GH460"/>
      <c r="GI460"/>
      <c r="GJ460"/>
      <c r="GK460"/>
      <c r="GL460"/>
      <c r="GM460"/>
      <c r="GN460"/>
      <c r="GO460"/>
      <c r="GP460"/>
      <c r="GQ460"/>
      <c r="GR460"/>
      <c r="GS460"/>
      <c r="GT460"/>
      <c r="GU460"/>
      <c r="GV460"/>
      <c r="GW460"/>
      <c r="GX460"/>
      <c r="GY460"/>
      <c r="GZ460"/>
      <c r="HA460"/>
      <c r="HB460"/>
      <c r="HC460"/>
      <c r="HD460"/>
      <c r="HE460"/>
      <c r="HF460"/>
      <c r="HG460"/>
      <c r="HH460"/>
      <c r="HI460"/>
      <c r="HJ460"/>
      <c r="HK460"/>
      <c r="HL460"/>
      <c r="HM460"/>
      <c r="HN460"/>
      <c r="HO460"/>
      <c r="HP460"/>
      <c r="HQ460"/>
      <c r="HR460"/>
      <c r="HS460"/>
      <c r="HT460"/>
      <c r="HU460"/>
      <c r="HV460"/>
      <c r="HW460"/>
      <c r="HX460"/>
      <c r="HY460"/>
      <c r="HZ460"/>
      <c r="IA460"/>
      <c r="IB460"/>
      <c r="IC460"/>
      <c r="ID460"/>
      <c r="IE460"/>
      <c r="IF460"/>
      <c r="IG460"/>
      <c r="IH460"/>
      <c r="II460"/>
      <c r="IJ460"/>
      <c r="IK460"/>
      <c r="IL460"/>
      <c r="IM460"/>
      <c r="IN460"/>
      <c r="IO460"/>
      <c r="IP460"/>
      <c r="IQ460"/>
      <c r="IR460"/>
      <c r="IS460"/>
      <c r="IT460"/>
      <c r="IU460"/>
      <c r="IV460"/>
    </row>
    <row r="461" spans="1:256" s="5" customFormat="1" ht="12.75" customHeight="1" outlineLevel="2">
      <c r="A461" s="9"/>
      <c r="B461" s="9"/>
      <c r="C461" s="26"/>
      <c r="D461" s="682"/>
      <c r="E461" s="86">
        <v>10</v>
      </c>
      <c r="F461" s="27"/>
      <c r="G461" s="208"/>
      <c r="H461" s="150"/>
      <c r="I461" s="150"/>
      <c r="J461" s="150"/>
      <c r="K461" s="150"/>
      <c r="L461" s="150"/>
      <c r="M461" s="150"/>
      <c r="N461" s="150"/>
      <c r="O461" s="150"/>
      <c r="P461" s="149"/>
      <c r="Q461" s="68">
        <v>0</v>
      </c>
      <c r="R461" s="68"/>
      <c r="S461" s="103"/>
      <c r="T461" s="103"/>
      <c r="U461" s="103"/>
      <c r="V461" s="103"/>
      <c r="W461" s="103"/>
      <c r="X461" s="103"/>
      <c r="Y461" s="103"/>
      <c r="Z461" s="103"/>
      <c r="AA461" s="216"/>
      <c r="AB461" s="216"/>
      <c r="AC461" s="216"/>
      <c r="AD461" s="216"/>
      <c r="AE461" s="216"/>
      <c r="AF461" s="216"/>
      <c r="AG461" s="216"/>
      <c r="AH461" s="216"/>
      <c r="AI461" s="216"/>
      <c r="AJ461" s="216"/>
      <c r="AK461" s="216"/>
      <c r="AL461" s="216"/>
      <c r="AM461" s="216"/>
      <c r="AN461" s="216"/>
      <c r="AO461" s="216"/>
      <c r="AP461" s="216"/>
      <c r="AQ461" s="216"/>
      <c r="AR461" s="216"/>
      <c r="AS461" s="216"/>
      <c r="AT461" s="216"/>
      <c r="AU461" s="216"/>
      <c r="AV461" s="216"/>
      <c r="AW461" s="216"/>
      <c r="AX461" s="216"/>
      <c r="AY461" s="216"/>
      <c r="AZ461" s="216"/>
      <c r="BA461" s="216"/>
      <c r="BB461" s="216"/>
      <c r="BC461" s="216"/>
      <c r="BD461" s="216"/>
      <c r="BE461" s="216"/>
      <c r="BF461" s="216"/>
      <c r="BG461" s="216"/>
      <c r="BH461" s="216"/>
      <c r="BI461" s="216"/>
      <c r="BJ461" s="187"/>
      <c r="BK461" s="187"/>
      <c r="BL461" s="187"/>
      <c r="BM461" s="187"/>
      <c r="BN461" s="187"/>
      <c r="BO461" s="187"/>
      <c r="BP461"/>
      <c r="BQ461"/>
      <c r="BR461"/>
      <c r="BS461"/>
      <c r="BT461"/>
      <c r="BU461"/>
      <c r="BV461"/>
      <c r="BW461"/>
      <c r="BX461"/>
      <c r="BY461"/>
      <c r="BZ461"/>
      <c r="CA461"/>
      <c r="CB461"/>
      <c r="CC461"/>
      <c r="CD461"/>
      <c r="CE461"/>
      <c r="CF461"/>
      <c r="CG461"/>
      <c r="CH461"/>
      <c r="CI461"/>
      <c r="CJ461"/>
      <c r="CK461"/>
      <c r="CL461"/>
      <c r="CM461"/>
      <c r="CN461"/>
      <c r="CO461"/>
      <c r="CP461"/>
      <c r="CQ461"/>
      <c r="CR461"/>
      <c r="CS461"/>
      <c r="CT461"/>
      <c r="CU461"/>
      <c r="CV461"/>
      <c r="CW461"/>
      <c r="CX461"/>
      <c r="CY461"/>
      <c r="CZ461"/>
      <c r="DA461"/>
      <c r="DB461"/>
      <c r="DC461"/>
      <c r="DD461"/>
      <c r="DE461"/>
      <c r="DF461"/>
      <c r="DG461"/>
      <c r="DH461"/>
      <c r="DI461"/>
      <c r="DJ461"/>
      <c r="DK461"/>
      <c r="DL461"/>
      <c r="DM461"/>
      <c r="DN461"/>
      <c r="DO461"/>
      <c r="DP461"/>
      <c r="DQ461"/>
      <c r="DR461"/>
      <c r="DS461"/>
      <c r="DT461"/>
      <c r="DU461"/>
      <c r="DV461"/>
      <c r="DW461"/>
      <c r="DX461"/>
      <c r="DY461"/>
      <c r="DZ461"/>
      <c r="EA461"/>
      <c r="EB461"/>
      <c r="EC461"/>
      <c r="ED461"/>
      <c r="EE461"/>
      <c r="EF461"/>
      <c r="EG461"/>
      <c r="EH461"/>
      <c r="EI461"/>
      <c r="EJ461"/>
      <c r="EK461"/>
      <c r="EL461"/>
      <c r="EM461"/>
      <c r="EN461"/>
      <c r="EO461"/>
      <c r="EP461"/>
      <c r="EQ461"/>
      <c r="ER461"/>
      <c r="ES461"/>
      <c r="ET461"/>
      <c r="EU461"/>
      <c r="EV461"/>
      <c r="EW461"/>
      <c r="EX461"/>
      <c r="EY461"/>
      <c r="EZ461"/>
      <c r="FA461"/>
      <c r="FB461"/>
      <c r="FC461"/>
      <c r="FD461"/>
      <c r="FE461"/>
      <c r="FF461"/>
      <c r="FG461"/>
      <c r="FH461"/>
      <c r="FI461"/>
      <c r="FJ461"/>
      <c r="FK461"/>
      <c r="FL461"/>
      <c r="FM461"/>
      <c r="FN461"/>
      <c r="FO461"/>
      <c r="FP461"/>
      <c r="FQ461"/>
      <c r="FR461"/>
      <c r="FS461"/>
      <c r="FT461"/>
      <c r="FU461"/>
      <c r="FV461"/>
      <c r="FW461"/>
      <c r="FX461"/>
      <c r="FY461"/>
      <c r="FZ461"/>
      <c r="GA461"/>
      <c r="GB461"/>
      <c r="GC461"/>
      <c r="GD461"/>
      <c r="GE461"/>
      <c r="GF461"/>
      <c r="GG461"/>
      <c r="GH461"/>
      <c r="GI461"/>
      <c r="GJ461"/>
      <c r="GK461"/>
      <c r="GL461"/>
      <c r="GM461"/>
      <c r="GN461"/>
      <c r="GO461"/>
      <c r="GP461"/>
      <c r="GQ461"/>
      <c r="GR461"/>
      <c r="GS461"/>
      <c r="GT461"/>
      <c r="GU461"/>
      <c r="GV461"/>
      <c r="GW461"/>
      <c r="GX461"/>
      <c r="GY461"/>
      <c r="GZ461"/>
      <c r="HA461"/>
      <c r="HB461"/>
      <c r="HC461"/>
      <c r="HD461"/>
      <c r="HE461"/>
      <c r="HF461"/>
      <c r="HG461"/>
      <c r="HH461"/>
      <c r="HI461"/>
      <c r="HJ461"/>
      <c r="HK461"/>
      <c r="HL461"/>
      <c r="HM461"/>
      <c r="HN461"/>
      <c r="HO461"/>
      <c r="HP461"/>
      <c r="HQ461"/>
      <c r="HR461"/>
      <c r="HS461"/>
      <c r="HT461"/>
      <c r="HU461"/>
      <c r="HV461"/>
      <c r="HW461"/>
      <c r="HX461"/>
      <c r="HY461"/>
      <c r="HZ461"/>
      <c r="IA461"/>
      <c r="IB461"/>
      <c r="IC461"/>
      <c r="ID461"/>
      <c r="IE461"/>
      <c r="IF461"/>
      <c r="IG461"/>
      <c r="IH461"/>
      <c r="II461"/>
      <c r="IJ461"/>
      <c r="IK461"/>
      <c r="IL461"/>
      <c r="IM461"/>
      <c r="IN461"/>
      <c r="IO461"/>
      <c r="IP461"/>
      <c r="IQ461"/>
      <c r="IR461"/>
      <c r="IS461"/>
      <c r="IT461"/>
      <c r="IU461"/>
      <c r="IV461"/>
    </row>
    <row r="462" spans="1:256" s="5" customFormat="1" ht="12.75" customHeight="1" outlineLevel="2">
      <c r="A462" s="9"/>
      <c r="B462" s="9"/>
      <c r="C462" s="26"/>
      <c r="D462" s="682"/>
      <c r="E462" s="87">
        <v>11</v>
      </c>
      <c r="F462" s="27"/>
      <c r="G462" s="208"/>
      <c r="H462" s="150"/>
      <c r="I462" s="150"/>
      <c r="J462" s="150"/>
      <c r="K462" s="150"/>
      <c r="L462" s="150"/>
      <c r="M462" s="150"/>
      <c r="N462" s="150"/>
      <c r="O462" s="150"/>
      <c r="P462" s="189"/>
      <c r="Q462" s="149"/>
      <c r="R462" s="68"/>
      <c r="S462" s="103"/>
      <c r="T462" s="103"/>
      <c r="U462" s="103"/>
      <c r="V462" s="103"/>
      <c r="W462" s="103"/>
      <c r="X462" s="103"/>
      <c r="Y462" s="103"/>
      <c r="Z462" s="103"/>
      <c r="AA462" s="216"/>
      <c r="AB462" s="216"/>
      <c r="AC462" s="216"/>
      <c r="AD462" s="216"/>
      <c r="AE462" s="216"/>
      <c r="AF462" s="216"/>
      <c r="AG462" s="216"/>
      <c r="AH462" s="216"/>
      <c r="AI462" s="216"/>
      <c r="AJ462" s="216"/>
      <c r="AK462" s="216"/>
      <c r="AL462" s="216"/>
      <c r="AM462" s="216"/>
      <c r="AN462" s="216"/>
      <c r="AO462" s="216"/>
      <c r="AP462" s="216"/>
      <c r="AQ462" s="216"/>
      <c r="AR462" s="216"/>
      <c r="AS462" s="216"/>
      <c r="AT462" s="216"/>
      <c r="AU462" s="216"/>
      <c r="AV462" s="216"/>
      <c r="AW462" s="216"/>
      <c r="AX462" s="216"/>
      <c r="AY462" s="216"/>
      <c r="AZ462" s="216"/>
      <c r="BA462" s="216"/>
      <c r="BB462" s="216"/>
      <c r="BC462" s="216"/>
      <c r="BD462" s="216"/>
      <c r="BE462" s="216"/>
      <c r="BF462" s="216"/>
      <c r="BG462" s="216"/>
      <c r="BH462" s="216"/>
      <c r="BI462" s="216"/>
      <c r="BJ462" s="187"/>
      <c r="BK462" s="187"/>
      <c r="BL462" s="187"/>
      <c r="BM462" s="187"/>
      <c r="BN462" s="187"/>
      <c r="BO462" s="187"/>
      <c r="BP462"/>
      <c r="BQ462"/>
      <c r="BR462"/>
      <c r="BS462"/>
      <c r="BT462"/>
      <c r="BU462"/>
      <c r="BV462"/>
      <c r="BW462"/>
      <c r="BX462"/>
      <c r="BY462"/>
      <c r="BZ462"/>
      <c r="CA462"/>
      <c r="CB462"/>
      <c r="CC462"/>
      <c r="CD462"/>
      <c r="CE462"/>
      <c r="CF462"/>
      <c r="CG462"/>
      <c r="CH462"/>
      <c r="CI462"/>
      <c r="CJ462"/>
      <c r="CK462"/>
      <c r="CL462"/>
      <c r="CM462"/>
      <c r="CN462"/>
      <c r="CO462"/>
      <c r="CP462"/>
      <c r="CQ462"/>
      <c r="CR462"/>
      <c r="CS462"/>
      <c r="CT462"/>
      <c r="CU462"/>
      <c r="CV462"/>
      <c r="CW462"/>
      <c r="CX462"/>
      <c r="CY462"/>
      <c r="CZ462"/>
      <c r="DA462"/>
      <c r="DB462"/>
      <c r="DC462"/>
      <c r="DD462"/>
      <c r="DE462"/>
      <c r="DF462"/>
      <c r="DG462"/>
      <c r="DH462"/>
      <c r="DI462"/>
      <c r="DJ462"/>
      <c r="DK462"/>
      <c r="DL462"/>
      <c r="DM462"/>
      <c r="DN462"/>
      <c r="DO462"/>
      <c r="DP462"/>
      <c r="DQ462"/>
      <c r="DR462"/>
      <c r="DS462"/>
      <c r="DT462"/>
      <c r="DU462"/>
      <c r="DV462"/>
      <c r="DW462"/>
      <c r="DX462"/>
      <c r="DY462"/>
      <c r="DZ462"/>
      <c r="EA462"/>
      <c r="EB462"/>
      <c r="EC462"/>
      <c r="ED462"/>
      <c r="EE462"/>
      <c r="EF462"/>
      <c r="EG462"/>
      <c r="EH462"/>
      <c r="EI462"/>
      <c r="EJ462"/>
      <c r="EK462"/>
      <c r="EL462"/>
      <c r="EM462"/>
      <c r="EN462"/>
      <c r="EO462"/>
      <c r="EP462"/>
      <c r="EQ462"/>
      <c r="ER462"/>
      <c r="ES462"/>
      <c r="ET462"/>
      <c r="EU462"/>
      <c r="EV462"/>
      <c r="EW462"/>
      <c r="EX462"/>
      <c r="EY462"/>
      <c r="EZ462"/>
      <c r="FA462"/>
      <c r="FB462"/>
      <c r="FC462"/>
      <c r="FD462"/>
      <c r="FE462"/>
      <c r="FF462"/>
      <c r="FG462"/>
      <c r="FH462"/>
      <c r="FI462"/>
      <c r="FJ462"/>
      <c r="FK462"/>
      <c r="FL462"/>
      <c r="FM462"/>
      <c r="FN462"/>
      <c r="FO462"/>
      <c r="FP462"/>
      <c r="FQ462"/>
      <c r="FR462"/>
      <c r="FS462"/>
      <c r="FT462"/>
      <c r="FU462"/>
      <c r="FV462"/>
      <c r="FW462"/>
      <c r="FX462"/>
      <c r="FY462"/>
      <c r="FZ462"/>
      <c r="GA462"/>
      <c r="GB462"/>
      <c r="GC462"/>
      <c r="GD462"/>
      <c r="GE462"/>
      <c r="GF462"/>
      <c r="GG462"/>
      <c r="GH462"/>
      <c r="GI462"/>
      <c r="GJ462"/>
      <c r="GK462"/>
      <c r="GL462"/>
      <c r="GM462"/>
      <c r="GN462"/>
      <c r="GO462"/>
      <c r="GP462"/>
      <c r="GQ462"/>
      <c r="GR462"/>
      <c r="GS462"/>
      <c r="GT462"/>
      <c r="GU462"/>
      <c r="GV462"/>
      <c r="GW462"/>
      <c r="GX462"/>
      <c r="GY462"/>
      <c r="GZ462"/>
      <c r="HA462"/>
      <c r="HB462"/>
      <c r="HC462"/>
      <c r="HD462"/>
      <c r="HE462"/>
      <c r="HF462"/>
      <c r="HG462"/>
      <c r="HH462"/>
      <c r="HI462"/>
      <c r="HJ462"/>
      <c r="HK462"/>
      <c r="HL462"/>
      <c r="HM462"/>
      <c r="HN462"/>
      <c r="HO462"/>
      <c r="HP462"/>
      <c r="HQ462"/>
      <c r="HR462"/>
      <c r="HS462"/>
      <c r="HT462"/>
      <c r="HU462"/>
      <c r="HV462"/>
      <c r="HW462"/>
      <c r="HX462"/>
      <c r="HY462"/>
      <c r="HZ462"/>
      <c r="IA462"/>
      <c r="IB462"/>
      <c r="IC462"/>
      <c r="ID462"/>
      <c r="IE462"/>
      <c r="IF462"/>
      <c r="IG462"/>
      <c r="IH462"/>
      <c r="II462"/>
      <c r="IJ462"/>
      <c r="IK462"/>
      <c r="IL462"/>
      <c r="IM462"/>
      <c r="IN462"/>
      <c r="IO462"/>
      <c r="IP462"/>
      <c r="IQ462"/>
      <c r="IR462"/>
      <c r="IS462"/>
      <c r="IT462"/>
      <c r="IU462"/>
      <c r="IV462"/>
    </row>
    <row r="463" spans="1:256" s="5" customFormat="1" outlineLevel="1">
      <c r="A463" s="9"/>
      <c r="B463" s="9"/>
      <c r="C463" s="26">
        <v>0</v>
      </c>
      <c r="D463" s="9"/>
      <c r="E463" s="9"/>
      <c r="F463" s="23"/>
      <c r="G463" s="209">
        <v>0</v>
      </c>
      <c r="H463" s="166">
        <v>0</v>
      </c>
      <c r="I463" s="166">
        <v>0</v>
      </c>
      <c r="J463" s="166">
        <v>0</v>
      </c>
      <c r="K463" s="166">
        <v>0</v>
      </c>
      <c r="L463" s="166">
        <v>0</v>
      </c>
      <c r="M463" s="166">
        <v>0</v>
      </c>
      <c r="N463" s="166">
        <v>0</v>
      </c>
      <c r="O463" s="166">
        <v>0</v>
      </c>
      <c r="P463" s="166">
        <v>0</v>
      </c>
      <c r="Q463" s="166">
        <v>0</v>
      </c>
      <c r="R463" s="64"/>
      <c r="S463" s="102"/>
      <c r="T463" s="102"/>
      <c r="U463" s="102"/>
      <c r="V463" s="102"/>
      <c r="W463" s="102"/>
      <c r="X463" s="102"/>
      <c r="Y463" s="102"/>
      <c r="Z463" s="102"/>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187"/>
      <c r="BK463" s="187"/>
      <c r="BL463" s="187"/>
      <c r="BM463" s="187"/>
      <c r="BN463" s="187"/>
      <c r="BO463" s="187"/>
      <c r="BP463"/>
      <c r="BQ463"/>
      <c r="BR463"/>
      <c r="BS463"/>
      <c r="BT463"/>
      <c r="BU463"/>
      <c r="BV463"/>
      <c r="BW463"/>
      <c r="BX463"/>
      <c r="BY463"/>
      <c r="BZ463"/>
      <c r="CA463"/>
      <c r="CB463"/>
      <c r="CC463"/>
      <c r="CD463"/>
      <c r="CE463"/>
      <c r="CF463"/>
      <c r="CG463"/>
      <c r="CH463"/>
      <c r="CI463"/>
      <c r="CJ463"/>
      <c r="CK463"/>
      <c r="CL463"/>
      <c r="CM463"/>
      <c r="CN463"/>
      <c r="CO463"/>
      <c r="CP463"/>
      <c r="CQ463"/>
      <c r="CR463"/>
      <c r="CS463"/>
      <c r="CT463"/>
      <c r="CU463"/>
      <c r="CV463"/>
      <c r="CW463"/>
      <c r="CX463"/>
      <c r="CY463"/>
      <c r="CZ463"/>
      <c r="DA463"/>
      <c r="DB463"/>
      <c r="DC463"/>
      <c r="DD463"/>
      <c r="DE463"/>
      <c r="DF463"/>
      <c r="DG463"/>
      <c r="DH463"/>
      <c r="DI463"/>
      <c r="DJ463"/>
      <c r="DK463"/>
      <c r="DL463"/>
      <c r="DM463"/>
      <c r="DN463"/>
      <c r="DO463"/>
      <c r="DP463"/>
      <c r="DQ463"/>
      <c r="DR463"/>
      <c r="DS463"/>
      <c r="DT463"/>
      <c r="DU463"/>
      <c r="DV463"/>
      <c r="DW463"/>
      <c r="DX463"/>
      <c r="DY463"/>
      <c r="DZ463"/>
      <c r="EA463"/>
      <c r="EB463"/>
      <c r="EC463"/>
      <c r="ED463"/>
      <c r="EE463"/>
      <c r="EF463"/>
      <c r="EG463"/>
      <c r="EH463"/>
      <c r="EI463"/>
      <c r="EJ463"/>
      <c r="EK463"/>
      <c r="EL463"/>
      <c r="EM463"/>
      <c r="EN463"/>
      <c r="EO463"/>
      <c r="EP463"/>
      <c r="EQ463"/>
      <c r="ER463"/>
      <c r="ES463"/>
      <c r="ET463"/>
      <c r="EU463"/>
      <c r="EV463"/>
      <c r="EW463"/>
      <c r="EX463"/>
      <c r="EY463"/>
      <c r="EZ463"/>
      <c r="FA463"/>
      <c r="FB463"/>
      <c r="FC463"/>
      <c r="FD463"/>
      <c r="FE463"/>
      <c r="FF463"/>
      <c r="FG463"/>
      <c r="FH463"/>
      <c r="FI463"/>
      <c r="FJ463"/>
      <c r="FK463"/>
      <c r="FL463"/>
      <c r="FM463"/>
      <c r="FN463"/>
      <c r="FO463"/>
      <c r="FP463"/>
      <c r="FQ463"/>
      <c r="FR463"/>
      <c r="FS463"/>
      <c r="FT463"/>
      <c r="FU463"/>
      <c r="FV463"/>
      <c r="FW463"/>
      <c r="FX463"/>
      <c r="FY463"/>
      <c r="FZ463"/>
      <c r="GA463"/>
      <c r="GB463"/>
      <c r="GC463"/>
      <c r="GD463"/>
      <c r="GE463"/>
      <c r="GF463"/>
      <c r="GG463"/>
      <c r="GH463"/>
      <c r="GI463"/>
      <c r="GJ463"/>
      <c r="GK463"/>
      <c r="GL463"/>
      <c r="GM463"/>
      <c r="GN463"/>
      <c r="GO463"/>
      <c r="GP463"/>
      <c r="GQ463"/>
      <c r="GR463"/>
      <c r="GS463"/>
      <c r="GT463"/>
      <c r="GU463"/>
      <c r="GV463"/>
      <c r="GW463"/>
      <c r="GX463"/>
      <c r="GY463"/>
      <c r="GZ463"/>
      <c r="HA463"/>
      <c r="HB463"/>
      <c r="HC463"/>
      <c r="HD463"/>
      <c r="HE463"/>
      <c r="HF463"/>
      <c r="HG463"/>
      <c r="HH463"/>
      <c r="HI463"/>
      <c r="HJ463"/>
      <c r="HK463"/>
      <c r="HL463"/>
      <c r="HM463"/>
      <c r="HN463"/>
      <c r="HO463"/>
      <c r="HP463"/>
      <c r="HQ463"/>
      <c r="HR463"/>
      <c r="HS463"/>
      <c r="HT463"/>
      <c r="HU463"/>
      <c r="HV463"/>
      <c r="HW463"/>
      <c r="HX463"/>
      <c r="HY463"/>
      <c r="HZ463"/>
      <c r="IA463"/>
      <c r="IB463"/>
      <c r="IC463"/>
      <c r="ID463"/>
      <c r="IE463"/>
      <c r="IF463"/>
      <c r="IG463"/>
      <c r="IH463"/>
      <c r="II463"/>
      <c r="IJ463"/>
      <c r="IK463"/>
      <c r="IL463"/>
      <c r="IM463"/>
      <c r="IN463"/>
      <c r="IO463"/>
      <c r="IP463"/>
      <c r="IQ463"/>
      <c r="IR463"/>
      <c r="IS463"/>
      <c r="IT463"/>
      <c r="IU463"/>
      <c r="IV463"/>
    </row>
    <row r="464" spans="1:256" s="5" customFormat="1" ht="12.75" customHeight="1" outlineLevel="2">
      <c r="A464" s="9"/>
      <c r="B464" s="188">
        <v>0</v>
      </c>
      <c r="C464" s="33"/>
      <c r="D464" s="34" t="s">
        <v>67</v>
      </c>
      <c r="E464" s="33"/>
      <c r="F464" s="35"/>
      <c r="G464" s="205">
        <v>0</v>
      </c>
      <c r="H464" s="67">
        <v>0</v>
      </c>
      <c r="I464" s="67">
        <v>0</v>
      </c>
      <c r="J464" s="67">
        <v>0</v>
      </c>
      <c r="K464" s="67">
        <v>0</v>
      </c>
      <c r="L464" s="67">
        <v>0</v>
      </c>
      <c r="M464" s="67">
        <v>0</v>
      </c>
      <c r="N464" s="67">
        <v>0</v>
      </c>
      <c r="O464" s="67">
        <v>0</v>
      </c>
      <c r="P464" s="67">
        <v>0</v>
      </c>
      <c r="Q464" s="67">
        <v>0</v>
      </c>
      <c r="R464" s="67"/>
      <c r="S464" s="103"/>
      <c r="T464" s="103"/>
      <c r="U464" s="103"/>
      <c r="V464" s="103"/>
      <c r="W464" s="103"/>
      <c r="X464" s="103"/>
      <c r="Y464" s="103"/>
      <c r="Z464" s="103"/>
      <c r="AA464" s="216"/>
      <c r="AB464" s="216"/>
      <c r="AC464" s="216"/>
      <c r="AD464" s="216"/>
      <c r="AE464" s="216"/>
      <c r="AF464" s="216"/>
      <c r="AG464" s="216"/>
      <c r="AH464" s="216"/>
      <c r="AI464" s="216"/>
      <c r="AJ464" s="216"/>
      <c r="AK464" s="216"/>
      <c r="AL464" s="216"/>
      <c r="AM464" s="216"/>
      <c r="AN464" s="216"/>
      <c r="AO464" s="216"/>
      <c r="AP464" s="216"/>
      <c r="AQ464" s="216"/>
      <c r="AR464" s="216"/>
      <c r="AS464" s="216"/>
      <c r="AT464" s="216"/>
      <c r="AU464" s="216"/>
      <c r="AV464" s="216"/>
      <c r="AW464" s="216"/>
      <c r="AX464" s="216"/>
      <c r="AY464" s="216"/>
      <c r="AZ464" s="216"/>
      <c r="BA464" s="216"/>
      <c r="BB464" s="216"/>
      <c r="BC464" s="216"/>
      <c r="BD464" s="216"/>
      <c r="BE464" s="216"/>
      <c r="BF464" s="216"/>
      <c r="BG464" s="216"/>
      <c r="BH464" s="216"/>
      <c r="BI464" s="216"/>
      <c r="BJ464" s="187"/>
      <c r="BK464" s="187"/>
      <c r="BL464" s="187"/>
      <c r="BM464" s="187"/>
      <c r="BN464" s="187"/>
      <c r="BO464" s="187"/>
      <c r="BP464"/>
      <c r="BQ464"/>
      <c r="BR464"/>
      <c r="BS464"/>
      <c r="BT464"/>
      <c r="BU464"/>
      <c r="BV464"/>
      <c r="BW464"/>
      <c r="BX464"/>
      <c r="BY464"/>
      <c r="BZ464"/>
      <c r="CA464"/>
      <c r="CB464"/>
      <c r="CC464"/>
      <c r="CD464"/>
      <c r="CE464"/>
      <c r="CF464"/>
      <c r="CG464"/>
      <c r="CH464"/>
      <c r="CI464"/>
      <c r="CJ464"/>
      <c r="CK464"/>
      <c r="CL464"/>
      <c r="CM464"/>
      <c r="CN464"/>
      <c r="CO464"/>
      <c r="CP464"/>
      <c r="CQ464"/>
      <c r="CR464"/>
      <c r="CS464"/>
      <c r="CT464"/>
      <c r="CU464"/>
      <c r="CV464"/>
      <c r="CW464"/>
      <c r="CX464"/>
      <c r="CY464"/>
      <c r="CZ464"/>
      <c r="DA464"/>
      <c r="DB464"/>
      <c r="DC464"/>
      <c r="DD464"/>
      <c r="DE464"/>
      <c r="DF464"/>
      <c r="DG464"/>
      <c r="DH464"/>
      <c r="DI464"/>
      <c r="DJ464"/>
      <c r="DK464"/>
      <c r="DL464"/>
      <c r="DM464"/>
      <c r="DN464"/>
      <c r="DO464"/>
      <c r="DP464"/>
      <c r="DQ464"/>
      <c r="DR464"/>
      <c r="DS464"/>
      <c r="DT464"/>
      <c r="DU464"/>
      <c r="DV464"/>
      <c r="DW464"/>
      <c r="DX464"/>
      <c r="DY464"/>
      <c r="DZ464"/>
      <c r="EA464"/>
      <c r="EB464"/>
      <c r="EC464"/>
      <c r="ED464"/>
      <c r="EE464"/>
      <c r="EF464"/>
      <c r="EG464"/>
      <c r="EH464"/>
      <c r="EI464"/>
      <c r="EJ464"/>
      <c r="EK464"/>
      <c r="EL464"/>
      <c r="EM464"/>
      <c r="EN464"/>
      <c r="EO464"/>
      <c r="EP464"/>
      <c r="EQ464"/>
      <c r="ER464"/>
      <c r="ES464"/>
      <c r="ET464"/>
      <c r="EU464"/>
      <c r="EV464"/>
      <c r="EW464"/>
      <c r="EX464"/>
      <c r="EY464"/>
      <c r="EZ464"/>
      <c r="FA464"/>
      <c r="FB464"/>
      <c r="FC464"/>
      <c r="FD464"/>
      <c r="FE464"/>
      <c r="FF464"/>
      <c r="FG464"/>
      <c r="FH464"/>
      <c r="FI464"/>
      <c r="FJ464"/>
      <c r="FK464"/>
      <c r="FL464"/>
      <c r="FM464"/>
      <c r="FN464"/>
      <c r="FO464"/>
      <c r="FP464"/>
      <c r="FQ464"/>
      <c r="FR464"/>
      <c r="FS464"/>
      <c r="FT464"/>
      <c r="FU464"/>
      <c r="FV464"/>
      <c r="FW464"/>
      <c r="FX464"/>
      <c r="FY464"/>
      <c r="FZ464"/>
      <c r="GA464"/>
      <c r="GB464"/>
      <c r="GC464"/>
      <c r="GD464"/>
      <c r="GE464"/>
      <c r="GF464"/>
      <c r="GG464"/>
      <c r="GH464"/>
      <c r="GI464"/>
      <c r="GJ464"/>
      <c r="GK464"/>
      <c r="GL464"/>
      <c r="GM464"/>
      <c r="GN464"/>
      <c r="GO464"/>
      <c r="GP464"/>
      <c r="GQ464"/>
      <c r="GR464"/>
      <c r="GS464"/>
      <c r="GT464"/>
      <c r="GU464"/>
      <c r="GV464"/>
      <c r="GW464"/>
      <c r="GX464"/>
      <c r="GY464"/>
      <c r="GZ464"/>
      <c r="HA464"/>
      <c r="HB464"/>
      <c r="HC464"/>
      <c r="HD464"/>
      <c r="HE464"/>
      <c r="HF464"/>
      <c r="HG464"/>
      <c r="HH464"/>
      <c r="HI464"/>
      <c r="HJ464"/>
      <c r="HK464"/>
      <c r="HL464"/>
      <c r="HM464"/>
      <c r="HN464"/>
      <c r="HO464"/>
      <c r="HP464"/>
      <c r="HQ464"/>
      <c r="HR464"/>
      <c r="HS464"/>
      <c r="HT464"/>
      <c r="HU464"/>
      <c r="HV464"/>
      <c r="HW464"/>
      <c r="HX464"/>
      <c r="HY464"/>
      <c r="HZ464"/>
      <c r="IA464"/>
      <c r="IB464"/>
      <c r="IC464"/>
      <c r="ID464"/>
      <c r="IE464"/>
      <c r="IF464"/>
      <c r="IG464"/>
      <c r="IH464"/>
      <c r="II464"/>
      <c r="IJ464"/>
      <c r="IK464"/>
      <c r="IL464"/>
      <c r="IM464"/>
      <c r="IN464"/>
      <c r="IO464"/>
      <c r="IP464"/>
      <c r="IQ464"/>
      <c r="IR464"/>
      <c r="IS464"/>
      <c r="IT464"/>
      <c r="IU464"/>
      <c r="IV464"/>
    </row>
    <row r="465" spans="1:256" s="5" customFormat="1" ht="12.75" customHeight="1" outlineLevel="2">
      <c r="A465" s="9"/>
      <c r="B465" s="9"/>
      <c r="C465" s="26"/>
      <c r="D465" s="681" t="s">
        <v>84</v>
      </c>
      <c r="E465" s="86">
        <v>0</v>
      </c>
      <c r="F465" s="27"/>
      <c r="G465" s="206"/>
      <c r="H465" s="68"/>
      <c r="I465" s="68"/>
      <c r="J465" s="68"/>
      <c r="K465" s="68"/>
      <c r="L465" s="68"/>
      <c r="M465" s="68"/>
      <c r="N465" s="68"/>
      <c r="O465" s="68"/>
      <c r="P465" s="68"/>
      <c r="Q465" s="68"/>
      <c r="R465" s="68"/>
      <c r="S465" s="103"/>
      <c r="T465" s="103"/>
      <c r="U465" s="103"/>
      <c r="V465" s="103"/>
      <c r="W465" s="103"/>
      <c r="X465" s="103"/>
      <c r="Y465" s="103"/>
      <c r="Z465" s="103"/>
      <c r="AA465" s="216"/>
      <c r="AB465" s="216"/>
      <c r="AC465" s="216"/>
      <c r="AD465" s="216"/>
      <c r="AE465" s="216"/>
      <c r="AF465" s="216"/>
      <c r="AG465" s="216"/>
      <c r="AH465" s="216"/>
      <c r="AI465" s="216"/>
      <c r="AJ465" s="216"/>
      <c r="AK465" s="216"/>
      <c r="AL465" s="216"/>
      <c r="AM465" s="216"/>
      <c r="AN465" s="216"/>
      <c r="AO465" s="216"/>
      <c r="AP465" s="216"/>
      <c r="AQ465" s="216"/>
      <c r="AR465" s="216"/>
      <c r="AS465" s="216"/>
      <c r="AT465" s="216"/>
      <c r="AU465" s="216"/>
      <c r="AV465" s="216"/>
      <c r="AW465" s="216"/>
      <c r="AX465" s="216"/>
      <c r="AY465" s="216"/>
      <c r="AZ465" s="216"/>
      <c r="BA465" s="216"/>
      <c r="BB465" s="216"/>
      <c r="BC465" s="216"/>
      <c r="BD465" s="216"/>
      <c r="BE465" s="216"/>
      <c r="BF465" s="216"/>
      <c r="BG465" s="216"/>
      <c r="BH465" s="216"/>
      <c r="BI465" s="216"/>
      <c r="BJ465" s="187"/>
      <c r="BK465" s="187"/>
      <c r="BL465" s="187"/>
      <c r="BM465" s="187"/>
      <c r="BN465" s="187"/>
      <c r="BO465" s="187"/>
      <c r="BP465"/>
      <c r="BQ465"/>
      <c r="BR465"/>
      <c r="BS465"/>
      <c r="BT465"/>
      <c r="BU465"/>
      <c r="BV465"/>
      <c r="BW465"/>
      <c r="BX465"/>
      <c r="BY465"/>
      <c r="BZ465"/>
      <c r="CA465"/>
      <c r="CB465"/>
      <c r="CC465"/>
      <c r="CD465"/>
      <c r="CE465"/>
      <c r="CF465"/>
      <c r="CG465"/>
      <c r="CH465"/>
      <c r="CI465"/>
      <c r="CJ465"/>
      <c r="CK465"/>
      <c r="CL465"/>
      <c r="CM465"/>
      <c r="CN465"/>
      <c r="CO465"/>
      <c r="CP465"/>
      <c r="CQ465"/>
      <c r="CR465"/>
      <c r="CS465"/>
      <c r="CT465"/>
      <c r="CU465"/>
      <c r="CV465"/>
      <c r="CW465"/>
      <c r="CX465"/>
      <c r="CY465"/>
      <c r="CZ465"/>
      <c r="DA465"/>
      <c r="DB465"/>
      <c r="DC465"/>
      <c r="DD465"/>
      <c r="DE465"/>
      <c r="DF465"/>
      <c r="DG465"/>
      <c r="DH465"/>
      <c r="DI465"/>
      <c r="DJ465"/>
      <c r="DK465"/>
      <c r="DL465"/>
      <c r="DM465"/>
      <c r="DN465"/>
      <c r="DO465"/>
      <c r="DP465"/>
      <c r="DQ465"/>
      <c r="DR465"/>
      <c r="DS465"/>
      <c r="DT465"/>
      <c r="DU465"/>
      <c r="DV465"/>
      <c r="DW465"/>
      <c r="DX465"/>
      <c r="DY465"/>
      <c r="DZ465"/>
      <c r="EA465"/>
      <c r="EB465"/>
      <c r="EC465"/>
      <c r="ED465"/>
      <c r="EE465"/>
      <c r="EF465"/>
      <c r="EG465"/>
      <c r="EH465"/>
      <c r="EI465"/>
      <c r="EJ465"/>
      <c r="EK465"/>
      <c r="EL465"/>
      <c r="EM465"/>
      <c r="EN465"/>
      <c r="EO465"/>
      <c r="EP465"/>
      <c r="EQ465"/>
      <c r="ER465"/>
      <c r="ES465"/>
      <c r="ET465"/>
      <c r="EU465"/>
      <c r="EV465"/>
      <c r="EW465"/>
      <c r="EX465"/>
      <c r="EY465"/>
      <c r="EZ465"/>
      <c r="FA465"/>
      <c r="FB465"/>
      <c r="FC465"/>
      <c r="FD465"/>
      <c r="FE465"/>
      <c r="FF465"/>
      <c r="FG465"/>
      <c r="FH465"/>
      <c r="FI465"/>
      <c r="FJ465"/>
      <c r="FK465"/>
      <c r="FL465"/>
      <c r="FM465"/>
      <c r="FN465"/>
      <c r="FO465"/>
      <c r="FP465"/>
      <c r="FQ465"/>
      <c r="FR465"/>
      <c r="FS465"/>
      <c r="FT465"/>
      <c r="FU465"/>
      <c r="FV465"/>
      <c r="FW465"/>
      <c r="FX465"/>
      <c r="FY465"/>
      <c r="FZ465"/>
      <c r="GA465"/>
      <c r="GB465"/>
      <c r="GC465"/>
      <c r="GD465"/>
      <c r="GE465"/>
      <c r="GF465"/>
      <c r="GG465"/>
      <c r="GH465"/>
      <c r="GI465"/>
      <c r="GJ465"/>
      <c r="GK465"/>
      <c r="GL465"/>
      <c r="GM465"/>
      <c r="GN465"/>
      <c r="GO465"/>
      <c r="GP465"/>
      <c r="GQ465"/>
      <c r="GR465"/>
      <c r="GS465"/>
      <c r="GT465"/>
      <c r="GU465"/>
      <c r="GV465"/>
      <c r="GW465"/>
      <c r="GX465"/>
      <c r="GY465"/>
      <c r="GZ465"/>
      <c r="HA465"/>
      <c r="HB465"/>
      <c r="HC465"/>
      <c r="HD465"/>
      <c r="HE465"/>
      <c r="HF465"/>
      <c r="HG465"/>
      <c r="HH465"/>
      <c r="HI465"/>
      <c r="HJ465"/>
      <c r="HK465"/>
      <c r="HL465"/>
      <c r="HM465"/>
      <c r="HN465"/>
      <c r="HO465"/>
      <c r="HP465"/>
      <c r="HQ465"/>
      <c r="HR465"/>
      <c r="HS465"/>
      <c r="HT465"/>
      <c r="HU465"/>
      <c r="HV465"/>
      <c r="HW465"/>
      <c r="HX465"/>
      <c r="HY465"/>
      <c r="HZ465"/>
      <c r="IA465"/>
      <c r="IB465"/>
      <c r="IC465"/>
      <c r="ID465"/>
      <c r="IE465"/>
      <c r="IF465"/>
      <c r="IG465"/>
      <c r="IH465"/>
      <c r="II465"/>
      <c r="IJ465"/>
      <c r="IK465"/>
      <c r="IL465"/>
      <c r="IM465"/>
      <c r="IN465"/>
      <c r="IO465"/>
      <c r="IP465"/>
      <c r="IQ465"/>
      <c r="IR465"/>
      <c r="IS465"/>
      <c r="IT465"/>
      <c r="IU465"/>
      <c r="IV465"/>
    </row>
    <row r="466" spans="1:256" s="5" customFormat="1" ht="12.75" customHeight="1" outlineLevel="2">
      <c r="A466" s="9"/>
      <c r="B466" s="9"/>
      <c r="C466" s="26"/>
      <c r="D466" s="682"/>
      <c r="E466" s="86">
        <v>1</v>
      </c>
      <c r="F466" s="27"/>
      <c r="G466" s="207"/>
      <c r="H466" s="68">
        <v>0</v>
      </c>
      <c r="I466" s="68">
        <v>0</v>
      </c>
      <c r="J466" s="68">
        <v>0</v>
      </c>
      <c r="K466" s="68">
        <v>0</v>
      </c>
      <c r="L466" s="68">
        <v>0</v>
      </c>
      <c r="M466" s="68">
        <v>0</v>
      </c>
      <c r="N466" s="68">
        <v>0</v>
      </c>
      <c r="O466" s="68">
        <v>0</v>
      </c>
      <c r="P466" s="68">
        <v>0</v>
      </c>
      <c r="Q466" s="68">
        <v>0</v>
      </c>
      <c r="R466" s="68"/>
      <c r="S466" s="103"/>
      <c r="T466" s="103"/>
      <c r="U466" s="103"/>
      <c r="V466" s="103"/>
      <c r="W466" s="103"/>
      <c r="X466" s="103"/>
      <c r="Y466" s="103"/>
      <c r="Z466" s="103"/>
      <c r="AA466" s="216"/>
      <c r="AB466" s="216"/>
      <c r="AC466" s="216"/>
      <c r="AD466" s="216"/>
      <c r="AE466" s="216"/>
      <c r="AF466" s="216"/>
      <c r="AG466" s="216"/>
      <c r="AH466" s="216"/>
      <c r="AI466" s="216"/>
      <c r="AJ466" s="216"/>
      <c r="AK466" s="216"/>
      <c r="AL466" s="216"/>
      <c r="AM466" s="216"/>
      <c r="AN466" s="216"/>
      <c r="AO466" s="216"/>
      <c r="AP466" s="216"/>
      <c r="AQ466" s="216"/>
      <c r="AR466" s="216"/>
      <c r="AS466" s="216"/>
      <c r="AT466" s="216"/>
      <c r="AU466" s="216"/>
      <c r="AV466" s="216"/>
      <c r="AW466" s="216"/>
      <c r="AX466" s="216"/>
      <c r="AY466" s="216"/>
      <c r="AZ466" s="216"/>
      <c r="BA466" s="216"/>
      <c r="BB466" s="216"/>
      <c r="BC466" s="216"/>
      <c r="BD466" s="216"/>
      <c r="BE466" s="216"/>
      <c r="BF466" s="216"/>
      <c r="BG466" s="216"/>
      <c r="BH466" s="216"/>
      <c r="BI466" s="216"/>
      <c r="BJ466" s="187"/>
      <c r="BK466" s="187"/>
      <c r="BL466" s="187"/>
      <c r="BM466" s="187"/>
      <c r="BN466" s="187"/>
      <c r="BO466" s="187"/>
      <c r="BP466"/>
      <c r="BQ466"/>
      <c r="BR466"/>
      <c r="BS466"/>
      <c r="BT466"/>
      <c r="BU466"/>
      <c r="BV466"/>
      <c r="BW466"/>
      <c r="BX466"/>
      <c r="BY466"/>
      <c r="BZ466"/>
      <c r="CA466"/>
      <c r="CB466"/>
      <c r="CC466"/>
      <c r="CD466"/>
      <c r="CE466"/>
      <c r="CF466"/>
      <c r="CG466"/>
      <c r="CH466"/>
      <c r="CI466"/>
      <c r="CJ466"/>
      <c r="CK466"/>
      <c r="CL466"/>
      <c r="CM466"/>
      <c r="CN466"/>
      <c r="CO466"/>
      <c r="CP466"/>
      <c r="CQ466"/>
      <c r="CR466"/>
      <c r="CS466"/>
      <c r="CT466"/>
      <c r="CU466"/>
      <c r="CV466"/>
      <c r="CW466"/>
      <c r="CX466"/>
      <c r="CY466"/>
      <c r="CZ466"/>
      <c r="DA466"/>
      <c r="DB466"/>
      <c r="DC466"/>
      <c r="DD466"/>
      <c r="DE466"/>
      <c r="DF466"/>
      <c r="DG466"/>
      <c r="DH466"/>
      <c r="DI466"/>
      <c r="DJ466"/>
      <c r="DK466"/>
      <c r="DL466"/>
      <c r="DM466"/>
      <c r="DN466"/>
      <c r="DO466"/>
      <c r="DP466"/>
      <c r="DQ466"/>
      <c r="DR466"/>
      <c r="DS466"/>
      <c r="DT466"/>
      <c r="DU466"/>
      <c r="DV466"/>
      <c r="DW466"/>
      <c r="DX466"/>
      <c r="DY466"/>
      <c r="DZ466"/>
      <c r="EA466"/>
      <c r="EB466"/>
      <c r="EC466"/>
      <c r="ED466"/>
      <c r="EE466"/>
      <c r="EF466"/>
      <c r="EG466"/>
      <c r="EH466"/>
      <c r="EI466"/>
      <c r="EJ466"/>
      <c r="EK466"/>
      <c r="EL466"/>
      <c r="EM466"/>
      <c r="EN466"/>
      <c r="EO466"/>
      <c r="EP466"/>
      <c r="EQ466"/>
      <c r="ER466"/>
      <c r="ES466"/>
      <c r="ET466"/>
      <c r="EU466"/>
      <c r="EV466"/>
      <c r="EW466"/>
      <c r="EX466"/>
      <c r="EY466"/>
      <c r="EZ466"/>
      <c r="FA466"/>
      <c r="FB466"/>
      <c r="FC466"/>
      <c r="FD466"/>
      <c r="FE466"/>
      <c r="FF466"/>
      <c r="FG466"/>
      <c r="FH466"/>
      <c r="FI466"/>
      <c r="FJ466"/>
      <c r="FK466"/>
      <c r="FL466"/>
      <c r="FM466"/>
      <c r="FN466"/>
      <c r="FO466"/>
      <c r="FP466"/>
      <c r="FQ466"/>
      <c r="FR466"/>
      <c r="FS466"/>
      <c r="FT466"/>
      <c r="FU466"/>
      <c r="FV466"/>
      <c r="FW466"/>
      <c r="FX466"/>
      <c r="FY466"/>
      <c r="FZ466"/>
      <c r="GA466"/>
      <c r="GB466"/>
      <c r="GC466"/>
      <c r="GD466"/>
      <c r="GE466"/>
      <c r="GF466"/>
      <c r="GG466"/>
      <c r="GH466"/>
      <c r="GI466"/>
      <c r="GJ466"/>
      <c r="GK466"/>
      <c r="GL466"/>
      <c r="GM466"/>
      <c r="GN466"/>
      <c r="GO466"/>
      <c r="GP466"/>
      <c r="GQ466"/>
      <c r="GR466"/>
      <c r="GS466"/>
      <c r="GT466"/>
      <c r="GU466"/>
      <c r="GV466"/>
      <c r="GW466"/>
      <c r="GX466"/>
      <c r="GY466"/>
      <c r="GZ466"/>
      <c r="HA466"/>
      <c r="HB466"/>
      <c r="HC466"/>
      <c r="HD466"/>
      <c r="HE466"/>
      <c r="HF466"/>
      <c r="HG466"/>
      <c r="HH466"/>
      <c r="HI466"/>
      <c r="HJ466"/>
      <c r="HK466"/>
      <c r="HL466"/>
      <c r="HM466"/>
      <c r="HN466"/>
      <c r="HO466"/>
      <c r="HP466"/>
      <c r="HQ466"/>
      <c r="HR466"/>
      <c r="HS466"/>
      <c r="HT466"/>
      <c r="HU466"/>
      <c r="HV466"/>
      <c r="HW466"/>
      <c r="HX466"/>
      <c r="HY466"/>
      <c r="HZ466"/>
      <c r="IA466"/>
      <c r="IB466"/>
      <c r="IC466"/>
      <c r="ID466"/>
      <c r="IE466"/>
      <c r="IF466"/>
      <c r="IG466"/>
      <c r="IH466"/>
      <c r="II466"/>
      <c r="IJ466"/>
      <c r="IK466"/>
      <c r="IL466"/>
      <c r="IM466"/>
      <c r="IN466"/>
      <c r="IO466"/>
      <c r="IP466"/>
      <c r="IQ466"/>
      <c r="IR466"/>
      <c r="IS466"/>
      <c r="IT466"/>
      <c r="IU466"/>
      <c r="IV466"/>
    </row>
    <row r="467" spans="1:256" s="5" customFormat="1" ht="12.75" customHeight="1" outlineLevel="2">
      <c r="A467" s="9"/>
      <c r="B467" s="9"/>
      <c r="C467" s="26"/>
      <c r="D467" s="682"/>
      <c r="E467" s="86">
        <v>2</v>
      </c>
      <c r="F467" s="27"/>
      <c r="G467" s="208"/>
      <c r="H467" s="149"/>
      <c r="I467" s="68">
        <v>0</v>
      </c>
      <c r="J467" s="68">
        <v>0</v>
      </c>
      <c r="K467" s="68">
        <v>0</v>
      </c>
      <c r="L467" s="68">
        <v>0</v>
      </c>
      <c r="M467" s="68">
        <v>0</v>
      </c>
      <c r="N467" s="68">
        <v>0</v>
      </c>
      <c r="O467" s="68">
        <v>0</v>
      </c>
      <c r="P467" s="68">
        <v>0</v>
      </c>
      <c r="Q467" s="68">
        <v>0</v>
      </c>
      <c r="R467" s="68"/>
      <c r="S467" s="103"/>
      <c r="T467" s="103"/>
      <c r="U467" s="103"/>
      <c r="V467" s="103"/>
      <c r="W467" s="103"/>
      <c r="X467" s="103"/>
      <c r="Y467" s="103"/>
      <c r="Z467" s="103"/>
      <c r="AA467" s="216"/>
      <c r="AB467" s="216"/>
      <c r="AC467" s="216"/>
      <c r="AD467" s="216"/>
      <c r="AE467" s="216"/>
      <c r="AF467" s="216"/>
      <c r="AG467" s="216"/>
      <c r="AH467" s="216"/>
      <c r="AI467" s="216"/>
      <c r="AJ467" s="216"/>
      <c r="AK467" s="216"/>
      <c r="AL467" s="216"/>
      <c r="AM467" s="216"/>
      <c r="AN467" s="216"/>
      <c r="AO467" s="216"/>
      <c r="AP467" s="216"/>
      <c r="AQ467" s="216"/>
      <c r="AR467" s="216"/>
      <c r="AS467" s="216"/>
      <c r="AT467" s="216"/>
      <c r="AU467" s="216"/>
      <c r="AV467" s="216"/>
      <c r="AW467" s="216"/>
      <c r="AX467" s="216"/>
      <c r="AY467" s="216"/>
      <c r="AZ467" s="216"/>
      <c r="BA467" s="216"/>
      <c r="BB467" s="216"/>
      <c r="BC467" s="216"/>
      <c r="BD467" s="216"/>
      <c r="BE467" s="216"/>
      <c r="BF467" s="216"/>
      <c r="BG467" s="216"/>
      <c r="BH467" s="216"/>
      <c r="BI467" s="216"/>
      <c r="BJ467" s="187"/>
      <c r="BK467" s="187"/>
      <c r="BL467" s="187"/>
      <c r="BM467" s="187"/>
      <c r="BN467" s="187"/>
      <c r="BO467" s="187"/>
      <c r="BP467"/>
      <c r="BQ467"/>
      <c r="BR467"/>
      <c r="BS467"/>
      <c r="BT467"/>
      <c r="BU467"/>
      <c r="BV467"/>
      <c r="BW467"/>
      <c r="BX467"/>
      <c r="BY467"/>
      <c r="BZ467"/>
      <c r="CA467"/>
      <c r="CB467"/>
      <c r="CC467"/>
      <c r="CD467"/>
      <c r="CE467"/>
      <c r="CF467"/>
      <c r="CG467"/>
      <c r="CH467"/>
      <c r="CI467"/>
      <c r="CJ467"/>
      <c r="CK467"/>
      <c r="CL467"/>
      <c r="CM467"/>
      <c r="CN467"/>
      <c r="CO467"/>
      <c r="CP467"/>
      <c r="CQ467"/>
      <c r="CR467"/>
      <c r="CS467"/>
      <c r="CT467"/>
      <c r="CU467"/>
      <c r="CV467"/>
      <c r="CW467"/>
      <c r="CX467"/>
      <c r="CY467"/>
      <c r="CZ467"/>
      <c r="DA467"/>
      <c r="DB467"/>
      <c r="DC467"/>
      <c r="DD467"/>
      <c r="DE467"/>
      <c r="DF467"/>
      <c r="DG467"/>
      <c r="DH467"/>
      <c r="DI467"/>
      <c r="DJ467"/>
      <c r="DK467"/>
      <c r="DL467"/>
      <c r="DM467"/>
      <c r="DN467"/>
      <c r="DO467"/>
      <c r="DP467"/>
      <c r="DQ467"/>
      <c r="DR467"/>
      <c r="DS467"/>
      <c r="DT467"/>
      <c r="DU467"/>
      <c r="DV467"/>
      <c r="DW467"/>
      <c r="DX467"/>
      <c r="DY467"/>
      <c r="DZ467"/>
      <c r="EA467"/>
      <c r="EB467"/>
      <c r="EC467"/>
      <c r="ED467"/>
      <c r="EE467"/>
      <c r="EF467"/>
      <c r="EG467"/>
      <c r="EH467"/>
      <c r="EI467"/>
      <c r="EJ467"/>
      <c r="EK467"/>
      <c r="EL467"/>
      <c r="EM467"/>
      <c r="EN467"/>
      <c r="EO467"/>
      <c r="EP467"/>
      <c r="EQ467"/>
      <c r="ER467"/>
      <c r="ES467"/>
      <c r="ET467"/>
      <c r="EU467"/>
      <c r="EV467"/>
      <c r="EW467"/>
      <c r="EX467"/>
      <c r="EY467"/>
      <c r="EZ467"/>
      <c r="FA467"/>
      <c r="FB467"/>
      <c r="FC467"/>
      <c r="FD467"/>
      <c r="FE467"/>
      <c r="FF467"/>
      <c r="FG467"/>
      <c r="FH467"/>
      <c r="FI467"/>
      <c r="FJ467"/>
      <c r="FK467"/>
      <c r="FL467"/>
      <c r="FM467"/>
      <c r="FN467"/>
      <c r="FO467"/>
      <c r="FP467"/>
      <c r="FQ467"/>
      <c r="FR467"/>
      <c r="FS467"/>
      <c r="FT467"/>
      <c r="FU467"/>
      <c r="FV467"/>
      <c r="FW467"/>
      <c r="FX467"/>
      <c r="FY467"/>
      <c r="FZ467"/>
      <c r="GA467"/>
      <c r="GB467"/>
      <c r="GC467"/>
      <c r="GD467"/>
      <c r="GE467"/>
      <c r="GF467"/>
      <c r="GG467"/>
      <c r="GH467"/>
      <c r="GI467"/>
      <c r="GJ467"/>
      <c r="GK467"/>
      <c r="GL467"/>
      <c r="GM467"/>
      <c r="GN467"/>
      <c r="GO467"/>
      <c r="GP467"/>
      <c r="GQ467"/>
      <c r="GR467"/>
      <c r="GS467"/>
      <c r="GT467"/>
      <c r="GU467"/>
      <c r="GV467"/>
      <c r="GW467"/>
      <c r="GX467"/>
      <c r="GY467"/>
      <c r="GZ467"/>
      <c r="HA467"/>
      <c r="HB467"/>
      <c r="HC467"/>
      <c r="HD467"/>
      <c r="HE467"/>
      <c r="HF467"/>
      <c r="HG467"/>
      <c r="HH467"/>
      <c r="HI467"/>
      <c r="HJ467"/>
      <c r="HK467"/>
      <c r="HL467"/>
      <c r="HM467"/>
      <c r="HN467"/>
      <c r="HO467"/>
      <c r="HP467"/>
      <c r="HQ467"/>
      <c r="HR467"/>
      <c r="HS467"/>
      <c r="HT467"/>
      <c r="HU467"/>
      <c r="HV467"/>
      <c r="HW467"/>
      <c r="HX467"/>
      <c r="HY467"/>
      <c r="HZ467"/>
      <c r="IA467"/>
      <c r="IB467"/>
      <c r="IC467"/>
      <c r="ID467"/>
      <c r="IE467"/>
      <c r="IF467"/>
      <c r="IG467"/>
      <c r="IH467"/>
      <c r="II467"/>
      <c r="IJ467"/>
      <c r="IK467"/>
      <c r="IL467"/>
      <c r="IM467"/>
      <c r="IN467"/>
      <c r="IO467"/>
      <c r="IP467"/>
      <c r="IQ467"/>
      <c r="IR467"/>
      <c r="IS467"/>
      <c r="IT467"/>
      <c r="IU467"/>
      <c r="IV467"/>
    </row>
    <row r="468" spans="1:256" s="5" customFormat="1" ht="12.75" customHeight="1" outlineLevel="2">
      <c r="A468" s="9"/>
      <c r="B468" s="9"/>
      <c r="C468" s="26"/>
      <c r="D468" s="682"/>
      <c r="E468" s="86">
        <v>3</v>
      </c>
      <c r="F468" s="27"/>
      <c r="G468" s="208"/>
      <c r="H468" s="150"/>
      <c r="I468" s="149"/>
      <c r="J468" s="68">
        <v>0</v>
      </c>
      <c r="K468" s="68">
        <v>0</v>
      </c>
      <c r="L468" s="68">
        <v>0</v>
      </c>
      <c r="M468" s="68">
        <v>0</v>
      </c>
      <c r="N468" s="68">
        <v>0</v>
      </c>
      <c r="O468" s="68">
        <v>0</v>
      </c>
      <c r="P468" s="68">
        <v>0</v>
      </c>
      <c r="Q468" s="68">
        <v>0</v>
      </c>
      <c r="R468" s="68"/>
      <c r="S468" s="103"/>
      <c r="T468" s="103"/>
      <c r="U468" s="103"/>
      <c r="V468" s="103"/>
      <c r="W468" s="103"/>
      <c r="X468" s="103"/>
      <c r="Y468" s="103"/>
      <c r="Z468" s="103"/>
      <c r="AA468" s="216"/>
      <c r="AB468" s="216"/>
      <c r="AC468" s="216"/>
      <c r="AD468" s="216"/>
      <c r="AE468" s="216"/>
      <c r="AF468" s="216"/>
      <c r="AG468" s="216"/>
      <c r="AH468" s="216"/>
      <c r="AI468" s="216"/>
      <c r="AJ468" s="216"/>
      <c r="AK468" s="216"/>
      <c r="AL468" s="216"/>
      <c r="AM468" s="216"/>
      <c r="AN468" s="216"/>
      <c r="AO468" s="216"/>
      <c r="AP468" s="216"/>
      <c r="AQ468" s="216"/>
      <c r="AR468" s="216"/>
      <c r="AS468" s="216"/>
      <c r="AT468" s="216"/>
      <c r="AU468" s="216"/>
      <c r="AV468" s="216"/>
      <c r="AW468" s="216"/>
      <c r="AX468" s="216"/>
      <c r="AY468" s="216"/>
      <c r="AZ468" s="216"/>
      <c r="BA468" s="216"/>
      <c r="BB468" s="216"/>
      <c r="BC468" s="216"/>
      <c r="BD468" s="216"/>
      <c r="BE468" s="216"/>
      <c r="BF468" s="216"/>
      <c r="BG468" s="216"/>
      <c r="BH468" s="216"/>
      <c r="BI468" s="216"/>
      <c r="BJ468" s="218"/>
      <c r="BK468" s="187"/>
      <c r="BL468" s="187"/>
      <c r="BM468" s="187"/>
      <c r="BN468" s="187"/>
      <c r="BO468" s="187"/>
      <c r="BP468"/>
      <c r="BQ468"/>
      <c r="BR468"/>
      <c r="BS468"/>
      <c r="BT468"/>
      <c r="BU468"/>
      <c r="BV468"/>
      <c r="BW468"/>
      <c r="BX468"/>
      <c r="BY468"/>
      <c r="BZ468"/>
      <c r="CA468"/>
      <c r="CB468"/>
      <c r="CC468"/>
      <c r="CD468"/>
      <c r="CE468"/>
      <c r="CF468"/>
      <c r="CG468"/>
      <c r="CH468"/>
      <c r="CI468"/>
      <c r="CJ468"/>
      <c r="CK468"/>
      <c r="CL468"/>
      <c r="CM468"/>
      <c r="CN468"/>
      <c r="CO468"/>
      <c r="CP468"/>
      <c r="CQ468"/>
      <c r="CR468"/>
      <c r="CS468"/>
      <c r="CT468"/>
      <c r="CU468"/>
      <c r="CV468"/>
      <c r="CW468"/>
      <c r="CX468"/>
      <c r="CY468"/>
      <c r="CZ468"/>
      <c r="DA468"/>
      <c r="DB468"/>
      <c r="DC468"/>
      <c r="DD468"/>
      <c r="DE468"/>
      <c r="DF468"/>
      <c r="DG468"/>
      <c r="DH468"/>
      <c r="DI468"/>
      <c r="DJ468"/>
      <c r="DK468"/>
      <c r="DL468"/>
      <c r="DM468"/>
      <c r="DN468"/>
      <c r="DO468"/>
      <c r="DP468"/>
      <c r="DQ468"/>
      <c r="DR468"/>
      <c r="DS468"/>
      <c r="DT468"/>
      <c r="DU468"/>
      <c r="DV468"/>
      <c r="DW468"/>
      <c r="DX468"/>
      <c r="DY468"/>
      <c r="DZ468"/>
      <c r="EA468"/>
      <c r="EB468"/>
      <c r="EC468"/>
      <c r="ED468"/>
      <c r="EE468"/>
      <c r="EF468"/>
      <c r="EG468"/>
      <c r="EH468"/>
      <c r="EI468"/>
      <c r="EJ468"/>
      <c r="EK468"/>
      <c r="EL468"/>
      <c r="EM468"/>
      <c r="EN468"/>
      <c r="EO468"/>
      <c r="EP468"/>
      <c r="EQ468"/>
      <c r="ER468"/>
      <c r="ES468"/>
      <c r="ET468"/>
      <c r="EU468"/>
      <c r="EV468"/>
      <c r="EW468"/>
      <c r="EX468"/>
      <c r="EY468"/>
      <c r="EZ468"/>
      <c r="FA468"/>
      <c r="FB468"/>
      <c r="FC468"/>
      <c r="FD468"/>
      <c r="FE468"/>
      <c r="FF468"/>
      <c r="FG468"/>
      <c r="FH468"/>
      <c r="FI468"/>
      <c r="FJ468"/>
      <c r="FK468"/>
      <c r="FL468"/>
      <c r="FM468"/>
      <c r="FN468"/>
      <c r="FO468"/>
      <c r="FP468"/>
      <c r="FQ468"/>
      <c r="FR468"/>
      <c r="FS468"/>
      <c r="FT468"/>
      <c r="FU468"/>
      <c r="FV468"/>
      <c r="FW468"/>
      <c r="FX468"/>
      <c r="FY468"/>
      <c r="FZ468"/>
      <c r="GA468"/>
      <c r="GB468"/>
      <c r="GC468"/>
      <c r="GD468"/>
      <c r="GE468"/>
      <c r="GF468"/>
      <c r="GG468"/>
      <c r="GH468"/>
      <c r="GI468"/>
      <c r="GJ468"/>
      <c r="GK468"/>
      <c r="GL468"/>
      <c r="GM468"/>
      <c r="GN468"/>
      <c r="GO468"/>
      <c r="GP468"/>
      <c r="GQ468"/>
      <c r="GR468"/>
      <c r="GS468"/>
      <c r="GT468"/>
      <c r="GU468"/>
      <c r="GV468"/>
      <c r="GW468"/>
      <c r="GX468"/>
      <c r="GY468"/>
      <c r="GZ468"/>
      <c r="HA468"/>
      <c r="HB468"/>
      <c r="HC468"/>
      <c r="HD468"/>
      <c r="HE468"/>
      <c r="HF468"/>
      <c r="HG468"/>
      <c r="HH468"/>
      <c r="HI468"/>
      <c r="HJ468"/>
      <c r="HK468"/>
      <c r="HL468"/>
      <c r="HM468"/>
      <c r="HN468"/>
      <c r="HO468"/>
      <c r="HP468"/>
      <c r="HQ468"/>
      <c r="HR468"/>
      <c r="HS468"/>
      <c r="HT468"/>
      <c r="HU468"/>
      <c r="HV468"/>
      <c r="HW468"/>
      <c r="HX468"/>
      <c r="HY468"/>
      <c r="HZ468"/>
      <c r="IA468"/>
      <c r="IB468"/>
      <c r="IC468"/>
      <c r="ID468"/>
      <c r="IE468"/>
      <c r="IF468"/>
      <c r="IG468"/>
      <c r="IH468"/>
      <c r="II468"/>
      <c r="IJ468"/>
      <c r="IK468"/>
      <c r="IL468"/>
      <c r="IM468"/>
      <c r="IN468"/>
      <c r="IO468"/>
      <c r="IP468"/>
      <c r="IQ468"/>
      <c r="IR468"/>
      <c r="IS468"/>
      <c r="IT468"/>
      <c r="IU468"/>
      <c r="IV468"/>
    </row>
    <row r="469" spans="1:256" s="5" customFormat="1" ht="12.75" customHeight="1" outlineLevel="2">
      <c r="A469" s="9"/>
      <c r="B469" s="9"/>
      <c r="C469" s="26"/>
      <c r="D469" s="682"/>
      <c r="E469" s="86">
        <v>4</v>
      </c>
      <c r="F469" s="27"/>
      <c r="G469" s="208"/>
      <c r="H469" s="150"/>
      <c r="I469" s="150"/>
      <c r="J469" s="149"/>
      <c r="K469" s="68">
        <v>0</v>
      </c>
      <c r="L469" s="68">
        <v>0</v>
      </c>
      <c r="M469" s="68">
        <v>0</v>
      </c>
      <c r="N469" s="68">
        <v>0</v>
      </c>
      <c r="O469" s="68">
        <v>0</v>
      </c>
      <c r="P469" s="68">
        <v>0</v>
      </c>
      <c r="Q469" s="68">
        <v>0</v>
      </c>
      <c r="R469" s="68"/>
      <c r="S469" s="103"/>
      <c r="T469" s="103"/>
      <c r="U469" s="103"/>
      <c r="V469" s="103"/>
      <c r="W469" s="103"/>
      <c r="X469" s="103"/>
      <c r="Y469" s="103"/>
      <c r="Z469" s="103"/>
      <c r="AA469" s="216"/>
      <c r="AB469" s="216"/>
      <c r="AC469" s="216"/>
      <c r="AD469" s="216"/>
      <c r="AE469" s="216"/>
      <c r="AF469" s="216"/>
      <c r="AG469" s="216"/>
      <c r="AH469" s="216"/>
      <c r="AI469" s="216"/>
      <c r="AJ469" s="216"/>
      <c r="AK469" s="216"/>
      <c r="AL469" s="216"/>
      <c r="AM469" s="216"/>
      <c r="AN469" s="216"/>
      <c r="AO469" s="216"/>
      <c r="AP469" s="216"/>
      <c r="AQ469" s="216"/>
      <c r="AR469" s="216"/>
      <c r="AS469" s="216"/>
      <c r="AT469" s="216"/>
      <c r="AU469" s="216"/>
      <c r="AV469" s="216"/>
      <c r="AW469" s="216"/>
      <c r="AX469" s="216"/>
      <c r="AY469" s="216"/>
      <c r="AZ469" s="216"/>
      <c r="BA469" s="216"/>
      <c r="BB469" s="216"/>
      <c r="BC469" s="216"/>
      <c r="BD469" s="216"/>
      <c r="BE469" s="216"/>
      <c r="BF469" s="216"/>
      <c r="BG469" s="216"/>
      <c r="BH469" s="216"/>
      <c r="BI469" s="216"/>
      <c r="BJ469" s="187"/>
      <c r="BK469" s="187"/>
      <c r="BL469" s="187"/>
      <c r="BM469" s="187"/>
      <c r="BN469" s="187"/>
      <c r="BO469" s="187"/>
      <c r="BP469"/>
      <c r="BQ469"/>
      <c r="BR469"/>
      <c r="BS469"/>
      <c r="BT469"/>
      <c r="BU469"/>
      <c r="BV469"/>
      <c r="BW469"/>
      <c r="BX469"/>
      <c r="BY469"/>
      <c r="BZ469"/>
      <c r="CA469"/>
      <c r="CB469"/>
      <c r="CC469"/>
      <c r="CD469"/>
      <c r="CE469"/>
      <c r="CF469"/>
      <c r="CG469"/>
      <c r="CH469"/>
      <c r="CI469"/>
      <c r="CJ469"/>
      <c r="CK469"/>
      <c r="CL469"/>
      <c r="CM469"/>
      <c r="CN469"/>
      <c r="CO469"/>
      <c r="CP469"/>
      <c r="CQ469"/>
      <c r="CR469"/>
      <c r="CS469"/>
      <c r="CT469"/>
      <c r="CU469"/>
      <c r="CV469"/>
      <c r="CW469"/>
      <c r="CX469"/>
      <c r="CY469"/>
      <c r="CZ469"/>
      <c r="DA469"/>
      <c r="DB469"/>
      <c r="DC469"/>
      <c r="DD469"/>
      <c r="DE469"/>
      <c r="DF469"/>
      <c r="DG469"/>
      <c r="DH469"/>
      <c r="DI469"/>
      <c r="DJ469"/>
      <c r="DK469"/>
      <c r="DL469"/>
      <c r="DM469"/>
      <c r="DN469"/>
      <c r="DO469"/>
      <c r="DP469"/>
      <c r="DQ469"/>
      <c r="DR469"/>
      <c r="DS469"/>
      <c r="DT469"/>
      <c r="DU469"/>
      <c r="DV469"/>
      <c r="DW469"/>
      <c r="DX469"/>
      <c r="DY469"/>
      <c r="DZ469"/>
      <c r="EA469"/>
      <c r="EB469"/>
      <c r="EC469"/>
      <c r="ED469"/>
      <c r="EE469"/>
      <c r="EF469"/>
      <c r="EG469"/>
      <c r="EH469"/>
      <c r="EI469"/>
      <c r="EJ469"/>
      <c r="EK469"/>
      <c r="EL469"/>
      <c r="EM469"/>
      <c r="EN469"/>
      <c r="EO469"/>
      <c r="EP469"/>
      <c r="EQ469"/>
      <c r="ER469"/>
      <c r="ES469"/>
      <c r="ET469"/>
      <c r="EU469"/>
      <c r="EV469"/>
      <c r="EW469"/>
      <c r="EX469"/>
      <c r="EY469"/>
      <c r="EZ469"/>
      <c r="FA469"/>
      <c r="FB469"/>
      <c r="FC469"/>
      <c r="FD469"/>
      <c r="FE469"/>
      <c r="FF469"/>
      <c r="FG469"/>
      <c r="FH469"/>
      <c r="FI469"/>
      <c r="FJ469"/>
      <c r="FK469"/>
      <c r="FL469"/>
      <c r="FM469"/>
      <c r="FN469"/>
      <c r="FO469"/>
      <c r="FP469"/>
      <c r="FQ469"/>
      <c r="FR469"/>
      <c r="FS469"/>
      <c r="FT469"/>
      <c r="FU469"/>
      <c r="FV469"/>
      <c r="FW469"/>
      <c r="FX469"/>
      <c r="FY469"/>
      <c r="FZ469"/>
      <c r="GA469"/>
      <c r="GB469"/>
      <c r="GC469"/>
      <c r="GD469"/>
      <c r="GE469"/>
      <c r="GF469"/>
      <c r="GG469"/>
      <c r="GH469"/>
      <c r="GI469"/>
      <c r="GJ469"/>
      <c r="GK469"/>
      <c r="GL469"/>
      <c r="GM469"/>
      <c r="GN469"/>
      <c r="GO469"/>
      <c r="GP469"/>
      <c r="GQ469"/>
      <c r="GR469"/>
      <c r="GS469"/>
      <c r="GT469"/>
      <c r="GU469"/>
      <c r="GV469"/>
      <c r="GW469"/>
      <c r="GX469"/>
      <c r="GY469"/>
      <c r="GZ469"/>
      <c r="HA469"/>
      <c r="HB469"/>
      <c r="HC469"/>
      <c r="HD469"/>
      <c r="HE469"/>
      <c r="HF469"/>
      <c r="HG469"/>
      <c r="HH469"/>
      <c r="HI469"/>
      <c r="HJ469"/>
      <c r="HK469"/>
      <c r="HL469"/>
      <c r="HM469"/>
      <c r="HN469"/>
      <c r="HO469"/>
      <c r="HP469"/>
      <c r="HQ469"/>
      <c r="HR469"/>
      <c r="HS469"/>
      <c r="HT469"/>
      <c r="HU469"/>
      <c r="HV469"/>
      <c r="HW469"/>
      <c r="HX469"/>
      <c r="HY469"/>
      <c r="HZ469"/>
      <c r="IA469"/>
      <c r="IB469"/>
      <c r="IC469"/>
      <c r="ID469"/>
      <c r="IE469"/>
      <c r="IF469"/>
      <c r="IG469"/>
      <c r="IH469"/>
      <c r="II469"/>
      <c r="IJ469"/>
      <c r="IK469"/>
      <c r="IL469"/>
      <c r="IM469"/>
      <c r="IN469"/>
      <c r="IO469"/>
      <c r="IP469"/>
      <c r="IQ469"/>
      <c r="IR469"/>
      <c r="IS469"/>
      <c r="IT469"/>
      <c r="IU469"/>
      <c r="IV469"/>
    </row>
    <row r="470" spans="1:256" s="5" customFormat="1" ht="12.75" customHeight="1" outlineLevel="2">
      <c r="A470" s="9"/>
      <c r="B470" s="9"/>
      <c r="C470" s="26"/>
      <c r="D470" s="682"/>
      <c r="E470" s="86">
        <v>5</v>
      </c>
      <c r="F470" s="27"/>
      <c r="G470" s="208"/>
      <c r="H470" s="150"/>
      <c r="I470" s="150"/>
      <c r="J470" s="150"/>
      <c r="K470" s="149"/>
      <c r="L470" s="68">
        <v>0</v>
      </c>
      <c r="M470" s="68">
        <v>0</v>
      </c>
      <c r="N470" s="68">
        <v>0</v>
      </c>
      <c r="O470" s="68">
        <v>0</v>
      </c>
      <c r="P470" s="68">
        <v>0</v>
      </c>
      <c r="Q470" s="68">
        <v>0</v>
      </c>
      <c r="R470" s="68"/>
      <c r="S470" s="103"/>
      <c r="T470" s="103"/>
      <c r="U470" s="103"/>
      <c r="V470" s="103"/>
      <c r="W470" s="103"/>
      <c r="X470" s="103"/>
      <c r="Y470" s="103"/>
      <c r="Z470" s="103"/>
      <c r="AA470" s="216"/>
      <c r="AB470" s="216"/>
      <c r="AC470" s="216"/>
      <c r="AD470" s="216"/>
      <c r="AE470" s="216"/>
      <c r="AF470" s="216"/>
      <c r="AG470" s="216"/>
      <c r="AH470" s="216"/>
      <c r="AI470" s="216"/>
      <c r="AJ470" s="216"/>
      <c r="AK470" s="216"/>
      <c r="AL470" s="216"/>
      <c r="AM470" s="216"/>
      <c r="AN470" s="216"/>
      <c r="AO470" s="216"/>
      <c r="AP470" s="216"/>
      <c r="AQ470" s="216"/>
      <c r="AR470" s="216"/>
      <c r="AS470" s="216"/>
      <c r="AT470" s="216"/>
      <c r="AU470" s="216"/>
      <c r="AV470" s="216"/>
      <c r="AW470" s="216"/>
      <c r="AX470" s="216"/>
      <c r="AY470" s="216"/>
      <c r="AZ470" s="216"/>
      <c r="BA470" s="216"/>
      <c r="BB470" s="216"/>
      <c r="BC470" s="216"/>
      <c r="BD470" s="216"/>
      <c r="BE470" s="216"/>
      <c r="BF470" s="216"/>
      <c r="BG470" s="216"/>
      <c r="BH470" s="216"/>
      <c r="BI470" s="216"/>
      <c r="BJ470" s="187"/>
      <c r="BK470" s="187"/>
      <c r="BL470" s="187"/>
      <c r="BM470" s="187"/>
      <c r="BN470" s="187"/>
      <c r="BO470" s="187"/>
      <c r="BP470"/>
      <c r="BQ470"/>
      <c r="BR470"/>
      <c r="BS470"/>
      <c r="BT470"/>
      <c r="BU470"/>
      <c r="BV470"/>
      <c r="BW470"/>
      <c r="BX470"/>
      <c r="BY470"/>
      <c r="BZ470"/>
      <c r="CA470"/>
      <c r="CB470"/>
      <c r="CC470"/>
      <c r="CD470"/>
      <c r="CE470"/>
      <c r="CF470"/>
      <c r="CG470"/>
      <c r="CH470"/>
      <c r="CI470"/>
      <c r="CJ470"/>
      <c r="CK470"/>
      <c r="CL470"/>
      <c r="CM470"/>
      <c r="CN470"/>
      <c r="CO470"/>
      <c r="CP470"/>
      <c r="CQ470"/>
      <c r="CR470"/>
      <c r="CS470"/>
      <c r="CT470"/>
      <c r="CU470"/>
      <c r="CV470"/>
      <c r="CW470"/>
      <c r="CX470"/>
      <c r="CY470"/>
      <c r="CZ470"/>
      <c r="DA470"/>
      <c r="DB470"/>
      <c r="DC470"/>
      <c r="DD470"/>
      <c r="DE470"/>
      <c r="DF470"/>
      <c r="DG470"/>
      <c r="DH470"/>
      <c r="DI470"/>
      <c r="DJ470"/>
      <c r="DK470"/>
      <c r="DL470"/>
      <c r="DM470"/>
      <c r="DN470"/>
      <c r="DO470"/>
      <c r="DP470"/>
      <c r="DQ470"/>
      <c r="DR470"/>
      <c r="DS470"/>
      <c r="DT470"/>
      <c r="DU470"/>
      <c r="DV470"/>
      <c r="DW470"/>
      <c r="DX470"/>
      <c r="DY470"/>
      <c r="DZ470"/>
      <c r="EA470"/>
      <c r="EB470"/>
      <c r="EC470"/>
      <c r="ED470"/>
      <c r="EE470"/>
      <c r="EF470"/>
      <c r="EG470"/>
      <c r="EH470"/>
      <c r="EI470"/>
      <c r="EJ470"/>
      <c r="EK470"/>
      <c r="EL470"/>
      <c r="EM470"/>
      <c r="EN470"/>
      <c r="EO470"/>
      <c r="EP470"/>
      <c r="EQ470"/>
      <c r="ER470"/>
      <c r="ES470"/>
      <c r="ET470"/>
      <c r="EU470"/>
      <c r="EV470"/>
      <c r="EW470"/>
      <c r="EX470"/>
      <c r="EY470"/>
      <c r="EZ470"/>
      <c r="FA470"/>
      <c r="FB470"/>
      <c r="FC470"/>
      <c r="FD470"/>
      <c r="FE470"/>
      <c r="FF470"/>
      <c r="FG470"/>
      <c r="FH470"/>
      <c r="FI470"/>
      <c r="FJ470"/>
      <c r="FK470"/>
      <c r="FL470"/>
      <c r="FM470"/>
      <c r="FN470"/>
      <c r="FO470"/>
      <c r="FP470"/>
      <c r="FQ470"/>
      <c r="FR470"/>
      <c r="FS470"/>
      <c r="FT470"/>
      <c r="FU470"/>
      <c r="FV470"/>
      <c r="FW470"/>
      <c r="FX470"/>
      <c r="FY470"/>
      <c r="FZ470"/>
      <c r="GA470"/>
      <c r="GB470"/>
      <c r="GC470"/>
      <c r="GD470"/>
      <c r="GE470"/>
      <c r="GF470"/>
      <c r="GG470"/>
      <c r="GH470"/>
      <c r="GI470"/>
      <c r="GJ470"/>
      <c r="GK470"/>
      <c r="GL470"/>
      <c r="GM470"/>
      <c r="GN470"/>
      <c r="GO470"/>
      <c r="GP470"/>
      <c r="GQ470"/>
      <c r="GR470"/>
      <c r="GS470"/>
      <c r="GT470"/>
      <c r="GU470"/>
      <c r="GV470"/>
      <c r="GW470"/>
      <c r="GX470"/>
      <c r="GY470"/>
      <c r="GZ470"/>
      <c r="HA470"/>
      <c r="HB470"/>
      <c r="HC470"/>
      <c r="HD470"/>
      <c r="HE470"/>
      <c r="HF470"/>
      <c r="HG470"/>
      <c r="HH470"/>
      <c r="HI470"/>
      <c r="HJ470"/>
      <c r="HK470"/>
      <c r="HL470"/>
      <c r="HM470"/>
      <c r="HN470"/>
      <c r="HO470"/>
      <c r="HP470"/>
      <c r="HQ470"/>
      <c r="HR470"/>
      <c r="HS470"/>
      <c r="HT470"/>
      <c r="HU470"/>
      <c r="HV470"/>
      <c r="HW470"/>
      <c r="HX470"/>
      <c r="HY470"/>
      <c r="HZ470"/>
      <c r="IA470"/>
      <c r="IB470"/>
      <c r="IC470"/>
      <c r="ID470"/>
      <c r="IE470"/>
      <c r="IF470"/>
      <c r="IG470"/>
      <c r="IH470"/>
      <c r="II470"/>
      <c r="IJ470"/>
      <c r="IK470"/>
      <c r="IL470"/>
      <c r="IM470"/>
      <c r="IN470"/>
      <c r="IO470"/>
      <c r="IP470"/>
      <c r="IQ470"/>
      <c r="IR470"/>
      <c r="IS470"/>
      <c r="IT470"/>
      <c r="IU470"/>
      <c r="IV470"/>
    </row>
    <row r="471" spans="1:256" s="5" customFormat="1" ht="12.75" customHeight="1" outlineLevel="2">
      <c r="A471" s="9"/>
      <c r="B471" s="9"/>
      <c r="C471" s="26"/>
      <c r="D471" s="682"/>
      <c r="E471" s="86">
        <v>6</v>
      </c>
      <c r="F471" s="27"/>
      <c r="G471" s="208"/>
      <c r="H471" s="150"/>
      <c r="I471" s="150"/>
      <c r="J471" s="150"/>
      <c r="K471" s="150"/>
      <c r="L471" s="149"/>
      <c r="M471" s="68">
        <v>0</v>
      </c>
      <c r="N471" s="68">
        <v>0</v>
      </c>
      <c r="O471" s="68">
        <v>0</v>
      </c>
      <c r="P471" s="68">
        <v>0</v>
      </c>
      <c r="Q471" s="68">
        <v>0</v>
      </c>
      <c r="R471" s="68"/>
      <c r="S471" s="103"/>
      <c r="T471" s="103"/>
      <c r="U471" s="103"/>
      <c r="V471" s="103"/>
      <c r="W471" s="103"/>
      <c r="X471" s="103"/>
      <c r="Y471" s="103"/>
      <c r="Z471" s="103"/>
      <c r="AA471" s="216"/>
      <c r="AB471" s="216"/>
      <c r="AC471" s="216"/>
      <c r="AD471" s="216"/>
      <c r="AE471" s="216"/>
      <c r="AF471" s="216"/>
      <c r="AG471" s="216"/>
      <c r="AH471" s="216"/>
      <c r="AI471" s="216"/>
      <c r="AJ471" s="216"/>
      <c r="AK471" s="216"/>
      <c r="AL471" s="216"/>
      <c r="AM471" s="216"/>
      <c r="AN471" s="216"/>
      <c r="AO471" s="216"/>
      <c r="AP471" s="216"/>
      <c r="AQ471" s="216"/>
      <c r="AR471" s="216"/>
      <c r="AS471" s="216"/>
      <c r="AT471" s="216"/>
      <c r="AU471" s="216"/>
      <c r="AV471" s="216"/>
      <c r="AW471" s="216"/>
      <c r="AX471" s="216"/>
      <c r="AY471" s="216"/>
      <c r="AZ471" s="216"/>
      <c r="BA471" s="216"/>
      <c r="BB471" s="216"/>
      <c r="BC471" s="216"/>
      <c r="BD471" s="216"/>
      <c r="BE471" s="216"/>
      <c r="BF471" s="216"/>
      <c r="BG471" s="216"/>
      <c r="BH471" s="216"/>
      <c r="BI471" s="216"/>
      <c r="BJ471" s="187"/>
      <c r="BK471" s="187"/>
      <c r="BL471" s="187"/>
      <c r="BM471" s="187"/>
      <c r="BN471" s="187"/>
      <c r="BO471" s="187"/>
      <c r="BP471"/>
      <c r="BQ471"/>
      <c r="BR471"/>
      <c r="BS471"/>
      <c r="BT471"/>
      <c r="BU471"/>
      <c r="BV471"/>
      <c r="BW471"/>
      <c r="BX471"/>
      <c r="BY471"/>
      <c r="BZ471"/>
      <c r="CA471"/>
      <c r="CB471"/>
      <c r="CC471"/>
      <c r="CD471"/>
      <c r="CE471"/>
      <c r="CF471"/>
      <c r="CG471"/>
      <c r="CH471"/>
      <c r="CI471"/>
      <c r="CJ471"/>
      <c r="CK471"/>
      <c r="CL471"/>
      <c r="CM471"/>
      <c r="CN471"/>
      <c r="CO471"/>
      <c r="CP471"/>
      <c r="CQ471"/>
      <c r="CR471"/>
      <c r="CS471"/>
      <c r="CT471"/>
      <c r="CU471"/>
      <c r="CV471"/>
      <c r="CW471"/>
      <c r="CX471"/>
      <c r="CY471"/>
      <c r="CZ471"/>
      <c r="DA471"/>
      <c r="DB471"/>
      <c r="DC471"/>
      <c r="DD471"/>
      <c r="DE471"/>
      <c r="DF471"/>
      <c r="DG471"/>
      <c r="DH471"/>
      <c r="DI471"/>
      <c r="DJ471"/>
      <c r="DK471"/>
      <c r="DL471"/>
      <c r="DM471"/>
      <c r="DN471"/>
      <c r="DO471"/>
      <c r="DP471"/>
      <c r="DQ471"/>
      <c r="DR471"/>
      <c r="DS471"/>
      <c r="DT471"/>
      <c r="DU471"/>
      <c r="DV471"/>
      <c r="DW471"/>
      <c r="DX471"/>
      <c r="DY471"/>
      <c r="DZ471"/>
      <c r="EA471"/>
      <c r="EB471"/>
      <c r="EC471"/>
      <c r="ED471"/>
      <c r="EE471"/>
      <c r="EF471"/>
      <c r="EG471"/>
      <c r="EH471"/>
      <c r="EI471"/>
      <c r="EJ471"/>
      <c r="EK471"/>
      <c r="EL471"/>
      <c r="EM471"/>
      <c r="EN471"/>
      <c r="EO471"/>
      <c r="EP471"/>
      <c r="EQ471"/>
      <c r="ER471"/>
      <c r="ES471"/>
      <c r="ET471"/>
      <c r="EU471"/>
      <c r="EV471"/>
      <c r="EW471"/>
      <c r="EX471"/>
      <c r="EY471"/>
      <c r="EZ471"/>
      <c r="FA471"/>
      <c r="FB471"/>
      <c r="FC471"/>
      <c r="FD471"/>
      <c r="FE471"/>
      <c r="FF471"/>
      <c r="FG471"/>
      <c r="FH471"/>
      <c r="FI471"/>
      <c r="FJ471"/>
      <c r="FK471"/>
      <c r="FL471"/>
      <c r="FM471"/>
      <c r="FN471"/>
      <c r="FO471"/>
      <c r="FP471"/>
      <c r="FQ471"/>
      <c r="FR471"/>
      <c r="FS471"/>
      <c r="FT471"/>
      <c r="FU471"/>
      <c r="FV471"/>
      <c r="FW471"/>
      <c r="FX471"/>
      <c r="FY471"/>
      <c r="FZ471"/>
      <c r="GA471"/>
      <c r="GB471"/>
      <c r="GC471"/>
      <c r="GD471"/>
      <c r="GE471"/>
      <c r="GF471"/>
      <c r="GG471"/>
      <c r="GH471"/>
      <c r="GI471"/>
      <c r="GJ471"/>
      <c r="GK471"/>
      <c r="GL471"/>
      <c r="GM471"/>
      <c r="GN471"/>
      <c r="GO471"/>
      <c r="GP471"/>
      <c r="GQ471"/>
      <c r="GR471"/>
      <c r="GS471"/>
      <c r="GT471"/>
      <c r="GU471"/>
      <c r="GV471"/>
      <c r="GW471"/>
      <c r="GX471"/>
      <c r="GY471"/>
      <c r="GZ471"/>
      <c r="HA471"/>
      <c r="HB471"/>
      <c r="HC471"/>
      <c r="HD471"/>
      <c r="HE471"/>
      <c r="HF471"/>
      <c r="HG471"/>
      <c r="HH471"/>
      <c r="HI471"/>
      <c r="HJ471"/>
      <c r="HK471"/>
      <c r="HL471"/>
      <c r="HM471"/>
      <c r="HN471"/>
      <c r="HO471"/>
      <c r="HP471"/>
      <c r="HQ471"/>
      <c r="HR471"/>
      <c r="HS471"/>
      <c r="HT471"/>
      <c r="HU471"/>
      <c r="HV471"/>
      <c r="HW471"/>
      <c r="HX471"/>
      <c r="HY471"/>
      <c r="HZ471"/>
      <c r="IA471"/>
      <c r="IB471"/>
      <c r="IC471"/>
      <c r="ID471"/>
      <c r="IE471"/>
      <c r="IF471"/>
      <c r="IG471"/>
      <c r="IH471"/>
      <c r="II471"/>
      <c r="IJ471"/>
      <c r="IK471"/>
      <c r="IL471"/>
      <c r="IM471"/>
      <c r="IN471"/>
      <c r="IO471"/>
      <c r="IP471"/>
      <c r="IQ471"/>
      <c r="IR471"/>
      <c r="IS471"/>
      <c r="IT471"/>
      <c r="IU471"/>
      <c r="IV471"/>
    </row>
    <row r="472" spans="1:256" s="5" customFormat="1" ht="12.75" customHeight="1" outlineLevel="2">
      <c r="A472" s="9"/>
      <c r="B472" s="9"/>
      <c r="C472" s="26"/>
      <c r="D472" s="682"/>
      <c r="E472" s="86">
        <v>7</v>
      </c>
      <c r="F472" s="27"/>
      <c r="G472" s="208"/>
      <c r="H472" s="150"/>
      <c r="I472" s="150"/>
      <c r="J472" s="150"/>
      <c r="K472" s="150"/>
      <c r="L472" s="150"/>
      <c r="M472" s="149"/>
      <c r="N472" s="68">
        <v>0</v>
      </c>
      <c r="O472" s="68">
        <v>0</v>
      </c>
      <c r="P472" s="68">
        <v>0</v>
      </c>
      <c r="Q472" s="68">
        <v>0</v>
      </c>
      <c r="R472" s="68"/>
      <c r="S472" s="103"/>
      <c r="T472" s="103"/>
      <c r="U472" s="103"/>
      <c r="V472" s="103"/>
      <c r="W472" s="103"/>
      <c r="X472" s="103"/>
      <c r="Y472" s="103"/>
      <c r="Z472" s="103"/>
      <c r="AA472" s="216"/>
      <c r="AB472" s="216"/>
      <c r="AC472" s="216"/>
      <c r="AD472" s="216"/>
      <c r="AE472" s="216"/>
      <c r="AF472" s="216"/>
      <c r="AG472" s="216"/>
      <c r="AH472" s="216"/>
      <c r="AI472" s="216"/>
      <c r="AJ472" s="216"/>
      <c r="AK472" s="216"/>
      <c r="AL472" s="216"/>
      <c r="AM472" s="216"/>
      <c r="AN472" s="216"/>
      <c r="AO472" s="216"/>
      <c r="AP472" s="216"/>
      <c r="AQ472" s="216"/>
      <c r="AR472" s="216"/>
      <c r="AS472" s="216"/>
      <c r="AT472" s="216"/>
      <c r="AU472" s="216"/>
      <c r="AV472" s="216"/>
      <c r="AW472" s="216"/>
      <c r="AX472" s="216"/>
      <c r="AY472" s="216"/>
      <c r="AZ472" s="216"/>
      <c r="BA472" s="216"/>
      <c r="BB472" s="216"/>
      <c r="BC472" s="216"/>
      <c r="BD472" s="216"/>
      <c r="BE472" s="216"/>
      <c r="BF472" s="216"/>
      <c r="BG472" s="216"/>
      <c r="BH472" s="216"/>
      <c r="BI472" s="216"/>
      <c r="BJ472" s="187"/>
      <c r="BK472" s="187"/>
      <c r="BL472" s="187"/>
      <c r="BM472" s="187"/>
      <c r="BN472" s="187"/>
      <c r="BO472" s="187"/>
      <c r="BP472"/>
      <c r="BQ472"/>
      <c r="BR472"/>
      <c r="BS472"/>
      <c r="BT472"/>
      <c r="BU472"/>
      <c r="BV472"/>
      <c r="BW472"/>
      <c r="BX472"/>
      <c r="BY472"/>
      <c r="BZ472"/>
      <c r="CA472"/>
      <c r="CB472"/>
      <c r="CC472"/>
      <c r="CD472"/>
      <c r="CE472"/>
      <c r="CF472"/>
      <c r="CG472"/>
      <c r="CH472"/>
      <c r="CI472"/>
      <c r="CJ472"/>
      <c r="CK472"/>
      <c r="CL472"/>
      <c r="CM472"/>
      <c r="CN472"/>
      <c r="CO472"/>
      <c r="CP472"/>
      <c r="CQ472"/>
      <c r="CR472"/>
      <c r="CS472"/>
      <c r="CT472"/>
      <c r="CU472"/>
      <c r="CV472"/>
      <c r="CW472"/>
      <c r="CX472"/>
      <c r="CY472"/>
      <c r="CZ472"/>
      <c r="DA472"/>
      <c r="DB472"/>
      <c r="DC472"/>
      <c r="DD472"/>
      <c r="DE472"/>
      <c r="DF472"/>
      <c r="DG472"/>
      <c r="DH472"/>
      <c r="DI472"/>
      <c r="DJ472"/>
      <c r="DK472"/>
      <c r="DL472"/>
      <c r="DM472"/>
      <c r="DN472"/>
      <c r="DO472"/>
      <c r="DP472"/>
      <c r="DQ472"/>
      <c r="DR472"/>
      <c r="DS472"/>
      <c r="DT472"/>
      <c r="DU472"/>
      <c r="DV472"/>
      <c r="DW472"/>
      <c r="DX472"/>
      <c r="DY472"/>
      <c r="DZ472"/>
      <c r="EA472"/>
      <c r="EB472"/>
      <c r="EC472"/>
      <c r="ED472"/>
      <c r="EE472"/>
      <c r="EF472"/>
      <c r="EG472"/>
      <c r="EH472"/>
      <c r="EI472"/>
      <c r="EJ472"/>
      <c r="EK472"/>
      <c r="EL472"/>
      <c r="EM472"/>
      <c r="EN472"/>
      <c r="EO472"/>
      <c r="EP472"/>
      <c r="EQ472"/>
      <c r="ER472"/>
      <c r="ES472"/>
      <c r="ET472"/>
      <c r="EU472"/>
      <c r="EV472"/>
      <c r="EW472"/>
      <c r="EX472"/>
      <c r="EY472"/>
      <c r="EZ472"/>
      <c r="FA472"/>
      <c r="FB472"/>
      <c r="FC472"/>
      <c r="FD472"/>
      <c r="FE472"/>
      <c r="FF472"/>
      <c r="FG472"/>
      <c r="FH472"/>
      <c r="FI472"/>
      <c r="FJ472"/>
      <c r="FK472"/>
      <c r="FL472"/>
      <c r="FM472"/>
      <c r="FN472"/>
      <c r="FO472"/>
      <c r="FP472"/>
      <c r="FQ472"/>
      <c r="FR472"/>
      <c r="FS472"/>
      <c r="FT472"/>
      <c r="FU472"/>
      <c r="FV472"/>
      <c r="FW472"/>
      <c r="FX472"/>
      <c r="FY472"/>
      <c r="FZ472"/>
      <c r="GA472"/>
      <c r="GB472"/>
      <c r="GC472"/>
      <c r="GD472"/>
      <c r="GE472"/>
      <c r="GF472"/>
      <c r="GG472"/>
      <c r="GH472"/>
      <c r="GI472"/>
      <c r="GJ472"/>
      <c r="GK472"/>
      <c r="GL472"/>
      <c r="GM472"/>
      <c r="GN472"/>
      <c r="GO472"/>
      <c r="GP472"/>
      <c r="GQ472"/>
      <c r="GR472"/>
      <c r="GS472"/>
      <c r="GT472"/>
      <c r="GU472"/>
      <c r="GV472"/>
      <c r="GW472"/>
      <c r="GX472"/>
      <c r="GY472"/>
      <c r="GZ472"/>
      <c r="HA472"/>
      <c r="HB472"/>
      <c r="HC472"/>
      <c r="HD472"/>
      <c r="HE472"/>
      <c r="HF472"/>
      <c r="HG472"/>
      <c r="HH472"/>
      <c r="HI472"/>
      <c r="HJ472"/>
      <c r="HK472"/>
      <c r="HL472"/>
      <c r="HM472"/>
      <c r="HN472"/>
      <c r="HO472"/>
      <c r="HP472"/>
      <c r="HQ472"/>
      <c r="HR472"/>
      <c r="HS472"/>
      <c r="HT472"/>
      <c r="HU472"/>
      <c r="HV472"/>
      <c r="HW472"/>
      <c r="HX472"/>
      <c r="HY472"/>
      <c r="HZ472"/>
      <c r="IA472"/>
      <c r="IB472"/>
      <c r="IC472"/>
      <c r="ID472"/>
      <c r="IE472"/>
      <c r="IF472"/>
      <c r="IG472"/>
      <c r="IH472"/>
      <c r="II472"/>
      <c r="IJ472"/>
      <c r="IK472"/>
      <c r="IL472"/>
      <c r="IM472"/>
      <c r="IN472"/>
      <c r="IO472"/>
      <c r="IP472"/>
      <c r="IQ472"/>
      <c r="IR472"/>
      <c r="IS472"/>
      <c r="IT472"/>
      <c r="IU472"/>
      <c r="IV472"/>
    </row>
    <row r="473" spans="1:256" s="5" customFormat="1" ht="12.75" customHeight="1" outlineLevel="2">
      <c r="A473" s="9"/>
      <c r="B473" s="9"/>
      <c r="C473" s="26"/>
      <c r="D473" s="682"/>
      <c r="E473" s="86">
        <v>8</v>
      </c>
      <c r="F473" s="27"/>
      <c r="G473" s="208"/>
      <c r="H473" s="150"/>
      <c r="I473" s="150"/>
      <c r="J473" s="150"/>
      <c r="K473" s="150"/>
      <c r="L473" s="150"/>
      <c r="M473" s="150"/>
      <c r="N473" s="149"/>
      <c r="O473" s="68">
        <v>0</v>
      </c>
      <c r="P473" s="68">
        <v>0</v>
      </c>
      <c r="Q473" s="68">
        <v>0</v>
      </c>
      <c r="R473" s="68"/>
      <c r="S473" s="103"/>
      <c r="T473" s="103"/>
      <c r="U473" s="103"/>
      <c r="V473" s="103"/>
      <c r="W473" s="103"/>
      <c r="X473" s="103"/>
      <c r="Y473" s="103"/>
      <c r="Z473" s="103"/>
      <c r="AA473" s="216"/>
      <c r="AB473" s="216"/>
      <c r="AC473" s="216"/>
      <c r="AD473" s="216"/>
      <c r="AE473" s="216"/>
      <c r="AF473" s="216"/>
      <c r="AG473" s="216"/>
      <c r="AH473" s="216"/>
      <c r="AI473" s="216"/>
      <c r="AJ473" s="216"/>
      <c r="AK473" s="216"/>
      <c r="AL473" s="216"/>
      <c r="AM473" s="216"/>
      <c r="AN473" s="216"/>
      <c r="AO473" s="216"/>
      <c r="AP473" s="216"/>
      <c r="AQ473" s="216"/>
      <c r="AR473" s="216"/>
      <c r="AS473" s="216"/>
      <c r="AT473" s="216"/>
      <c r="AU473" s="216"/>
      <c r="AV473" s="216"/>
      <c r="AW473" s="216"/>
      <c r="AX473" s="216"/>
      <c r="AY473" s="216"/>
      <c r="AZ473" s="216"/>
      <c r="BA473" s="216"/>
      <c r="BB473" s="216"/>
      <c r="BC473" s="216"/>
      <c r="BD473" s="216"/>
      <c r="BE473" s="216"/>
      <c r="BF473" s="216"/>
      <c r="BG473" s="216"/>
      <c r="BH473" s="216"/>
      <c r="BI473" s="216"/>
      <c r="BJ473" s="187"/>
      <c r="BK473" s="187"/>
      <c r="BL473" s="187"/>
      <c r="BM473" s="187"/>
      <c r="BN473" s="187"/>
      <c r="BO473" s="187"/>
      <c r="BP473"/>
      <c r="BQ473"/>
      <c r="BR473"/>
      <c r="BS473"/>
      <c r="BT473"/>
      <c r="BU473"/>
      <c r="BV473"/>
      <c r="BW473"/>
      <c r="BX473"/>
      <c r="BY473"/>
      <c r="BZ473"/>
      <c r="CA473"/>
      <c r="CB473"/>
      <c r="CC473"/>
      <c r="CD473"/>
      <c r="CE473"/>
      <c r="CF473"/>
      <c r="CG473"/>
      <c r="CH473"/>
      <c r="CI473"/>
      <c r="CJ473"/>
      <c r="CK473"/>
      <c r="CL473"/>
      <c r="CM473"/>
      <c r="CN473"/>
      <c r="CO473"/>
      <c r="CP473"/>
      <c r="CQ473"/>
      <c r="CR473"/>
      <c r="CS473"/>
      <c r="CT473"/>
      <c r="CU473"/>
      <c r="CV473"/>
      <c r="CW473"/>
      <c r="CX473"/>
      <c r="CY473"/>
      <c r="CZ473"/>
      <c r="DA473"/>
      <c r="DB473"/>
      <c r="DC473"/>
      <c r="DD473"/>
      <c r="DE473"/>
      <c r="DF473"/>
      <c r="DG473"/>
      <c r="DH473"/>
      <c r="DI473"/>
      <c r="DJ473"/>
      <c r="DK473"/>
      <c r="DL473"/>
      <c r="DM473"/>
      <c r="DN473"/>
      <c r="DO473"/>
      <c r="DP473"/>
      <c r="DQ473"/>
      <c r="DR473"/>
      <c r="DS473"/>
      <c r="DT473"/>
      <c r="DU473"/>
      <c r="DV473"/>
      <c r="DW473"/>
      <c r="DX473"/>
      <c r="DY473"/>
      <c r="DZ473"/>
      <c r="EA473"/>
      <c r="EB473"/>
      <c r="EC473"/>
      <c r="ED473"/>
      <c r="EE473"/>
      <c r="EF473"/>
      <c r="EG473"/>
      <c r="EH473"/>
      <c r="EI473"/>
      <c r="EJ473"/>
      <c r="EK473"/>
      <c r="EL473"/>
      <c r="EM473"/>
      <c r="EN473"/>
      <c r="EO473"/>
      <c r="EP473"/>
      <c r="EQ473"/>
      <c r="ER473"/>
      <c r="ES473"/>
      <c r="ET473"/>
      <c r="EU473"/>
      <c r="EV473"/>
      <c r="EW473"/>
      <c r="EX473"/>
      <c r="EY473"/>
      <c r="EZ473"/>
      <c r="FA473"/>
      <c r="FB473"/>
      <c r="FC473"/>
      <c r="FD473"/>
      <c r="FE473"/>
      <c r="FF473"/>
      <c r="FG473"/>
      <c r="FH473"/>
      <c r="FI473"/>
      <c r="FJ473"/>
      <c r="FK473"/>
      <c r="FL473"/>
      <c r="FM473"/>
      <c r="FN473"/>
      <c r="FO473"/>
      <c r="FP473"/>
      <c r="FQ473"/>
      <c r="FR473"/>
      <c r="FS473"/>
      <c r="FT473"/>
      <c r="FU473"/>
      <c r="FV473"/>
      <c r="FW473"/>
      <c r="FX473"/>
      <c r="FY473"/>
      <c r="FZ473"/>
      <c r="GA473"/>
      <c r="GB473"/>
      <c r="GC473"/>
      <c r="GD473"/>
      <c r="GE473"/>
      <c r="GF473"/>
      <c r="GG473"/>
      <c r="GH473"/>
      <c r="GI473"/>
      <c r="GJ473"/>
      <c r="GK473"/>
      <c r="GL473"/>
      <c r="GM473"/>
      <c r="GN473"/>
      <c r="GO473"/>
      <c r="GP473"/>
      <c r="GQ473"/>
      <c r="GR473"/>
      <c r="GS473"/>
      <c r="GT473"/>
      <c r="GU473"/>
      <c r="GV473"/>
      <c r="GW473"/>
      <c r="GX473"/>
      <c r="GY473"/>
      <c r="GZ473"/>
      <c r="HA473"/>
      <c r="HB473"/>
      <c r="HC473"/>
      <c r="HD473"/>
      <c r="HE473"/>
      <c r="HF473"/>
      <c r="HG473"/>
      <c r="HH473"/>
      <c r="HI473"/>
      <c r="HJ473"/>
      <c r="HK473"/>
      <c r="HL473"/>
      <c r="HM473"/>
      <c r="HN473"/>
      <c r="HO473"/>
      <c r="HP473"/>
      <c r="HQ473"/>
      <c r="HR473"/>
      <c r="HS473"/>
      <c r="HT473"/>
      <c r="HU473"/>
      <c r="HV473"/>
      <c r="HW473"/>
      <c r="HX473"/>
      <c r="HY473"/>
      <c r="HZ473"/>
      <c r="IA473"/>
      <c r="IB473"/>
      <c r="IC473"/>
      <c r="ID473"/>
      <c r="IE473"/>
      <c r="IF473"/>
      <c r="IG473"/>
      <c r="IH473"/>
      <c r="II473"/>
      <c r="IJ473"/>
      <c r="IK473"/>
      <c r="IL473"/>
      <c r="IM473"/>
      <c r="IN473"/>
      <c r="IO473"/>
      <c r="IP473"/>
      <c r="IQ473"/>
      <c r="IR473"/>
      <c r="IS473"/>
      <c r="IT473"/>
      <c r="IU473"/>
      <c r="IV473"/>
    </row>
    <row r="474" spans="1:256" s="5" customFormat="1" ht="12.75" customHeight="1" outlineLevel="2">
      <c r="A474" s="9"/>
      <c r="B474" s="9"/>
      <c r="C474" s="26"/>
      <c r="D474" s="682"/>
      <c r="E474" s="86">
        <v>9</v>
      </c>
      <c r="F474" s="27"/>
      <c r="G474" s="208"/>
      <c r="H474" s="150"/>
      <c r="I474" s="150"/>
      <c r="J474" s="150"/>
      <c r="K474" s="150"/>
      <c r="L474" s="150"/>
      <c r="M474" s="150"/>
      <c r="N474" s="150"/>
      <c r="O474" s="149"/>
      <c r="P474" s="68">
        <v>0</v>
      </c>
      <c r="Q474" s="68">
        <v>0</v>
      </c>
      <c r="R474" s="68"/>
      <c r="S474" s="103"/>
      <c r="T474" s="103"/>
      <c r="U474" s="103"/>
      <c r="V474" s="103"/>
      <c r="W474" s="103"/>
      <c r="X474" s="103"/>
      <c r="Y474" s="103"/>
      <c r="Z474" s="103"/>
      <c r="AA474" s="216"/>
      <c r="AB474" s="216"/>
      <c r="AC474" s="216"/>
      <c r="AD474" s="216"/>
      <c r="AE474" s="216"/>
      <c r="AF474" s="216"/>
      <c r="AG474" s="216"/>
      <c r="AH474" s="216"/>
      <c r="AI474" s="216"/>
      <c r="AJ474" s="216"/>
      <c r="AK474" s="216"/>
      <c r="AL474" s="216"/>
      <c r="AM474" s="216"/>
      <c r="AN474" s="216"/>
      <c r="AO474" s="216"/>
      <c r="AP474" s="216"/>
      <c r="AQ474" s="216"/>
      <c r="AR474" s="216"/>
      <c r="AS474" s="216"/>
      <c r="AT474" s="216"/>
      <c r="AU474" s="216"/>
      <c r="AV474" s="216"/>
      <c r="AW474" s="216"/>
      <c r="AX474" s="216"/>
      <c r="AY474" s="216"/>
      <c r="AZ474" s="216"/>
      <c r="BA474" s="216"/>
      <c r="BB474" s="216"/>
      <c r="BC474" s="216"/>
      <c r="BD474" s="216"/>
      <c r="BE474" s="216"/>
      <c r="BF474" s="216"/>
      <c r="BG474" s="216"/>
      <c r="BH474" s="216"/>
      <c r="BI474" s="216"/>
      <c r="BJ474" s="187"/>
      <c r="BK474" s="187"/>
      <c r="BL474" s="187"/>
      <c r="BM474" s="187"/>
      <c r="BN474" s="187"/>
      <c r="BO474" s="187"/>
      <c r="BP474"/>
      <c r="BQ474"/>
      <c r="BR474"/>
      <c r="BS474"/>
      <c r="BT474"/>
      <c r="BU474"/>
      <c r="BV474"/>
      <c r="BW474"/>
      <c r="BX474"/>
      <c r="BY474"/>
      <c r="BZ474"/>
      <c r="CA474"/>
      <c r="CB474"/>
      <c r="CC474"/>
      <c r="CD474"/>
      <c r="CE474"/>
      <c r="CF474"/>
      <c r="CG474"/>
      <c r="CH474"/>
      <c r="CI474"/>
      <c r="CJ474"/>
      <c r="CK474"/>
      <c r="CL474"/>
      <c r="CM474"/>
      <c r="CN474"/>
      <c r="CO474"/>
      <c r="CP474"/>
      <c r="CQ474"/>
      <c r="CR474"/>
      <c r="CS474"/>
      <c r="CT474"/>
      <c r="CU474"/>
      <c r="CV474"/>
      <c r="CW474"/>
      <c r="CX474"/>
      <c r="CY474"/>
      <c r="CZ474"/>
      <c r="DA474"/>
      <c r="DB474"/>
      <c r="DC474"/>
      <c r="DD474"/>
      <c r="DE474"/>
      <c r="DF474"/>
      <c r="DG474"/>
      <c r="DH474"/>
      <c r="DI474"/>
      <c r="DJ474"/>
      <c r="DK474"/>
      <c r="DL474"/>
      <c r="DM474"/>
      <c r="DN474"/>
      <c r="DO474"/>
      <c r="DP474"/>
      <c r="DQ474"/>
      <c r="DR474"/>
      <c r="DS474"/>
      <c r="DT474"/>
      <c r="DU474"/>
      <c r="DV474"/>
      <c r="DW474"/>
      <c r="DX474"/>
      <c r="DY474"/>
      <c r="DZ474"/>
      <c r="EA474"/>
      <c r="EB474"/>
      <c r="EC474"/>
      <c r="ED474"/>
      <c r="EE474"/>
      <c r="EF474"/>
      <c r="EG474"/>
      <c r="EH474"/>
      <c r="EI474"/>
      <c r="EJ474"/>
      <c r="EK474"/>
      <c r="EL474"/>
      <c r="EM474"/>
      <c r="EN474"/>
      <c r="EO474"/>
      <c r="EP474"/>
      <c r="EQ474"/>
      <c r="ER474"/>
      <c r="ES474"/>
      <c r="ET474"/>
      <c r="EU474"/>
      <c r="EV474"/>
      <c r="EW474"/>
      <c r="EX474"/>
      <c r="EY474"/>
      <c r="EZ474"/>
      <c r="FA474"/>
      <c r="FB474"/>
      <c r="FC474"/>
      <c r="FD474"/>
      <c r="FE474"/>
      <c r="FF474"/>
      <c r="FG474"/>
      <c r="FH474"/>
      <c r="FI474"/>
      <c r="FJ474"/>
      <c r="FK474"/>
      <c r="FL474"/>
      <c r="FM474"/>
      <c r="FN474"/>
      <c r="FO474"/>
      <c r="FP474"/>
      <c r="FQ474"/>
      <c r="FR474"/>
      <c r="FS474"/>
      <c r="FT474"/>
      <c r="FU474"/>
      <c r="FV474"/>
      <c r="FW474"/>
      <c r="FX474"/>
      <c r="FY474"/>
      <c r="FZ474"/>
      <c r="GA474"/>
      <c r="GB474"/>
      <c r="GC474"/>
      <c r="GD474"/>
      <c r="GE474"/>
      <c r="GF474"/>
      <c r="GG474"/>
      <c r="GH474"/>
      <c r="GI474"/>
      <c r="GJ474"/>
      <c r="GK474"/>
      <c r="GL474"/>
      <c r="GM474"/>
      <c r="GN474"/>
      <c r="GO474"/>
      <c r="GP474"/>
      <c r="GQ474"/>
      <c r="GR474"/>
      <c r="GS474"/>
      <c r="GT474"/>
      <c r="GU474"/>
      <c r="GV474"/>
      <c r="GW474"/>
      <c r="GX474"/>
      <c r="GY474"/>
      <c r="GZ474"/>
      <c r="HA474"/>
      <c r="HB474"/>
      <c r="HC474"/>
      <c r="HD474"/>
      <c r="HE474"/>
      <c r="HF474"/>
      <c r="HG474"/>
      <c r="HH474"/>
      <c r="HI474"/>
      <c r="HJ474"/>
      <c r="HK474"/>
      <c r="HL474"/>
      <c r="HM474"/>
      <c r="HN474"/>
      <c r="HO474"/>
      <c r="HP474"/>
      <c r="HQ474"/>
      <c r="HR474"/>
      <c r="HS474"/>
      <c r="HT474"/>
      <c r="HU474"/>
      <c r="HV474"/>
      <c r="HW474"/>
      <c r="HX474"/>
      <c r="HY474"/>
      <c r="HZ474"/>
      <c r="IA474"/>
      <c r="IB474"/>
      <c r="IC474"/>
      <c r="ID474"/>
      <c r="IE474"/>
      <c r="IF474"/>
      <c r="IG474"/>
      <c r="IH474"/>
      <c r="II474"/>
      <c r="IJ474"/>
      <c r="IK474"/>
      <c r="IL474"/>
      <c r="IM474"/>
      <c r="IN474"/>
      <c r="IO474"/>
      <c r="IP474"/>
      <c r="IQ474"/>
      <c r="IR474"/>
      <c r="IS474"/>
      <c r="IT474"/>
      <c r="IU474"/>
      <c r="IV474"/>
    </row>
    <row r="475" spans="1:256" s="5" customFormat="1" ht="12.75" customHeight="1" outlineLevel="2">
      <c r="A475" s="9"/>
      <c r="B475" s="9"/>
      <c r="C475" s="26"/>
      <c r="D475" s="682"/>
      <c r="E475" s="86">
        <v>10</v>
      </c>
      <c r="F475" s="27"/>
      <c r="G475" s="208"/>
      <c r="H475" s="150"/>
      <c r="I475" s="150"/>
      <c r="J475" s="150"/>
      <c r="K475" s="150"/>
      <c r="L475" s="150"/>
      <c r="M475" s="150"/>
      <c r="N475" s="150"/>
      <c r="O475" s="150"/>
      <c r="P475" s="149"/>
      <c r="Q475" s="68">
        <v>0</v>
      </c>
      <c r="R475" s="68"/>
      <c r="S475" s="103"/>
      <c r="T475" s="103"/>
      <c r="U475" s="103"/>
      <c r="V475" s="103"/>
      <c r="W475" s="103"/>
      <c r="X475" s="103"/>
      <c r="Y475" s="103"/>
      <c r="Z475" s="103"/>
      <c r="AA475" s="216"/>
      <c r="AB475" s="216"/>
      <c r="AC475" s="216"/>
      <c r="AD475" s="216"/>
      <c r="AE475" s="216"/>
      <c r="AF475" s="216"/>
      <c r="AG475" s="216"/>
      <c r="AH475" s="216"/>
      <c r="AI475" s="216"/>
      <c r="AJ475" s="216"/>
      <c r="AK475" s="216"/>
      <c r="AL475" s="216"/>
      <c r="AM475" s="216"/>
      <c r="AN475" s="216"/>
      <c r="AO475" s="216"/>
      <c r="AP475" s="216"/>
      <c r="AQ475" s="216"/>
      <c r="AR475" s="216"/>
      <c r="AS475" s="216"/>
      <c r="AT475" s="216"/>
      <c r="AU475" s="216"/>
      <c r="AV475" s="216"/>
      <c r="AW475" s="216"/>
      <c r="AX475" s="216"/>
      <c r="AY475" s="216"/>
      <c r="AZ475" s="216"/>
      <c r="BA475" s="216"/>
      <c r="BB475" s="216"/>
      <c r="BC475" s="216"/>
      <c r="BD475" s="216"/>
      <c r="BE475" s="216"/>
      <c r="BF475" s="216"/>
      <c r="BG475" s="216"/>
      <c r="BH475" s="216"/>
      <c r="BI475" s="216"/>
      <c r="BJ475" s="187"/>
      <c r="BK475" s="187"/>
      <c r="BL475" s="187"/>
      <c r="BM475" s="187"/>
      <c r="BN475" s="187"/>
      <c r="BO475" s="187"/>
      <c r="BP475"/>
      <c r="BQ475"/>
      <c r="BR475"/>
      <c r="BS475"/>
      <c r="BT475"/>
      <c r="BU475"/>
      <c r="BV475"/>
      <c r="BW475"/>
      <c r="BX475"/>
      <c r="BY475"/>
      <c r="BZ475"/>
      <c r="CA475"/>
      <c r="CB475"/>
      <c r="CC475"/>
      <c r="CD475"/>
      <c r="CE475"/>
      <c r="CF475"/>
      <c r="CG475"/>
      <c r="CH475"/>
      <c r="CI475"/>
      <c r="CJ475"/>
      <c r="CK475"/>
      <c r="CL475"/>
      <c r="CM475"/>
      <c r="CN475"/>
      <c r="CO475"/>
      <c r="CP475"/>
      <c r="CQ475"/>
      <c r="CR475"/>
      <c r="CS475"/>
      <c r="CT475"/>
      <c r="CU475"/>
      <c r="CV475"/>
      <c r="CW475"/>
      <c r="CX475"/>
      <c r="CY475"/>
      <c r="CZ475"/>
      <c r="DA475"/>
      <c r="DB475"/>
      <c r="DC475"/>
      <c r="DD475"/>
      <c r="DE475"/>
      <c r="DF475"/>
      <c r="DG475"/>
      <c r="DH475"/>
      <c r="DI475"/>
      <c r="DJ475"/>
      <c r="DK475"/>
      <c r="DL475"/>
      <c r="DM475"/>
      <c r="DN475"/>
      <c r="DO475"/>
      <c r="DP475"/>
      <c r="DQ475"/>
      <c r="DR475"/>
      <c r="DS475"/>
      <c r="DT475"/>
      <c r="DU475"/>
      <c r="DV475"/>
      <c r="DW475"/>
      <c r="DX475"/>
      <c r="DY475"/>
      <c r="DZ475"/>
      <c r="EA475"/>
      <c r="EB475"/>
      <c r="EC475"/>
      <c r="ED475"/>
      <c r="EE475"/>
      <c r="EF475"/>
      <c r="EG475"/>
      <c r="EH475"/>
      <c r="EI475"/>
      <c r="EJ475"/>
      <c r="EK475"/>
      <c r="EL475"/>
      <c r="EM475"/>
      <c r="EN475"/>
      <c r="EO475"/>
      <c r="EP475"/>
      <c r="EQ475"/>
      <c r="ER475"/>
      <c r="ES475"/>
      <c r="ET475"/>
      <c r="EU475"/>
      <c r="EV475"/>
      <c r="EW475"/>
      <c r="EX475"/>
      <c r="EY475"/>
      <c r="EZ475"/>
      <c r="FA475"/>
      <c r="FB475"/>
      <c r="FC475"/>
      <c r="FD475"/>
      <c r="FE475"/>
      <c r="FF475"/>
      <c r="FG475"/>
      <c r="FH475"/>
      <c r="FI475"/>
      <c r="FJ475"/>
      <c r="FK475"/>
      <c r="FL475"/>
      <c r="FM475"/>
      <c r="FN475"/>
      <c r="FO475"/>
      <c r="FP475"/>
      <c r="FQ475"/>
      <c r="FR475"/>
      <c r="FS475"/>
      <c r="FT475"/>
      <c r="FU475"/>
      <c r="FV475"/>
      <c r="FW475"/>
      <c r="FX475"/>
      <c r="FY475"/>
      <c r="FZ475"/>
      <c r="GA475"/>
      <c r="GB475"/>
      <c r="GC475"/>
      <c r="GD475"/>
      <c r="GE475"/>
      <c r="GF475"/>
      <c r="GG475"/>
      <c r="GH475"/>
      <c r="GI475"/>
      <c r="GJ475"/>
      <c r="GK475"/>
      <c r="GL475"/>
      <c r="GM475"/>
      <c r="GN475"/>
      <c r="GO475"/>
      <c r="GP475"/>
      <c r="GQ475"/>
      <c r="GR475"/>
      <c r="GS475"/>
      <c r="GT475"/>
      <c r="GU475"/>
      <c r="GV475"/>
      <c r="GW475"/>
      <c r="GX475"/>
      <c r="GY475"/>
      <c r="GZ475"/>
      <c r="HA475"/>
      <c r="HB475"/>
      <c r="HC475"/>
      <c r="HD475"/>
      <c r="HE475"/>
      <c r="HF475"/>
      <c r="HG475"/>
      <c r="HH475"/>
      <c r="HI475"/>
      <c r="HJ475"/>
      <c r="HK475"/>
      <c r="HL475"/>
      <c r="HM475"/>
      <c r="HN475"/>
      <c r="HO475"/>
      <c r="HP475"/>
      <c r="HQ475"/>
      <c r="HR475"/>
      <c r="HS475"/>
      <c r="HT475"/>
      <c r="HU475"/>
      <c r="HV475"/>
      <c r="HW475"/>
      <c r="HX475"/>
      <c r="HY475"/>
      <c r="HZ475"/>
      <c r="IA475"/>
      <c r="IB475"/>
      <c r="IC475"/>
      <c r="ID475"/>
      <c r="IE475"/>
      <c r="IF475"/>
      <c r="IG475"/>
      <c r="IH475"/>
      <c r="II475"/>
      <c r="IJ475"/>
      <c r="IK475"/>
      <c r="IL475"/>
      <c r="IM475"/>
      <c r="IN475"/>
      <c r="IO475"/>
      <c r="IP475"/>
      <c r="IQ475"/>
      <c r="IR475"/>
      <c r="IS475"/>
      <c r="IT475"/>
      <c r="IU475"/>
      <c r="IV475"/>
    </row>
    <row r="476" spans="1:256" s="5" customFormat="1" ht="12.75" customHeight="1" outlineLevel="2">
      <c r="A476" s="9"/>
      <c r="B476" s="9"/>
      <c r="C476" s="26"/>
      <c r="D476" s="682"/>
      <c r="E476" s="87">
        <v>11</v>
      </c>
      <c r="F476" s="27"/>
      <c r="G476" s="208"/>
      <c r="H476" s="150"/>
      <c r="I476" s="150"/>
      <c r="J476" s="150"/>
      <c r="K476" s="150"/>
      <c r="L476" s="150"/>
      <c r="M476" s="150"/>
      <c r="N476" s="150"/>
      <c r="O476" s="150"/>
      <c r="P476" s="189"/>
      <c r="Q476" s="149"/>
      <c r="R476" s="68"/>
      <c r="S476" s="103"/>
      <c r="T476" s="103"/>
      <c r="U476" s="103"/>
      <c r="V476" s="103"/>
      <c r="W476" s="103"/>
      <c r="X476" s="103"/>
      <c r="Y476" s="103"/>
      <c r="Z476" s="103"/>
      <c r="AA476" s="216"/>
      <c r="AB476" s="216"/>
      <c r="AC476" s="216"/>
      <c r="AD476" s="216"/>
      <c r="AE476" s="216"/>
      <c r="AF476" s="216"/>
      <c r="AG476" s="216"/>
      <c r="AH476" s="216"/>
      <c r="AI476" s="216"/>
      <c r="AJ476" s="216"/>
      <c r="AK476" s="216"/>
      <c r="AL476" s="216"/>
      <c r="AM476" s="216"/>
      <c r="AN476" s="216"/>
      <c r="AO476" s="216"/>
      <c r="AP476" s="216"/>
      <c r="AQ476" s="216"/>
      <c r="AR476" s="216"/>
      <c r="AS476" s="216"/>
      <c r="AT476" s="216"/>
      <c r="AU476" s="216"/>
      <c r="AV476" s="216"/>
      <c r="AW476" s="216"/>
      <c r="AX476" s="216"/>
      <c r="AY476" s="216"/>
      <c r="AZ476" s="216"/>
      <c r="BA476" s="216"/>
      <c r="BB476" s="216"/>
      <c r="BC476" s="216"/>
      <c r="BD476" s="216"/>
      <c r="BE476" s="216"/>
      <c r="BF476" s="216"/>
      <c r="BG476" s="216"/>
      <c r="BH476" s="216"/>
      <c r="BI476" s="216"/>
      <c r="BJ476" s="187"/>
      <c r="BK476" s="187"/>
      <c r="BL476" s="187"/>
      <c r="BM476" s="187"/>
      <c r="BN476" s="187"/>
      <c r="BO476" s="187"/>
      <c r="BP476"/>
      <c r="BQ476"/>
      <c r="BR476"/>
      <c r="BS476"/>
      <c r="BT476"/>
      <c r="BU476"/>
      <c r="BV476"/>
      <c r="BW476"/>
      <c r="BX476"/>
      <c r="BY476"/>
      <c r="BZ476"/>
      <c r="CA476"/>
      <c r="CB476"/>
      <c r="CC476"/>
      <c r="CD476"/>
      <c r="CE476"/>
      <c r="CF476"/>
      <c r="CG476"/>
      <c r="CH476"/>
      <c r="CI476"/>
      <c r="CJ476"/>
      <c r="CK476"/>
      <c r="CL476"/>
      <c r="CM476"/>
      <c r="CN476"/>
      <c r="CO476"/>
      <c r="CP476"/>
      <c r="CQ476"/>
      <c r="CR476"/>
      <c r="CS476"/>
      <c r="CT476"/>
      <c r="CU476"/>
      <c r="CV476"/>
      <c r="CW476"/>
      <c r="CX476"/>
      <c r="CY476"/>
      <c r="CZ476"/>
      <c r="DA476"/>
      <c r="DB476"/>
      <c r="DC476"/>
      <c r="DD476"/>
      <c r="DE476"/>
      <c r="DF476"/>
      <c r="DG476"/>
      <c r="DH476"/>
      <c r="DI476"/>
      <c r="DJ476"/>
      <c r="DK476"/>
      <c r="DL476"/>
      <c r="DM476"/>
      <c r="DN476"/>
      <c r="DO476"/>
      <c r="DP476"/>
      <c r="DQ476"/>
      <c r="DR476"/>
      <c r="DS476"/>
      <c r="DT476"/>
      <c r="DU476"/>
      <c r="DV476"/>
      <c r="DW476"/>
      <c r="DX476"/>
      <c r="DY476"/>
      <c r="DZ476"/>
      <c r="EA476"/>
      <c r="EB476"/>
      <c r="EC476"/>
      <c r="ED476"/>
      <c r="EE476"/>
      <c r="EF476"/>
      <c r="EG476"/>
      <c r="EH476"/>
      <c r="EI476"/>
      <c r="EJ476"/>
      <c r="EK476"/>
      <c r="EL476"/>
      <c r="EM476"/>
      <c r="EN476"/>
      <c r="EO476"/>
      <c r="EP476"/>
      <c r="EQ476"/>
      <c r="ER476"/>
      <c r="ES476"/>
      <c r="ET476"/>
      <c r="EU476"/>
      <c r="EV476"/>
      <c r="EW476"/>
      <c r="EX476"/>
      <c r="EY476"/>
      <c r="EZ476"/>
      <c r="FA476"/>
      <c r="FB476"/>
      <c r="FC476"/>
      <c r="FD476"/>
      <c r="FE476"/>
      <c r="FF476"/>
      <c r="FG476"/>
      <c r="FH476"/>
      <c r="FI476"/>
      <c r="FJ476"/>
      <c r="FK476"/>
      <c r="FL476"/>
      <c r="FM476"/>
      <c r="FN476"/>
      <c r="FO476"/>
      <c r="FP476"/>
      <c r="FQ476"/>
      <c r="FR476"/>
      <c r="FS476"/>
      <c r="FT476"/>
      <c r="FU476"/>
      <c r="FV476"/>
      <c r="FW476"/>
      <c r="FX476"/>
      <c r="FY476"/>
      <c r="FZ476"/>
      <c r="GA476"/>
      <c r="GB476"/>
      <c r="GC476"/>
      <c r="GD476"/>
      <c r="GE476"/>
      <c r="GF476"/>
      <c r="GG476"/>
      <c r="GH476"/>
      <c r="GI476"/>
      <c r="GJ476"/>
      <c r="GK476"/>
      <c r="GL476"/>
      <c r="GM476"/>
      <c r="GN476"/>
      <c r="GO476"/>
      <c r="GP476"/>
      <c r="GQ476"/>
      <c r="GR476"/>
      <c r="GS476"/>
      <c r="GT476"/>
      <c r="GU476"/>
      <c r="GV476"/>
      <c r="GW476"/>
      <c r="GX476"/>
      <c r="GY476"/>
      <c r="GZ476"/>
      <c r="HA476"/>
      <c r="HB476"/>
      <c r="HC476"/>
      <c r="HD476"/>
      <c r="HE476"/>
      <c r="HF476"/>
      <c r="HG476"/>
      <c r="HH476"/>
      <c r="HI476"/>
      <c r="HJ476"/>
      <c r="HK476"/>
      <c r="HL476"/>
      <c r="HM476"/>
      <c r="HN476"/>
      <c r="HO476"/>
      <c r="HP476"/>
      <c r="HQ476"/>
      <c r="HR476"/>
      <c r="HS476"/>
      <c r="HT476"/>
      <c r="HU476"/>
      <c r="HV476"/>
      <c r="HW476"/>
      <c r="HX476"/>
      <c r="HY476"/>
      <c r="HZ476"/>
      <c r="IA476"/>
      <c r="IB476"/>
      <c r="IC476"/>
      <c r="ID476"/>
      <c r="IE476"/>
      <c r="IF476"/>
      <c r="IG476"/>
      <c r="IH476"/>
      <c r="II476"/>
      <c r="IJ476"/>
      <c r="IK476"/>
      <c r="IL476"/>
      <c r="IM476"/>
      <c r="IN476"/>
      <c r="IO476"/>
      <c r="IP476"/>
      <c r="IQ476"/>
      <c r="IR476"/>
      <c r="IS476"/>
      <c r="IT476"/>
      <c r="IU476"/>
      <c r="IV476"/>
    </row>
    <row r="477" spans="1:256" s="5" customFormat="1" outlineLevel="1">
      <c r="A477" s="9"/>
      <c r="B477" s="9"/>
      <c r="C477" s="26">
        <v>0</v>
      </c>
      <c r="D477" s="9"/>
      <c r="E477" s="9"/>
      <c r="F477" s="23"/>
      <c r="G477" s="209">
        <v>0</v>
      </c>
      <c r="H477" s="166">
        <v>0</v>
      </c>
      <c r="I477" s="166">
        <v>0</v>
      </c>
      <c r="J477" s="166">
        <v>0</v>
      </c>
      <c r="K477" s="166">
        <v>0</v>
      </c>
      <c r="L477" s="166">
        <v>0</v>
      </c>
      <c r="M477" s="166">
        <v>0</v>
      </c>
      <c r="N477" s="166">
        <v>0</v>
      </c>
      <c r="O477" s="166">
        <v>0</v>
      </c>
      <c r="P477" s="166">
        <v>0</v>
      </c>
      <c r="Q477" s="166">
        <v>0</v>
      </c>
      <c r="R477" s="64"/>
      <c r="S477" s="102"/>
      <c r="T477" s="102"/>
      <c r="U477" s="102"/>
      <c r="V477" s="102"/>
      <c r="W477" s="102"/>
      <c r="X477" s="102"/>
      <c r="Y477" s="102"/>
      <c r="Z477" s="102"/>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187"/>
      <c r="BK477" s="187"/>
      <c r="BL477" s="187"/>
      <c r="BM477" s="187"/>
      <c r="BN477" s="187"/>
      <c r="BO477" s="187"/>
      <c r="BP477"/>
      <c r="BQ477"/>
      <c r="BR477"/>
      <c r="BS477"/>
      <c r="BT477"/>
      <c r="BU477"/>
      <c r="BV477"/>
      <c r="BW477"/>
      <c r="BX477"/>
      <c r="BY477"/>
      <c r="BZ477"/>
      <c r="CA477"/>
      <c r="CB477"/>
      <c r="CC477"/>
      <c r="CD477"/>
      <c r="CE477"/>
      <c r="CF477"/>
      <c r="CG477"/>
      <c r="CH477"/>
      <c r="CI477"/>
      <c r="CJ477"/>
      <c r="CK477"/>
      <c r="CL477"/>
      <c r="CM477"/>
      <c r="CN477"/>
      <c r="CO477"/>
      <c r="CP477"/>
      <c r="CQ477"/>
      <c r="CR477"/>
      <c r="CS477"/>
      <c r="CT477"/>
      <c r="CU477"/>
      <c r="CV477"/>
      <c r="CW477"/>
      <c r="CX477"/>
      <c r="CY477"/>
      <c r="CZ477"/>
      <c r="DA477"/>
      <c r="DB477"/>
      <c r="DC477"/>
      <c r="DD477"/>
      <c r="DE477"/>
      <c r="DF477"/>
      <c r="DG477"/>
      <c r="DH477"/>
      <c r="DI477"/>
      <c r="DJ477"/>
      <c r="DK477"/>
      <c r="DL477"/>
      <c r="DM477"/>
      <c r="DN477"/>
      <c r="DO477"/>
      <c r="DP477"/>
      <c r="DQ477"/>
      <c r="DR477"/>
      <c r="DS477"/>
      <c r="DT477"/>
      <c r="DU477"/>
      <c r="DV477"/>
      <c r="DW477"/>
      <c r="DX477"/>
      <c r="DY477"/>
      <c r="DZ477"/>
      <c r="EA477"/>
      <c r="EB477"/>
      <c r="EC477"/>
      <c r="ED477"/>
      <c r="EE477"/>
      <c r="EF477"/>
      <c r="EG477"/>
      <c r="EH477"/>
      <c r="EI477"/>
      <c r="EJ477"/>
      <c r="EK477"/>
      <c r="EL477"/>
      <c r="EM477"/>
      <c r="EN477"/>
      <c r="EO477"/>
      <c r="EP477"/>
      <c r="EQ477"/>
      <c r="ER477"/>
      <c r="ES477"/>
      <c r="ET477"/>
      <c r="EU477"/>
      <c r="EV477"/>
      <c r="EW477"/>
      <c r="EX477"/>
      <c r="EY477"/>
      <c r="EZ477"/>
      <c r="FA477"/>
      <c r="FB477"/>
      <c r="FC477"/>
      <c r="FD477"/>
      <c r="FE477"/>
      <c r="FF477"/>
      <c r="FG477"/>
      <c r="FH477"/>
      <c r="FI477"/>
      <c r="FJ477"/>
      <c r="FK477"/>
      <c r="FL477"/>
      <c r="FM477"/>
      <c r="FN477"/>
      <c r="FO477"/>
      <c r="FP477"/>
      <c r="FQ477"/>
      <c r="FR477"/>
      <c r="FS477"/>
      <c r="FT477"/>
      <c r="FU477"/>
      <c r="FV477"/>
      <c r="FW477"/>
      <c r="FX477"/>
      <c r="FY477"/>
      <c r="FZ477"/>
      <c r="GA477"/>
      <c r="GB477"/>
      <c r="GC477"/>
      <c r="GD477"/>
      <c r="GE477"/>
      <c r="GF477"/>
      <c r="GG477"/>
      <c r="GH477"/>
      <c r="GI477"/>
      <c r="GJ477"/>
      <c r="GK477"/>
      <c r="GL477"/>
      <c r="GM477"/>
      <c r="GN477"/>
      <c r="GO477"/>
      <c r="GP477"/>
      <c r="GQ477"/>
      <c r="GR477"/>
      <c r="GS477"/>
      <c r="GT477"/>
      <c r="GU477"/>
      <c r="GV477"/>
      <c r="GW477"/>
      <c r="GX477"/>
      <c r="GY477"/>
      <c r="GZ477"/>
      <c r="HA477"/>
      <c r="HB477"/>
      <c r="HC477"/>
      <c r="HD477"/>
      <c r="HE477"/>
      <c r="HF477"/>
      <c r="HG477"/>
      <c r="HH477"/>
      <c r="HI477"/>
      <c r="HJ477"/>
      <c r="HK477"/>
      <c r="HL477"/>
      <c r="HM477"/>
      <c r="HN477"/>
      <c r="HO477"/>
      <c r="HP477"/>
      <c r="HQ477"/>
      <c r="HR477"/>
      <c r="HS477"/>
      <c r="HT477"/>
      <c r="HU477"/>
      <c r="HV477"/>
      <c r="HW477"/>
      <c r="HX477"/>
      <c r="HY477"/>
      <c r="HZ477"/>
      <c r="IA477"/>
      <c r="IB477"/>
      <c r="IC477"/>
      <c r="ID477"/>
      <c r="IE477"/>
      <c r="IF477"/>
      <c r="IG477"/>
      <c r="IH477"/>
      <c r="II477"/>
      <c r="IJ477"/>
      <c r="IK477"/>
      <c r="IL477"/>
      <c r="IM477"/>
      <c r="IN477"/>
      <c r="IO477"/>
      <c r="IP477"/>
      <c r="IQ477"/>
      <c r="IR477"/>
      <c r="IS477"/>
      <c r="IT477"/>
      <c r="IU477"/>
      <c r="IV477"/>
    </row>
    <row r="478" spans="1:256" s="5" customFormat="1" ht="12.75" customHeight="1" outlineLevel="2">
      <c r="A478" s="9"/>
      <c r="B478" s="188">
        <v>0</v>
      </c>
      <c r="C478" s="33"/>
      <c r="D478" s="34" t="s">
        <v>67</v>
      </c>
      <c r="E478" s="33"/>
      <c r="F478" s="35"/>
      <c r="G478" s="205">
        <v>0</v>
      </c>
      <c r="H478" s="67">
        <v>0</v>
      </c>
      <c r="I478" s="67">
        <v>0</v>
      </c>
      <c r="J478" s="67">
        <v>0</v>
      </c>
      <c r="K478" s="67">
        <v>0</v>
      </c>
      <c r="L478" s="67">
        <v>0</v>
      </c>
      <c r="M478" s="67">
        <v>0</v>
      </c>
      <c r="N478" s="67">
        <v>0</v>
      </c>
      <c r="O478" s="67">
        <v>0</v>
      </c>
      <c r="P478" s="67">
        <v>0</v>
      </c>
      <c r="Q478" s="67">
        <v>0</v>
      </c>
      <c r="R478" s="67"/>
      <c r="S478" s="103"/>
      <c r="T478" s="103"/>
      <c r="U478" s="103"/>
      <c r="V478" s="103"/>
      <c r="W478" s="103"/>
      <c r="X478" s="103"/>
      <c r="Y478" s="103"/>
      <c r="Z478" s="103"/>
      <c r="AA478" s="216"/>
      <c r="AB478" s="216"/>
      <c r="AC478" s="216"/>
      <c r="AD478" s="216"/>
      <c r="AE478" s="216"/>
      <c r="AF478" s="216"/>
      <c r="AG478" s="216"/>
      <c r="AH478" s="216"/>
      <c r="AI478" s="216"/>
      <c r="AJ478" s="216"/>
      <c r="AK478" s="216"/>
      <c r="AL478" s="216"/>
      <c r="AM478" s="216"/>
      <c r="AN478" s="216"/>
      <c r="AO478" s="216"/>
      <c r="AP478" s="216"/>
      <c r="AQ478" s="216"/>
      <c r="AR478" s="216"/>
      <c r="AS478" s="216"/>
      <c r="AT478" s="216"/>
      <c r="AU478" s="216"/>
      <c r="AV478" s="216"/>
      <c r="AW478" s="216"/>
      <c r="AX478" s="216"/>
      <c r="AY478" s="216"/>
      <c r="AZ478" s="216"/>
      <c r="BA478" s="216"/>
      <c r="BB478" s="216"/>
      <c r="BC478" s="216"/>
      <c r="BD478" s="216"/>
      <c r="BE478" s="216"/>
      <c r="BF478" s="216"/>
      <c r="BG478" s="216"/>
      <c r="BH478" s="216"/>
      <c r="BI478" s="216"/>
      <c r="BJ478" s="187"/>
      <c r="BK478" s="187"/>
      <c r="BL478" s="187"/>
      <c r="BM478" s="187"/>
      <c r="BN478" s="187"/>
      <c r="BO478" s="187"/>
      <c r="BP478"/>
      <c r="BQ478"/>
      <c r="BR478"/>
      <c r="BS478"/>
      <c r="BT478"/>
      <c r="BU478"/>
      <c r="BV478"/>
      <c r="BW478"/>
      <c r="BX478"/>
      <c r="BY478"/>
      <c r="BZ478"/>
      <c r="CA478"/>
      <c r="CB478"/>
      <c r="CC478"/>
      <c r="CD478"/>
      <c r="CE478"/>
      <c r="CF478"/>
      <c r="CG478"/>
      <c r="CH478"/>
      <c r="CI478"/>
      <c r="CJ478"/>
      <c r="CK478"/>
      <c r="CL478"/>
      <c r="CM478"/>
      <c r="CN478"/>
      <c r="CO478"/>
      <c r="CP478"/>
      <c r="CQ478"/>
      <c r="CR478"/>
      <c r="CS478"/>
      <c r="CT478"/>
      <c r="CU478"/>
      <c r="CV478"/>
      <c r="CW478"/>
      <c r="CX478"/>
      <c r="CY478"/>
      <c r="CZ478"/>
      <c r="DA478"/>
      <c r="DB478"/>
      <c r="DC478"/>
      <c r="DD478"/>
      <c r="DE478"/>
      <c r="DF478"/>
      <c r="DG478"/>
      <c r="DH478"/>
      <c r="DI478"/>
      <c r="DJ478"/>
      <c r="DK478"/>
      <c r="DL478"/>
      <c r="DM478"/>
      <c r="DN478"/>
      <c r="DO478"/>
      <c r="DP478"/>
      <c r="DQ478"/>
      <c r="DR478"/>
      <c r="DS478"/>
      <c r="DT478"/>
      <c r="DU478"/>
      <c r="DV478"/>
      <c r="DW478"/>
      <c r="DX478"/>
      <c r="DY478"/>
      <c r="DZ478"/>
      <c r="EA478"/>
      <c r="EB478"/>
      <c r="EC478"/>
      <c r="ED478"/>
      <c r="EE478"/>
      <c r="EF478"/>
      <c r="EG478"/>
      <c r="EH478"/>
      <c r="EI478"/>
      <c r="EJ478"/>
      <c r="EK478"/>
      <c r="EL478"/>
      <c r="EM478"/>
      <c r="EN478"/>
      <c r="EO478"/>
      <c r="EP478"/>
      <c r="EQ478"/>
      <c r="ER478"/>
      <c r="ES478"/>
      <c r="ET478"/>
      <c r="EU478"/>
      <c r="EV478"/>
      <c r="EW478"/>
      <c r="EX478"/>
      <c r="EY478"/>
      <c r="EZ478"/>
      <c r="FA478"/>
      <c r="FB478"/>
      <c r="FC478"/>
      <c r="FD478"/>
      <c r="FE478"/>
      <c r="FF478"/>
      <c r="FG478"/>
      <c r="FH478"/>
      <c r="FI478"/>
      <c r="FJ478"/>
      <c r="FK478"/>
      <c r="FL478"/>
      <c r="FM478"/>
      <c r="FN478"/>
      <c r="FO478"/>
      <c r="FP478"/>
      <c r="FQ478"/>
      <c r="FR478"/>
      <c r="FS478"/>
      <c r="FT478"/>
      <c r="FU478"/>
      <c r="FV478"/>
      <c r="FW478"/>
      <c r="FX478"/>
      <c r="FY478"/>
      <c r="FZ478"/>
      <c r="GA478"/>
      <c r="GB478"/>
      <c r="GC478"/>
      <c r="GD478"/>
      <c r="GE478"/>
      <c r="GF478"/>
      <c r="GG478"/>
      <c r="GH478"/>
      <c r="GI478"/>
      <c r="GJ478"/>
      <c r="GK478"/>
      <c r="GL478"/>
      <c r="GM478"/>
      <c r="GN478"/>
      <c r="GO478"/>
      <c r="GP478"/>
      <c r="GQ478"/>
      <c r="GR478"/>
      <c r="GS478"/>
      <c r="GT478"/>
      <c r="GU478"/>
      <c r="GV478"/>
      <c r="GW478"/>
      <c r="GX478"/>
      <c r="GY478"/>
      <c r="GZ478"/>
      <c r="HA478"/>
      <c r="HB478"/>
      <c r="HC478"/>
      <c r="HD478"/>
      <c r="HE478"/>
      <c r="HF478"/>
      <c r="HG478"/>
      <c r="HH478"/>
      <c r="HI478"/>
      <c r="HJ478"/>
      <c r="HK478"/>
      <c r="HL478"/>
      <c r="HM478"/>
      <c r="HN478"/>
      <c r="HO478"/>
      <c r="HP478"/>
      <c r="HQ478"/>
      <c r="HR478"/>
      <c r="HS478"/>
      <c r="HT478"/>
      <c r="HU478"/>
      <c r="HV478"/>
      <c r="HW478"/>
      <c r="HX478"/>
      <c r="HY478"/>
      <c r="HZ478"/>
      <c r="IA478"/>
      <c r="IB478"/>
      <c r="IC478"/>
      <c r="ID478"/>
      <c r="IE478"/>
      <c r="IF478"/>
      <c r="IG478"/>
      <c r="IH478"/>
      <c r="II478"/>
      <c r="IJ478"/>
      <c r="IK478"/>
      <c r="IL478"/>
      <c r="IM478"/>
      <c r="IN478"/>
      <c r="IO478"/>
      <c r="IP478"/>
      <c r="IQ478"/>
      <c r="IR478"/>
      <c r="IS478"/>
      <c r="IT478"/>
      <c r="IU478"/>
      <c r="IV478"/>
    </row>
    <row r="479" spans="1:256" s="5" customFormat="1" ht="12.75" customHeight="1" outlineLevel="2">
      <c r="A479" s="9"/>
      <c r="B479" s="9"/>
      <c r="C479" s="26"/>
      <c r="D479" s="681" t="s">
        <v>84</v>
      </c>
      <c r="E479" s="86">
        <v>0</v>
      </c>
      <c r="F479" s="27"/>
      <c r="G479" s="206"/>
      <c r="H479" s="68"/>
      <c r="I479" s="68"/>
      <c r="J479" s="68"/>
      <c r="K479" s="68"/>
      <c r="L479" s="68"/>
      <c r="M479" s="68"/>
      <c r="N479" s="68"/>
      <c r="O479" s="68"/>
      <c r="P479" s="68"/>
      <c r="Q479" s="68"/>
      <c r="R479" s="68"/>
      <c r="S479" s="103"/>
      <c r="T479" s="103"/>
      <c r="U479" s="103"/>
      <c r="V479" s="103"/>
      <c r="W479" s="103"/>
      <c r="X479" s="103"/>
      <c r="Y479" s="103"/>
      <c r="Z479" s="103"/>
      <c r="AA479" s="216"/>
      <c r="AB479" s="216"/>
      <c r="AC479" s="216"/>
      <c r="AD479" s="216"/>
      <c r="AE479" s="216"/>
      <c r="AF479" s="216"/>
      <c r="AG479" s="216"/>
      <c r="AH479" s="216"/>
      <c r="AI479" s="216"/>
      <c r="AJ479" s="216"/>
      <c r="AK479" s="216"/>
      <c r="AL479" s="216"/>
      <c r="AM479" s="216"/>
      <c r="AN479" s="216"/>
      <c r="AO479" s="216"/>
      <c r="AP479" s="216"/>
      <c r="AQ479" s="216"/>
      <c r="AR479" s="216"/>
      <c r="AS479" s="216"/>
      <c r="AT479" s="216"/>
      <c r="AU479" s="216"/>
      <c r="AV479" s="216"/>
      <c r="AW479" s="216"/>
      <c r="AX479" s="216"/>
      <c r="AY479" s="216"/>
      <c r="AZ479" s="216"/>
      <c r="BA479" s="216"/>
      <c r="BB479" s="216"/>
      <c r="BC479" s="216"/>
      <c r="BD479" s="216"/>
      <c r="BE479" s="216"/>
      <c r="BF479" s="216"/>
      <c r="BG479" s="216"/>
      <c r="BH479" s="216"/>
      <c r="BI479" s="216"/>
      <c r="BJ479" s="187"/>
      <c r="BK479" s="187"/>
      <c r="BL479" s="187"/>
      <c r="BM479" s="187"/>
      <c r="BN479" s="187"/>
      <c r="BO479" s="187"/>
      <c r="BP479"/>
      <c r="BQ479"/>
      <c r="BR479"/>
      <c r="BS479"/>
      <c r="BT479"/>
      <c r="BU479"/>
      <c r="BV479"/>
      <c r="BW479"/>
      <c r="BX479"/>
      <c r="BY479"/>
      <c r="BZ479"/>
      <c r="CA479"/>
      <c r="CB479"/>
      <c r="CC479"/>
      <c r="CD479"/>
      <c r="CE479"/>
      <c r="CF479"/>
      <c r="CG479"/>
      <c r="CH479"/>
      <c r="CI479"/>
      <c r="CJ479"/>
      <c r="CK479"/>
      <c r="CL479"/>
      <c r="CM479"/>
      <c r="CN479"/>
      <c r="CO479"/>
      <c r="CP479"/>
      <c r="CQ479"/>
      <c r="CR479"/>
      <c r="CS479"/>
      <c r="CT479"/>
      <c r="CU479"/>
      <c r="CV479"/>
      <c r="CW479"/>
      <c r="CX479"/>
      <c r="CY479"/>
      <c r="CZ479"/>
      <c r="DA479"/>
      <c r="DB479"/>
      <c r="DC479"/>
      <c r="DD479"/>
      <c r="DE479"/>
      <c r="DF479"/>
      <c r="DG479"/>
      <c r="DH479"/>
      <c r="DI479"/>
      <c r="DJ479"/>
      <c r="DK479"/>
      <c r="DL479"/>
      <c r="DM479"/>
      <c r="DN479"/>
      <c r="DO479"/>
      <c r="DP479"/>
      <c r="DQ479"/>
      <c r="DR479"/>
      <c r="DS479"/>
      <c r="DT479"/>
      <c r="DU479"/>
      <c r="DV479"/>
      <c r="DW479"/>
      <c r="DX479"/>
      <c r="DY479"/>
      <c r="DZ479"/>
      <c r="EA479"/>
      <c r="EB479"/>
      <c r="EC479"/>
      <c r="ED479"/>
      <c r="EE479"/>
      <c r="EF479"/>
      <c r="EG479"/>
      <c r="EH479"/>
      <c r="EI479"/>
      <c r="EJ479"/>
      <c r="EK479"/>
      <c r="EL479"/>
      <c r="EM479"/>
      <c r="EN479"/>
      <c r="EO479"/>
      <c r="EP479"/>
      <c r="EQ479"/>
      <c r="ER479"/>
      <c r="ES479"/>
      <c r="ET479"/>
      <c r="EU479"/>
      <c r="EV479"/>
      <c r="EW479"/>
      <c r="EX479"/>
      <c r="EY479"/>
      <c r="EZ479"/>
      <c r="FA479"/>
      <c r="FB479"/>
      <c r="FC479"/>
      <c r="FD479"/>
      <c r="FE479"/>
      <c r="FF479"/>
      <c r="FG479"/>
      <c r="FH479"/>
      <c r="FI479"/>
      <c r="FJ479"/>
      <c r="FK479"/>
      <c r="FL479"/>
      <c r="FM479"/>
      <c r="FN479"/>
      <c r="FO479"/>
      <c r="FP479"/>
      <c r="FQ479"/>
      <c r="FR479"/>
      <c r="FS479"/>
      <c r="FT479"/>
      <c r="FU479"/>
      <c r="FV479"/>
      <c r="FW479"/>
      <c r="FX479"/>
      <c r="FY479"/>
      <c r="FZ479"/>
      <c r="GA479"/>
      <c r="GB479"/>
      <c r="GC479"/>
      <c r="GD479"/>
      <c r="GE479"/>
      <c r="GF479"/>
      <c r="GG479"/>
      <c r="GH479"/>
      <c r="GI479"/>
      <c r="GJ479"/>
      <c r="GK479"/>
      <c r="GL479"/>
      <c r="GM479"/>
      <c r="GN479"/>
      <c r="GO479"/>
      <c r="GP479"/>
      <c r="GQ479"/>
      <c r="GR479"/>
      <c r="GS479"/>
      <c r="GT479"/>
      <c r="GU479"/>
      <c r="GV479"/>
      <c r="GW479"/>
      <c r="GX479"/>
      <c r="GY479"/>
      <c r="GZ479"/>
      <c r="HA479"/>
      <c r="HB479"/>
      <c r="HC479"/>
      <c r="HD479"/>
      <c r="HE479"/>
      <c r="HF479"/>
      <c r="HG479"/>
      <c r="HH479"/>
      <c r="HI479"/>
      <c r="HJ479"/>
      <c r="HK479"/>
      <c r="HL479"/>
      <c r="HM479"/>
      <c r="HN479"/>
      <c r="HO479"/>
      <c r="HP479"/>
      <c r="HQ479"/>
      <c r="HR479"/>
      <c r="HS479"/>
      <c r="HT479"/>
      <c r="HU479"/>
      <c r="HV479"/>
      <c r="HW479"/>
      <c r="HX479"/>
      <c r="HY479"/>
      <c r="HZ479"/>
      <c r="IA479"/>
      <c r="IB479"/>
      <c r="IC479"/>
      <c r="ID479"/>
      <c r="IE479"/>
      <c r="IF479"/>
      <c r="IG479"/>
      <c r="IH479"/>
      <c r="II479"/>
      <c r="IJ479"/>
      <c r="IK479"/>
      <c r="IL479"/>
      <c r="IM479"/>
      <c r="IN479"/>
      <c r="IO479"/>
      <c r="IP479"/>
      <c r="IQ479"/>
      <c r="IR479"/>
      <c r="IS479"/>
      <c r="IT479"/>
      <c r="IU479"/>
      <c r="IV479"/>
    </row>
    <row r="480" spans="1:256" s="5" customFormat="1" ht="12.75" customHeight="1" outlineLevel="2">
      <c r="A480" s="9"/>
      <c r="B480" s="9"/>
      <c r="C480" s="26"/>
      <c r="D480" s="682"/>
      <c r="E480" s="86">
        <v>1</v>
      </c>
      <c r="F480" s="27"/>
      <c r="G480" s="207"/>
      <c r="H480" s="68">
        <v>0</v>
      </c>
      <c r="I480" s="68">
        <v>0</v>
      </c>
      <c r="J480" s="68">
        <v>0</v>
      </c>
      <c r="K480" s="68">
        <v>0</v>
      </c>
      <c r="L480" s="68">
        <v>0</v>
      </c>
      <c r="M480" s="68">
        <v>0</v>
      </c>
      <c r="N480" s="68">
        <v>0</v>
      </c>
      <c r="O480" s="68">
        <v>0</v>
      </c>
      <c r="P480" s="68">
        <v>0</v>
      </c>
      <c r="Q480" s="68">
        <v>0</v>
      </c>
      <c r="R480" s="68"/>
      <c r="S480" s="103"/>
      <c r="T480" s="103"/>
      <c r="U480" s="103"/>
      <c r="V480" s="103"/>
      <c r="W480" s="103"/>
      <c r="X480" s="103"/>
      <c r="Y480" s="103"/>
      <c r="Z480" s="103"/>
      <c r="AA480" s="216"/>
      <c r="AB480" s="216"/>
      <c r="AC480" s="216"/>
      <c r="AD480" s="216"/>
      <c r="AE480" s="216"/>
      <c r="AF480" s="216"/>
      <c r="AG480" s="216"/>
      <c r="AH480" s="216"/>
      <c r="AI480" s="216"/>
      <c r="AJ480" s="216"/>
      <c r="AK480" s="216"/>
      <c r="AL480" s="216"/>
      <c r="AM480" s="216"/>
      <c r="AN480" s="216"/>
      <c r="AO480" s="216"/>
      <c r="AP480" s="216"/>
      <c r="AQ480" s="216"/>
      <c r="AR480" s="216"/>
      <c r="AS480" s="216"/>
      <c r="AT480" s="216"/>
      <c r="AU480" s="216"/>
      <c r="AV480" s="216"/>
      <c r="AW480" s="216"/>
      <c r="AX480" s="216"/>
      <c r="AY480" s="216"/>
      <c r="AZ480" s="216"/>
      <c r="BA480" s="216"/>
      <c r="BB480" s="216"/>
      <c r="BC480" s="216"/>
      <c r="BD480" s="216"/>
      <c r="BE480" s="216"/>
      <c r="BF480" s="216"/>
      <c r="BG480" s="216"/>
      <c r="BH480" s="216"/>
      <c r="BI480" s="216"/>
      <c r="BJ480" s="187"/>
      <c r="BK480" s="187"/>
      <c r="BL480" s="187"/>
      <c r="BM480" s="187"/>
      <c r="BN480" s="187"/>
      <c r="BO480" s="187"/>
      <c r="BP480"/>
      <c r="BQ480"/>
      <c r="BR480"/>
      <c r="BS480"/>
      <c r="BT480"/>
      <c r="BU480"/>
      <c r="BV480"/>
      <c r="BW480"/>
      <c r="BX480"/>
      <c r="BY480"/>
      <c r="BZ480"/>
      <c r="CA480"/>
      <c r="CB480"/>
      <c r="CC480"/>
      <c r="CD480"/>
      <c r="CE480"/>
      <c r="CF480"/>
      <c r="CG480"/>
      <c r="CH480"/>
      <c r="CI480"/>
      <c r="CJ480"/>
      <c r="CK480"/>
      <c r="CL480"/>
      <c r="CM480"/>
      <c r="CN480"/>
      <c r="CO480"/>
      <c r="CP480"/>
      <c r="CQ480"/>
      <c r="CR480"/>
      <c r="CS480"/>
      <c r="CT480"/>
      <c r="CU480"/>
      <c r="CV480"/>
      <c r="CW480"/>
      <c r="CX480"/>
      <c r="CY480"/>
      <c r="CZ480"/>
      <c r="DA480"/>
      <c r="DB480"/>
      <c r="DC480"/>
      <c r="DD480"/>
      <c r="DE480"/>
      <c r="DF480"/>
      <c r="DG480"/>
      <c r="DH480"/>
      <c r="DI480"/>
      <c r="DJ480"/>
      <c r="DK480"/>
      <c r="DL480"/>
      <c r="DM480"/>
      <c r="DN480"/>
      <c r="DO480"/>
      <c r="DP480"/>
      <c r="DQ480"/>
      <c r="DR480"/>
      <c r="DS480"/>
      <c r="DT480"/>
      <c r="DU480"/>
      <c r="DV480"/>
      <c r="DW480"/>
      <c r="DX480"/>
      <c r="DY480"/>
      <c r="DZ480"/>
      <c r="EA480"/>
      <c r="EB480"/>
      <c r="EC480"/>
      <c r="ED480"/>
      <c r="EE480"/>
      <c r="EF480"/>
      <c r="EG480"/>
      <c r="EH480"/>
      <c r="EI480"/>
      <c r="EJ480"/>
      <c r="EK480"/>
      <c r="EL480"/>
      <c r="EM480"/>
      <c r="EN480"/>
      <c r="EO480"/>
      <c r="EP480"/>
      <c r="EQ480"/>
      <c r="ER480"/>
      <c r="ES480"/>
      <c r="ET480"/>
      <c r="EU480"/>
      <c r="EV480"/>
      <c r="EW480"/>
      <c r="EX480"/>
      <c r="EY480"/>
      <c r="EZ480"/>
      <c r="FA480"/>
      <c r="FB480"/>
      <c r="FC480"/>
      <c r="FD480"/>
      <c r="FE480"/>
      <c r="FF480"/>
      <c r="FG480"/>
      <c r="FH480"/>
      <c r="FI480"/>
      <c r="FJ480"/>
      <c r="FK480"/>
      <c r="FL480"/>
      <c r="FM480"/>
      <c r="FN480"/>
      <c r="FO480"/>
      <c r="FP480"/>
      <c r="FQ480"/>
      <c r="FR480"/>
      <c r="FS480"/>
      <c r="FT480"/>
      <c r="FU480"/>
      <c r="FV480"/>
      <c r="FW480"/>
      <c r="FX480"/>
      <c r="FY480"/>
      <c r="FZ480"/>
      <c r="GA480"/>
      <c r="GB480"/>
      <c r="GC480"/>
      <c r="GD480"/>
      <c r="GE480"/>
      <c r="GF480"/>
      <c r="GG480"/>
      <c r="GH480"/>
      <c r="GI480"/>
      <c r="GJ480"/>
      <c r="GK480"/>
      <c r="GL480"/>
      <c r="GM480"/>
      <c r="GN480"/>
      <c r="GO480"/>
      <c r="GP480"/>
      <c r="GQ480"/>
      <c r="GR480"/>
      <c r="GS480"/>
      <c r="GT480"/>
      <c r="GU480"/>
      <c r="GV480"/>
      <c r="GW480"/>
      <c r="GX480"/>
      <c r="GY480"/>
      <c r="GZ480"/>
      <c r="HA480"/>
      <c r="HB480"/>
      <c r="HC480"/>
      <c r="HD480"/>
      <c r="HE480"/>
      <c r="HF480"/>
      <c r="HG480"/>
      <c r="HH480"/>
      <c r="HI480"/>
      <c r="HJ480"/>
      <c r="HK480"/>
      <c r="HL480"/>
      <c r="HM480"/>
      <c r="HN480"/>
      <c r="HO480"/>
      <c r="HP480"/>
      <c r="HQ480"/>
      <c r="HR480"/>
      <c r="HS480"/>
      <c r="HT480"/>
      <c r="HU480"/>
      <c r="HV480"/>
      <c r="HW480"/>
      <c r="HX480"/>
      <c r="HY480"/>
      <c r="HZ480"/>
      <c r="IA480"/>
      <c r="IB480"/>
      <c r="IC480"/>
      <c r="ID480"/>
      <c r="IE480"/>
      <c r="IF480"/>
      <c r="IG480"/>
      <c r="IH480"/>
      <c r="II480"/>
      <c r="IJ480"/>
      <c r="IK480"/>
      <c r="IL480"/>
      <c r="IM480"/>
      <c r="IN480"/>
      <c r="IO480"/>
      <c r="IP480"/>
      <c r="IQ480"/>
      <c r="IR480"/>
      <c r="IS480"/>
      <c r="IT480"/>
      <c r="IU480"/>
      <c r="IV480"/>
    </row>
    <row r="481" spans="1:256" s="5" customFormat="1" ht="12.75" customHeight="1" outlineLevel="2">
      <c r="A481" s="9"/>
      <c r="B481" s="9"/>
      <c r="C481" s="26"/>
      <c r="D481" s="682"/>
      <c r="E481" s="86">
        <v>2</v>
      </c>
      <c r="F481" s="27"/>
      <c r="G481" s="208"/>
      <c r="H481" s="149"/>
      <c r="I481" s="68">
        <v>0</v>
      </c>
      <c r="J481" s="68">
        <v>0</v>
      </c>
      <c r="K481" s="68">
        <v>0</v>
      </c>
      <c r="L481" s="68">
        <v>0</v>
      </c>
      <c r="M481" s="68">
        <v>0</v>
      </c>
      <c r="N481" s="68">
        <v>0</v>
      </c>
      <c r="O481" s="68">
        <v>0</v>
      </c>
      <c r="P481" s="68">
        <v>0</v>
      </c>
      <c r="Q481" s="68">
        <v>0</v>
      </c>
      <c r="R481" s="68"/>
      <c r="S481" s="103"/>
      <c r="T481" s="103"/>
      <c r="U481" s="103"/>
      <c r="V481" s="103"/>
      <c r="W481" s="103"/>
      <c r="X481" s="103"/>
      <c r="Y481" s="103"/>
      <c r="Z481" s="103"/>
      <c r="AA481" s="216"/>
      <c r="AB481" s="216"/>
      <c r="AC481" s="216"/>
      <c r="AD481" s="216"/>
      <c r="AE481" s="216"/>
      <c r="AF481" s="216"/>
      <c r="AG481" s="216"/>
      <c r="AH481" s="216"/>
      <c r="AI481" s="216"/>
      <c r="AJ481" s="216"/>
      <c r="AK481" s="216"/>
      <c r="AL481" s="216"/>
      <c r="AM481" s="216"/>
      <c r="AN481" s="216"/>
      <c r="AO481" s="216"/>
      <c r="AP481" s="216"/>
      <c r="AQ481" s="216"/>
      <c r="AR481" s="216"/>
      <c r="AS481" s="216"/>
      <c r="AT481" s="216"/>
      <c r="AU481" s="216"/>
      <c r="AV481" s="216"/>
      <c r="AW481" s="216"/>
      <c r="AX481" s="216"/>
      <c r="AY481" s="216"/>
      <c r="AZ481" s="216"/>
      <c r="BA481" s="216"/>
      <c r="BB481" s="216"/>
      <c r="BC481" s="216"/>
      <c r="BD481" s="216"/>
      <c r="BE481" s="216"/>
      <c r="BF481" s="216"/>
      <c r="BG481" s="216"/>
      <c r="BH481" s="216"/>
      <c r="BI481" s="216"/>
      <c r="BJ481" s="187"/>
      <c r="BK481" s="187"/>
      <c r="BL481" s="187"/>
      <c r="BM481" s="187"/>
      <c r="BN481" s="187"/>
      <c r="BO481" s="187"/>
      <c r="BP481"/>
      <c r="BQ481"/>
      <c r="BR481"/>
      <c r="BS481"/>
      <c r="BT481"/>
      <c r="BU481"/>
      <c r="BV481"/>
      <c r="BW481"/>
      <c r="BX481"/>
      <c r="BY481"/>
      <c r="BZ481"/>
      <c r="CA481"/>
      <c r="CB481"/>
      <c r="CC481"/>
      <c r="CD481"/>
      <c r="CE481"/>
      <c r="CF481"/>
      <c r="CG481"/>
      <c r="CH481"/>
      <c r="CI481"/>
      <c r="CJ481"/>
      <c r="CK481"/>
      <c r="CL481"/>
      <c r="CM481"/>
      <c r="CN481"/>
      <c r="CO481"/>
      <c r="CP481"/>
      <c r="CQ481"/>
      <c r="CR481"/>
      <c r="CS481"/>
      <c r="CT481"/>
      <c r="CU481"/>
      <c r="CV481"/>
      <c r="CW481"/>
      <c r="CX481"/>
      <c r="CY481"/>
      <c r="CZ481"/>
      <c r="DA481"/>
      <c r="DB481"/>
      <c r="DC481"/>
      <c r="DD481"/>
      <c r="DE481"/>
      <c r="DF481"/>
      <c r="DG481"/>
      <c r="DH481"/>
      <c r="DI481"/>
      <c r="DJ481"/>
      <c r="DK481"/>
      <c r="DL481"/>
      <c r="DM481"/>
      <c r="DN481"/>
      <c r="DO481"/>
      <c r="DP481"/>
      <c r="DQ481"/>
      <c r="DR481"/>
      <c r="DS481"/>
      <c r="DT481"/>
      <c r="DU481"/>
      <c r="DV481"/>
      <c r="DW481"/>
      <c r="DX481"/>
      <c r="DY481"/>
      <c r="DZ481"/>
      <c r="EA481"/>
      <c r="EB481"/>
      <c r="EC481"/>
      <c r="ED481"/>
      <c r="EE481"/>
      <c r="EF481"/>
      <c r="EG481"/>
      <c r="EH481"/>
      <c r="EI481"/>
      <c r="EJ481"/>
      <c r="EK481"/>
      <c r="EL481"/>
      <c r="EM481"/>
      <c r="EN481"/>
      <c r="EO481"/>
      <c r="EP481"/>
      <c r="EQ481"/>
      <c r="ER481"/>
      <c r="ES481"/>
      <c r="ET481"/>
      <c r="EU481"/>
      <c r="EV481"/>
      <c r="EW481"/>
      <c r="EX481"/>
      <c r="EY481"/>
      <c r="EZ481"/>
      <c r="FA481"/>
      <c r="FB481"/>
      <c r="FC481"/>
      <c r="FD481"/>
      <c r="FE481"/>
      <c r="FF481"/>
      <c r="FG481"/>
      <c r="FH481"/>
      <c r="FI481"/>
      <c r="FJ481"/>
      <c r="FK481"/>
      <c r="FL481"/>
      <c r="FM481"/>
      <c r="FN481"/>
      <c r="FO481"/>
      <c r="FP481"/>
      <c r="FQ481"/>
      <c r="FR481"/>
      <c r="FS481"/>
      <c r="FT481"/>
      <c r="FU481"/>
      <c r="FV481"/>
      <c r="FW481"/>
      <c r="FX481"/>
      <c r="FY481"/>
      <c r="FZ481"/>
      <c r="GA481"/>
      <c r="GB481"/>
      <c r="GC481"/>
      <c r="GD481"/>
      <c r="GE481"/>
      <c r="GF481"/>
      <c r="GG481"/>
      <c r="GH481"/>
      <c r="GI481"/>
      <c r="GJ481"/>
      <c r="GK481"/>
      <c r="GL481"/>
      <c r="GM481"/>
      <c r="GN481"/>
      <c r="GO481"/>
      <c r="GP481"/>
      <c r="GQ481"/>
      <c r="GR481"/>
      <c r="GS481"/>
      <c r="GT481"/>
      <c r="GU481"/>
      <c r="GV481"/>
      <c r="GW481"/>
      <c r="GX481"/>
      <c r="GY481"/>
      <c r="GZ481"/>
      <c r="HA481"/>
      <c r="HB481"/>
      <c r="HC481"/>
      <c r="HD481"/>
      <c r="HE481"/>
      <c r="HF481"/>
      <c r="HG481"/>
      <c r="HH481"/>
      <c r="HI481"/>
      <c r="HJ481"/>
      <c r="HK481"/>
      <c r="HL481"/>
      <c r="HM481"/>
      <c r="HN481"/>
      <c r="HO481"/>
      <c r="HP481"/>
      <c r="HQ481"/>
      <c r="HR481"/>
      <c r="HS481"/>
      <c r="HT481"/>
      <c r="HU481"/>
      <c r="HV481"/>
      <c r="HW481"/>
      <c r="HX481"/>
      <c r="HY481"/>
      <c r="HZ481"/>
      <c r="IA481"/>
      <c r="IB481"/>
      <c r="IC481"/>
      <c r="ID481"/>
      <c r="IE481"/>
      <c r="IF481"/>
      <c r="IG481"/>
      <c r="IH481"/>
      <c r="II481"/>
      <c r="IJ481"/>
      <c r="IK481"/>
      <c r="IL481"/>
      <c r="IM481"/>
      <c r="IN481"/>
      <c r="IO481"/>
      <c r="IP481"/>
      <c r="IQ481"/>
      <c r="IR481"/>
      <c r="IS481"/>
      <c r="IT481"/>
      <c r="IU481"/>
      <c r="IV481"/>
    </row>
    <row r="482" spans="1:256" s="5" customFormat="1" ht="12.75" customHeight="1" outlineLevel="2">
      <c r="A482" s="9"/>
      <c r="B482" s="9"/>
      <c r="C482" s="26"/>
      <c r="D482" s="682"/>
      <c r="E482" s="86">
        <v>3</v>
      </c>
      <c r="F482" s="27"/>
      <c r="G482" s="208"/>
      <c r="H482" s="150"/>
      <c r="I482" s="149"/>
      <c r="J482" s="68">
        <v>0</v>
      </c>
      <c r="K482" s="68">
        <v>0</v>
      </c>
      <c r="L482" s="68">
        <v>0</v>
      </c>
      <c r="M482" s="68">
        <v>0</v>
      </c>
      <c r="N482" s="68">
        <v>0</v>
      </c>
      <c r="O482" s="68">
        <v>0</v>
      </c>
      <c r="P482" s="68">
        <v>0</v>
      </c>
      <c r="Q482" s="68">
        <v>0</v>
      </c>
      <c r="R482" s="68"/>
      <c r="S482" s="103"/>
      <c r="T482" s="103"/>
      <c r="U482" s="103"/>
      <c r="V482" s="103"/>
      <c r="W482" s="103"/>
      <c r="X482" s="103"/>
      <c r="Y482" s="103"/>
      <c r="Z482" s="103"/>
      <c r="AA482" s="216"/>
      <c r="AB482" s="216"/>
      <c r="AC482" s="216"/>
      <c r="AD482" s="216"/>
      <c r="AE482" s="216"/>
      <c r="AF482" s="216"/>
      <c r="AG482" s="216"/>
      <c r="AH482" s="216"/>
      <c r="AI482" s="216"/>
      <c r="AJ482" s="216"/>
      <c r="AK482" s="216"/>
      <c r="AL482" s="216"/>
      <c r="AM482" s="216"/>
      <c r="AN482" s="216"/>
      <c r="AO482" s="216"/>
      <c r="AP482" s="216"/>
      <c r="AQ482" s="216"/>
      <c r="AR482" s="216"/>
      <c r="AS482" s="216"/>
      <c r="AT482" s="216"/>
      <c r="AU482" s="216"/>
      <c r="AV482" s="216"/>
      <c r="AW482" s="216"/>
      <c r="AX482" s="216"/>
      <c r="AY482" s="216"/>
      <c r="AZ482" s="216"/>
      <c r="BA482" s="216"/>
      <c r="BB482" s="216"/>
      <c r="BC482" s="216"/>
      <c r="BD482" s="216"/>
      <c r="BE482" s="216"/>
      <c r="BF482" s="216"/>
      <c r="BG482" s="216"/>
      <c r="BH482" s="216"/>
      <c r="BI482" s="216"/>
      <c r="BJ482" s="218"/>
      <c r="BK482" s="187"/>
      <c r="BL482" s="187"/>
      <c r="BM482" s="187"/>
      <c r="BN482" s="187"/>
      <c r="BO482" s="187"/>
      <c r="BP482"/>
      <c r="BQ482"/>
      <c r="BR482"/>
      <c r="BS482"/>
      <c r="BT482"/>
      <c r="BU482"/>
      <c r="BV482"/>
      <c r="BW482"/>
      <c r="BX482"/>
      <c r="BY482"/>
      <c r="BZ482"/>
      <c r="CA482"/>
      <c r="CB482"/>
      <c r="CC482"/>
      <c r="CD482"/>
      <c r="CE482"/>
      <c r="CF482"/>
      <c r="CG482"/>
      <c r="CH482"/>
      <c r="CI482"/>
      <c r="CJ482"/>
      <c r="CK482"/>
      <c r="CL482"/>
      <c r="CM482"/>
      <c r="CN482"/>
      <c r="CO482"/>
      <c r="CP482"/>
      <c r="CQ482"/>
      <c r="CR482"/>
      <c r="CS482"/>
      <c r="CT482"/>
      <c r="CU482"/>
      <c r="CV482"/>
      <c r="CW482"/>
      <c r="CX482"/>
      <c r="CY482"/>
      <c r="CZ482"/>
      <c r="DA482"/>
      <c r="DB482"/>
      <c r="DC482"/>
      <c r="DD482"/>
      <c r="DE482"/>
      <c r="DF482"/>
      <c r="DG482"/>
      <c r="DH482"/>
      <c r="DI482"/>
      <c r="DJ482"/>
      <c r="DK482"/>
      <c r="DL482"/>
      <c r="DM482"/>
      <c r="DN482"/>
      <c r="DO482"/>
      <c r="DP482"/>
      <c r="DQ482"/>
      <c r="DR482"/>
      <c r="DS482"/>
      <c r="DT482"/>
      <c r="DU482"/>
      <c r="DV482"/>
      <c r="DW482"/>
      <c r="DX482"/>
      <c r="DY482"/>
      <c r="DZ482"/>
      <c r="EA482"/>
      <c r="EB482"/>
      <c r="EC482"/>
      <c r="ED482"/>
      <c r="EE482"/>
      <c r="EF482"/>
      <c r="EG482"/>
      <c r="EH482"/>
      <c r="EI482"/>
      <c r="EJ482"/>
      <c r="EK482"/>
      <c r="EL482"/>
      <c r="EM482"/>
      <c r="EN482"/>
      <c r="EO482"/>
      <c r="EP482"/>
      <c r="EQ482"/>
      <c r="ER482"/>
      <c r="ES482"/>
      <c r="ET482"/>
      <c r="EU482"/>
      <c r="EV482"/>
      <c r="EW482"/>
      <c r="EX482"/>
      <c r="EY482"/>
      <c r="EZ482"/>
      <c r="FA482"/>
      <c r="FB482"/>
      <c r="FC482"/>
      <c r="FD482"/>
      <c r="FE482"/>
      <c r="FF482"/>
      <c r="FG482"/>
      <c r="FH482"/>
      <c r="FI482"/>
      <c r="FJ482"/>
      <c r="FK482"/>
      <c r="FL482"/>
      <c r="FM482"/>
      <c r="FN482"/>
      <c r="FO482"/>
      <c r="FP482"/>
      <c r="FQ482"/>
      <c r="FR482"/>
      <c r="FS482"/>
      <c r="FT482"/>
      <c r="FU482"/>
      <c r="FV482"/>
      <c r="FW482"/>
      <c r="FX482"/>
      <c r="FY482"/>
      <c r="FZ482"/>
      <c r="GA482"/>
      <c r="GB482"/>
      <c r="GC482"/>
      <c r="GD482"/>
      <c r="GE482"/>
      <c r="GF482"/>
      <c r="GG482"/>
      <c r="GH482"/>
      <c r="GI482"/>
      <c r="GJ482"/>
      <c r="GK482"/>
      <c r="GL482"/>
      <c r="GM482"/>
      <c r="GN482"/>
      <c r="GO482"/>
      <c r="GP482"/>
      <c r="GQ482"/>
      <c r="GR482"/>
      <c r="GS482"/>
      <c r="GT482"/>
      <c r="GU482"/>
      <c r="GV482"/>
      <c r="GW482"/>
      <c r="GX482"/>
      <c r="GY482"/>
      <c r="GZ482"/>
      <c r="HA482"/>
      <c r="HB482"/>
      <c r="HC482"/>
      <c r="HD482"/>
      <c r="HE482"/>
      <c r="HF482"/>
      <c r="HG482"/>
      <c r="HH482"/>
      <c r="HI482"/>
      <c r="HJ482"/>
      <c r="HK482"/>
      <c r="HL482"/>
      <c r="HM482"/>
      <c r="HN482"/>
      <c r="HO482"/>
      <c r="HP482"/>
      <c r="HQ482"/>
      <c r="HR482"/>
      <c r="HS482"/>
      <c r="HT482"/>
      <c r="HU482"/>
      <c r="HV482"/>
      <c r="HW482"/>
      <c r="HX482"/>
      <c r="HY482"/>
      <c r="HZ482"/>
      <c r="IA482"/>
      <c r="IB482"/>
      <c r="IC482"/>
      <c r="ID482"/>
      <c r="IE482"/>
      <c r="IF482"/>
      <c r="IG482"/>
      <c r="IH482"/>
      <c r="II482"/>
      <c r="IJ482"/>
      <c r="IK482"/>
      <c r="IL482"/>
      <c r="IM482"/>
      <c r="IN482"/>
      <c r="IO482"/>
      <c r="IP482"/>
      <c r="IQ482"/>
      <c r="IR482"/>
      <c r="IS482"/>
      <c r="IT482"/>
      <c r="IU482"/>
      <c r="IV482"/>
    </row>
    <row r="483" spans="1:256" s="5" customFormat="1" ht="12.75" customHeight="1" outlineLevel="2">
      <c r="A483" s="9"/>
      <c r="B483" s="9"/>
      <c r="C483" s="26"/>
      <c r="D483" s="682"/>
      <c r="E483" s="86">
        <v>4</v>
      </c>
      <c r="F483" s="27"/>
      <c r="G483" s="208"/>
      <c r="H483" s="150"/>
      <c r="I483" s="150"/>
      <c r="J483" s="149"/>
      <c r="K483" s="68">
        <v>0</v>
      </c>
      <c r="L483" s="68">
        <v>0</v>
      </c>
      <c r="M483" s="68">
        <v>0</v>
      </c>
      <c r="N483" s="68">
        <v>0</v>
      </c>
      <c r="O483" s="68">
        <v>0</v>
      </c>
      <c r="P483" s="68">
        <v>0</v>
      </c>
      <c r="Q483" s="68">
        <v>0</v>
      </c>
      <c r="R483" s="68"/>
      <c r="S483" s="103"/>
      <c r="T483" s="103"/>
      <c r="U483" s="103"/>
      <c r="V483" s="103"/>
      <c r="W483" s="103"/>
      <c r="X483" s="103"/>
      <c r="Y483" s="103"/>
      <c r="Z483" s="103"/>
      <c r="AA483" s="216"/>
      <c r="AB483" s="216"/>
      <c r="AC483" s="216"/>
      <c r="AD483" s="216"/>
      <c r="AE483" s="216"/>
      <c r="AF483" s="216"/>
      <c r="AG483" s="216"/>
      <c r="AH483" s="216"/>
      <c r="AI483" s="216"/>
      <c r="AJ483" s="216"/>
      <c r="AK483" s="216"/>
      <c r="AL483" s="216"/>
      <c r="AM483" s="216"/>
      <c r="AN483" s="216"/>
      <c r="AO483" s="216"/>
      <c r="AP483" s="216"/>
      <c r="AQ483" s="216"/>
      <c r="AR483" s="216"/>
      <c r="AS483" s="216"/>
      <c r="AT483" s="216"/>
      <c r="AU483" s="216"/>
      <c r="AV483" s="216"/>
      <c r="AW483" s="216"/>
      <c r="AX483" s="216"/>
      <c r="AY483" s="216"/>
      <c r="AZ483" s="216"/>
      <c r="BA483" s="216"/>
      <c r="BB483" s="216"/>
      <c r="BC483" s="216"/>
      <c r="BD483" s="216"/>
      <c r="BE483" s="216"/>
      <c r="BF483" s="216"/>
      <c r="BG483" s="216"/>
      <c r="BH483" s="216"/>
      <c r="BI483" s="216"/>
      <c r="BJ483" s="187"/>
      <c r="BK483" s="187"/>
      <c r="BL483" s="187"/>
      <c r="BM483" s="187"/>
      <c r="BN483" s="187"/>
      <c r="BO483" s="187"/>
      <c r="BP483"/>
      <c r="BQ483"/>
      <c r="BR483"/>
      <c r="BS483"/>
      <c r="BT483"/>
      <c r="BU483"/>
      <c r="BV483"/>
      <c r="BW483"/>
      <c r="BX483"/>
      <c r="BY483"/>
      <c r="BZ483"/>
      <c r="CA483"/>
      <c r="CB483"/>
      <c r="CC483"/>
      <c r="CD483"/>
      <c r="CE483"/>
      <c r="CF483"/>
      <c r="CG483"/>
      <c r="CH483"/>
      <c r="CI483"/>
      <c r="CJ483"/>
      <c r="CK483"/>
      <c r="CL483"/>
      <c r="CM483"/>
      <c r="CN483"/>
      <c r="CO483"/>
      <c r="CP483"/>
      <c r="CQ483"/>
      <c r="CR483"/>
      <c r="CS483"/>
      <c r="CT483"/>
      <c r="CU483"/>
      <c r="CV483"/>
      <c r="CW483"/>
      <c r="CX483"/>
      <c r="CY483"/>
      <c r="CZ483"/>
      <c r="DA483"/>
      <c r="DB483"/>
      <c r="DC483"/>
      <c r="DD483"/>
      <c r="DE483"/>
      <c r="DF483"/>
      <c r="DG483"/>
      <c r="DH483"/>
      <c r="DI483"/>
      <c r="DJ483"/>
      <c r="DK483"/>
      <c r="DL483"/>
      <c r="DM483"/>
      <c r="DN483"/>
      <c r="DO483"/>
      <c r="DP483"/>
      <c r="DQ483"/>
      <c r="DR483"/>
      <c r="DS483"/>
      <c r="DT483"/>
      <c r="DU483"/>
      <c r="DV483"/>
      <c r="DW483"/>
      <c r="DX483"/>
      <c r="DY483"/>
      <c r="DZ483"/>
      <c r="EA483"/>
      <c r="EB483"/>
      <c r="EC483"/>
      <c r="ED483"/>
      <c r="EE483"/>
      <c r="EF483"/>
      <c r="EG483"/>
      <c r="EH483"/>
      <c r="EI483"/>
      <c r="EJ483"/>
      <c r="EK483"/>
      <c r="EL483"/>
      <c r="EM483"/>
      <c r="EN483"/>
      <c r="EO483"/>
      <c r="EP483"/>
      <c r="EQ483"/>
      <c r="ER483"/>
      <c r="ES483"/>
      <c r="ET483"/>
      <c r="EU483"/>
      <c r="EV483"/>
      <c r="EW483"/>
      <c r="EX483"/>
      <c r="EY483"/>
      <c r="EZ483"/>
      <c r="FA483"/>
      <c r="FB483"/>
      <c r="FC483"/>
      <c r="FD483"/>
      <c r="FE483"/>
      <c r="FF483"/>
      <c r="FG483"/>
      <c r="FH483"/>
      <c r="FI483"/>
      <c r="FJ483"/>
      <c r="FK483"/>
      <c r="FL483"/>
      <c r="FM483"/>
      <c r="FN483"/>
      <c r="FO483"/>
      <c r="FP483"/>
      <c r="FQ483"/>
      <c r="FR483"/>
      <c r="FS483"/>
      <c r="FT483"/>
      <c r="FU483"/>
      <c r="FV483"/>
      <c r="FW483"/>
      <c r="FX483"/>
      <c r="FY483"/>
      <c r="FZ483"/>
      <c r="GA483"/>
      <c r="GB483"/>
      <c r="GC483"/>
      <c r="GD483"/>
      <c r="GE483"/>
      <c r="GF483"/>
      <c r="GG483"/>
      <c r="GH483"/>
      <c r="GI483"/>
      <c r="GJ483"/>
      <c r="GK483"/>
      <c r="GL483"/>
      <c r="GM483"/>
      <c r="GN483"/>
      <c r="GO483"/>
      <c r="GP483"/>
      <c r="GQ483"/>
      <c r="GR483"/>
      <c r="GS483"/>
      <c r="GT483"/>
      <c r="GU483"/>
      <c r="GV483"/>
      <c r="GW483"/>
      <c r="GX483"/>
      <c r="GY483"/>
      <c r="GZ483"/>
      <c r="HA483"/>
      <c r="HB483"/>
      <c r="HC483"/>
      <c r="HD483"/>
      <c r="HE483"/>
      <c r="HF483"/>
      <c r="HG483"/>
      <c r="HH483"/>
      <c r="HI483"/>
      <c r="HJ483"/>
      <c r="HK483"/>
      <c r="HL483"/>
      <c r="HM483"/>
      <c r="HN483"/>
      <c r="HO483"/>
      <c r="HP483"/>
      <c r="HQ483"/>
      <c r="HR483"/>
      <c r="HS483"/>
      <c r="HT483"/>
      <c r="HU483"/>
      <c r="HV483"/>
      <c r="HW483"/>
      <c r="HX483"/>
      <c r="HY483"/>
      <c r="HZ483"/>
      <c r="IA483"/>
      <c r="IB483"/>
      <c r="IC483"/>
      <c r="ID483"/>
      <c r="IE483"/>
      <c r="IF483"/>
      <c r="IG483"/>
      <c r="IH483"/>
      <c r="II483"/>
      <c r="IJ483"/>
      <c r="IK483"/>
      <c r="IL483"/>
      <c r="IM483"/>
      <c r="IN483"/>
      <c r="IO483"/>
      <c r="IP483"/>
      <c r="IQ483"/>
      <c r="IR483"/>
      <c r="IS483"/>
      <c r="IT483"/>
      <c r="IU483"/>
      <c r="IV483"/>
    </row>
    <row r="484" spans="1:256" s="5" customFormat="1" ht="12.75" customHeight="1" outlineLevel="2">
      <c r="A484" s="9"/>
      <c r="B484" s="9"/>
      <c r="C484" s="26"/>
      <c r="D484" s="682"/>
      <c r="E484" s="86">
        <v>5</v>
      </c>
      <c r="F484" s="27"/>
      <c r="G484" s="208"/>
      <c r="H484" s="150"/>
      <c r="I484" s="150"/>
      <c r="J484" s="150"/>
      <c r="K484" s="149"/>
      <c r="L484" s="68">
        <v>0</v>
      </c>
      <c r="M484" s="68">
        <v>0</v>
      </c>
      <c r="N484" s="68">
        <v>0</v>
      </c>
      <c r="O484" s="68">
        <v>0</v>
      </c>
      <c r="P484" s="68">
        <v>0</v>
      </c>
      <c r="Q484" s="68">
        <v>0</v>
      </c>
      <c r="R484" s="68"/>
      <c r="S484" s="103"/>
      <c r="T484" s="103"/>
      <c r="U484" s="103"/>
      <c r="V484" s="103"/>
      <c r="W484" s="103"/>
      <c r="X484" s="103"/>
      <c r="Y484" s="103"/>
      <c r="Z484" s="103"/>
      <c r="AA484" s="216"/>
      <c r="AB484" s="216"/>
      <c r="AC484" s="216"/>
      <c r="AD484" s="216"/>
      <c r="AE484" s="216"/>
      <c r="AF484" s="216"/>
      <c r="AG484" s="216"/>
      <c r="AH484" s="216"/>
      <c r="AI484" s="216"/>
      <c r="AJ484" s="216"/>
      <c r="AK484" s="216"/>
      <c r="AL484" s="216"/>
      <c r="AM484" s="216"/>
      <c r="AN484" s="216"/>
      <c r="AO484" s="216"/>
      <c r="AP484" s="216"/>
      <c r="AQ484" s="216"/>
      <c r="AR484" s="216"/>
      <c r="AS484" s="216"/>
      <c r="AT484" s="216"/>
      <c r="AU484" s="216"/>
      <c r="AV484" s="216"/>
      <c r="AW484" s="216"/>
      <c r="AX484" s="216"/>
      <c r="AY484" s="216"/>
      <c r="AZ484" s="216"/>
      <c r="BA484" s="216"/>
      <c r="BB484" s="216"/>
      <c r="BC484" s="216"/>
      <c r="BD484" s="216"/>
      <c r="BE484" s="216"/>
      <c r="BF484" s="216"/>
      <c r="BG484" s="216"/>
      <c r="BH484" s="216"/>
      <c r="BI484" s="216"/>
      <c r="BJ484" s="187"/>
      <c r="BK484" s="187"/>
      <c r="BL484" s="187"/>
      <c r="BM484" s="187"/>
      <c r="BN484" s="187"/>
      <c r="BO484" s="187"/>
      <c r="BP484"/>
      <c r="BQ484"/>
      <c r="BR484"/>
      <c r="BS484"/>
      <c r="BT484"/>
      <c r="BU484"/>
      <c r="BV484"/>
      <c r="BW484"/>
      <c r="BX484"/>
      <c r="BY484"/>
      <c r="BZ484"/>
      <c r="CA484"/>
      <c r="CB484"/>
      <c r="CC484"/>
      <c r="CD484"/>
      <c r="CE484"/>
      <c r="CF484"/>
      <c r="CG484"/>
      <c r="CH484"/>
      <c r="CI484"/>
      <c r="CJ484"/>
      <c r="CK484"/>
      <c r="CL484"/>
      <c r="CM484"/>
      <c r="CN484"/>
      <c r="CO484"/>
      <c r="CP484"/>
      <c r="CQ484"/>
      <c r="CR484"/>
      <c r="CS484"/>
      <c r="CT484"/>
      <c r="CU484"/>
      <c r="CV484"/>
      <c r="CW484"/>
      <c r="CX484"/>
      <c r="CY484"/>
      <c r="CZ484"/>
      <c r="DA484"/>
      <c r="DB484"/>
      <c r="DC484"/>
      <c r="DD484"/>
      <c r="DE484"/>
      <c r="DF484"/>
      <c r="DG484"/>
      <c r="DH484"/>
      <c r="DI484"/>
      <c r="DJ484"/>
      <c r="DK484"/>
      <c r="DL484"/>
      <c r="DM484"/>
      <c r="DN484"/>
      <c r="DO484"/>
      <c r="DP484"/>
      <c r="DQ484"/>
      <c r="DR484"/>
      <c r="DS484"/>
      <c r="DT484"/>
      <c r="DU484"/>
      <c r="DV484"/>
      <c r="DW484"/>
      <c r="DX484"/>
      <c r="DY484"/>
      <c r="DZ484"/>
      <c r="EA484"/>
      <c r="EB484"/>
      <c r="EC484"/>
      <c r="ED484"/>
      <c r="EE484"/>
      <c r="EF484"/>
      <c r="EG484"/>
      <c r="EH484"/>
      <c r="EI484"/>
      <c r="EJ484"/>
      <c r="EK484"/>
      <c r="EL484"/>
      <c r="EM484"/>
      <c r="EN484"/>
      <c r="EO484"/>
      <c r="EP484"/>
      <c r="EQ484"/>
      <c r="ER484"/>
      <c r="ES484"/>
      <c r="ET484"/>
      <c r="EU484"/>
      <c r="EV484"/>
      <c r="EW484"/>
      <c r="EX484"/>
      <c r="EY484"/>
      <c r="EZ484"/>
      <c r="FA484"/>
      <c r="FB484"/>
      <c r="FC484"/>
      <c r="FD484"/>
      <c r="FE484"/>
      <c r="FF484"/>
      <c r="FG484"/>
      <c r="FH484"/>
      <c r="FI484"/>
      <c r="FJ484"/>
      <c r="FK484"/>
      <c r="FL484"/>
      <c r="FM484"/>
      <c r="FN484"/>
      <c r="FO484"/>
      <c r="FP484"/>
      <c r="FQ484"/>
      <c r="FR484"/>
      <c r="FS484"/>
      <c r="FT484"/>
      <c r="FU484"/>
      <c r="FV484"/>
      <c r="FW484"/>
      <c r="FX484"/>
      <c r="FY484"/>
      <c r="FZ484"/>
      <c r="GA484"/>
      <c r="GB484"/>
      <c r="GC484"/>
      <c r="GD484"/>
      <c r="GE484"/>
      <c r="GF484"/>
      <c r="GG484"/>
      <c r="GH484"/>
      <c r="GI484"/>
      <c r="GJ484"/>
      <c r="GK484"/>
      <c r="GL484"/>
      <c r="GM484"/>
      <c r="GN484"/>
      <c r="GO484"/>
      <c r="GP484"/>
      <c r="GQ484"/>
      <c r="GR484"/>
      <c r="GS484"/>
      <c r="GT484"/>
      <c r="GU484"/>
      <c r="GV484"/>
      <c r="GW484"/>
      <c r="GX484"/>
      <c r="GY484"/>
      <c r="GZ484"/>
      <c r="HA484"/>
      <c r="HB484"/>
      <c r="HC484"/>
      <c r="HD484"/>
      <c r="HE484"/>
      <c r="HF484"/>
      <c r="HG484"/>
      <c r="HH484"/>
      <c r="HI484"/>
      <c r="HJ484"/>
      <c r="HK484"/>
      <c r="HL484"/>
      <c r="HM484"/>
      <c r="HN484"/>
      <c r="HO484"/>
      <c r="HP484"/>
      <c r="HQ484"/>
      <c r="HR484"/>
      <c r="HS484"/>
      <c r="HT484"/>
      <c r="HU484"/>
      <c r="HV484"/>
      <c r="HW484"/>
      <c r="HX484"/>
      <c r="HY484"/>
      <c r="HZ484"/>
      <c r="IA484"/>
      <c r="IB484"/>
      <c r="IC484"/>
      <c r="ID484"/>
      <c r="IE484"/>
      <c r="IF484"/>
      <c r="IG484"/>
      <c r="IH484"/>
      <c r="II484"/>
      <c r="IJ484"/>
      <c r="IK484"/>
      <c r="IL484"/>
      <c r="IM484"/>
      <c r="IN484"/>
      <c r="IO484"/>
      <c r="IP484"/>
      <c r="IQ484"/>
      <c r="IR484"/>
      <c r="IS484"/>
      <c r="IT484"/>
      <c r="IU484"/>
      <c r="IV484"/>
    </row>
    <row r="485" spans="1:256" s="5" customFormat="1" ht="12.75" customHeight="1" outlineLevel="2">
      <c r="A485" s="9"/>
      <c r="B485" s="9"/>
      <c r="C485" s="26"/>
      <c r="D485" s="682"/>
      <c r="E485" s="86">
        <v>6</v>
      </c>
      <c r="F485" s="27"/>
      <c r="G485" s="208"/>
      <c r="H485" s="150"/>
      <c r="I485" s="150"/>
      <c r="J485" s="150"/>
      <c r="K485" s="150"/>
      <c r="L485" s="149"/>
      <c r="M485" s="68">
        <v>0</v>
      </c>
      <c r="N485" s="68">
        <v>0</v>
      </c>
      <c r="O485" s="68">
        <v>0</v>
      </c>
      <c r="P485" s="68">
        <v>0</v>
      </c>
      <c r="Q485" s="68">
        <v>0</v>
      </c>
      <c r="R485" s="68"/>
      <c r="S485" s="103"/>
      <c r="T485" s="103"/>
      <c r="U485" s="103"/>
      <c r="V485" s="103"/>
      <c r="W485" s="103"/>
      <c r="X485" s="103"/>
      <c r="Y485" s="103"/>
      <c r="Z485" s="103"/>
      <c r="AA485" s="216"/>
      <c r="AB485" s="216"/>
      <c r="AC485" s="216"/>
      <c r="AD485" s="216"/>
      <c r="AE485" s="216"/>
      <c r="AF485" s="216"/>
      <c r="AG485" s="216"/>
      <c r="AH485" s="216"/>
      <c r="AI485" s="216"/>
      <c r="AJ485" s="216"/>
      <c r="AK485" s="216"/>
      <c r="AL485" s="216"/>
      <c r="AM485" s="216"/>
      <c r="AN485" s="216"/>
      <c r="AO485" s="216"/>
      <c r="AP485" s="216"/>
      <c r="AQ485" s="216"/>
      <c r="AR485" s="216"/>
      <c r="AS485" s="216"/>
      <c r="AT485" s="216"/>
      <c r="AU485" s="216"/>
      <c r="AV485" s="216"/>
      <c r="AW485" s="216"/>
      <c r="AX485" s="216"/>
      <c r="AY485" s="216"/>
      <c r="AZ485" s="216"/>
      <c r="BA485" s="216"/>
      <c r="BB485" s="216"/>
      <c r="BC485" s="216"/>
      <c r="BD485" s="216"/>
      <c r="BE485" s="216"/>
      <c r="BF485" s="216"/>
      <c r="BG485" s="216"/>
      <c r="BH485" s="216"/>
      <c r="BI485" s="216"/>
      <c r="BJ485" s="187"/>
      <c r="BK485" s="187"/>
      <c r="BL485" s="187"/>
      <c r="BM485" s="187"/>
      <c r="BN485" s="187"/>
      <c r="BO485" s="187"/>
      <c r="BP485"/>
      <c r="BQ485"/>
      <c r="BR485"/>
      <c r="BS485"/>
      <c r="BT485"/>
      <c r="BU485"/>
      <c r="BV485"/>
      <c r="BW485"/>
      <c r="BX485"/>
      <c r="BY485"/>
      <c r="BZ485"/>
      <c r="CA485"/>
      <c r="CB485"/>
      <c r="CC485"/>
      <c r="CD485"/>
      <c r="CE485"/>
      <c r="CF485"/>
      <c r="CG485"/>
      <c r="CH485"/>
      <c r="CI485"/>
      <c r="CJ485"/>
      <c r="CK485"/>
      <c r="CL485"/>
      <c r="CM485"/>
      <c r="CN485"/>
      <c r="CO485"/>
      <c r="CP485"/>
      <c r="CQ485"/>
      <c r="CR485"/>
      <c r="CS485"/>
      <c r="CT485"/>
      <c r="CU485"/>
      <c r="CV485"/>
      <c r="CW485"/>
      <c r="CX485"/>
      <c r="CY485"/>
      <c r="CZ485"/>
      <c r="DA485"/>
      <c r="DB485"/>
      <c r="DC485"/>
      <c r="DD485"/>
      <c r="DE485"/>
      <c r="DF485"/>
      <c r="DG485"/>
      <c r="DH485"/>
      <c r="DI485"/>
      <c r="DJ485"/>
      <c r="DK485"/>
      <c r="DL485"/>
      <c r="DM485"/>
      <c r="DN485"/>
      <c r="DO485"/>
      <c r="DP485"/>
      <c r="DQ485"/>
      <c r="DR485"/>
      <c r="DS485"/>
      <c r="DT485"/>
      <c r="DU485"/>
      <c r="DV485"/>
      <c r="DW485"/>
      <c r="DX485"/>
      <c r="DY485"/>
      <c r="DZ485"/>
      <c r="EA485"/>
      <c r="EB485"/>
      <c r="EC485"/>
      <c r="ED485"/>
      <c r="EE485"/>
      <c r="EF485"/>
      <c r="EG485"/>
      <c r="EH485"/>
      <c r="EI485"/>
      <c r="EJ485"/>
      <c r="EK485"/>
      <c r="EL485"/>
      <c r="EM485"/>
      <c r="EN485"/>
      <c r="EO485"/>
      <c r="EP485"/>
      <c r="EQ485"/>
      <c r="ER485"/>
      <c r="ES485"/>
      <c r="ET485"/>
      <c r="EU485"/>
      <c r="EV485"/>
      <c r="EW485"/>
      <c r="EX485"/>
      <c r="EY485"/>
      <c r="EZ485"/>
      <c r="FA485"/>
      <c r="FB485"/>
      <c r="FC485"/>
      <c r="FD485"/>
      <c r="FE485"/>
      <c r="FF485"/>
      <c r="FG485"/>
      <c r="FH485"/>
      <c r="FI485"/>
      <c r="FJ485"/>
      <c r="FK485"/>
      <c r="FL485"/>
      <c r="FM485"/>
      <c r="FN485"/>
      <c r="FO485"/>
      <c r="FP485"/>
      <c r="FQ485"/>
      <c r="FR485"/>
      <c r="FS485"/>
      <c r="FT485"/>
      <c r="FU485"/>
      <c r="FV485"/>
      <c r="FW485"/>
      <c r="FX485"/>
      <c r="FY485"/>
      <c r="FZ485"/>
      <c r="GA485"/>
      <c r="GB485"/>
      <c r="GC485"/>
      <c r="GD485"/>
      <c r="GE485"/>
      <c r="GF485"/>
      <c r="GG485"/>
      <c r="GH485"/>
      <c r="GI485"/>
      <c r="GJ485"/>
      <c r="GK485"/>
      <c r="GL485"/>
      <c r="GM485"/>
      <c r="GN485"/>
      <c r="GO485"/>
      <c r="GP485"/>
      <c r="GQ485"/>
      <c r="GR485"/>
      <c r="GS485"/>
      <c r="GT485"/>
      <c r="GU485"/>
      <c r="GV485"/>
      <c r="GW485"/>
      <c r="GX485"/>
      <c r="GY485"/>
      <c r="GZ485"/>
      <c r="HA485"/>
      <c r="HB485"/>
      <c r="HC485"/>
      <c r="HD485"/>
      <c r="HE485"/>
      <c r="HF485"/>
      <c r="HG485"/>
      <c r="HH485"/>
      <c r="HI485"/>
      <c r="HJ485"/>
      <c r="HK485"/>
      <c r="HL485"/>
      <c r="HM485"/>
      <c r="HN485"/>
      <c r="HO485"/>
      <c r="HP485"/>
      <c r="HQ485"/>
      <c r="HR485"/>
      <c r="HS485"/>
      <c r="HT485"/>
      <c r="HU485"/>
      <c r="HV485"/>
      <c r="HW485"/>
      <c r="HX485"/>
      <c r="HY485"/>
      <c r="HZ485"/>
      <c r="IA485"/>
      <c r="IB485"/>
      <c r="IC485"/>
      <c r="ID485"/>
      <c r="IE485"/>
      <c r="IF485"/>
      <c r="IG485"/>
      <c r="IH485"/>
      <c r="II485"/>
      <c r="IJ485"/>
      <c r="IK485"/>
      <c r="IL485"/>
      <c r="IM485"/>
      <c r="IN485"/>
      <c r="IO485"/>
      <c r="IP485"/>
      <c r="IQ485"/>
      <c r="IR485"/>
      <c r="IS485"/>
      <c r="IT485"/>
      <c r="IU485"/>
      <c r="IV485"/>
    </row>
    <row r="486" spans="1:256" s="5" customFormat="1" ht="12.75" customHeight="1" outlineLevel="2">
      <c r="A486" s="9"/>
      <c r="B486" s="9"/>
      <c r="C486" s="26"/>
      <c r="D486" s="682"/>
      <c r="E486" s="86">
        <v>7</v>
      </c>
      <c r="F486" s="27"/>
      <c r="G486" s="208"/>
      <c r="H486" s="150"/>
      <c r="I486" s="150"/>
      <c r="J486" s="150"/>
      <c r="K486" s="150"/>
      <c r="L486" s="150"/>
      <c r="M486" s="149"/>
      <c r="N486" s="68">
        <v>0</v>
      </c>
      <c r="O486" s="68">
        <v>0</v>
      </c>
      <c r="P486" s="68">
        <v>0</v>
      </c>
      <c r="Q486" s="68">
        <v>0</v>
      </c>
      <c r="R486" s="68"/>
      <c r="S486" s="103"/>
      <c r="T486" s="103"/>
      <c r="U486" s="103"/>
      <c r="V486" s="103"/>
      <c r="W486" s="103"/>
      <c r="X486" s="103"/>
      <c r="Y486" s="103"/>
      <c r="Z486" s="103"/>
      <c r="AA486" s="216"/>
      <c r="AB486" s="216"/>
      <c r="AC486" s="216"/>
      <c r="AD486" s="216"/>
      <c r="AE486" s="216"/>
      <c r="AF486" s="216"/>
      <c r="AG486" s="216"/>
      <c r="AH486" s="216"/>
      <c r="AI486" s="216"/>
      <c r="AJ486" s="216"/>
      <c r="AK486" s="216"/>
      <c r="AL486" s="216"/>
      <c r="AM486" s="216"/>
      <c r="AN486" s="216"/>
      <c r="AO486" s="216"/>
      <c r="AP486" s="216"/>
      <c r="AQ486" s="216"/>
      <c r="AR486" s="216"/>
      <c r="AS486" s="216"/>
      <c r="AT486" s="216"/>
      <c r="AU486" s="216"/>
      <c r="AV486" s="216"/>
      <c r="AW486" s="216"/>
      <c r="AX486" s="216"/>
      <c r="AY486" s="216"/>
      <c r="AZ486" s="216"/>
      <c r="BA486" s="216"/>
      <c r="BB486" s="216"/>
      <c r="BC486" s="216"/>
      <c r="BD486" s="216"/>
      <c r="BE486" s="216"/>
      <c r="BF486" s="216"/>
      <c r="BG486" s="216"/>
      <c r="BH486" s="216"/>
      <c r="BI486" s="216"/>
      <c r="BJ486" s="187"/>
      <c r="BK486" s="187"/>
      <c r="BL486" s="187"/>
      <c r="BM486" s="187"/>
      <c r="BN486" s="187"/>
      <c r="BO486" s="187"/>
      <c r="BP486"/>
      <c r="BQ486"/>
      <c r="BR486"/>
      <c r="BS486"/>
      <c r="BT486"/>
      <c r="BU486"/>
      <c r="BV486"/>
      <c r="BW486"/>
      <c r="BX486"/>
      <c r="BY486"/>
      <c r="BZ486"/>
      <c r="CA486"/>
      <c r="CB486"/>
      <c r="CC486"/>
      <c r="CD486"/>
      <c r="CE486"/>
      <c r="CF486"/>
      <c r="CG486"/>
      <c r="CH486"/>
      <c r="CI486"/>
      <c r="CJ486"/>
      <c r="CK486"/>
      <c r="CL486"/>
      <c r="CM486"/>
      <c r="CN486"/>
      <c r="CO486"/>
      <c r="CP486"/>
      <c r="CQ486"/>
      <c r="CR486"/>
      <c r="CS486"/>
      <c r="CT486"/>
      <c r="CU486"/>
      <c r="CV486"/>
      <c r="CW486"/>
      <c r="CX486"/>
      <c r="CY486"/>
      <c r="CZ486"/>
      <c r="DA486"/>
      <c r="DB486"/>
      <c r="DC486"/>
      <c r="DD486"/>
      <c r="DE486"/>
      <c r="DF486"/>
      <c r="DG486"/>
      <c r="DH486"/>
      <c r="DI486"/>
      <c r="DJ486"/>
      <c r="DK486"/>
      <c r="DL486"/>
      <c r="DM486"/>
      <c r="DN486"/>
      <c r="DO486"/>
      <c r="DP486"/>
      <c r="DQ486"/>
      <c r="DR486"/>
      <c r="DS486"/>
      <c r="DT486"/>
      <c r="DU486"/>
      <c r="DV486"/>
      <c r="DW486"/>
      <c r="DX486"/>
      <c r="DY486"/>
      <c r="DZ486"/>
      <c r="EA486"/>
      <c r="EB486"/>
      <c r="EC486"/>
      <c r="ED486"/>
      <c r="EE486"/>
      <c r="EF486"/>
      <c r="EG486"/>
      <c r="EH486"/>
      <c r="EI486"/>
      <c r="EJ486"/>
      <c r="EK486"/>
      <c r="EL486"/>
      <c r="EM486"/>
      <c r="EN486"/>
      <c r="EO486"/>
      <c r="EP486"/>
      <c r="EQ486"/>
      <c r="ER486"/>
      <c r="ES486"/>
      <c r="ET486"/>
      <c r="EU486"/>
      <c r="EV486"/>
      <c r="EW486"/>
      <c r="EX486"/>
      <c r="EY486"/>
      <c r="EZ486"/>
      <c r="FA486"/>
      <c r="FB486"/>
      <c r="FC486"/>
      <c r="FD486"/>
      <c r="FE486"/>
      <c r="FF486"/>
      <c r="FG486"/>
      <c r="FH486"/>
      <c r="FI486"/>
      <c r="FJ486"/>
      <c r="FK486"/>
      <c r="FL486"/>
      <c r="FM486"/>
      <c r="FN486"/>
      <c r="FO486"/>
      <c r="FP486"/>
      <c r="FQ486"/>
      <c r="FR486"/>
      <c r="FS486"/>
      <c r="FT486"/>
      <c r="FU486"/>
      <c r="FV486"/>
      <c r="FW486"/>
      <c r="FX486"/>
      <c r="FY486"/>
      <c r="FZ486"/>
      <c r="GA486"/>
      <c r="GB486"/>
      <c r="GC486"/>
      <c r="GD486"/>
      <c r="GE486"/>
      <c r="GF486"/>
      <c r="GG486"/>
      <c r="GH486"/>
      <c r="GI486"/>
      <c r="GJ486"/>
      <c r="GK486"/>
      <c r="GL486"/>
      <c r="GM486"/>
      <c r="GN486"/>
      <c r="GO486"/>
      <c r="GP486"/>
      <c r="GQ486"/>
      <c r="GR486"/>
      <c r="GS486"/>
      <c r="GT486"/>
      <c r="GU486"/>
      <c r="GV486"/>
      <c r="GW486"/>
      <c r="GX486"/>
      <c r="GY486"/>
      <c r="GZ486"/>
      <c r="HA486"/>
      <c r="HB486"/>
      <c r="HC486"/>
      <c r="HD486"/>
      <c r="HE486"/>
      <c r="HF486"/>
      <c r="HG486"/>
      <c r="HH486"/>
      <c r="HI486"/>
      <c r="HJ486"/>
      <c r="HK486"/>
      <c r="HL486"/>
      <c r="HM486"/>
      <c r="HN486"/>
      <c r="HO486"/>
      <c r="HP486"/>
      <c r="HQ486"/>
      <c r="HR486"/>
      <c r="HS486"/>
      <c r="HT486"/>
      <c r="HU486"/>
      <c r="HV486"/>
      <c r="HW486"/>
      <c r="HX486"/>
      <c r="HY486"/>
      <c r="HZ486"/>
      <c r="IA486"/>
      <c r="IB486"/>
      <c r="IC486"/>
      <c r="ID486"/>
      <c r="IE486"/>
      <c r="IF486"/>
      <c r="IG486"/>
      <c r="IH486"/>
      <c r="II486"/>
      <c r="IJ486"/>
      <c r="IK486"/>
      <c r="IL486"/>
      <c r="IM486"/>
      <c r="IN486"/>
      <c r="IO486"/>
      <c r="IP486"/>
      <c r="IQ486"/>
      <c r="IR486"/>
      <c r="IS486"/>
      <c r="IT486"/>
      <c r="IU486"/>
      <c r="IV486"/>
    </row>
    <row r="487" spans="1:256" s="5" customFormat="1" ht="12.75" customHeight="1" outlineLevel="2">
      <c r="A487" s="9"/>
      <c r="B487" s="9"/>
      <c r="C487" s="26"/>
      <c r="D487" s="682"/>
      <c r="E487" s="86">
        <v>8</v>
      </c>
      <c r="F487" s="27"/>
      <c r="G487" s="208"/>
      <c r="H487" s="150"/>
      <c r="I487" s="150"/>
      <c r="J487" s="150"/>
      <c r="K487" s="150"/>
      <c r="L487" s="150"/>
      <c r="M487" s="150"/>
      <c r="N487" s="149"/>
      <c r="O487" s="68">
        <v>0</v>
      </c>
      <c r="P487" s="68">
        <v>0</v>
      </c>
      <c r="Q487" s="68">
        <v>0</v>
      </c>
      <c r="R487" s="68"/>
      <c r="S487" s="103"/>
      <c r="T487" s="103"/>
      <c r="U487" s="103"/>
      <c r="V487" s="103"/>
      <c r="W487" s="103"/>
      <c r="X487" s="103"/>
      <c r="Y487" s="103"/>
      <c r="Z487" s="103"/>
      <c r="AA487" s="216"/>
      <c r="AB487" s="216"/>
      <c r="AC487" s="216"/>
      <c r="AD487" s="216"/>
      <c r="AE487" s="216"/>
      <c r="AF487" s="216"/>
      <c r="AG487" s="216"/>
      <c r="AH487" s="216"/>
      <c r="AI487" s="216"/>
      <c r="AJ487" s="216"/>
      <c r="AK487" s="216"/>
      <c r="AL487" s="216"/>
      <c r="AM487" s="216"/>
      <c r="AN487" s="216"/>
      <c r="AO487" s="216"/>
      <c r="AP487" s="216"/>
      <c r="AQ487" s="216"/>
      <c r="AR487" s="216"/>
      <c r="AS487" s="216"/>
      <c r="AT487" s="216"/>
      <c r="AU487" s="216"/>
      <c r="AV487" s="216"/>
      <c r="AW487" s="216"/>
      <c r="AX487" s="216"/>
      <c r="AY487" s="216"/>
      <c r="AZ487" s="216"/>
      <c r="BA487" s="216"/>
      <c r="BB487" s="216"/>
      <c r="BC487" s="216"/>
      <c r="BD487" s="216"/>
      <c r="BE487" s="216"/>
      <c r="BF487" s="216"/>
      <c r="BG487" s="216"/>
      <c r="BH487" s="216"/>
      <c r="BI487" s="216"/>
      <c r="BJ487" s="187"/>
      <c r="BK487" s="187"/>
      <c r="BL487" s="187"/>
      <c r="BM487" s="187"/>
      <c r="BN487" s="187"/>
      <c r="BO487" s="187"/>
      <c r="BP487"/>
      <c r="BQ487"/>
      <c r="BR487"/>
      <c r="BS487"/>
      <c r="BT487"/>
      <c r="BU487"/>
      <c r="BV487"/>
      <c r="BW487"/>
      <c r="BX487"/>
      <c r="BY487"/>
      <c r="BZ487"/>
      <c r="CA487"/>
      <c r="CB487"/>
      <c r="CC487"/>
      <c r="CD487"/>
      <c r="CE487"/>
      <c r="CF487"/>
      <c r="CG487"/>
      <c r="CH487"/>
      <c r="CI487"/>
      <c r="CJ487"/>
      <c r="CK487"/>
      <c r="CL487"/>
      <c r="CM487"/>
      <c r="CN487"/>
      <c r="CO487"/>
      <c r="CP487"/>
      <c r="CQ487"/>
      <c r="CR487"/>
      <c r="CS487"/>
      <c r="CT487"/>
      <c r="CU487"/>
      <c r="CV487"/>
      <c r="CW487"/>
      <c r="CX487"/>
      <c r="CY487"/>
      <c r="CZ487"/>
      <c r="DA487"/>
      <c r="DB487"/>
      <c r="DC487"/>
      <c r="DD487"/>
      <c r="DE487"/>
      <c r="DF487"/>
      <c r="DG487"/>
      <c r="DH487"/>
      <c r="DI487"/>
      <c r="DJ487"/>
      <c r="DK487"/>
      <c r="DL487"/>
      <c r="DM487"/>
      <c r="DN487"/>
      <c r="DO487"/>
      <c r="DP487"/>
      <c r="DQ487"/>
      <c r="DR487"/>
      <c r="DS487"/>
      <c r="DT487"/>
      <c r="DU487"/>
      <c r="DV487"/>
      <c r="DW487"/>
      <c r="DX487"/>
      <c r="DY487"/>
      <c r="DZ487"/>
      <c r="EA487"/>
      <c r="EB487"/>
      <c r="EC487"/>
      <c r="ED487"/>
      <c r="EE487"/>
      <c r="EF487"/>
      <c r="EG487"/>
      <c r="EH487"/>
      <c r="EI487"/>
      <c r="EJ487"/>
      <c r="EK487"/>
      <c r="EL487"/>
      <c r="EM487"/>
      <c r="EN487"/>
      <c r="EO487"/>
      <c r="EP487"/>
      <c r="EQ487"/>
      <c r="ER487"/>
      <c r="ES487"/>
      <c r="ET487"/>
      <c r="EU487"/>
      <c r="EV487"/>
      <c r="EW487"/>
      <c r="EX487"/>
      <c r="EY487"/>
      <c r="EZ487"/>
      <c r="FA487"/>
      <c r="FB487"/>
      <c r="FC487"/>
      <c r="FD487"/>
      <c r="FE487"/>
      <c r="FF487"/>
      <c r="FG487"/>
      <c r="FH487"/>
      <c r="FI487"/>
      <c r="FJ487"/>
      <c r="FK487"/>
      <c r="FL487"/>
      <c r="FM487"/>
      <c r="FN487"/>
      <c r="FO487"/>
      <c r="FP487"/>
      <c r="FQ487"/>
      <c r="FR487"/>
      <c r="FS487"/>
      <c r="FT487"/>
      <c r="FU487"/>
      <c r="FV487"/>
      <c r="FW487"/>
      <c r="FX487"/>
      <c r="FY487"/>
      <c r="FZ487"/>
      <c r="GA487"/>
      <c r="GB487"/>
      <c r="GC487"/>
      <c r="GD487"/>
      <c r="GE487"/>
      <c r="GF487"/>
      <c r="GG487"/>
      <c r="GH487"/>
      <c r="GI487"/>
      <c r="GJ487"/>
      <c r="GK487"/>
      <c r="GL487"/>
      <c r="GM487"/>
      <c r="GN487"/>
      <c r="GO487"/>
      <c r="GP487"/>
      <c r="GQ487"/>
      <c r="GR487"/>
      <c r="GS487"/>
      <c r="GT487"/>
      <c r="GU487"/>
      <c r="GV487"/>
      <c r="GW487"/>
      <c r="GX487"/>
      <c r="GY487"/>
      <c r="GZ487"/>
      <c r="HA487"/>
      <c r="HB487"/>
      <c r="HC487"/>
      <c r="HD487"/>
      <c r="HE487"/>
      <c r="HF487"/>
      <c r="HG487"/>
      <c r="HH487"/>
      <c r="HI487"/>
      <c r="HJ487"/>
      <c r="HK487"/>
      <c r="HL487"/>
      <c r="HM487"/>
      <c r="HN487"/>
      <c r="HO487"/>
      <c r="HP487"/>
      <c r="HQ487"/>
      <c r="HR487"/>
      <c r="HS487"/>
      <c r="HT487"/>
      <c r="HU487"/>
      <c r="HV487"/>
      <c r="HW487"/>
      <c r="HX487"/>
      <c r="HY487"/>
      <c r="HZ487"/>
      <c r="IA487"/>
      <c r="IB487"/>
      <c r="IC487"/>
      <c r="ID487"/>
      <c r="IE487"/>
      <c r="IF487"/>
      <c r="IG487"/>
      <c r="IH487"/>
      <c r="II487"/>
      <c r="IJ487"/>
      <c r="IK487"/>
      <c r="IL487"/>
      <c r="IM487"/>
      <c r="IN487"/>
      <c r="IO487"/>
      <c r="IP487"/>
      <c r="IQ487"/>
      <c r="IR487"/>
      <c r="IS487"/>
      <c r="IT487"/>
      <c r="IU487"/>
      <c r="IV487"/>
    </row>
    <row r="488" spans="1:256" s="5" customFormat="1" ht="12.75" customHeight="1" outlineLevel="2">
      <c r="A488" s="9"/>
      <c r="B488" s="9"/>
      <c r="C488" s="26"/>
      <c r="D488" s="682"/>
      <c r="E488" s="86">
        <v>9</v>
      </c>
      <c r="F488" s="27"/>
      <c r="G488" s="208"/>
      <c r="H488" s="150"/>
      <c r="I488" s="150"/>
      <c r="J488" s="150"/>
      <c r="K488" s="150"/>
      <c r="L488" s="150"/>
      <c r="M488" s="150"/>
      <c r="N488" s="150"/>
      <c r="O488" s="149"/>
      <c r="P488" s="68">
        <v>0</v>
      </c>
      <c r="Q488" s="68">
        <v>0</v>
      </c>
      <c r="R488" s="68"/>
      <c r="S488" s="103"/>
      <c r="T488" s="103"/>
      <c r="U488" s="103"/>
      <c r="V488" s="103"/>
      <c r="W488" s="103"/>
      <c r="X488" s="103"/>
      <c r="Y488" s="103"/>
      <c r="Z488" s="103"/>
      <c r="AA488" s="216"/>
      <c r="AB488" s="216"/>
      <c r="AC488" s="216"/>
      <c r="AD488" s="216"/>
      <c r="AE488" s="216"/>
      <c r="AF488" s="216"/>
      <c r="AG488" s="216"/>
      <c r="AH488" s="216"/>
      <c r="AI488" s="216"/>
      <c r="AJ488" s="216"/>
      <c r="AK488" s="216"/>
      <c r="AL488" s="216"/>
      <c r="AM488" s="216"/>
      <c r="AN488" s="216"/>
      <c r="AO488" s="216"/>
      <c r="AP488" s="216"/>
      <c r="AQ488" s="216"/>
      <c r="AR488" s="216"/>
      <c r="AS488" s="216"/>
      <c r="AT488" s="216"/>
      <c r="AU488" s="216"/>
      <c r="AV488" s="216"/>
      <c r="AW488" s="216"/>
      <c r="AX488" s="216"/>
      <c r="AY488" s="216"/>
      <c r="AZ488" s="216"/>
      <c r="BA488" s="216"/>
      <c r="BB488" s="216"/>
      <c r="BC488" s="216"/>
      <c r="BD488" s="216"/>
      <c r="BE488" s="216"/>
      <c r="BF488" s="216"/>
      <c r="BG488" s="216"/>
      <c r="BH488" s="216"/>
      <c r="BI488" s="216"/>
      <c r="BJ488" s="187"/>
      <c r="BK488" s="187"/>
      <c r="BL488" s="187"/>
      <c r="BM488" s="187"/>
      <c r="BN488" s="187"/>
      <c r="BO488" s="187"/>
      <c r="BP488"/>
      <c r="BQ488"/>
      <c r="BR488"/>
      <c r="BS488"/>
      <c r="BT488"/>
      <c r="BU488"/>
      <c r="BV488"/>
      <c r="BW488"/>
      <c r="BX488"/>
      <c r="BY488"/>
      <c r="BZ488"/>
      <c r="CA488"/>
      <c r="CB488"/>
      <c r="CC488"/>
      <c r="CD488"/>
      <c r="CE488"/>
      <c r="CF488"/>
      <c r="CG488"/>
      <c r="CH488"/>
      <c r="CI488"/>
      <c r="CJ488"/>
      <c r="CK488"/>
      <c r="CL488"/>
      <c r="CM488"/>
      <c r="CN488"/>
      <c r="CO488"/>
      <c r="CP488"/>
      <c r="CQ488"/>
      <c r="CR488"/>
      <c r="CS488"/>
      <c r="CT488"/>
      <c r="CU488"/>
      <c r="CV488"/>
      <c r="CW488"/>
      <c r="CX488"/>
      <c r="CY488"/>
      <c r="CZ488"/>
      <c r="DA488"/>
      <c r="DB488"/>
      <c r="DC488"/>
      <c r="DD488"/>
      <c r="DE488"/>
      <c r="DF488"/>
      <c r="DG488"/>
      <c r="DH488"/>
      <c r="DI488"/>
      <c r="DJ488"/>
      <c r="DK488"/>
      <c r="DL488"/>
      <c r="DM488"/>
      <c r="DN488"/>
      <c r="DO488"/>
      <c r="DP488"/>
      <c r="DQ488"/>
      <c r="DR488"/>
      <c r="DS488"/>
      <c r="DT488"/>
      <c r="DU488"/>
      <c r="DV488"/>
      <c r="DW488"/>
      <c r="DX488"/>
      <c r="DY488"/>
      <c r="DZ488"/>
      <c r="EA488"/>
      <c r="EB488"/>
      <c r="EC488"/>
      <c r="ED488"/>
      <c r="EE488"/>
      <c r="EF488"/>
      <c r="EG488"/>
      <c r="EH488"/>
      <c r="EI488"/>
      <c r="EJ488"/>
      <c r="EK488"/>
      <c r="EL488"/>
      <c r="EM488"/>
      <c r="EN488"/>
      <c r="EO488"/>
      <c r="EP488"/>
      <c r="EQ488"/>
      <c r="ER488"/>
      <c r="ES488"/>
      <c r="ET488"/>
      <c r="EU488"/>
      <c r="EV488"/>
      <c r="EW488"/>
      <c r="EX488"/>
      <c r="EY488"/>
      <c r="EZ488"/>
      <c r="FA488"/>
      <c r="FB488"/>
      <c r="FC488"/>
      <c r="FD488"/>
      <c r="FE488"/>
      <c r="FF488"/>
      <c r="FG488"/>
      <c r="FH488"/>
      <c r="FI488"/>
      <c r="FJ488"/>
      <c r="FK488"/>
      <c r="FL488"/>
      <c r="FM488"/>
      <c r="FN488"/>
      <c r="FO488"/>
      <c r="FP488"/>
      <c r="FQ488"/>
      <c r="FR488"/>
      <c r="FS488"/>
      <c r="FT488"/>
      <c r="FU488"/>
      <c r="FV488"/>
      <c r="FW488"/>
      <c r="FX488"/>
      <c r="FY488"/>
      <c r="FZ488"/>
      <c r="GA488"/>
      <c r="GB488"/>
      <c r="GC488"/>
      <c r="GD488"/>
      <c r="GE488"/>
      <c r="GF488"/>
      <c r="GG488"/>
      <c r="GH488"/>
      <c r="GI488"/>
      <c r="GJ488"/>
      <c r="GK488"/>
      <c r="GL488"/>
      <c r="GM488"/>
      <c r="GN488"/>
      <c r="GO488"/>
      <c r="GP488"/>
      <c r="GQ488"/>
      <c r="GR488"/>
      <c r="GS488"/>
      <c r="GT488"/>
      <c r="GU488"/>
      <c r="GV488"/>
      <c r="GW488"/>
      <c r="GX488"/>
      <c r="GY488"/>
      <c r="GZ488"/>
      <c r="HA488"/>
      <c r="HB488"/>
      <c r="HC488"/>
      <c r="HD488"/>
      <c r="HE488"/>
      <c r="HF488"/>
      <c r="HG488"/>
      <c r="HH488"/>
      <c r="HI488"/>
      <c r="HJ488"/>
      <c r="HK488"/>
      <c r="HL488"/>
      <c r="HM488"/>
      <c r="HN488"/>
      <c r="HO488"/>
      <c r="HP488"/>
      <c r="HQ488"/>
      <c r="HR488"/>
      <c r="HS488"/>
      <c r="HT488"/>
      <c r="HU488"/>
      <c r="HV488"/>
      <c r="HW488"/>
      <c r="HX488"/>
      <c r="HY488"/>
      <c r="HZ488"/>
      <c r="IA488"/>
      <c r="IB488"/>
      <c r="IC488"/>
      <c r="ID488"/>
      <c r="IE488"/>
      <c r="IF488"/>
      <c r="IG488"/>
      <c r="IH488"/>
      <c r="II488"/>
      <c r="IJ488"/>
      <c r="IK488"/>
      <c r="IL488"/>
      <c r="IM488"/>
      <c r="IN488"/>
      <c r="IO488"/>
      <c r="IP488"/>
      <c r="IQ488"/>
      <c r="IR488"/>
      <c r="IS488"/>
      <c r="IT488"/>
      <c r="IU488"/>
      <c r="IV488"/>
    </row>
    <row r="489" spans="1:256" s="5" customFormat="1" ht="12.75" customHeight="1" outlineLevel="2">
      <c r="A489" s="9"/>
      <c r="B489" s="9"/>
      <c r="C489" s="26"/>
      <c r="D489" s="682"/>
      <c r="E489" s="86">
        <v>10</v>
      </c>
      <c r="F489" s="27"/>
      <c r="G489" s="208"/>
      <c r="H489" s="150"/>
      <c r="I489" s="150"/>
      <c r="J489" s="150"/>
      <c r="K489" s="150"/>
      <c r="L489" s="150"/>
      <c r="M489" s="150"/>
      <c r="N489" s="150"/>
      <c r="O489" s="150"/>
      <c r="P489" s="149"/>
      <c r="Q489" s="68">
        <v>0</v>
      </c>
      <c r="R489" s="68"/>
      <c r="S489" s="103"/>
      <c r="T489" s="103"/>
      <c r="U489" s="103"/>
      <c r="V489" s="103"/>
      <c r="W489" s="103"/>
      <c r="X489" s="103"/>
      <c r="Y489" s="103"/>
      <c r="Z489" s="103"/>
      <c r="AA489" s="216"/>
      <c r="AB489" s="216"/>
      <c r="AC489" s="216"/>
      <c r="AD489" s="216"/>
      <c r="AE489" s="216"/>
      <c r="AF489" s="216"/>
      <c r="AG489" s="216"/>
      <c r="AH489" s="216"/>
      <c r="AI489" s="216"/>
      <c r="AJ489" s="216"/>
      <c r="AK489" s="216"/>
      <c r="AL489" s="216"/>
      <c r="AM489" s="216"/>
      <c r="AN489" s="216"/>
      <c r="AO489" s="216"/>
      <c r="AP489" s="216"/>
      <c r="AQ489" s="216"/>
      <c r="AR489" s="216"/>
      <c r="AS489" s="216"/>
      <c r="AT489" s="216"/>
      <c r="AU489" s="216"/>
      <c r="AV489" s="216"/>
      <c r="AW489" s="216"/>
      <c r="AX489" s="216"/>
      <c r="AY489" s="216"/>
      <c r="AZ489" s="216"/>
      <c r="BA489" s="216"/>
      <c r="BB489" s="216"/>
      <c r="BC489" s="216"/>
      <c r="BD489" s="216"/>
      <c r="BE489" s="216"/>
      <c r="BF489" s="216"/>
      <c r="BG489" s="216"/>
      <c r="BH489" s="216"/>
      <c r="BI489" s="216"/>
      <c r="BJ489" s="187"/>
      <c r="BK489" s="187"/>
      <c r="BL489" s="187"/>
      <c r="BM489" s="187"/>
      <c r="BN489" s="187"/>
      <c r="BO489" s="187"/>
      <c r="BP489"/>
      <c r="BQ489"/>
      <c r="BR489"/>
      <c r="BS489"/>
      <c r="BT489"/>
      <c r="BU489"/>
      <c r="BV489"/>
      <c r="BW489"/>
      <c r="BX489"/>
      <c r="BY489"/>
      <c r="BZ489"/>
      <c r="CA489"/>
      <c r="CB489"/>
      <c r="CC489"/>
      <c r="CD489"/>
      <c r="CE489"/>
      <c r="CF489"/>
      <c r="CG489"/>
      <c r="CH489"/>
      <c r="CI489"/>
      <c r="CJ489"/>
      <c r="CK489"/>
      <c r="CL489"/>
      <c r="CM489"/>
      <c r="CN489"/>
      <c r="CO489"/>
      <c r="CP489"/>
      <c r="CQ489"/>
      <c r="CR489"/>
      <c r="CS489"/>
      <c r="CT489"/>
      <c r="CU489"/>
      <c r="CV489"/>
      <c r="CW489"/>
      <c r="CX489"/>
      <c r="CY489"/>
      <c r="CZ489"/>
      <c r="DA489"/>
      <c r="DB489"/>
      <c r="DC489"/>
      <c r="DD489"/>
      <c r="DE489"/>
      <c r="DF489"/>
      <c r="DG489"/>
      <c r="DH489"/>
      <c r="DI489"/>
      <c r="DJ489"/>
      <c r="DK489"/>
      <c r="DL489"/>
      <c r="DM489"/>
      <c r="DN489"/>
      <c r="DO489"/>
      <c r="DP489"/>
      <c r="DQ489"/>
      <c r="DR489"/>
      <c r="DS489"/>
      <c r="DT489"/>
      <c r="DU489"/>
      <c r="DV489"/>
      <c r="DW489"/>
      <c r="DX489"/>
      <c r="DY489"/>
      <c r="DZ489"/>
      <c r="EA489"/>
      <c r="EB489"/>
      <c r="EC489"/>
      <c r="ED489"/>
      <c r="EE489"/>
      <c r="EF489"/>
      <c r="EG489"/>
      <c r="EH489"/>
      <c r="EI489"/>
      <c r="EJ489"/>
      <c r="EK489"/>
      <c r="EL489"/>
      <c r="EM489"/>
      <c r="EN489"/>
      <c r="EO489"/>
      <c r="EP489"/>
      <c r="EQ489"/>
      <c r="ER489"/>
      <c r="ES489"/>
      <c r="ET489"/>
      <c r="EU489"/>
      <c r="EV489"/>
      <c r="EW489"/>
      <c r="EX489"/>
      <c r="EY489"/>
      <c r="EZ489"/>
      <c r="FA489"/>
      <c r="FB489"/>
      <c r="FC489"/>
      <c r="FD489"/>
      <c r="FE489"/>
      <c r="FF489"/>
      <c r="FG489"/>
      <c r="FH489"/>
      <c r="FI489"/>
      <c r="FJ489"/>
      <c r="FK489"/>
      <c r="FL489"/>
      <c r="FM489"/>
      <c r="FN489"/>
      <c r="FO489"/>
      <c r="FP489"/>
      <c r="FQ489"/>
      <c r="FR489"/>
      <c r="FS489"/>
      <c r="FT489"/>
      <c r="FU489"/>
      <c r="FV489"/>
      <c r="FW489"/>
      <c r="FX489"/>
      <c r="FY489"/>
      <c r="FZ489"/>
      <c r="GA489"/>
      <c r="GB489"/>
      <c r="GC489"/>
      <c r="GD489"/>
      <c r="GE489"/>
      <c r="GF489"/>
      <c r="GG489"/>
      <c r="GH489"/>
      <c r="GI489"/>
      <c r="GJ489"/>
      <c r="GK489"/>
      <c r="GL489"/>
      <c r="GM489"/>
      <c r="GN489"/>
      <c r="GO489"/>
      <c r="GP489"/>
      <c r="GQ489"/>
      <c r="GR489"/>
      <c r="GS489"/>
      <c r="GT489"/>
      <c r="GU489"/>
      <c r="GV489"/>
      <c r="GW489"/>
      <c r="GX489"/>
      <c r="GY489"/>
      <c r="GZ489"/>
      <c r="HA489"/>
      <c r="HB489"/>
      <c r="HC489"/>
      <c r="HD489"/>
      <c r="HE489"/>
      <c r="HF489"/>
      <c r="HG489"/>
      <c r="HH489"/>
      <c r="HI489"/>
      <c r="HJ489"/>
      <c r="HK489"/>
      <c r="HL489"/>
      <c r="HM489"/>
      <c r="HN489"/>
      <c r="HO489"/>
      <c r="HP489"/>
      <c r="HQ489"/>
      <c r="HR489"/>
      <c r="HS489"/>
      <c r="HT489"/>
      <c r="HU489"/>
      <c r="HV489"/>
      <c r="HW489"/>
      <c r="HX489"/>
      <c r="HY489"/>
      <c r="HZ489"/>
      <c r="IA489"/>
      <c r="IB489"/>
      <c r="IC489"/>
      <c r="ID489"/>
      <c r="IE489"/>
      <c r="IF489"/>
      <c r="IG489"/>
      <c r="IH489"/>
      <c r="II489"/>
      <c r="IJ489"/>
      <c r="IK489"/>
      <c r="IL489"/>
      <c r="IM489"/>
      <c r="IN489"/>
      <c r="IO489"/>
      <c r="IP489"/>
      <c r="IQ489"/>
      <c r="IR489"/>
      <c r="IS489"/>
      <c r="IT489"/>
      <c r="IU489"/>
      <c r="IV489"/>
    </row>
    <row r="490" spans="1:256" s="5" customFormat="1" ht="12.75" customHeight="1" outlineLevel="2">
      <c r="A490" s="9"/>
      <c r="B490" s="9"/>
      <c r="C490" s="26"/>
      <c r="D490" s="682"/>
      <c r="E490" s="87">
        <v>11</v>
      </c>
      <c r="F490" s="27"/>
      <c r="G490" s="208"/>
      <c r="H490" s="150"/>
      <c r="I490" s="150"/>
      <c r="J490" s="150"/>
      <c r="K490" s="150"/>
      <c r="L490" s="150"/>
      <c r="M490" s="150"/>
      <c r="N490" s="150"/>
      <c r="O490" s="150"/>
      <c r="P490" s="189"/>
      <c r="Q490" s="149"/>
      <c r="R490" s="68"/>
      <c r="S490" s="103"/>
      <c r="T490" s="103"/>
      <c r="U490" s="103"/>
      <c r="V490" s="103"/>
      <c r="W490" s="103"/>
      <c r="X490" s="103"/>
      <c r="Y490" s="103"/>
      <c r="Z490" s="103"/>
      <c r="AA490" s="216"/>
      <c r="AB490" s="216"/>
      <c r="AC490" s="216"/>
      <c r="AD490" s="216"/>
      <c r="AE490" s="216"/>
      <c r="AF490" s="216"/>
      <c r="AG490" s="216"/>
      <c r="AH490" s="216"/>
      <c r="AI490" s="216"/>
      <c r="AJ490" s="216"/>
      <c r="AK490" s="216"/>
      <c r="AL490" s="216"/>
      <c r="AM490" s="216"/>
      <c r="AN490" s="216"/>
      <c r="AO490" s="216"/>
      <c r="AP490" s="216"/>
      <c r="AQ490" s="216"/>
      <c r="AR490" s="216"/>
      <c r="AS490" s="216"/>
      <c r="AT490" s="216"/>
      <c r="AU490" s="216"/>
      <c r="AV490" s="216"/>
      <c r="AW490" s="216"/>
      <c r="AX490" s="216"/>
      <c r="AY490" s="216"/>
      <c r="AZ490" s="216"/>
      <c r="BA490" s="216"/>
      <c r="BB490" s="216"/>
      <c r="BC490" s="216"/>
      <c r="BD490" s="216"/>
      <c r="BE490" s="216"/>
      <c r="BF490" s="216"/>
      <c r="BG490" s="216"/>
      <c r="BH490" s="216"/>
      <c r="BI490" s="216"/>
      <c r="BJ490" s="187"/>
      <c r="BK490" s="187"/>
      <c r="BL490" s="187"/>
      <c r="BM490" s="187"/>
      <c r="BN490" s="187"/>
      <c r="BO490" s="187"/>
      <c r="BP490"/>
      <c r="BQ490"/>
      <c r="BR490"/>
      <c r="BS490"/>
      <c r="BT490"/>
      <c r="BU490"/>
      <c r="BV490"/>
      <c r="BW490"/>
      <c r="BX490"/>
      <c r="BY490"/>
      <c r="BZ490"/>
      <c r="CA490"/>
      <c r="CB490"/>
      <c r="CC490"/>
      <c r="CD490"/>
      <c r="CE490"/>
      <c r="CF490"/>
      <c r="CG490"/>
      <c r="CH490"/>
      <c r="CI490"/>
      <c r="CJ490"/>
      <c r="CK490"/>
      <c r="CL490"/>
      <c r="CM490"/>
      <c r="CN490"/>
      <c r="CO490"/>
      <c r="CP490"/>
      <c r="CQ490"/>
      <c r="CR490"/>
      <c r="CS490"/>
      <c r="CT490"/>
      <c r="CU490"/>
      <c r="CV490"/>
      <c r="CW490"/>
      <c r="CX490"/>
      <c r="CY490"/>
      <c r="CZ490"/>
      <c r="DA490"/>
      <c r="DB490"/>
      <c r="DC490"/>
      <c r="DD490"/>
      <c r="DE490"/>
      <c r="DF490"/>
      <c r="DG490"/>
      <c r="DH490"/>
      <c r="DI490"/>
      <c r="DJ490"/>
      <c r="DK490"/>
      <c r="DL490"/>
      <c r="DM490"/>
      <c r="DN490"/>
      <c r="DO490"/>
      <c r="DP490"/>
      <c r="DQ490"/>
      <c r="DR490"/>
      <c r="DS490"/>
      <c r="DT490"/>
      <c r="DU490"/>
      <c r="DV490"/>
      <c r="DW490"/>
      <c r="DX490"/>
      <c r="DY490"/>
      <c r="DZ490"/>
      <c r="EA490"/>
      <c r="EB490"/>
      <c r="EC490"/>
      <c r="ED490"/>
      <c r="EE490"/>
      <c r="EF490"/>
      <c r="EG490"/>
      <c r="EH490"/>
      <c r="EI490"/>
      <c r="EJ490"/>
      <c r="EK490"/>
      <c r="EL490"/>
      <c r="EM490"/>
      <c r="EN490"/>
      <c r="EO490"/>
      <c r="EP490"/>
      <c r="EQ490"/>
      <c r="ER490"/>
      <c r="ES490"/>
      <c r="ET490"/>
      <c r="EU490"/>
      <c r="EV490"/>
      <c r="EW490"/>
      <c r="EX490"/>
      <c r="EY490"/>
      <c r="EZ490"/>
      <c r="FA490"/>
      <c r="FB490"/>
      <c r="FC490"/>
      <c r="FD490"/>
      <c r="FE490"/>
      <c r="FF490"/>
      <c r="FG490"/>
      <c r="FH490"/>
      <c r="FI490"/>
      <c r="FJ490"/>
      <c r="FK490"/>
      <c r="FL490"/>
      <c r="FM490"/>
      <c r="FN490"/>
      <c r="FO490"/>
      <c r="FP490"/>
      <c r="FQ490"/>
      <c r="FR490"/>
      <c r="FS490"/>
      <c r="FT490"/>
      <c r="FU490"/>
      <c r="FV490"/>
      <c r="FW490"/>
      <c r="FX490"/>
      <c r="FY490"/>
      <c r="FZ490"/>
      <c r="GA490"/>
      <c r="GB490"/>
      <c r="GC490"/>
      <c r="GD490"/>
      <c r="GE490"/>
      <c r="GF490"/>
      <c r="GG490"/>
      <c r="GH490"/>
      <c r="GI490"/>
      <c r="GJ490"/>
      <c r="GK490"/>
      <c r="GL490"/>
      <c r="GM490"/>
      <c r="GN490"/>
      <c r="GO490"/>
      <c r="GP490"/>
      <c r="GQ490"/>
      <c r="GR490"/>
      <c r="GS490"/>
      <c r="GT490"/>
      <c r="GU490"/>
      <c r="GV490"/>
      <c r="GW490"/>
      <c r="GX490"/>
      <c r="GY490"/>
      <c r="GZ490"/>
      <c r="HA490"/>
      <c r="HB490"/>
      <c r="HC490"/>
      <c r="HD490"/>
      <c r="HE490"/>
      <c r="HF490"/>
      <c r="HG490"/>
      <c r="HH490"/>
      <c r="HI490"/>
      <c r="HJ490"/>
      <c r="HK490"/>
      <c r="HL490"/>
      <c r="HM490"/>
      <c r="HN490"/>
      <c r="HO490"/>
      <c r="HP490"/>
      <c r="HQ490"/>
      <c r="HR490"/>
      <c r="HS490"/>
      <c r="HT490"/>
      <c r="HU490"/>
      <c r="HV490"/>
      <c r="HW490"/>
      <c r="HX490"/>
      <c r="HY490"/>
      <c r="HZ490"/>
      <c r="IA490"/>
      <c r="IB490"/>
      <c r="IC490"/>
      <c r="ID490"/>
      <c r="IE490"/>
      <c r="IF490"/>
      <c r="IG490"/>
      <c r="IH490"/>
      <c r="II490"/>
      <c r="IJ490"/>
      <c r="IK490"/>
      <c r="IL490"/>
      <c r="IM490"/>
      <c r="IN490"/>
      <c r="IO490"/>
      <c r="IP490"/>
      <c r="IQ490"/>
      <c r="IR490"/>
      <c r="IS490"/>
      <c r="IT490"/>
      <c r="IU490"/>
      <c r="IV490"/>
    </row>
    <row r="491" spans="1:256" s="5" customFormat="1" outlineLevel="1">
      <c r="A491" s="9"/>
      <c r="B491" s="9"/>
      <c r="C491" s="26">
        <v>0</v>
      </c>
      <c r="D491" s="9"/>
      <c r="E491" s="9"/>
      <c r="F491" s="23"/>
      <c r="G491" s="209">
        <v>0</v>
      </c>
      <c r="H491" s="166">
        <v>0</v>
      </c>
      <c r="I491" s="166">
        <v>0</v>
      </c>
      <c r="J491" s="166">
        <v>0</v>
      </c>
      <c r="K491" s="166">
        <v>0</v>
      </c>
      <c r="L491" s="166">
        <v>0</v>
      </c>
      <c r="M491" s="166">
        <v>0</v>
      </c>
      <c r="N491" s="166">
        <v>0</v>
      </c>
      <c r="O491" s="166">
        <v>0</v>
      </c>
      <c r="P491" s="166">
        <v>0</v>
      </c>
      <c r="Q491" s="166">
        <v>0</v>
      </c>
      <c r="R491" s="64"/>
      <c r="S491" s="102"/>
      <c r="T491" s="102"/>
      <c r="U491" s="102"/>
      <c r="V491" s="102"/>
      <c r="W491" s="102"/>
      <c r="X491" s="102"/>
      <c r="Y491" s="102"/>
      <c r="Z491" s="102"/>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187"/>
      <c r="BK491" s="187"/>
      <c r="BL491" s="187"/>
      <c r="BM491" s="187"/>
      <c r="BN491" s="187"/>
      <c r="BO491" s="187"/>
      <c r="BP491"/>
      <c r="BQ491"/>
      <c r="BR491"/>
      <c r="BS491"/>
      <c r="BT491"/>
      <c r="BU491"/>
      <c r="BV491"/>
      <c r="BW491"/>
      <c r="BX491"/>
      <c r="BY491"/>
      <c r="BZ491"/>
      <c r="CA491"/>
      <c r="CB491"/>
      <c r="CC491"/>
      <c r="CD491"/>
      <c r="CE491"/>
      <c r="CF491"/>
      <c r="CG491"/>
      <c r="CH491"/>
      <c r="CI491"/>
      <c r="CJ491"/>
      <c r="CK491"/>
      <c r="CL491"/>
      <c r="CM491"/>
      <c r="CN491"/>
      <c r="CO491"/>
      <c r="CP491"/>
      <c r="CQ491"/>
      <c r="CR491"/>
      <c r="CS491"/>
      <c r="CT491"/>
      <c r="CU491"/>
      <c r="CV491"/>
      <c r="CW491"/>
      <c r="CX491"/>
      <c r="CY491"/>
      <c r="CZ491"/>
      <c r="DA491"/>
      <c r="DB491"/>
      <c r="DC491"/>
      <c r="DD491"/>
      <c r="DE491"/>
      <c r="DF491"/>
      <c r="DG491"/>
      <c r="DH491"/>
      <c r="DI491"/>
      <c r="DJ491"/>
      <c r="DK491"/>
      <c r="DL491"/>
      <c r="DM491"/>
      <c r="DN491"/>
      <c r="DO491"/>
      <c r="DP491"/>
      <c r="DQ491"/>
      <c r="DR491"/>
      <c r="DS491"/>
      <c r="DT491"/>
      <c r="DU491"/>
      <c r="DV491"/>
      <c r="DW491"/>
      <c r="DX491"/>
      <c r="DY491"/>
      <c r="DZ491"/>
      <c r="EA491"/>
      <c r="EB491"/>
      <c r="EC491"/>
      <c r="ED491"/>
      <c r="EE491"/>
      <c r="EF491"/>
      <c r="EG491"/>
      <c r="EH491"/>
      <c r="EI491"/>
      <c r="EJ491"/>
      <c r="EK491"/>
      <c r="EL491"/>
      <c r="EM491"/>
      <c r="EN491"/>
      <c r="EO491"/>
      <c r="EP491"/>
      <c r="EQ491"/>
      <c r="ER491"/>
      <c r="ES491"/>
      <c r="ET491"/>
      <c r="EU491"/>
      <c r="EV491"/>
      <c r="EW491"/>
      <c r="EX491"/>
      <c r="EY491"/>
      <c r="EZ491"/>
      <c r="FA491"/>
      <c r="FB491"/>
      <c r="FC491"/>
      <c r="FD491"/>
      <c r="FE491"/>
      <c r="FF491"/>
      <c r="FG491"/>
      <c r="FH491"/>
      <c r="FI491"/>
      <c r="FJ491"/>
      <c r="FK491"/>
      <c r="FL491"/>
      <c r="FM491"/>
      <c r="FN491"/>
      <c r="FO491"/>
      <c r="FP491"/>
      <c r="FQ491"/>
      <c r="FR491"/>
      <c r="FS491"/>
      <c r="FT491"/>
      <c r="FU491"/>
      <c r="FV491"/>
      <c r="FW491"/>
      <c r="FX491"/>
      <c r="FY491"/>
      <c r="FZ491"/>
      <c r="GA491"/>
      <c r="GB491"/>
      <c r="GC491"/>
      <c r="GD491"/>
      <c r="GE491"/>
      <c r="GF491"/>
      <c r="GG491"/>
      <c r="GH491"/>
      <c r="GI491"/>
      <c r="GJ491"/>
      <c r="GK491"/>
      <c r="GL491"/>
      <c r="GM491"/>
      <c r="GN491"/>
      <c r="GO491"/>
      <c r="GP491"/>
      <c r="GQ491"/>
      <c r="GR491"/>
      <c r="GS491"/>
      <c r="GT491"/>
      <c r="GU491"/>
      <c r="GV491"/>
      <c r="GW491"/>
      <c r="GX491"/>
      <c r="GY491"/>
      <c r="GZ491"/>
      <c r="HA491"/>
      <c r="HB491"/>
      <c r="HC491"/>
      <c r="HD491"/>
      <c r="HE491"/>
      <c r="HF491"/>
      <c r="HG491"/>
      <c r="HH491"/>
      <c r="HI491"/>
      <c r="HJ491"/>
      <c r="HK491"/>
      <c r="HL491"/>
      <c r="HM491"/>
      <c r="HN491"/>
      <c r="HO491"/>
      <c r="HP491"/>
      <c r="HQ491"/>
      <c r="HR491"/>
      <c r="HS491"/>
      <c r="HT491"/>
      <c r="HU491"/>
      <c r="HV491"/>
      <c r="HW491"/>
      <c r="HX491"/>
      <c r="HY491"/>
      <c r="HZ491"/>
      <c r="IA491"/>
      <c r="IB491"/>
      <c r="IC491"/>
      <c r="ID491"/>
      <c r="IE491"/>
      <c r="IF491"/>
      <c r="IG491"/>
      <c r="IH491"/>
      <c r="II491"/>
      <c r="IJ491"/>
      <c r="IK491"/>
      <c r="IL491"/>
      <c r="IM491"/>
      <c r="IN491"/>
      <c r="IO491"/>
      <c r="IP491"/>
      <c r="IQ491"/>
      <c r="IR491"/>
      <c r="IS491"/>
      <c r="IT491"/>
      <c r="IU491"/>
      <c r="IV491"/>
    </row>
    <row r="492" spans="1:256" s="187" customFormat="1">
      <c r="A492" s="12"/>
      <c r="B492" s="17"/>
      <c r="C492" s="12"/>
      <c r="D492" s="12"/>
      <c r="E492" s="12"/>
      <c r="F492" s="115"/>
      <c r="G492" s="106"/>
      <c r="H492" s="106"/>
      <c r="I492" s="106"/>
      <c r="J492" s="106"/>
      <c r="K492" s="106"/>
      <c r="L492" s="106"/>
      <c r="M492" s="106"/>
      <c r="N492" s="106"/>
      <c r="O492" s="106"/>
      <c r="P492" s="106"/>
      <c r="Q492" s="106"/>
      <c r="R492" s="106"/>
      <c r="S492" s="106"/>
      <c r="T492" s="106"/>
      <c r="U492" s="106"/>
      <c r="V492" s="106"/>
      <c r="W492" s="106"/>
      <c r="X492" s="106"/>
      <c r="Y492" s="106"/>
      <c r="Z492" s="106"/>
      <c r="AA492" s="214"/>
      <c r="AB492" s="214"/>
      <c r="AC492" s="214"/>
      <c r="AD492" s="214"/>
      <c r="AE492" s="214"/>
      <c r="AF492" s="214"/>
      <c r="AG492" s="214"/>
      <c r="AH492" s="214"/>
      <c r="AI492" s="214"/>
      <c r="AJ492" s="214"/>
      <c r="AK492" s="214"/>
      <c r="AL492" s="214"/>
      <c r="AM492" s="214"/>
      <c r="AN492" s="214"/>
      <c r="AO492" s="214"/>
      <c r="AP492" s="214"/>
      <c r="AQ492" s="214"/>
      <c r="AR492" s="214"/>
      <c r="AS492" s="214"/>
      <c r="AT492" s="214"/>
      <c r="AU492" s="214"/>
      <c r="AV492" s="214"/>
      <c r="AW492" s="214"/>
      <c r="AX492" s="214"/>
      <c r="AY492" s="214"/>
      <c r="AZ492" s="214"/>
      <c r="BA492" s="214"/>
      <c r="BB492" s="214"/>
      <c r="BC492" s="214"/>
      <c r="BD492" s="214"/>
      <c r="BE492" s="214"/>
      <c r="BF492" s="214"/>
      <c r="BG492" s="214"/>
      <c r="BH492" s="214"/>
      <c r="BI492" s="214"/>
    </row>
    <row r="493" spans="1:256" s="187" customFormat="1">
      <c r="A493" s="12"/>
      <c r="B493" s="17"/>
      <c r="C493" s="12"/>
      <c r="D493" s="12"/>
      <c r="E493" s="12"/>
      <c r="F493" s="115"/>
      <c r="G493" s="106"/>
      <c r="H493" s="106"/>
      <c r="I493" s="106"/>
      <c r="J493" s="106"/>
      <c r="K493" s="106"/>
      <c r="L493" s="106"/>
      <c r="M493" s="106"/>
      <c r="N493" s="106"/>
      <c r="O493" s="106"/>
      <c r="P493" s="106"/>
      <c r="Q493" s="106"/>
      <c r="R493" s="106"/>
      <c r="S493" s="106"/>
      <c r="T493" s="106"/>
      <c r="U493" s="106"/>
      <c r="V493" s="106"/>
      <c r="W493" s="106"/>
      <c r="X493" s="106"/>
      <c r="Y493" s="106"/>
      <c r="Z493" s="106"/>
      <c r="AA493" s="214"/>
      <c r="AB493" s="214"/>
      <c r="AC493" s="214"/>
      <c r="AD493" s="214"/>
      <c r="AE493" s="214"/>
      <c r="AF493" s="214"/>
      <c r="AG493" s="214"/>
      <c r="AH493" s="214"/>
      <c r="AI493" s="214"/>
      <c r="AJ493" s="214"/>
      <c r="AK493" s="214"/>
      <c r="AL493" s="214"/>
      <c r="AM493" s="214"/>
      <c r="AN493" s="214"/>
      <c r="AO493" s="214"/>
      <c r="AP493" s="214"/>
      <c r="AQ493" s="214"/>
      <c r="AR493" s="214"/>
      <c r="AS493" s="214"/>
      <c r="AT493" s="214"/>
      <c r="AU493" s="214"/>
      <c r="AV493" s="214"/>
      <c r="AW493" s="214"/>
      <c r="AX493" s="214"/>
      <c r="AY493" s="214"/>
      <c r="AZ493" s="214"/>
      <c r="BA493" s="214"/>
      <c r="BB493" s="214"/>
      <c r="BC493" s="214"/>
      <c r="BD493" s="214"/>
      <c r="BE493" s="214"/>
      <c r="BF493" s="214"/>
      <c r="BG493" s="214"/>
      <c r="BH493" s="214"/>
      <c r="BI493" s="214"/>
    </row>
    <row r="494" spans="1:256" s="187" customFormat="1">
      <c r="A494" s="12"/>
      <c r="B494" s="17"/>
      <c r="C494" s="12"/>
      <c r="D494" s="12"/>
      <c r="E494" s="12"/>
      <c r="F494" s="115"/>
      <c r="G494" s="106"/>
      <c r="H494" s="106"/>
      <c r="I494" s="106"/>
      <c r="J494" s="106"/>
      <c r="K494" s="106"/>
      <c r="L494" s="106"/>
      <c r="M494" s="106"/>
      <c r="N494" s="106"/>
      <c r="O494" s="106"/>
      <c r="P494" s="106"/>
      <c r="Q494" s="106"/>
      <c r="R494" s="106"/>
      <c r="S494" s="106"/>
      <c r="T494" s="106"/>
      <c r="U494" s="106"/>
      <c r="V494" s="106"/>
      <c r="W494" s="106"/>
      <c r="X494" s="106"/>
      <c r="Y494" s="106"/>
      <c r="Z494" s="106"/>
      <c r="AA494" s="214"/>
      <c r="AB494" s="214"/>
      <c r="AC494" s="214"/>
      <c r="AD494" s="214"/>
      <c r="AE494" s="214"/>
      <c r="AF494" s="214"/>
      <c r="AG494" s="214"/>
      <c r="AH494" s="214"/>
      <c r="AI494" s="214"/>
      <c r="AJ494" s="214"/>
      <c r="AK494" s="214"/>
      <c r="AL494" s="214"/>
      <c r="AM494" s="214"/>
      <c r="AN494" s="214"/>
      <c r="AO494" s="214"/>
      <c r="AP494" s="214"/>
      <c r="AQ494" s="214"/>
      <c r="AR494" s="214"/>
      <c r="AS494" s="214"/>
      <c r="AT494" s="214"/>
      <c r="AU494" s="214"/>
      <c r="AV494" s="214"/>
      <c r="AW494" s="214"/>
      <c r="AX494" s="214"/>
      <c r="AY494" s="214"/>
      <c r="AZ494" s="214"/>
      <c r="BA494" s="214"/>
      <c r="BB494" s="214"/>
      <c r="BC494" s="214"/>
      <c r="BD494" s="214"/>
      <c r="BE494" s="214"/>
      <c r="BF494" s="214"/>
      <c r="BG494" s="214"/>
      <c r="BH494" s="214"/>
      <c r="BI494" s="214"/>
    </row>
    <row r="495" spans="1:256" s="187" customFormat="1">
      <c r="A495" s="12"/>
      <c r="B495" s="17"/>
      <c r="C495" s="12"/>
      <c r="D495" s="12"/>
      <c r="E495" s="12"/>
      <c r="F495" s="115"/>
      <c r="G495" s="106"/>
      <c r="H495" s="106"/>
      <c r="I495" s="106"/>
      <c r="J495" s="106"/>
      <c r="K495" s="106"/>
      <c r="L495" s="106"/>
      <c r="M495" s="106"/>
      <c r="N495" s="106"/>
      <c r="O495" s="106"/>
      <c r="P495" s="106"/>
      <c r="Q495" s="106"/>
      <c r="R495" s="106"/>
      <c r="S495" s="106"/>
      <c r="T495" s="106"/>
      <c r="U495" s="106"/>
      <c r="V495" s="106"/>
      <c r="W495" s="106"/>
      <c r="X495" s="106"/>
      <c r="Y495" s="106"/>
      <c r="Z495" s="106"/>
      <c r="AA495" s="214"/>
      <c r="AB495" s="214"/>
      <c r="AC495" s="214"/>
      <c r="AD495" s="214"/>
      <c r="AE495" s="214"/>
      <c r="AF495" s="214"/>
      <c r="AG495" s="214"/>
      <c r="AH495" s="214"/>
      <c r="AI495" s="214"/>
      <c r="AJ495" s="214"/>
      <c r="AK495" s="214"/>
      <c r="AL495" s="214"/>
      <c r="AM495" s="214"/>
      <c r="AN495" s="214"/>
      <c r="AO495" s="214"/>
      <c r="AP495" s="214"/>
      <c r="AQ495" s="214"/>
      <c r="AR495" s="214"/>
      <c r="AS495" s="214"/>
      <c r="AT495" s="214"/>
      <c r="AU495" s="214"/>
      <c r="AV495" s="214"/>
      <c r="AW495" s="214"/>
      <c r="AX495" s="214"/>
      <c r="AY495" s="214"/>
      <c r="AZ495" s="214"/>
      <c r="BA495" s="214"/>
      <c r="BB495" s="214"/>
      <c r="BC495" s="214"/>
      <c r="BD495" s="214"/>
      <c r="BE495" s="214"/>
      <c r="BF495" s="214"/>
      <c r="BG495" s="214"/>
      <c r="BH495" s="214"/>
      <c r="BI495" s="214"/>
    </row>
    <row r="496" spans="1:256" s="187" customFormat="1">
      <c r="A496" s="12"/>
      <c r="B496" s="17"/>
      <c r="C496" s="12"/>
      <c r="D496" s="12"/>
      <c r="E496" s="12"/>
      <c r="F496" s="115"/>
      <c r="G496" s="106"/>
      <c r="H496" s="106"/>
      <c r="I496" s="106"/>
      <c r="J496" s="106"/>
      <c r="K496" s="106"/>
      <c r="L496" s="106"/>
      <c r="M496" s="106"/>
      <c r="N496" s="106"/>
      <c r="O496" s="106"/>
      <c r="P496" s="106"/>
      <c r="Q496" s="106"/>
      <c r="R496" s="106"/>
      <c r="S496" s="106"/>
      <c r="T496" s="106"/>
      <c r="U496" s="106"/>
      <c r="V496" s="106"/>
      <c r="W496" s="106"/>
      <c r="X496" s="106"/>
      <c r="Y496" s="106"/>
      <c r="Z496" s="106"/>
      <c r="AA496" s="214"/>
      <c r="AB496" s="214"/>
      <c r="AC496" s="214"/>
      <c r="AD496" s="214"/>
      <c r="AE496" s="214"/>
      <c r="AF496" s="214"/>
      <c r="AG496" s="214"/>
      <c r="AH496" s="214"/>
      <c r="AI496" s="214"/>
      <c r="AJ496" s="214"/>
      <c r="AK496" s="214"/>
      <c r="AL496" s="214"/>
      <c r="AM496" s="214"/>
      <c r="AN496" s="214"/>
      <c r="AO496" s="214"/>
      <c r="AP496" s="214"/>
      <c r="AQ496" s="214"/>
      <c r="AR496" s="214"/>
      <c r="AS496" s="214"/>
      <c r="AT496" s="214"/>
      <c r="AU496" s="214"/>
      <c r="AV496" s="214"/>
      <c r="AW496" s="214"/>
      <c r="AX496" s="214"/>
      <c r="AY496" s="214"/>
      <c r="AZ496" s="214"/>
      <c r="BA496" s="214"/>
      <c r="BB496" s="214"/>
      <c r="BC496" s="214"/>
      <c r="BD496" s="214"/>
      <c r="BE496" s="214"/>
      <c r="BF496" s="214"/>
      <c r="BG496" s="214"/>
      <c r="BH496" s="214"/>
      <c r="BI496" s="214"/>
    </row>
    <row r="497" spans="1:61" s="187" customFormat="1">
      <c r="A497" s="12"/>
      <c r="B497" s="17"/>
      <c r="C497" s="12"/>
      <c r="D497" s="12"/>
      <c r="E497" s="12"/>
      <c r="F497" s="115"/>
      <c r="G497" s="106"/>
      <c r="H497" s="106"/>
      <c r="I497" s="106"/>
      <c r="J497" s="106"/>
      <c r="K497" s="106"/>
      <c r="L497" s="106"/>
      <c r="M497" s="106"/>
      <c r="N497" s="106"/>
      <c r="O497" s="106"/>
      <c r="P497" s="106"/>
      <c r="Q497" s="106"/>
      <c r="R497" s="106"/>
      <c r="S497" s="106"/>
      <c r="T497" s="106"/>
      <c r="U497" s="106"/>
      <c r="V497" s="106"/>
      <c r="W497" s="106"/>
      <c r="X497" s="106"/>
      <c r="Y497" s="106"/>
      <c r="Z497" s="106"/>
      <c r="AA497" s="214"/>
      <c r="AB497" s="214"/>
      <c r="AC497" s="214"/>
      <c r="AD497" s="214"/>
      <c r="AE497" s="214"/>
      <c r="AF497" s="214"/>
      <c r="AG497" s="214"/>
      <c r="AH497" s="214"/>
      <c r="AI497" s="214"/>
      <c r="AJ497" s="214"/>
      <c r="AK497" s="214"/>
      <c r="AL497" s="214"/>
      <c r="AM497" s="214"/>
      <c r="AN497" s="214"/>
      <c r="AO497" s="214"/>
      <c r="AP497" s="214"/>
      <c r="AQ497" s="214"/>
      <c r="AR497" s="214"/>
      <c r="AS497" s="214"/>
      <c r="AT497" s="214"/>
      <c r="AU497" s="214"/>
      <c r="AV497" s="214"/>
      <c r="AW497" s="214"/>
      <c r="AX497" s="214"/>
      <c r="AY497" s="214"/>
      <c r="AZ497" s="214"/>
      <c r="BA497" s="214"/>
      <c r="BB497" s="214"/>
      <c r="BC497" s="214"/>
      <c r="BD497" s="214"/>
      <c r="BE497" s="214"/>
      <c r="BF497" s="214"/>
      <c r="BG497" s="214"/>
      <c r="BH497" s="214"/>
      <c r="BI497" s="214"/>
    </row>
    <row r="498" spans="1:61" s="187" customFormat="1">
      <c r="A498" s="12"/>
      <c r="B498" s="17"/>
      <c r="C498" s="12"/>
      <c r="D498" s="12"/>
      <c r="E498" s="12"/>
      <c r="F498" s="115"/>
      <c r="G498" s="106"/>
      <c r="H498" s="106"/>
      <c r="I498" s="106"/>
      <c r="J498" s="106"/>
      <c r="K498" s="106"/>
      <c r="L498" s="106"/>
      <c r="M498" s="106"/>
      <c r="N498" s="106"/>
      <c r="O498" s="106"/>
      <c r="P498" s="106"/>
      <c r="Q498" s="106"/>
      <c r="R498" s="106"/>
      <c r="S498" s="106"/>
      <c r="T498" s="106"/>
      <c r="U498" s="106"/>
      <c r="V498" s="106"/>
      <c r="W498" s="106"/>
      <c r="X498" s="106"/>
      <c r="Y498" s="106"/>
      <c r="Z498" s="106"/>
      <c r="AA498" s="214"/>
      <c r="AB498" s="214"/>
      <c r="AC498" s="214"/>
      <c r="AD498" s="214"/>
      <c r="AE498" s="214"/>
      <c r="AF498" s="214"/>
      <c r="AG498" s="214"/>
      <c r="AH498" s="214"/>
      <c r="AI498" s="214"/>
      <c r="AJ498" s="214"/>
      <c r="AK498" s="214"/>
      <c r="AL498" s="214"/>
      <c r="AM498" s="214"/>
      <c r="AN498" s="214"/>
      <c r="AO498" s="214"/>
      <c r="AP498" s="214"/>
      <c r="AQ498" s="214"/>
      <c r="AR498" s="214"/>
      <c r="AS498" s="214"/>
      <c r="AT498" s="214"/>
      <c r="AU498" s="214"/>
      <c r="AV498" s="214"/>
      <c r="AW498" s="214"/>
      <c r="AX498" s="214"/>
      <c r="AY498" s="214"/>
      <c r="AZ498" s="214"/>
      <c r="BA498" s="214"/>
      <c r="BB498" s="214"/>
      <c r="BC498" s="214"/>
      <c r="BD498" s="214"/>
      <c r="BE498" s="214"/>
      <c r="BF498" s="214"/>
      <c r="BG498" s="214"/>
      <c r="BH498" s="214"/>
      <c r="BI498" s="214"/>
    </row>
    <row r="499" spans="1:61" s="187" customFormat="1">
      <c r="A499" s="12"/>
      <c r="B499" s="17"/>
      <c r="C499" s="12"/>
      <c r="D499" s="12"/>
      <c r="E499" s="12"/>
      <c r="F499" s="115"/>
      <c r="G499" s="106"/>
      <c r="H499" s="106"/>
      <c r="I499" s="106"/>
      <c r="J499" s="106"/>
      <c r="K499" s="106"/>
      <c r="L499" s="106"/>
      <c r="M499" s="106"/>
      <c r="N499" s="106"/>
      <c r="O499" s="106"/>
      <c r="P499" s="106"/>
      <c r="Q499" s="106"/>
      <c r="R499" s="106"/>
      <c r="S499" s="106"/>
      <c r="T499" s="106"/>
      <c r="U499" s="106"/>
      <c r="V499" s="106"/>
      <c r="W499" s="106"/>
      <c r="X499" s="106"/>
      <c r="Y499" s="106"/>
      <c r="Z499" s="106"/>
      <c r="AA499" s="214"/>
      <c r="AB499" s="214"/>
      <c r="AC499" s="214"/>
      <c r="AD499" s="214"/>
      <c r="AE499" s="214"/>
      <c r="AF499" s="214"/>
      <c r="AG499" s="214"/>
      <c r="AH499" s="214"/>
      <c r="AI499" s="214"/>
      <c r="AJ499" s="214"/>
      <c r="AK499" s="214"/>
      <c r="AL499" s="214"/>
      <c r="AM499" s="214"/>
      <c r="AN499" s="214"/>
      <c r="AO499" s="214"/>
      <c r="AP499" s="214"/>
      <c r="AQ499" s="214"/>
      <c r="AR499" s="214"/>
      <c r="AS499" s="214"/>
      <c r="AT499" s="214"/>
      <c r="AU499" s="214"/>
      <c r="AV499" s="214"/>
      <c r="AW499" s="214"/>
      <c r="AX499" s="214"/>
      <c r="AY499" s="214"/>
      <c r="AZ499" s="214"/>
      <c r="BA499" s="214"/>
      <c r="BB499" s="214"/>
      <c r="BC499" s="214"/>
      <c r="BD499" s="214"/>
      <c r="BE499" s="214"/>
      <c r="BF499" s="214"/>
      <c r="BG499" s="214"/>
      <c r="BH499" s="214"/>
      <c r="BI499" s="214"/>
    </row>
    <row r="500" spans="1:61" s="187" customFormat="1">
      <c r="A500" s="12"/>
      <c r="B500" s="17"/>
      <c r="C500" s="12"/>
      <c r="D500" s="12"/>
      <c r="E500" s="12"/>
      <c r="F500" s="115"/>
      <c r="G500" s="106"/>
      <c r="H500" s="106"/>
      <c r="I500" s="106"/>
      <c r="J500" s="106"/>
      <c r="K500" s="106"/>
      <c r="L500" s="106"/>
      <c r="M500" s="106"/>
      <c r="N500" s="106"/>
      <c r="O500" s="106"/>
      <c r="P500" s="106"/>
      <c r="Q500" s="106"/>
      <c r="R500" s="106"/>
      <c r="S500" s="106"/>
      <c r="T500" s="106"/>
      <c r="U500" s="106"/>
      <c r="V500" s="106"/>
      <c r="W500" s="106"/>
      <c r="X500" s="106"/>
      <c r="Y500" s="106"/>
      <c r="Z500" s="106"/>
      <c r="AA500" s="214"/>
      <c r="AB500" s="214"/>
      <c r="AC500" s="214"/>
      <c r="AD500" s="214"/>
      <c r="AE500" s="214"/>
      <c r="AF500" s="214"/>
      <c r="AG500" s="214"/>
      <c r="AH500" s="214"/>
      <c r="AI500" s="214"/>
      <c r="AJ500" s="214"/>
      <c r="AK500" s="214"/>
      <c r="AL500" s="214"/>
      <c r="AM500" s="214"/>
      <c r="AN500" s="214"/>
      <c r="AO500" s="214"/>
      <c r="AP500" s="214"/>
      <c r="AQ500" s="214"/>
      <c r="AR500" s="214"/>
      <c r="AS500" s="214"/>
      <c r="AT500" s="214"/>
      <c r="AU500" s="214"/>
      <c r="AV500" s="214"/>
      <c r="AW500" s="214"/>
      <c r="AX500" s="214"/>
      <c r="AY500" s="214"/>
      <c r="AZ500" s="214"/>
      <c r="BA500" s="214"/>
      <c r="BB500" s="214"/>
      <c r="BC500" s="214"/>
      <c r="BD500" s="214"/>
      <c r="BE500" s="214"/>
      <c r="BF500" s="214"/>
      <c r="BG500" s="214"/>
      <c r="BH500" s="214"/>
      <c r="BI500" s="214"/>
    </row>
    <row r="501" spans="1:61" s="187" customFormat="1">
      <c r="A501" s="12"/>
      <c r="B501" s="17"/>
      <c r="C501" s="12"/>
      <c r="D501" s="12"/>
      <c r="E501" s="12"/>
      <c r="F501" s="115"/>
      <c r="G501" s="106"/>
      <c r="H501" s="106"/>
      <c r="I501" s="106"/>
      <c r="J501" s="106"/>
      <c r="K501" s="106"/>
      <c r="L501" s="106"/>
      <c r="M501" s="106"/>
      <c r="N501" s="106"/>
      <c r="O501" s="106"/>
      <c r="P501" s="106"/>
      <c r="Q501" s="106"/>
      <c r="R501" s="106"/>
      <c r="S501" s="106"/>
      <c r="T501" s="106"/>
      <c r="U501" s="106"/>
      <c r="V501" s="106"/>
      <c r="W501" s="106"/>
      <c r="X501" s="106"/>
      <c r="Y501" s="106"/>
      <c r="Z501" s="106"/>
      <c r="AA501" s="214"/>
      <c r="AB501" s="214"/>
      <c r="AC501" s="214"/>
      <c r="AD501" s="214"/>
      <c r="AE501" s="214"/>
      <c r="AF501" s="214"/>
      <c r="AG501" s="214"/>
      <c r="AH501" s="214"/>
      <c r="AI501" s="214"/>
      <c r="AJ501" s="214"/>
      <c r="AK501" s="214"/>
      <c r="AL501" s="214"/>
      <c r="AM501" s="214"/>
      <c r="AN501" s="214"/>
      <c r="AO501" s="214"/>
      <c r="AP501" s="214"/>
      <c r="AQ501" s="214"/>
      <c r="AR501" s="214"/>
      <c r="AS501" s="214"/>
      <c r="AT501" s="214"/>
      <c r="AU501" s="214"/>
      <c r="AV501" s="214"/>
      <c r="AW501" s="214"/>
      <c r="AX501" s="214"/>
      <c r="AY501" s="214"/>
      <c r="AZ501" s="214"/>
      <c r="BA501" s="214"/>
      <c r="BB501" s="214"/>
      <c r="BC501" s="214"/>
      <c r="BD501" s="214"/>
      <c r="BE501" s="214"/>
      <c r="BF501" s="214"/>
      <c r="BG501" s="214"/>
      <c r="BH501" s="214"/>
      <c r="BI501" s="214"/>
    </row>
  </sheetData>
  <mergeCells count="30">
    <mergeCell ref="D227:D238"/>
    <mergeCell ref="D73:D84"/>
    <mergeCell ref="D87:D98"/>
    <mergeCell ref="D101:D112"/>
    <mergeCell ref="D115:D126"/>
    <mergeCell ref="D129:D140"/>
    <mergeCell ref="D143:D154"/>
    <mergeCell ref="D157:D168"/>
    <mergeCell ref="D171:D182"/>
    <mergeCell ref="D185:D196"/>
    <mergeCell ref="D199:D210"/>
    <mergeCell ref="D213:D224"/>
    <mergeCell ref="D395:D406"/>
    <mergeCell ref="D241:D252"/>
    <mergeCell ref="D255:D266"/>
    <mergeCell ref="D269:D280"/>
    <mergeCell ref="D283:D294"/>
    <mergeCell ref="D297:D308"/>
    <mergeCell ref="D311:D322"/>
    <mergeCell ref="D325:D336"/>
    <mergeCell ref="D339:D350"/>
    <mergeCell ref="D353:D364"/>
    <mergeCell ref="D367:D378"/>
    <mergeCell ref="D381:D392"/>
    <mergeCell ref="D465:D476"/>
    <mergeCell ref="D479:D490"/>
    <mergeCell ref="D409:D420"/>
    <mergeCell ref="D423:D434"/>
    <mergeCell ref="D437:D448"/>
    <mergeCell ref="D451:D462"/>
  </mergeCells>
  <phoneticPr fontId="0" type="noConversion"/>
  <printOptions headings="1"/>
  <pageMargins left="0.75" right="0.75" top="1" bottom="1" header="0.5" footer="0.5"/>
  <pageSetup paperSize="9" orientation="landscape"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zoomScale="84" zoomScaleNormal="84" workbookViewId="0">
      <selection activeCell="D37" sqref="D37"/>
    </sheetView>
  </sheetViews>
  <sheetFormatPr defaultRowHeight="12.75"/>
  <cols>
    <col min="1" max="1" width="34" style="591" bestFit="1" customWidth="1"/>
    <col min="2" max="2" width="21.42578125" style="591" customWidth="1"/>
    <col min="3" max="3" width="21.28515625" style="591" customWidth="1"/>
    <col min="4" max="4" width="9.140625" style="591"/>
    <col min="5" max="5" width="20" style="591" customWidth="1"/>
    <col min="6" max="6" width="23.7109375" style="591" customWidth="1"/>
    <col min="7" max="16384" width="9.140625" style="591"/>
  </cols>
  <sheetData>
    <row r="1" spans="1:6">
      <c r="A1" s="591" t="s">
        <v>225</v>
      </c>
    </row>
    <row r="3" spans="1:6" ht="25.5">
      <c r="B3" s="596" t="s">
        <v>226</v>
      </c>
      <c r="C3" s="596" t="s">
        <v>227</v>
      </c>
      <c r="D3" s="596"/>
      <c r="E3" s="596" t="s">
        <v>228</v>
      </c>
      <c r="F3" s="596" t="s">
        <v>229</v>
      </c>
    </row>
    <row r="4" spans="1:6">
      <c r="A4" s="591" t="s">
        <v>121</v>
      </c>
      <c r="B4" s="597">
        <v>1378.2126061700721</v>
      </c>
      <c r="C4" s="597">
        <v>42.931543683418973</v>
      </c>
      <c r="E4" s="597">
        <v>463.08547463878529</v>
      </c>
      <c r="F4" s="597">
        <v>17.661339473615708</v>
      </c>
    </row>
    <row r="5" spans="1:6">
      <c r="A5" s="591" t="s">
        <v>122</v>
      </c>
      <c r="B5" s="597">
        <v>88.936827627645513</v>
      </c>
      <c r="C5" s="597">
        <v>8.8380573552699104</v>
      </c>
      <c r="E5" s="597">
        <v>31.205644930899155</v>
      </c>
      <c r="F5" s="597">
        <v>3.1676083751828279</v>
      </c>
    </row>
    <row r="6" spans="1:6">
      <c r="A6" s="591" t="s">
        <v>123</v>
      </c>
      <c r="B6" s="597">
        <v>6.5415457751568304</v>
      </c>
      <c r="C6" s="597">
        <v>12.132022447256032</v>
      </c>
      <c r="E6" s="597">
        <v>-0.68326410599999998</v>
      </c>
      <c r="F6" s="597">
        <v>36</v>
      </c>
    </row>
    <row r="7" spans="1:6">
      <c r="A7" s="591" t="s">
        <v>124</v>
      </c>
      <c r="B7" s="597">
        <v>1.7280694402627039</v>
      </c>
      <c r="C7" s="597">
        <v>11.446919812320427</v>
      </c>
      <c r="E7" s="597">
        <v>0.51</v>
      </c>
      <c r="F7" s="597">
        <v>0</v>
      </c>
    </row>
    <row r="8" spans="1:6">
      <c r="A8" s="591" t="s">
        <v>125</v>
      </c>
      <c r="B8" s="597">
        <v>10.626769420312243</v>
      </c>
      <c r="C8" s="597">
        <v>5</v>
      </c>
      <c r="E8" s="597">
        <v>8.6300000000000008</v>
      </c>
      <c r="F8" s="597">
        <v>0</v>
      </c>
    </row>
    <row r="9" spans="1:6">
      <c r="A9" s="591" t="s">
        <v>126</v>
      </c>
      <c r="B9" s="597">
        <v>47.973955306428799</v>
      </c>
      <c r="C9" s="597">
        <v>9.215054702537623</v>
      </c>
      <c r="E9" s="597">
        <v>21.89780629684045</v>
      </c>
      <c r="F9" s="597">
        <v>6.9006630545573877</v>
      </c>
    </row>
    <row r="10" spans="1:6">
      <c r="A10" s="591" t="s">
        <v>127</v>
      </c>
      <c r="B10" s="597">
        <v>0</v>
      </c>
      <c r="C10" s="597">
        <v>0</v>
      </c>
      <c r="E10" s="597">
        <v>0</v>
      </c>
      <c r="F10" s="597">
        <v>0</v>
      </c>
    </row>
    <row r="11" spans="1:6">
      <c r="A11" s="591" t="s">
        <v>128</v>
      </c>
      <c r="B11" s="597">
        <v>0</v>
      </c>
      <c r="C11" s="597">
        <v>0</v>
      </c>
      <c r="E11" s="597">
        <v>0</v>
      </c>
      <c r="F11" s="597">
        <v>0</v>
      </c>
    </row>
    <row r="12" spans="1:6">
      <c r="B12" s="598">
        <v>1534.0197737398782</v>
      </c>
      <c r="E12" s="598">
        <v>524.64566176052483</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M32"/>
  <sheetViews>
    <sheetView workbookViewId="0">
      <selection activeCell="D37" sqref="D37"/>
    </sheetView>
  </sheetViews>
  <sheetFormatPr defaultRowHeight="12.75"/>
  <cols>
    <col min="1" max="1" width="32.28515625" style="591" customWidth="1"/>
    <col min="2" max="7" width="9.140625" style="591"/>
    <col min="8" max="8" width="32.5703125" style="591" customWidth="1"/>
    <col min="9" max="16384" width="9.140625" style="591"/>
  </cols>
  <sheetData>
    <row r="1" spans="1:13" customFormat="1">
      <c r="A1" s="608" t="s">
        <v>244</v>
      </c>
      <c r="H1" s="608" t="s">
        <v>245</v>
      </c>
    </row>
    <row r="4" spans="1:13" ht="13.5" thickBot="1">
      <c r="A4" s="599" t="s">
        <v>230</v>
      </c>
      <c r="B4" s="599"/>
      <c r="C4" s="599"/>
      <c r="D4" s="599"/>
      <c r="E4" s="599"/>
      <c r="F4" s="599"/>
      <c r="H4" s="604" t="s">
        <v>240</v>
      </c>
      <c r="I4" s="604"/>
      <c r="J4" s="604"/>
      <c r="K4" s="604"/>
      <c r="L4" s="604"/>
      <c r="M4" s="604"/>
    </row>
    <row r="5" spans="1:13" ht="13.5" thickBot="1">
      <c r="A5" s="599" t="s">
        <v>231</v>
      </c>
      <c r="B5" s="599">
        <v>2013</v>
      </c>
      <c r="C5" s="599">
        <v>2014</v>
      </c>
      <c r="D5" s="599">
        <v>2015</v>
      </c>
      <c r="E5" s="599">
        <v>2016</v>
      </c>
      <c r="F5" s="599">
        <v>2017</v>
      </c>
      <c r="H5" s="604" t="s">
        <v>231</v>
      </c>
      <c r="I5" s="604">
        <v>2018</v>
      </c>
      <c r="J5" s="604">
        <v>2019</v>
      </c>
      <c r="K5" s="604">
        <v>2020</v>
      </c>
      <c r="L5" s="604">
        <v>2021</v>
      </c>
      <c r="M5" s="604">
        <v>2022</v>
      </c>
    </row>
    <row r="6" spans="1:13" ht="13.5" thickBot="1">
      <c r="A6" s="600" t="s">
        <v>232</v>
      </c>
      <c r="B6" s="601">
        <v>1117.3996727138085</v>
      </c>
      <c r="C6" s="601">
        <v>1201.6246070730908</v>
      </c>
      <c r="D6" s="601">
        <v>1295.6505711598247</v>
      </c>
      <c r="E6" s="601">
        <v>1403.3225804905117</v>
      </c>
      <c r="F6" s="601">
        <v>1460.5763177928691</v>
      </c>
      <c r="H6" s="605" t="s">
        <v>241</v>
      </c>
      <c r="I6" s="648">
        <v>723.98661578253154</v>
      </c>
      <c r="J6" s="648">
        <v>813.28931030130479</v>
      </c>
      <c r="K6" s="648">
        <v>916.88975099584854</v>
      </c>
      <c r="L6" s="648">
        <v>1006.6417396929592</v>
      </c>
      <c r="M6" s="648">
        <v>1065.929979942717</v>
      </c>
    </row>
    <row r="7" spans="1:13" ht="13.5" thickBot="1">
      <c r="A7" s="600" t="s">
        <v>233</v>
      </c>
      <c r="B7" s="601">
        <v>39.920728211212328</v>
      </c>
      <c r="C7" s="601">
        <v>43.91652411152748</v>
      </c>
      <c r="D7" s="601">
        <v>49.465556040894434</v>
      </c>
      <c r="E7" s="601">
        <v>53.242655394776463</v>
      </c>
      <c r="F7" s="601">
        <v>56.589197019838956</v>
      </c>
      <c r="H7" s="606" t="s">
        <v>242</v>
      </c>
      <c r="I7" s="648">
        <v>119.08368496239152</v>
      </c>
      <c r="J7" s="648">
        <v>140.19057152076888</v>
      </c>
      <c r="K7" s="648">
        <v>136.75379418834842</v>
      </c>
      <c r="L7" s="648">
        <v>115.03596020847496</v>
      </c>
      <c r="M7" s="648">
        <v>84.33241759800994</v>
      </c>
    </row>
    <row r="8" spans="1:13" ht="13.5" thickBot="1">
      <c r="A8" s="600" t="s">
        <v>234</v>
      </c>
      <c r="B8" s="601">
        <v>101.75288355819396</v>
      </c>
      <c r="C8" s="601">
        <v>111.97417645404924</v>
      </c>
      <c r="D8" s="601">
        <v>127.2379368063544</v>
      </c>
      <c r="E8" s="601">
        <v>89.393797501787873</v>
      </c>
      <c r="F8" s="601">
        <v>103.16281543176274</v>
      </c>
      <c r="H8" s="606" t="s">
        <v>243</v>
      </c>
      <c r="I8" s="648">
        <v>-29.780990443618254</v>
      </c>
      <c r="J8" s="648">
        <v>-36.590130826225121</v>
      </c>
      <c r="K8" s="648">
        <v>-47.00180549123791</v>
      </c>
      <c r="L8" s="648">
        <v>-55.747719958717255</v>
      </c>
      <c r="M8" s="648">
        <v>-59.726558944773501</v>
      </c>
    </row>
    <row r="9" spans="1:13" ht="13.5" thickBot="1">
      <c r="A9" s="600" t="s">
        <v>235</v>
      </c>
      <c r="B9" s="601">
        <v>22.392779012300796</v>
      </c>
      <c r="C9" s="601">
        <v>25.96831174421213</v>
      </c>
      <c r="D9" s="601">
        <v>29.899628565226905</v>
      </c>
      <c r="E9" s="601">
        <v>21.102595195345884</v>
      </c>
      <c r="F9" s="601">
        <v>18.933396712129934</v>
      </c>
      <c r="H9" s="607" t="s">
        <v>238</v>
      </c>
      <c r="I9" s="648">
        <v>813.28931030130468</v>
      </c>
      <c r="J9" s="648">
        <v>916.88975099584843</v>
      </c>
      <c r="K9" s="648">
        <v>1006.641739692959</v>
      </c>
      <c r="L9" s="648">
        <v>1065.929979942717</v>
      </c>
      <c r="M9" s="648">
        <v>1090.5358385959535</v>
      </c>
    </row>
    <row r="10" spans="1:13" ht="13.5" thickBot="1">
      <c r="A10" s="600" t="s">
        <v>236</v>
      </c>
      <c r="B10" s="601">
        <v>0</v>
      </c>
      <c r="C10" s="601">
        <v>0</v>
      </c>
      <c r="D10" s="601">
        <v>0</v>
      </c>
      <c r="E10" s="601">
        <v>0</v>
      </c>
      <c r="F10" s="601">
        <v>2.2012107506336678</v>
      </c>
      <c r="I10" s="646"/>
      <c r="J10" s="647"/>
      <c r="K10" s="646"/>
      <c r="L10" s="646"/>
      <c r="M10" s="646"/>
    </row>
    <row r="11" spans="1:13" ht="13.5" thickBot="1">
      <c r="A11" s="600" t="s">
        <v>237</v>
      </c>
      <c r="B11" s="601">
        <v>0</v>
      </c>
      <c r="C11" s="601">
        <v>0</v>
      </c>
      <c r="D11" s="601">
        <v>0</v>
      </c>
      <c r="E11" s="601">
        <v>0</v>
      </c>
      <c r="F11" s="601">
        <v>5.7352300723218637</v>
      </c>
    </row>
    <row r="12" spans="1:13" ht="13.5" thickBot="1">
      <c r="A12" s="602" t="s">
        <v>238</v>
      </c>
      <c r="B12" s="603">
        <v>1201.6246070730908</v>
      </c>
      <c r="C12" s="603">
        <v>1295.6505711598247</v>
      </c>
      <c r="D12" s="603">
        <v>1403.3225804905117</v>
      </c>
      <c r="E12" s="603">
        <v>1460.5763177928691</v>
      </c>
      <c r="F12" s="603">
        <v>1534.0197737398782</v>
      </c>
    </row>
    <row r="14" spans="1:13" ht="13.5" thickBot="1">
      <c r="A14" s="599" t="s">
        <v>239</v>
      </c>
      <c r="B14" s="599"/>
      <c r="C14" s="599"/>
      <c r="D14" s="599"/>
      <c r="E14" s="599"/>
      <c r="F14" s="599"/>
    </row>
    <row r="15" spans="1:13" ht="13.5" thickBot="1">
      <c r="A15" s="599" t="s">
        <v>231</v>
      </c>
      <c r="B15" s="599">
        <v>2013</v>
      </c>
      <c r="C15" s="599">
        <v>2014</v>
      </c>
      <c r="D15" s="599">
        <v>2015</v>
      </c>
      <c r="E15" s="599">
        <v>2016</v>
      </c>
      <c r="F15" s="599">
        <v>2017</v>
      </c>
    </row>
    <row r="16" spans="1:13" ht="13.5" thickBot="1">
      <c r="A16" s="600" t="s">
        <v>232</v>
      </c>
      <c r="B16" s="645">
        <v>34.832491213332318</v>
      </c>
      <c r="C16" s="645">
        <v>35.357457705252337</v>
      </c>
      <c r="D16" s="645">
        <v>35.720479880120521</v>
      </c>
      <c r="E16" s="645">
        <v>36.144629181481491</v>
      </c>
      <c r="F16" s="645">
        <v>36.678614341933724</v>
      </c>
    </row>
    <row r="17" spans="1:6" ht="13.5" thickBot="1">
      <c r="A17" s="600" t="s">
        <v>233</v>
      </c>
      <c r="B17" s="645">
        <v>1.4065775950234041</v>
      </c>
      <c r="C17" s="645">
        <v>1.5260034576842265</v>
      </c>
      <c r="D17" s="645">
        <v>1.6695537220129819</v>
      </c>
      <c r="E17" s="645">
        <v>1.7630737791840789</v>
      </c>
      <c r="F17" s="645">
        <v>1.8222609048357368</v>
      </c>
    </row>
    <row r="18" spans="1:6" ht="13.5" thickBot="1">
      <c r="A18" s="600" t="s">
        <v>234</v>
      </c>
      <c r="B18" s="645">
        <v>1.2334981708445729</v>
      </c>
      <c r="C18" s="645">
        <v>1.1249155446196559</v>
      </c>
      <c r="D18" s="645">
        <v>1.269384256909623</v>
      </c>
      <c r="E18" s="645">
        <v>1.7535306812681719</v>
      </c>
      <c r="F18" s="645">
        <v>2.1530885185978046</v>
      </c>
    </row>
    <row r="19" spans="1:6" ht="13.5" thickBot="1">
      <c r="A19" s="600" t="s">
        <v>235</v>
      </c>
      <c r="B19" s="645">
        <v>0.69804591609884503</v>
      </c>
      <c r="C19" s="645">
        <v>0.76411008793276025</v>
      </c>
      <c r="D19" s="645">
        <v>0.824318766464325</v>
      </c>
      <c r="E19" s="645">
        <v>0.54352825836813878</v>
      </c>
      <c r="F19" s="645">
        <v>0.4754635192472928</v>
      </c>
    </row>
    <row r="20" spans="1:6" ht="13.5" thickBot="1">
      <c r="A20" s="600" t="s">
        <v>236</v>
      </c>
      <c r="B20" s="645">
        <v>0</v>
      </c>
      <c r="C20" s="645">
        <v>0</v>
      </c>
      <c r="D20" s="645">
        <v>0</v>
      </c>
      <c r="E20" s="645">
        <v>0</v>
      </c>
      <c r="F20" s="645">
        <v>0.20429709536559743</v>
      </c>
    </row>
    <row r="21" spans="1:6" ht="13.5" thickBot="1">
      <c r="A21" s="600" t="s">
        <v>237</v>
      </c>
      <c r="B21" s="645">
        <v>0</v>
      </c>
      <c r="C21" s="645">
        <v>0</v>
      </c>
      <c r="D21" s="645">
        <v>0</v>
      </c>
      <c r="E21" s="645">
        <v>0</v>
      </c>
      <c r="F21" s="645">
        <v>0.53229380453074937</v>
      </c>
    </row>
    <row r="22" spans="1:6" ht="13.5" thickBot="1">
      <c r="A22" s="602" t="s">
        <v>238</v>
      </c>
      <c r="B22" s="603">
        <v>35.357457705252322</v>
      </c>
      <c r="C22" s="603">
        <v>35.720479880120521</v>
      </c>
      <c r="D22" s="603">
        <v>36.144629181481484</v>
      </c>
      <c r="E22" s="603">
        <v>36.678614341933731</v>
      </c>
      <c r="F22" s="603">
        <v>38.221496374839433</v>
      </c>
    </row>
    <row r="24" spans="1:6" ht="13.5" thickBot="1">
      <c r="A24" s="599" t="s">
        <v>240</v>
      </c>
      <c r="B24" s="599"/>
      <c r="C24" s="599"/>
      <c r="D24" s="599"/>
      <c r="E24" s="599"/>
      <c r="F24" s="599"/>
    </row>
    <row r="25" spans="1:6" ht="13.5" thickBot="1">
      <c r="A25" s="599" t="s">
        <v>231</v>
      </c>
      <c r="B25" s="599">
        <v>2013</v>
      </c>
      <c r="C25" s="599">
        <v>2014</v>
      </c>
      <c r="D25" s="599">
        <v>2015</v>
      </c>
      <c r="E25" s="599">
        <v>2016</v>
      </c>
      <c r="F25" s="599">
        <v>2017</v>
      </c>
    </row>
    <row r="26" spans="1:6" ht="13.5" thickBot="1">
      <c r="A26" s="600" t="s">
        <v>232</v>
      </c>
      <c r="B26" s="601">
        <v>1152.2321639271408</v>
      </c>
      <c r="C26" s="601">
        <v>1236.9820647783431</v>
      </c>
      <c r="D26" s="601">
        <v>1331.3710510399453</v>
      </c>
      <c r="E26" s="601">
        <v>1439.4672096719933</v>
      </c>
      <c r="F26" s="601">
        <v>1497.2549321348029</v>
      </c>
    </row>
    <row r="27" spans="1:6" ht="13.5" thickBot="1">
      <c r="A27" s="600" t="s">
        <v>233</v>
      </c>
      <c r="B27" s="601">
        <v>41.327305806235735</v>
      </c>
      <c r="C27" s="601">
        <v>45.442527569211705</v>
      </c>
      <c r="D27" s="601">
        <v>51.135109762907419</v>
      </c>
      <c r="E27" s="601">
        <v>55.005729173960539</v>
      </c>
      <c r="F27" s="601">
        <v>58.411457924674693</v>
      </c>
    </row>
    <row r="28" spans="1:6" ht="13.5" thickBot="1">
      <c r="A28" s="600" t="s">
        <v>234</v>
      </c>
      <c r="B28" s="601">
        <v>102.98638172903853</v>
      </c>
      <c r="C28" s="601">
        <v>113.0990919986689</v>
      </c>
      <c r="D28" s="601">
        <v>128.50732106326402</v>
      </c>
      <c r="E28" s="601">
        <v>91.147328183056047</v>
      </c>
      <c r="F28" s="601">
        <v>105.31590395036054</v>
      </c>
    </row>
    <row r="29" spans="1:6" ht="13.5" thickBot="1">
      <c r="A29" s="600" t="s">
        <v>235</v>
      </c>
      <c r="B29" s="601">
        <v>23.090824928399641</v>
      </c>
      <c r="C29" s="601">
        <v>26.73242183214489</v>
      </c>
      <c r="D29" s="601">
        <v>30.723947331691232</v>
      </c>
      <c r="E29" s="601">
        <v>21.646123453714022</v>
      </c>
      <c r="F29" s="601">
        <v>19.408860231377226</v>
      </c>
    </row>
    <row r="30" spans="1:6" ht="13.5" thickBot="1">
      <c r="A30" s="600" t="s">
        <v>236</v>
      </c>
      <c r="B30" s="601">
        <v>0</v>
      </c>
      <c r="C30" s="601">
        <v>0</v>
      </c>
      <c r="D30" s="601">
        <v>0</v>
      </c>
      <c r="E30" s="601">
        <v>0</v>
      </c>
      <c r="F30" s="601">
        <v>2.4055078459992654</v>
      </c>
    </row>
    <row r="31" spans="1:6" ht="13.5" thickBot="1">
      <c r="A31" s="600" t="s">
        <v>237</v>
      </c>
      <c r="B31" s="601">
        <v>0</v>
      </c>
      <c r="C31" s="601">
        <v>0</v>
      </c>
      <c r="D31" s="601">
        <v>0</v>
      </c>
      <c r="E31" s="601">
        <v>0</v>
      </c>
      <c r="F31" s="601">
        <v>6.2675238768526134</v>
      </c>
    </row>
    <row r="32" spans="1:6" ht="13.5" thickBot="1">
      <c r="A32" s="602" t="s">
        <v>238</v>
      </c>
      <c r="B32" s="603">
        <v>1236.9820647783431</v>
      </c>
      <c r="C32" s="603">
        <v>1331.3710510399453</v>
      </c>
      <c r="D32" s="603">
        <v>1439.467209671993</v>
      </c>
      <c r="E32" s="603">
        <v>1497.2549321348029</v>
      </c>
      <c r="F32" s="603">
        <v>1572.2412701147177</v>
      </c>
    </row>
  </sheetData>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451</vt:i4>
      </vt:variant>
    </vt:vector>
  </HeadingPairs>
  <TitlesOfParts>
    <vt:vector size="463" baseType="lpstr">
      <vt:lpstr>Cover</vt:lpstr>
      <vt:lpstr>Intro</vt:lpstr>
      <vt:lpstr>Input</vt:lpstr>
      <vt:lpstr>Adjustment for previous period</vt:lpstr>
      <vt:lpstr>Actual RAB roll forward</vt:lpstr>
      <vt:lpstr>Total actual RAB roll forward</vt:lpstr>
      <vt:lpstr>Tax Depn</vt:lpstr>
      <vt:lpstr>PTRM Tax Inputs</vt:lpstr>
      <vt:lpstr>Asset lives roll forward</vt:lpstr>
      <vt:lpstr>Tax value roll forward</vt:lpstr>
      <vt:lpstr>Summary</vt:lpstr>
      <vt:lpstr>Vic &amp; Albury Roll Forward</vt:lpstr>
      <vt:lpstr>'Asset lives roll forward'!A10remlife</vt:lpstr>
      <vt:lpstr>A10remlife</vt:lpstr>
      <vt:lpstr>'Asset lives roll forward'!A10stdlife</vt:lpstr>
      <vt:lpstr>A10stdlife</vt:lpstr>
      <vt:lpstr>'Asset lives roll forward'!A10taxremlife</vt:lpstr>
      <vt:lpstr>A10taxremlife</vt:lpstr>
      <vt:lpstr>'Asset lives roll forward'!A10taxstdlife</vt:lpstr>
      <vt:lpstr>A10taxstdlife</vt:lpstr>
      <vt:lpstr>'Asset lives roll forward'!A10taxvalue</vt:lpstr>
      <vt:lpstr>A10taxvalue</vt:lpstr>
      <vt:lpstr>'Asset lives roll forward'!A10value</vt:lpstr>
      <vt:lpstr>A10value</vt:lpstr>
      <vt:lpstr>'Asset lives roll forward'!A11remlife</vt:lpstr>
      <vt:lpstr>A11remlife</vt:lpstr>
      <vt:lpstr>'Asset lives roll forward'!A11stdlife</vt:lpstr>
      <vt:lpstr>A11stdlife</vt:lpstr>
      <vt:lpstr>'Asset lives roll forward'!A11taxremlife</vt:lpstr>
      <vt:lpstr>A11taxremlife</vt:lpstr>
      <vt:lpstr>'Asset lives roll forward'!A11taxstdlife</vt:lpstr>
      <vt:lpstr>A11taxstdlife</vt:lpstr>
      <vt:lpstr>'Asset lives roll forward'!A11taxvalue</vt:lpstr>
      <vt:lpstr>A11taxvalue</vt:lpstr>
      <vt:lpstr>'Asset lives roll forward'!A11value</vt:lpstr>
      <vt:lpstr>A11value</vt:lpstr>
      <vt:lpstr>'Asset lives roll forward'!A12remlife</vt:lpstr>
      <vt:lpstr>A12remlife</vt:lpstr>
      <vt:lpstr>'Asset lives roll forward'!A12stdlife</vt:lpstr>
      <vt:lpstr>A12stdlife</vt:lpstr>
      <vt:lpstr>'Asset lives roll forward'!A12taxremlife</vt:lpstr>
      <vt:lpstr>A12taxremlife</vt:lpstr>
      <vt:lpstr>'Asset lives roll forward'!A12taxstdlife</vt:lpstr>
      <vt:lpstr>A12taxstdlife</vt:lpstr>
      <vt:lpstr>'Asset lives roll forward'!A12taxvalue</vt:lpstr>
      <vt:lpstr>A12taxvalue</vt:lpstr>
      <vt:lpstr>'Asset lives roll forward'!A12value</vt:lpstr>
      <vt:lpstr>A12value</vt:lpstr>
      <vt:lpstr>'Asset lives roll forward'!A13remlife</vt:lpstr>
      <vt:lpstr>A13remlife</vt:lpstr>
      <vt:lpstr>'Asset lives roll forward'!A13stdlife</vt:lpstr>
      <vt:lpstr>A13stdlife</vt:lpstr>
      <vt:lpstr>'Asset lives roll forward'!A13taxremlife</vt:lpstr>
      <vt:lpstr>A13taxremlife</vt:lpstr>
      <vt:lpstr>'Asset lives roll forward'!A13taxstdlife</vt:lpstr>
      <vt:lpstr>A13taxstdlife</vt:lpstr>
      <vt:lpstr>'Asset lives roll forward'!A13taxvalue</vt:lpstr>
      <vt:lpstr>A13taxvalue</vt:lpstr>
      <vt:lpstr>'Asset lives roll forward'!A13value</vt:lpstr>
      <vt:lpstr>A13value</vt:lpstr>
      <vt:lpstr>'Asset lives roll forward'!A14remlife</vt:lpstr>
      <vt:lpstr>A14remlife</vt:lpstr>
      <vt:lpstr>'Asset lives roll forward'!A14stdlife</vt:lpstr>
      <vt:lpstr>A14stdlife</vt:lpstr>
      <vt:lpstr>'Asset lives roll forward'!A14taxremlife</vt:lpstr>
      <vt:lpstr>A14taxremlife</vt:lpstr>
      <vt:lpstr>'Asset lives roll forward'!A14taxstdlife</vt:lpstr>
      <vt:lpstr>A14taxstdlife</vt:lpstr>
      <vt:lpstr>'Asset lives roll forward'!A14taxvalue</vt:lpstr>
      <vt:lpstr>A14taxvalue</vt:lpstr>
      <vt:lpstr>'Asset lives roll forward'!A14value</vt:lpstr>
      <vt:lpstr>A14value</vt:lpstr>
      <vt:lpstr>'Asset lives roll forward'!A15remlife</vt:lpstr>
      <vt:lpstr>A15remlife</vt:lpstr>
      <vt:lpstr>'Asset lives roll forward'!A15stdlife</vt:lpstr>
      <vt:lpstr>A15stdlife</vt:lpstr>
      <vt:lpstr>'Asset lives roll forward'!A15taxremlife</vt:lpstr>
      <vt:lpstr>A15taxremlife</vt:lpstr>
      <vt:lpstr>'Asset lives roll forward'!A15taxstdlife</vt:lpstr>
      <vt:lpstr>A15taxstdlife</vt:lpstr>
      <vt:lpstr>'Asset lives roll forward'!A15taxvalue</vt:lpstr>
      <vt:lpstr>A15taxvalue</vt:lpstr>
      <vt:lpstr>'Asset lives roll forward'!A15value</vt:lpstr>
      <vt:lpstr>A15value</vt:lpstr>
      <vt:lpstr>'Asset lives roll forward'!A16remlife</vt:lpstr>
      <vt:lpstr>A16remlife</vt:lpstr>
      <vt:lpstr>'Asset lives roll forward'!A16stdlife</vt:lpstr>
      <vt:lpstr>A16stdlife</vt:lpstr>
      <vt:lpstr>'Asset lives roll forward'!A16taxremlife</vt:lpstr>
      <vt:lpstr>A16taxremlife</vt:lpstr>
      <vt:lpstr>'Asset lives roll forward'!A16taxstdlife</vt:lpstr>
      <vt:lpstr>A16taxstdlife</vt:lpstr>
      <vt:lpstr>'Asset lives roll forward'!A16taxvalue</vt:lpstr>
      <vt:lpstr>A16taxvalue</vt:lpstr>
      <vt:lpstr>'Asset lives roll forward'!A16value</vt:lpstr>
      <vt:lpstr>A16value</vt:lpstr>
      <vt:lpstr>'Asset lives roll forward'!A17remlife</vt:lpstr>
      <vt:lpstr>A17remlife</vt:lpstr>
      <vt:lpstr>'Asset lives roll forward'!A17stdlife</vt:lpstr>
      <vt:lpstr>A17stdlife</vt:lpstr>
      <vt:lpstr>'Asset lives roll forward'!A17taxremlife</vt:lpstr>
      <vt:lpstr>A17taxremlife</vt:lpstr>
      <vt:lpstr>'Asset lives roll forward'!A17taxstdlife</vt:lpstr>
      <vt:lpstr>A17taxstdlife</vt:lpstr>
      <vt:lpstr>'Asset lives roll forward'!A17taxvalue</vt:lpstr>
      <vt:lpstr>A17taxvalue</vt:lpstr>
      <vt:lpstr>'Asset lives roll forward'!A17value</vt:lpstr>
      <vt:lpstr>A17value</vt:lpstr>
      <vt:lpstr>'Asset lives roll forward'!A18remlife</vt:lpstr>
      <vt:lpstr>A18remlife</vt:lpstr>
      <vt:lpstr>'Asset lives roll forward'!A18stdlife</vt:lpstr>
      <vt:lpstr>A18stdlife</vt:lpstr>
      <vt:lpstr>'Asset lives roll forward'!A18taxremlife</vt:lpstr>
      <vt:lpstr>A18taxremlife</vt:lpstr>
      <vt:lpstr>'Asset lives roll forward'!A18taxstdlife</vt:lpstr>
      <vt:lpstr>A18taxstdlife</vt:lpstr>
      <vt:lpstr>'Asset lives roll forward'!A18taxvalue</vt:lpstr>
      <vt:lpstr>A18taxvalue</vt:lpstr>
      <vt:lpstr>'Asset lives roll forward'!A18value</vt:lpstr>
      <vt:lpstr>A18value</vt:lpstr>
      <vt:lpstr>'Asset lives roll forward'!A19remlife</vt:lpstr>
      <vt:lpstr>A19remlife</vt:lpstr>
      <vt:lpstr>'Asset lives roll forward'!A19stdlife</vt:lpstr>
      <vt:lpstr>A19stdlife</vt:lpstr>
      <vt:lpstr>'Asset lives roll forward'!A19taxremlife</vt:lpstr>
      <vt:lpstr>A19taxremlife</vt:lpstr>
      <vt:lpstr>'Asset lives roll forward'!A19taxstdlife</vt:lpstr>
      <vt:lpstr>A19taxstdlife</vt:lpstr>
      <vt:lpstr>'Asset lives roll forward'!A19taxvalue</vt:lpstr>
      <vt:lpstr>A19taxvalue</vt:lpstr>
      <vt:lpstr>'Asset lives roll forward'!A19value</vt:lpstr>
      <vt:lpstr>A19value</vt:lpstr>
      <vt:lpstr>'Asset lives roll forward'!A1remlife</vt:lpstr>
      <vt:lpstr>'Asset lives roll forward'!A1stdlife</vt:lpstr>
      <vt:lpstr>A1stdlife</vt:lpstr>
      <vt:lpstr>'Asset lives roll forward'!A1taxremlife</vt:lpstr>
      <vt:lpstr>A1taxremlife</vt:lpstr>
      <vt:lpstr>'Asset lives roll forward'!A1taxstdlife</vt:lpstr>
      <vt:lpstr>A1taxstdlife</vt:lpstr>
      <vt:lpstr>'Asset lives roll forward'!A1taxvalue</vt:lpstr>
      <vt:lpstr>A1taxvalue</vt:lpstr>
      <vt:lpstr>'Asset lives roll forward'!A1value</vt:lpstr>
      <vt:lpstr>A1value</vt:lpstr>
      <vt:lpstr>'Asset lives roll forward'!A20remlife</vt:lpstr>
      <vt:lpstr>A20remlife</vt:lpstr>
      <vt:lpstr>'Asset lives roll forward'!A20stdlife</vt:lpstr>
      <vt:lpstr>A20stdlife</vt:lpstr>
      <vt:lpstr>'Asset lives roll forward'!A20taxremlife</vt:lpstr>
      <vt:lpstr>A20taxremlife</vt:lpstr>
      <vt:lpstr>'Asset lives roll forward'!A20taxstdlife</vt:lpstr>
      <vt:lpstr>A20taxstdlife</vt:lpstr>
      <vt:lpstr>'Asset lives roll forward'!A20taxvalue</vt:lpstr>
      <vt:lpstr>A20taxvalue</vt:lpstr>
      <vt:lpstr>'Asset lives roll forward'!A20value</vt:lpstr>
      <vt:lpstr>A20value</vt:lpstr>
      <vt:lpstr>'Asset lives roll forward'!A21remlife</vt:lpstr>
      <vt:lpstr>A21remlife</vt:lpstr>
      <vt:lpstr>'Asset lives roll forward'!A21stdlife</vt:lpstr>
      <vt:lpstr>A21stdlife</vt:lpstr>
      <vt:lpstr>'Asset lives roll forward'!A21taxremlife</vt:lpstr>
      <vt:lpstr>A21taxremlife</vt:lpstr>
      <vt:lpstr>'Asset lives roll forward'!A21taxstdlife</vt:lpstr>
      <vt:lpstr>A21taxstdlife</vt:lpstr>
      <vt:lpstr>'Asset lives roll forward'!A21taxvalue</vt:lpstr>
      <vt:lpstr>A21taxvalue</vt:lpstr>
      <vt:lpstr>'Asset lives roll forward'!A21value</vt:lpstr>
      <vt:lpstr>A21value</vt:lpstr>
      <vt:lpstr>'Asset lives roll forward'!A22remlife</vt:lpstr>
      <vt:lpstr>A22remlife</vt:lpstr>
      <vt:lpstr>'Asset lives roll forward'!A22stdlife</vt:lpstr>
      <vt:lpstr>A22stdlife</vt:lpstr>
      <vt:lpstr>'Asset lives roll forward'!A22taxremlife</vt:lpstr>
      <vt:lpstr>A22taxremlife</vt:lpstr>
      <vt:lpstr>'Asset lives roll forward'!A22taxstdlife</vt:lpstr>
      <vt:lpstr>A22taxstdlife</vt:lpstr>
      <vt:lpstr>'Asset lives roll forward'!A22taxvalue</vt:lpstr>
      <vt:lpstr>A22taxvalue</vt:lpstr>
      <vt:lpstr>'Asset lives roll forward'!A22value</vt:lpstr>
      <vt:lpstr>A22value</vt:lpstr>
      <vt:lpstr>'Asset lives roll forward'!A23remlife</vt:lpstr>
      <vt:lpstr>A23remlife</vt:lpstr>
      <vt:lpstr>'Asset lives roll forward'!A23stdlife</vt:lpstr>
      <vt:lpstr>A23stdlife</vt:lpstr>
      <vt:lpstr>'Asset lives roll forward'!A23taxremlife</vt:lpstr>
      <vt:lpstr>A23taxremlife</vt:lpstr>
      <vt:lpstr>'Asset lives roll forward'!A23taxstdlife</vt:lpstr>
      <vt:lpstr>A23taxstdlife</vt:lpstr>
      <vt:lpstr>'Asset lives roll forward'!A23taxvalue</vt:lpstr>
      <vt:lpstr>A23taxvalue</vt:lpstr>
      <vt:lpstr>'Asset lives roll forward'!A23value</vt:lpstr>
      <vt:lpstr>A23value</vt:lpstr>
      <vt:lpstr>'Asset lives roll forward'!A24remlife</vt:lpstr>
      <vt:lpstr>A24remlife</vt:lpstr>
      <vt:lpstr>'Asset lives roll forward'!A24stdlife</vt:lpstr>
      <vt:lpstr>A24stdlife</vt:lpstr>
      <vt:lpstr>'Asset lives roll forward'!A24taxremlife</vt:lpstr>
      <vt:lpstr>A24taxremlife</vt:lpstr>
      <vt:lpstr>'Asset lives roll forward'!A24taxstdlife</vt:lpstr>
      <vt:lpstr>A24taxstdlife</vt:lpstr>
      <vt:lpstr>'Asset lives roll forward'!A24taxvalue</vt:lpstr>
      <vt:lpstr>A24taxvalue</vt:lpstr>
      <vt:lpstr>'Asset lives roll forward'!A24value</vt:lpstr>
      <vt:lpstr>A24value</vt:lpstr>
      <vt:lpstr>'Asset lives roll forward'!A25remlife</vt:lpstr>
      <vt:lpstr>A25remlife</vt:lpstr>
      <vt:lpstr>'Asset lives roll forward'!A25stdlife</vt:lpstr>
      <vt:lpstr>A25stdlife</vt:lpstr>
      <vt:lpstr>'Asset lives roll forward'!A25taxremlife</vt:lpstr>
      <vt:lpstr>A25taxremlife</vt:lpstr>
      <vt:lpstr>'Asset lives roll forward'!A25taxstdlife</vt:lpstr>
      <vt:lpstr>A25taxstdlife</vt:lpstr>
      <vt:lpstr>'Asset lives roll forward'!A25taxvalue</vt:lpstr>
      <vt:lpstr>A25taxvalue</vt:lpstr>
      <vt:lpstr>'Asset lives roll forward'!A25value</vt:lpstr>
      <vt:lpstr>A25value</vt:lpstr>
      <vt:lpstr>'Asset lives roll forward'!A26remlife</vt:lpstr>
      <vt:lpstr>A26remlife</vt:lpstr>
      <vt:lpstr>'Asset lives roll forward'!A26stdlife</vt:lpstr>
      <vt:lpstr>A26stdlife</vt:lpstr>
      <vt:lpstr>'Asset lives roll forward'!A26taxremlife</vt:lpstr>
      <vt:lpstr>A26taxremlife</vt:lpstr>
      <vt:lpstr>'Asset lives roll forward'!A26taxstdlife</vt:lpstr>
      <vt:lpstr>A26taxstdlife</vt:lpstr>
      <vt:lpstr>'Asset lives roll forward'!A26taxvalue</vt:lpstr>
      <vt:lpstr>A26taxvalue</vt:lpstr>
      <vt:lpstr>'Asset lives roll forward'!A26value</vt:lpstr>
      <vt:lpstr>A26value</vt:lpstr>
      <vt:lpstr>'Asset lives roll forward'!A27remlife</vt:lpstr>
      <vt:lpstr>A27remlife</vt:lpstr>
      <vt:lpstr>'Asset lives roll forward'!A27stdlife</vt:lpstr>
      <vt:lpstr>A27stdlife</vt:lpstr>
      <vt:lpstr>'Asset lives roll forward'!A27taxremlife</vt:lpstr>
      <vt:lpstr>A27taxremlife</vt:lpstr>
      <vt:lpstr>'Asset lives roll forward'!A27taxstdlife</vt:lpstr>
      <vt:lpstr>A27taxstdlife</vt:lpstr>
      <vt:lpstr>'Asset lives roll forward'!A27taxvalue</vt:lpstr>
      <vt:lpstr>A27taxvalue</vt:lpstr>
      <vt:lpstr>'Asset lives roll forward'!A27value</vt:lpstr>
      <vt:lpstr>A27value</vt:lpstr>
      <vt:lpstr>'Asset lives roll forward'!A28remlife</vt:lpstr>
      <vt:lpstr>A28remlife</vt:lpstr>
      <vt:lpstr>'Asset lives roll forward'!A28stdlife</vt:lpstr>
      <vt:lpstr>A28stdlife</vt:lpstr>
      <vt:lpstr>'Asset lives roll forward'!A28taxremlife</vt:lpstr>
      <vt:lpstr>A28taxremlife</vt:lpstr>
      <vt:lpstr>'Asset lives roll forward'!A28taxstdlife</vt:lpstr>
      <vt:lpstr>A28taxstdlife</vt:lpstr>
      <vt:lpstr>'Asset lives roll forward'!A28taxvalue</vt:lpstr>
      <vt:lpstr>A28taxvalue</vt:lpstr>
      <vt:lpstr>'Asset lives roll forward'!A28value</vt:lpstr>
      <vt:lpstr>A28value</vt:lpstr>
      <vt:lpstr>'Asset lives roll forward'!A29remlife</vt:lpstr>
      <vt:lpstr>A29remlife</vt:lpstr>
      <vt:lpstr>'Asset lives roll forward'!A29stdlife</vt:lpstr>
      <vt:lpstr>A29stdlife</vt:lpstr>
      <vt:lpstr>'Asset lives roll forward'!A29taxremlife</vt:lpstr>
      <vt:lpstr>A29taxremlife</vt:lpstr>
      <vt:lpstr>'Asset lives roll forward'!A29taxstdlife</vt:lpstr>
      <vt:lpstr>A29taxstdlife</vt:lpstr>
      <vt:lpstr>'Asset lives roll forward'!A29taxvalue</vt:lpstr>
      <vt:lpstr>A29taxvalue</vt:lpstr>
      <vt:lpstr>A29taxxstdlife</vt:lpstr>
      <vt:lpstr>'Asset lives roll forward'!A29value</vt:lpstr>
      <vt:lpstr>A29value</vt:lpstr>
      <vt:lpstr>'Asset lives roll forward'!A2remlife</vt:lpstr>
      <vt:lpstr>'Asset lives roll forward'!A2stdlife</vt:lpstr>
      <vt:lpstr>A2stdlife</vt:lpstr>
      <vt:lpstr>'Asset lives roll forward'!A2taxremlife</vt:lpstr>
      <vt:lpstr>A2taxremlife</vt:lpstr>
      <vt:lpstr>'Asset lives roll forward'!A2taxstdlife</vt:lpstr>
      <vt:lpstr>A2taxstdlife</vt:lpstr>
      <vt:lpstr>'Asset lives roll forward'!A2taxvalue</vt:lpstr>
      <vt:lpstr>A2taxvalue</vt:lpstr>
      <vt:lpstr>'Asset lives roll forward'!A2value</vt:lpstr>
      <vt:lpstr>A2value</vt:lpstr>
      <vt:lpstr>'Asset lives roll forward'!A30remlife</vt:lpstr>
      <vt:lpstr>A30remlife</vt:lpstr>
      <vt:lpstr>'Asset lives roll forward'!A30stdlife</vt:lpstr>
      <vt:lpstr>A30stdlife</vt:lpstr>
      <vt:lpstr>'Asset lives roll forward'!A30taxremlife</vt:lpstr>
      <vt:lpstr>A30taxremlife</vt:lpstr>
      <vt:lpstr>'Asset lives roll forward'!A30taxstdlife</vt:lpstr>
      <vt:lpstr>A30taxstdlife</vt:lpstr>
      <vt:lpstr>'Asset lives roll forward'!A30taxvalue</vt:lpstr>
      <vt:lpstr>A30taxvalue</vt:lpstr>
      <vt:lpstr>'Asset lives roll forward'!A30value</vt:lpstr>
      <vt:lpstr>A30value</vt:lpstr>
      <vt:lpstr>'Asset lives roll forward'!A3remlife</vt:lpstr>
      <vt:lpstr>'Asset lives roll forward'!A3stdlife</vt:lpstr>
      <vt:lpstr>A3stdlife</vt:lpstr>
      <vt:lpstr>'Asset lives roll forward'!A3taxremlife</vt:lpstr>
      <vt:lpstr>A3taxremlife</vt:lpstr>
      <vt:lpstr>'Asset lives roll forward'!A3taxstdlife</vt:lpstr>
      <vt:lpstr>A3taxstdlife</vt:lpstr>
      <vt:lpstr>'Asset lives roll forward'!A3taxvalue</vt:lpstr>
      <vt:lpstr>A3taxvalue</vt:lpstr>
      <vt:lpstr>'Asset lives roll forward'!A3value</vt:lpstr>
      <vt:lpstr>A3value</vt:lpstr>
      <vt:lpstr>'Asset lives roll forward'!A4remlife</vt:lpstr>
      <vt:lpstr>'Asset lives roll forward'!A4stdlife</vt:lpstr>
      <vt:lpstr>A4stdlife</vt:lpstr>
      <vt:lpstr>'Asset lives roll forward'!A4taxremlife</vt:lpstr>
      <vt:lpstr>A4taxremlife</vt:lpstr>
      <vt:lpstr>'Asset lives roll forward'!A4taxstdlife</vt:lpstr>
      <vt:lpstr>A4taxstdlife</vt:lpstr>
      <vt:lpstr>'Asset lives roll forward'!A4taxvalue</vt:lpstr>
      <vt:lpstr>A4taxvalue</vt:lpstr>
      <vt:lpstr>'Asset lives roll forward'!A4value</vt:lpstr>
      <vt:lpstr>A4value</vt:lpstr>
      <vt:lpstr>'Asset lives roll forward'!A5remlife</vt:lpstr>
      <vt:lpstr>'Asset lives roll forward'!A5stdlife</vt:lpstr>
      <vt:lpstr>A5stdlife</vt:lpstr>
      <vt:lpstr>'Asset lives roll forward'!A5taxremlife</vt:lpstr>
      <vt:lpstr>A5taxremlife</vt:lpstr>
      <vt:lpstr>'Asset lives roll forward'!A5taxstdlife</vt:lpstr>
      <vt:lpstr>A5taxstdlife</vt:lpstr>
      <vt:lpstr>'Asset lives roll forward'!A5taxvalue</vt:lpstr>
      <vt:lpstr>A5taxvalue</vt:lpstr>
      <vt:lpstr>'Asset lives roll forward'!A5value</vt:lpstr>
      <vt:lpstr>A5value</vt:lpstr>
      <vt:lpstr>'Asset lives roll forward'!A6remlife</vt:lpstr>
      <vt:lpstr>'Asset lives roll forward'!A6stdlife</vt:lpstr>
      <vt:lpstr>A6stdlife</vt:lpstr>
      <vt:lpstr>'Asset lives roll forward'!A6taxremlife</vt:lpstr>
      <vt:lpstr>A6taxremlife</vt:lpstr>
      <vt:lpstr>'Asset lives roll forward'!A6taxstdlife</vt:lpstr>
      <vt:lpstr>A6taxstdlife</vt:lpstr>
      <vt:lpstr>'Asset lives roll forward'!A6taxvalue</vt:lpstr>
      <vt:lpstr>A6taxvalue</vt:lpstr>
      <vt:lpstr>'Asset lives roll forward'!A6value</vt:lpstr>
      <vt:lpstr>A6value</vt:lpstr>
      <vt:lpstr>'Asset lives roll forward'!A7remlife</vt:lpstr>
      <vt:lpstr>'Asset lives roll forward'!A7stdlife</vt:lpstr>
      <vt:lpstr>'Asset lives roll forward'!A7taxremlife</vt:lpstr>
      <vt:lpstr>A7taxremlife</vt:lpstr>
      <vt:lpstr>'Asset lives roll forward'!A7taxstdlife</vt:lpstr>
      <vt:lpstr>A7taxstdlife</vt:lpstr>
      <vt:lpstr>'Asset lives roll forward'!A7taxvalue</vt:lpstr>
      <vt:lpstr>A7taxvalue</vt:lpstr>
      <vt:lpstr>'Asset lives roll forward'!A7value</vt:lpstr>
      <vt:lpstr>A7value</vt:lpstr>
      <vt:lpstr>'Asset lives roll forward'!A8remlife</vt:lpstr>
      <vt:lpstr>A8remlife</vt:lpstr>
      <vt:lpstr>'Asset lives roll forward'!A8stdlife</vt:lpstr>
      <vt:lpstr>A8stdlife</vt:lpstr>
      <vt:lpstr>'Asset lives roll forward'!A8taxremlife</vt:lpstr>
      <vt:lpstr>A8taxremlife</vt:lpstr>
      <vt:lpstr>'Asset lives roll forward'!A8taxstdlife</vt:lpstr>
      <vt:lpstr>A8taxstdlife</vt:lpstr>
      <vt:lpstr>'Asset lives roll forward'!A8taxvalue</vt:lpstr>
      <vt:lpstr>A8taxvalue</vt:lpstr>
      <vt:lpstr>'Asset lives roll forward'!A8value</vt:lpstr>
      <vt:lpstr>A8value</vt:lpstr>
      <vt:lpstr>'Asset lives roll forward'!A9remlife</vt:lpstr>
      <vt:lpstr>A9remlife</vt:lpstr>
      <vt:lpstr>'Asset lives roll forward'!A9stdlife</vt:lpstr>
      <vt:lpstr>A9stdlife</vt:lpstr>
      <vt:lpstr>'Asset lives roll forward'!A9taxremlife</vt:lpstr>
      <vt:lpstr>A9taxremlife</vt:lpstr>
      <vt:lpstr>'Asset lives roll forward'!A9taxstdlife</vt:lpstr>
      <vt:lpstr>A9taxstdlife</vt:lpstr>
      <vt:lpstr>'Asset lives roll forward'!A9taxvalue</vt:lpstr>
      <vt:lpstr>A9taxvalue</vt:lpstr>
      <vt:lpstr>'Asset lives roll forward'!A9value</vt:lpstr>
      <vt:lpstr>A9value</vt:lpstr>
      <vt:lpstr>'Asset lives roll forward'!Asset1</vt:lpstr>
      <vt:lpstr>Asset1</vt:lpstr>
      <vt:lpstr>'Asset lives roll forward'!Asset10</vt:lpstr>
      <vt:lpstr>Asset10</vt:lpstr>
      <vt:lpstr>'Asset lives roll forward'!Asset11</vt:lpstr>
      <vt:lpstr>Asset11</vt:lpstr>
      <vt:lpstr>'Asset lives roll forward'!Asset12</vt:lpstr>
      <vt:lpstr>Asset12</vt:lpstr>
      <vt:lpstr>'Asset lives roll forward'!Asset13</vt:lpstr>
      <vt:lpstr>Asset13</vt:lpstr>
      <vt:lpstr>'Asset lives roll forward'!Asset14</vt:lpstr>
      <vt:lpstr>Asset14</vt:lpstr>
      <vt:lpstr>'Asset lives roll forward'!Asset15</vt:lpstr>
      <vt:lpstr>Asset15</vt:lpstr>
      <vt:lpstr>'Asset lives roll forward'!Asset16</vt:lpstr>
      <vt:lpstr>Asset16</vt:lpstr>
      <vt:lpstr>'Asset lives roll forward'!Asset17</vt:lpstr>
      <vt:lpstr>Asset17</vt:lpstr>
      <vt:lpstr>'Asset lives roll forward'!Asset18</vt:lpstr>
      <vt:lpstr>Asset18</vt:lpstr>
      <vt:lpstr>'Asset lives roll forward'!Asset19</vt:lpstr>
      <vt:lpstr>Asset19</vt:lpstr>
      <vt:lpstr>'Asset lives roll forward'!Asset2</vt:lpstr>
      <vt:lpstr>Asset2</vt:lpstr>
      <vt:lpstr>'Asset lives roll forward'!Asset20</vt:lpstr>
      <vt:lpstr>Asset20</vt:lpstr>
      <vt:lpstr>'Asset lives roll forward'!Asset21</vt:lpstr>
      <vt:lpstr>Asset21</vt:lpstr>
      <vt:lpstr>'Asset lives roll forward'!Asset22</vt:lpstr>
      <vt:lpstr>Asset22</vt:lpstr>
      <vt:lpstr>'Asset lives roll forward'!Asset23</vt:lpstr>
      <vt:lpstr>Asset23</vt:lpstr>
      <vt:lpstr>'Asset lives roll forward'!Asset24</vt:lpstr>
      <vt:lpstr>Asset24</vt:lpstr>
      <vt:lpstr>'Asset lives roll forward'!Asset25</vt:lpstr>
      <vt:lpstr>Asset25</vt:lpstr>
      <vt:lpstr>'Asset lives roll forward'!Asset26</vt:lpstr>
      <vt:lpstr>Asset26</vt:lpstr>
      <vt:lpstr>'Asset lives roll forward'!Asset27</vt:lpstr>
      <vt:lpstr>Asset27</vt:lpstr>
      <vt:lpstr>'Asset lives roll forward'!Asset28</vt:lpstr>
      <vt:lpstr>Asset28</vt:lpstr>
      <vt:lpstr>'Asset lives roll forward'!Asset29</vt:lpstr>
      <vt:lpstr>Asset29</vt:lpstr>
      <vt:lpstr>'Asset lives roll forward'!Asset3</vt:lpstr>
      <vt:lpstr>Asset3</vt:lpstr>
      <vt:lpstr>'Asset lives roll forward'!Asset30</vt:lpstr>
      <vt:lpstr>Asset30</vt:lpstr>
      <vt:lpstr>Asset31</vt:lpstr>
      <vt:lpstr>Asset32</vt:lpstr>
      <vt:lpstr>Asset33</vt:lpstr>
      <vt:lpstr>Asset34</vt:lpstr>
      <vt:lpstr>Asset35</vt:lpstr>
      <vt:lpstr>Asset36</vt:lpstr>
      <vt:lpstr>Asset37</vt:lpstr>
      <vt:lpstr>Asset38</vt:lpstr>
      <vt:lpstr>Asset39</vt:lpstr>
      <vt:lpstr>'Asset lives roll forward'!Asset4</vt:lpstr>
      <vt:lpstr>Asset4</vt:lpstr>
      <vt:lpstr>Asset40</vt:lpstr>
      <vt:lpstr>Asset41</vt:lpstr>
      <vt:lpstr>Asset42</vt:lpstr>
      <vt:lpstr>Asset43</vt:lpstr>
      <vt:lpstr>Asset44</vt:lpstr>
      <vt:lpstr>Asset45</vt:lpstr>
      <vt:lpstr>'Asset lives roll forward'!Asset5</vt:lpstr>
      <vt:lpstr>Asset5</vt:lpstr>
      <vt:lpstr>'Asset lives roll forward'!Asset6</vt:lpstr>
      <vt:lpstr>Asset6</vt:lpstr>
      <vt:lpstr>'Asset lives roll forward'!Asset7</vt:lpstr>
      <vt:lpstr>Asset7</vt:lpstr>
      <vt:lpstr>'Asset lives roll forward'!Asset8</vt:lpstr>
      <vt:lpstr>Asset8</vt:lpstr>
      <vt:lpstr>'Asset lives roll forward'!Asset9</vt:lpstr>
      <vt:lpstr>Asset9</vt:lpstr>
      <vt:lpstr>'Asset lives roll forward'!previous_vanilla</vt:lpstr>
      <vt:lpstr>previous_vanilla</vt:lpstr>
      <vt:lpstr>RAB</vt:lpstr>
      <vt:lpstr>'Asset lives roll forward'!vanilla1</vt:lpstr>
      <vt:lpstr>vanilla1</vt:lpstr>
      <vt:lpstr>'Asset lives roll forward'!vanilla10</vt:lpstr>
      <vt:lpstr>vanilla10</vt:lpstr>
      <vt:lpstr>'Asset lives roll forward'!vanilla2</vt:lpstr>
      <vt:lpstr>vanilla2</vt:lpstr>
      <vt:lpstr>'Asset lives roll forward'!vanilla3</vt:lpstr>
      <vt:lpstr>vanilla3</vt:lpstr>
      <vt:lpstr>'Asset lives roll forward'!vanilla4</vt:lpstr>
      <vt:lpstr>vanilla4</vt:lpstr>
      <vt:lpstr>'Asset lives roll forward'!vanilla5</vt:lpstr>
      <vt:lpstr>vanilla5</vt:lpstr>
      <vt:lpstr>'Asset lives roll forward'!vanilla6</vt:lpstr>
      <vt:lpstr>vanilla6</vt:lpstr>
      <vt:lpstr>'Asset lives roll forward'!vanilla7</vt:lpstr>
      <vt:lpstr>vanilla7</vt:lpstr>
      <vt:lpstr>'Asset lives roll forward'!vanilla8</vt:lpstr>
      <vt:lpstr>vanilla8</vt:lpstr>
      <vt:lpstr>'Asset lives roll forward'!vanilla9</vt:lpstr>
      <vt:lpstr>vanilla9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2015-11-16T05:55:39Z</dcterms:created>
  <dcterms:modified xsi:type="dcterms:W3CDTF">2017-08-10T02:57:08Z</dcterms:modified>
  <cp:contentStatus/>
</cp:coreProperties>
</file>