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7795" windowHeight="12525"/>
  </bookViews>
  <sheets>
    <sheet name="WUGS refill tariff" sheetId="1" r:id="rId1"/>
  </sheets>
  <calcPr calcId="145621"/>
</workbook>
</file>

<file path=xl/calcChain.xml><?xml version="1.0" encoding="utf-8"?>
<calcChain xmlns="http://schemas.openxmlformats.org/spreadsheetml/2006/main">
  <c r="C22" i="1" l="1"/>
  <c r="C24" i="1" s="1"/>
  <c r="D9" i="1" l="1"/>
  <c r="E9" i="1"/>
  <c r="F9" i="1"/>
  <c r="G9" i="1"/>
  <c r="H9" i="1"/>
  <c r="C9" i="1"/>
</calcChain>
</file>

<file path=xl/sharedStrings.xml><?xml version="1.0" encoding="utf-8"?>
<sst xmlns="http://schemas.openxmlformats.org/spreadsheetml/2006/main" count="15" uniqueCount="13">
  <si>
    <t>Brooklyn reconfiguration</t>
  </si>
  <si>
    <t>Winchelsea bi-directional works</t>
  </si>
  <si>
    <t>Total</t>
  </si>
  <si>
    <t>Current WUGS refill tariff</t>
  </si>
  <si>
    <t>Submission rate of return</t>
  </si>
  <si>
    <t>Asset life - compressor</t>
  </si>
  <si>
    <t>WUGS tariff uplift for expansion</t>
  </si>
  <si>
    <t>Forecast volumes westbound SWP</t>
  </si>
  <si>
    <t>PJ</t>
  </si>
  <si>
    <t>years</t>
  </si>
  <si>
    <t>WUGS refill tariff</t>
  </si>
  <si>
    <t>SWP Westbound expansion project expenditure</t>
  </si>
  <si>
    <t>Sourced from PTRM workings - average over 4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</si>
</sst>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00_-;\-* #,##0.000_-;_-* &quot;-&quot;??_-;_-@_-"/>
    <numFmt numFmtId="165" formatCode="&quot;$&quot;#,##0.000;[Red]\-&quot;$&quot;#,##0.000"/>
    <numFmt numFmtId="166" formatCode="_-* #,##0.0_-;\-* #,##0.0_-;_-* &quot;-&quot;??_-;_-@_-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25282A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2" fillId="2" borderId="0" applyAlignment="0" applyProtection="0"/>
    <xf numFmtId="0" fontId="3" fillId="3" borderId="1" applyProtection="0">
      <alignment horizontal="left"/>
    </xf>
    <xf numFmtId="43" fontId="3" fillId="3" borderId="1" applyProtection="0">
      <alignment horizontal="right"/>
    </xf>
  </cellStyleXfs>
  <cellXfs count="16">
    <xf numFmtId="0" fontId="0" fillId="0" borderId="0" xfId="0"/>
    <xf numFmtId="0" fontId="2" fillId="2" borderId="0" xfId="1"/>
    <xf numFmtId="0" fontId="2" fillId="2" borderId="0" xfId="1" applyAlignment="1">
      <alignment horizontal="right" vertical="center" wrapText="1"/>
    </xf>
    <xf numFmtId="0" fontId="3" fillId="3" borderId="1" xfId="2" applyAlignment="1">
      <alignment horizontal="left" wrapText="1"/>
    </xf>
    <xf numFmtId="43" fontId="3" fillId="3" borderId="1" xfId="3">
      <alignment horizontal="right"/>
    </xf>
    <xf numFmtId="0" fontId="4" fillId="3" borderId="1" xfId="2" applyFont="1" applyAlignment="1">
      <alignment horizontal="left" wrapText="1"/>
    </xf>
    <xf numFmtId="43" fontId="4" fillId="3" borderId="1" xfId="3" applyFont="1">
      <alignment horizontal="right"/>
    </xf>
    <xf numFmtId="10" fontId="0" fillId="0" borderId="0" xfId="0" applyNumberFormat="1"/>
    <xf numFmtId="0" fontId="0" fillId="0" borderId="0" xfId="0" applyAlignment="1">
      <alignment horizontal="right"/>
    </xf>
    <xf numFmtId="43" fontId="1" fillId="0" borderId="0" xfId="0" applyNumberFormat="1" applyFont="1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165" fontId="0" fillId="0" borderId="0" xfId="0" applyNumberFormat="1" applyFill="1"/>
    <xf numFmtId="166" fontId="3" fillId="3" borderId="1" xfId="3" applyNumberFormat="1">
      <alignment horizontal="right"/>
    </xf>
    <xf numFmtId="166" fontId="4" fillId="3" borderId="1" xfId="3" applyNumberFormat="1" applyFont="1">
      <alignment horizontal="right"/>
    </xf>
  </cellXfs>
  <cellStyles count="4">
    <cellStyle name="Normal" xfId="0" builtinId="0"/>
    <cellStyle name="Submission Table Label" xfId="2"/>
    <cellStyle name="Submission Table Number" xfId="3"/>
    <cellStyle name="Table Heading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4"/>
  <sheetViews>
    <sheetView tabSelected="1" workbookViewId="0">
      <selection activeCell="C31" sqref="C31"/>
    </sheetView>
  </sheetViews>
  <sheetFormatPr defaultRowHeight="12.75" x14ac:dyDescent="0.2"/>
  <cols>
    <col min="1" max="1" width="5.28515625" customWidth="1"/>
    <col min="2" max="2" width="33.140625" customWidth="1"/>
    <col min="3" max="3" width="9.7109375" bestFit="1" customWidth="1"/>
  </cols>
  <sheetData>
    <row r="3" spans="2:8" x14ac:dyDescent="0.2">
      <c r="B3" s="10" t="s">
        <v>11</v>
      </c>
    </row>
    <row r="6" spans="2:8" ht="13.5" x14ac:dyDescent="0.25">
      <c r="B6" s="1"/>
      <c r="C6" s="2">
        <v>2018</v>
      </c>
      <c r="D6" s="2">
        <v>2019</v>
      </c>
      <c r="E6" s="2">
        <v>2020</v>
      </c>
      <c r="F6" s="2">
        <v>2021</v>
      </c>
      <c r="G6" s="2">
        <v>2022</v>
      </c>
      <c r="H6" s="2" t="s">
        <v>2</v>
      </c>
    </row>
    <row r="7" spans="2:8" ht="15" thickBot="1" x14ac:dyDescent="0.35">
      <c r="B7" s="3" t="s">
        <v>0</v>
      </c>
      <c r="C7" s="14">
        <v>2.0101164816430588</v>
      </c>
      <c r="D7" s="4">
        <v>0</v>
      </c>
      <c r="E7" s="4">
        <v>0</v>
      </c>
      <c r="F7" s="4">
        <v>0</v>
      </c>
      <c r="G7" s="4">
        <v>0</v>
      </c>
      <c r="H7" s="14">
        <v>2.0101164816430588</v>
      </c>
    </row>
    <row r="8" spans="2:8" ht="15" thickBot="1" x14ac:dyDescent="0.35">
      <c r="B8" s="3" t="s">
        <v>1</v>
      </c>
      <c r="C8" s="14">
        <v>1.4567744062209629</v>
      </c>
      <c r="D8" s="4">
        <v>0</v>
      </c>
      <c r="E8" s="4">
        <v>0</v>
      </c>
      <c r="F8" s="4">
        <v>0</v>
      </c>
      <c r="G8" s="4">
        <v>0</v>
      </c>
      <c r="H8" s="14">
        <v>1.4567744062209629</v>
      </c>
    </row>
    <row r="9" spans="2:8" ht="14.25" thickBot="1" x14ac:dyDescent="0.3">
      <c r="B9" s="5" t="s">
        <v>2</v>
      </c>
      <c r="C9" s="15">
        <f>SUM(C7:C8)</f>
        <v>3.4668908878640217</v>
      </c>
      <c r="D9" s="6">
        <f t="shared" ref="D9:H9" si="0">SUM(D7:D8)</f>
        <v>0</v>
      </c>
      <c r="E9" s="6">
        <f t="shared" si="0"/>
        <v>0</v>
      </c>
      <c r="F9" s="6">
        <f t="shared" si="0"/>
        <v>0</v>
      </c>
      <c r="G9" s="6">
        <f t="shared" si="0"/>
        <v>0</v>
      </c>
      <c r="H9" s="15">
        <f t="shared" si="0"/>
        <v>3.4668908878640217</v>
      </c>
    </row>
    <row r="12" spans="2:8" x14ac:dyDescent="0.2">
      <c r="B12" t="s">
        <v>3</v>
      </c>
      <c r="C12" s="12">
        <v>5.3900000000000003E-2</v>
      </c>
    </row>
    <row r="14" spans="2:8" x14ac:dyDescent="0.2">
      <c r="B14" t="s">
        <v>4</v>
      </c>
      <c r="C14" s="7">
        <v>7.8799999999999995E-2</v>
      </c>
    </row>
    <row r="16" spans="2:8" x14ac:dyDescent="0.2">
      <c r="B16" t="s">
        <v>5</v>
      </c>
      <c r="C16">
        <v>30</v>
      </c>
      <c r="D16" s="8" t="s">
        <v>9</v>
      </c>
    </row>
    <row r="18" spans="2:4" x14ac:dyDescent="0.2">
      <c r="B18" t="s">
        <v>7</v>
      </c>
      <c r="C18">
        <v>14</v>
      </c>
      <c r="D18" s="8" t="s">
        <v>8</v>
      </c>
    </row>
    <row r="20" spans="2:4" x14ac:dyDescent="0.2">
      <c r="B20" t="s">
        <v>2</v>
      </c>
      <c r="C20" s="9">
        <v>0.35064000000000001</v>
      </c>
      <c r="D20" t="s">
        <v>12</v>
      </c>
    </row>
    <row r="22" spans="2:4" s="10" customFormat="1" x14ac:dyDescent="0.2">
      <c r="B22" s="10" t="s">
        <v>6</v>
      </c>
      <c r="C22" s="11">
        <f>C20/C18</f>
        <v>2.5045714285714286E-2</v>
      </c>
    </row>
    <row r="24" spans="2:4" x14ac:dyDescent="0.2">
      <c r="B24" t="s">
        <v>10</v>
      </c>
      <c r="C24" s="13">
        <f>C12+C22</f>
        <v>7.8945714285714286E-2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WUGS refill tariff</vt:lpstr>
    </vt:vector>
  </TitlesOfParts>
  <Company>APA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</dc:creator>
  <cp:lastModifiedBy>APA</cp:lastModifiedBy>
  <dcterms:created xsi:type="dcterms:W3CDTF">2016-12-19T04:51:39Z</dcterms:created>
  <dcterms:modified xsi:type="dcterms:W3CDTF">2017-01-02T21:40:48Z</dcterms:modified>
</cp:coreProperties>
</file>