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15000" windowHeight="5685"/>
  </bookViews>
  <sheets>
    <sheet name="Cover" sheetId="2" r:id="rId1"/>
    <sheet name="Rate of return" sheetId="1" r:id="rId2"/>
  </sheets>
  <definedNames>
    <definedName name="_xlnm.Print_Area" localSheetId="0">Cover!$A$1:$I$50</definedName>
  </definedNames>
  <calcPr calcId="145621"/>
</workbook>
</file>

<file path=xl/calcChain.xml><?xml version="1.0" encoding="utf-8"?>
<calcChain xmlns="http://schemas.openxmlformats.org/spreadsheetml/2006/main">
  <c r="L27" i="1" l="1"/>
  <c r="L15" i="1" s="1"/>
  <c r="K27" i="1"/>
  <c r="K15" i="1" s="1"/>
  <c r="J27" i="1"/>
  <c r="J15" i="1" s="1"/>
  <c r="I27" i="1"/>
  <c r="I15" i="1" s="1"/>
  <c r="H27" i="1"/>
  <c r="H15" i="1" s="1"/>
  <c r="G27" i="1"/>
  <c r="G15" i="1" s="1"/>
  <c r="F27" i="1"/>
  <c r="F15" i="1" s="1"/>
  <c r="E27" i="1"/>
  <c r="E15" i="1" s="1"/>
  <c r="D27" i="1"/>
  <c r="D15" i="1" s="1"/>
  <c r="C27" i="1"/>
  <c r="C15" i="1" s="1"/>
  <c r="B6" i="1" l="1"/>
  <c r="D47" i="1"/>
  <c r="E47" i="1"/>
  <c r="F47" i="1"/>
  <c r="G47" i="1"/>
  <c r="H47" i="1"/>
  <c r="I47" i="1"/>
  <c r="J47" i="1"/>
  <c r="K47" i="1"/>
  <c r="L47" i="1"/>
  <c r="C47" i="1"/>
  <c r="G33" i="1"/>
  <c r="H33" i="1" s="1"/>
  <c r="I33" i="1" s="1"/>
  <c r="J33" i="1" s="1"/>
  <c r="K33" i="1" s="1"/>
  <c r="L33" i="1" s="1"/>
  <c r="L60" i="1"/>
  <c r="L59" i="1"/>
  <c r="K59" i="1"/>
  <c r="K58" i="1"/>
  <c r="L58" i="1"/>
  <c r="J58" i="1"/>
  <c r="J57" i="1"/>
  <c r="K57" i="1"/>
  <c r="L57" i="1"/>
  <c r="I57" i="1"/>
  <c r="I56" i="1"/>
  <c r="J56" i="1"/>
  <c r="K56" i="1"/>
  <c r="H56" i="1"/>
  <c r="H55" i="1"/>
  <c r="I55" i="1"/>
  <c r="J55" i="1"/>
  <c r="G55" i="1"/>
  <c r="G54" i="1"/>
  <c r="H54" i="1"/>
  <c r="I54" i="1"/>
  <c r="F54" i="1"/>
  <c r="F53" i="1"/>
  <c r="G53" i="1"/>
  <c r="H53" i="1"/>
  <c r="E53" i="1"/>
  <c r="E52" i="1"/>
  <c r="F52" i="1"/>
  <c r="G52" i="1"/>
  <c r="D52" i="1"/>
  <c r="D51" i="1"/>
  <c r="E51" i="1"/>
  <c r="F51" i="1"/>
  <c r="C51" i="1"/>
  <c r="C61" i="1" s="1"/>
  <c r="C16" i="1" s="1"/>
  <c r="C18" i="1" s="1"/>
  <c r="D61" i="1" l="1"/>
  <c r="D16" i="1" s="1"/>
  <c r="D18" i="1" s="1"/>
  <c r="E61" i="1"/>
  <c r="E16" i="1" s="1"/>
  <c r="E18" i="1" s="1"/>
  <c r="F61" i="1"/>
  <c r="F16" i="1" s="1"/>
  <c r="F18" i="1" s="1"/>
  <c r="J54" i="1" l="1"/>
  <c r="G51" i="1"/>
  <c r="G61" i="1" s="1"/>
  <c r="G16" i="1" s="1"/>
  <c r="G18" i="1" s="1"/>
  <c r="L56" i="1"/>
  <c r="K55" i="1"/>
  <c r="I53" i="1"/>
  <c r="H52" i="1"/>
  <c r="J53" i="1" l="1"/>
  <c r="I52" i="1"/>
  <c r="K54" i="1"/>
  <c r="H51" i="1"/>
  <c r="H61" i="1" s="1"/>
  <c r="H16" i="1" s="1"/>
  <c r="H18" i="1" s="1"/>
  <c r="L55" i="1"/>
  <c r="K53" i="1" l="1"/>
  <c r="J52" i="1"/>
  <c r="L54" i="1"/>
  <c r="I51" i="1"/>
  <c r="I61" i="1" s="1"/>
  <c r="I16" i="1" s="1"/>
  <c r="I18" i="1" s="1"/>
  <c r="L53" i="1" l="1"/>
  <c r="K52" i="1"/>
  <c r="J51" i="1"/>
  <c r="J61" i="1" s="1"/>
  <c r="J16" i="1" s="1"/>
  <c r="J18" i="1" s="1"/>
  <c r="L51" i="1" l="1"/>
  <c r="K51" i="1"/>
  <c r="K61" i="1" s="1"/>
  <c r="K16" i="1" s="1"/>
  <c r="K18" i="1" s="1"/>
  <c r="L52" i="1"/>
  <c r="L61" i="1" l="1"/>
  <c r="L16" i="1" s="1"/>
  <c r="L18" i="1" s="1"/>
</calcChain>
</file>

<file path=xl/sharedStrings.xml><?xml version="1.0" encoding="utf-8"?>
<sst xmlns="http://schemas.openxmlformats.org/spreadsheetml/2006/main" count="104" uniqueCount="45">
  <si>
    <t>Prevailing interest rates</t>
  </si>
  <si>
    <t>Actual</t>
  </si>
  <si>
    <t>Portfolio weights</t>
  </si>
  <si>
    <t>Total</t>
  </si>
  <si>
    <t>Input</t>
  </si>
  <si>
    <t>Cells containing input texts/numbers intended to be changed by model users</t>
  </si>
  <si>
    <t>Link</t>
  </si>
  <si>
    <t>Cells containing a link from external workbooks</t>
  </si>
  <si>
    <t>Output</t>
  </si>
  <si>
    <t>Cells containing formulae NOT intended to be changed by model users</t>
  </si>
  <si>
    <t>Rate of return parameters</t>
  </si>
  <si>
    <t>Return on debt</t>
  </si>
  <si>
    <t>RY16</t>
  </si>
  <si>
    <t>RY17</t>
  </si>
  <si>
    <t>RY18</t>
  </si>
  <si>
    <t>RY19</t>
  </si>
  <si>
    <t>RY20</t>
  </si>
  <si>
    <t>RY21</t>
  </si>
  <si>
    <t>RY22</t>
  </si>
  <si>
    <t>RY23</t>
  </si>
  <si>
    <t>RY24</t>
  </si>
  <si>
    <t>RY25</t>
  </si>
  <si>
    <t>Forecast</t>
  </si>
  <si>
    <t>Weighted trailing average</t>
  </si>
  <si>
    <t>Post-tax Nominal Return on Equity</t>
  </si>
  <si>
    <t>Gearing</t>
  </si>
  <si>
    <t>Nominal Vanilla WACC</t>
  </si>
  <si>
    <t>Risk-free rate</t>
  </si>
  <si>
    <t xml:space="preserve">Market risk premium </t>
  </si>
  <si>
    <t>Equity beta</t>
  </si>
  <si>
    <t>Gamma</t>
  </si>
  <si>
    <t>Pre-tax Return on debt</t>
  </si>
  <si>
    <t>Prev interest rates RY</t>
  </si>
  <si>
    <t>Prev interest rates RY-1</t>
  </si>
  <si>
    <t>Prev interest rates RY-2</t>
  </si>
  <si>
    <t>Prev interest rates RY-3</t>
  </si>
  <si>
    <t>Prev interest rates RY-4</t>
  </si>
  <si>
    <t>Prev interest rates RY-5</t>
  </si>
  <si>
    <t>Prev interest rates RY-6</t>
  </si>
  <si>
    <t>Prev interest rates RY-7</t>
  </si>
  <si>
    <t>Prev interest rates RY-8</t>
  </si>
  <si>
    <t>Prev interest rates RY-9</t>
  </si>
  <si>
    <t>Interest rates</t>
  </si>
  <si>
    <t xml:space="preserve">Rate of Return </t>
  </si>
  <si>
    <t>Return on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</si>
</sst>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#,##0.0_);\(#,##0.0\);_(&quot;-&quot;_)"/>
    <numFmt numFmtId="165" formatCode="_(#,##0.0%_);\(#,##0.0%\);_(&quot;-&quot;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</font>
    <font>
      <sz val="8"/>
      <color theme="1"/>
      <name val="Arial"/>
      <family val="2"/>
    </font>
    <font>
      <b/>
      <sz val="15"/>
      <color theme="4"/>
      <name val="Helvetica"/>
      <family val="2"/>
    </font>
    <font>
      <b/>
      <sz val="18"/>
      <color theme="4"/>
      <name val="Calibri"/>
      <family val="2"/>
      <scheme val="minor"/>
    </font>
    <font>
      <sz val="10"/>
      <color theme="4"/>
      <name val="Helvetica"/>
      <family val="2"/>
    </font>
    <font>
      <sz val="10"/>
      <color theme="4"/>
      <name val="Calibri"/>
      <family val="2"/>
      <scheme val="minor"/>
    </font>
    <font>
      <b/>
      <sz val="10"/>
      <name val="Helvetica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4"/>
      <name val="Calibri"/>
      <family val="2"/>
      <scheme val="minor"/>
    </font>
    <font>
      <b/>
      <sz val="9"/>
      <color theme="4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rgb="FFFF0066"/>
      <name val="Calibri"/>
      <family val="2"/>
      <scheme val="minor"/>
    </font>
    <font>
      <sz val="10"/>
      <color theme="1"/>
      <name val="Helvetica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0691854609822"/>
        <bgColor theme="0" tint="-0.499984740745262"/>
      </patternFill>
    </fill>
    <fill>
      <patternFill patternType="solid">
        <fgColor theme="3"/>
        <bgColor indexed="64"/>
      </patternFill>
    </fill>
    <fill>
      <patternFill patternType="solid">
        <fgColor rgb="FF00839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dotted">
        <color auto="1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5" fillId="0" borderId="0"/>
    <xf numFmtId="0" fontId="7" fillId="0" borderId="0" applyFill="0" applyBorder="0">
      <alignment horizontal="left" vertical="center"/>
    </xf>
    <xf numFmtId="0" fontId="9" fillId="3" borderId="2">
      <alignment horizontal="left" vertical="center"/>
      <protection locked="0"/>
    </xf>
    <xf numFmtId="0" fontId="10" fillId="0" borderId="0" applyFill="0" applyBorder="0">
      <alignment horizontal="left" vertical="center"/>
    </xf>
    <xf numFmtId="164" fontId="10" fillId="3" borderId="2">
      <alignment horizontal="right" vertical="center"/>
      <protection locked="0"/>
    </xf>
    <xf numFmtId="0" fontId="11" fillId="0" borderId="0" applyFill="0" applyBorder="0">
      <alignment horizontal="left" vertical="center"/>
    </xf>
    <xf numFmtId="0" fontId="1" fillId="0" borderId="0"/>
    <xf numFmtId="0" fontId="1" fillId="0" borderId="0"/>
    <xf numFmtId="0" fontId="2" fillId="6" borderId="0" applyBorder="0">
      <alignment horizontal="left" vertical="center"/>
    </xf>
    <xf numFmtId="0" fontId="10" fillId="3" borderId="2">
      <alignment horizontal="left" vertical="center"/>
      <protection locked="0"/>
    </xf>
    <xf numFmtId="165" fontId="9" fillId="3" borderId="2">
      <alignment horizontal="right" vertical="center"/>
      <protection locked="0"/>
    </xf>
    <xf numFmtId="0" fontId="20" fillId="0" borderId="0" applyFill="0" applyBorder="0">
      <alignment horizontal="left" vertical="center"/>
    </xf>
    <xf numFmtId="0" fontId="22" fillId="0" borderId="0" applyFill="0" applyBorder="0">
      <alignment vertical="center"/>
    </xf>
  </cellStyleXfs>
  <cellXfs count="41">
    <xf numFmtId="0" fontId="0" fillId="0" borderId="0" xfId="0"/>
    <xf numFmtId="0" fontId="3" fillId="0" borderId="0" xfId="0" applyFont="1"/>
    <xf numFmtId="0" fontId="6" fillId="0" borderId="0" xfId="4" applyFont="1"/>
    <xf numFmtId="0" fontId="8" fillId="0" borderId="0" xfId="5" applyFont="1">
      <alignment horizontal="left" vertical="center"/>
    </xf>
    <xf numFmtId="0" fontId="6" fillId="0" borderId="0" xfId="4" applyFont="1" applyAlignment="1">
      <alignment horizontal="left"/>
    </xf>
    <xf numFmtId="0" fontId="6" fillId="0" borderId="0" xfId="4" applyFont="1" applyAlignment="1">
      <alignment horizontal="center"/>
    </xf>
    <xf numFmtId="0" fontId="10" fillId="3" borderId="3" xfId="6" applyFont="1" applyBorder="1" applyAlignment="1">
      <alignment horizontal="center" vertical="center"/>
      <protection locked="0"/>
    </xf>
    <xf numFmtId="0" fontId="10" fillId="0" borderId="4" xfId="7" applyFont="1" applyBorder="1">
      <alignment horizontal="left" vertical="center"/>
    </xf>
    <xf numFmtId="164" fontId="10" fillId="4" borderId="5" xfId="8" applyFont="1" applyFill="1" applyBorder="1" applyAlignment="1">
      <alignment horizontal="center" vertical="center"/>
      <protection locked="0"/>
    </xf>
    <xf numFmtId="0" fontId="12" fillId="0" borderId="0" xfId="9" applyFont="1" applyBorder="1" applyAlignment="1">
      <alignment horizontal="center" vertical="center"/>
    </xf>
    <xf numFmtId="0" fontId="13" fillId="5" borderId="0" xfId="3" applyFont="1" applyFill="1" applyBorder="1" applyAlignment="1">
      <alignment horizontal="left" vertical="center"/>
    </xf>
    <xf numFmtId="0" fontId="13" fillId="0" borderId="0" xfId="3" applyFont="1" applyFill="1" applyBorder="1" applyAlignment="1">
      <alignment horizontal="left" vertical="center"/>
    </xf>
    <xf numFmtId="0" fontId="14" fillId="0" borderId="0" xfId="11" applyFont="1"/>
    <xf numFmtId="0" fontId="10" fillId="0" borderId="0" xfId="7" applyFont="1" applyFill="1" applyAlignment="1">
      <alignment horizontal="left" vertical="center"/>
    </xf>
    <xf numFmtId="0" fontId="15" fillId="0" borderId="0" xfId="5" applyFont="1" applyAlignment="1">
      <alignment horizontal="left" vertical="center"/>
    </xf>
    <xf numFmtId="0" fontId="6" fillId="0" borderId="0" xfId="4" applyFont="1" applyAlignment="1"/>
    <xf numFmtId="0" fontId="13" fillId="6" borderId="0" xfId="12" applyFont="1" applyBorder="1" applyAlignment="1">
      <alignment horizontal="left" vertical="center"/>
    </xf>
    <xf numFmtId="0" fontId="13" fillId="0" borderId="0" xfId="12" applyFont="1" applyFill="1" applyBorder="1" applyAlignment="1">
      <alignment horizontal="left" vertical="center"/>
    </xf>
    <xf numFmtId="0" fontId="3" fillId="0" borderId="1" xfId="0" applyFont="1" applyBorder="1"/>
    <xf numFmtId="0" fontId="16" fillId="0" borderId="0" xfId="0" applyFont="1"/>
    <xf numFmtId="0" fontId="17" fillId="0" borderId="0" xfId="7" applyFont="1" applyAlignment="1">
      <alignment horizontal="right" vertical="center"/>
    </xf>
    <xf numFmtId="0" fontId="18" fillId="0" borderId="0" xfId="9" applyFont="1" applyBorder="1" applyAlignment="1">
      <alignment horizontal="left"/>
    </xf>
    <xf numFmtId="10" fontId="17" fillId="3" borderId="2" xfId="2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/>
    <xf numFmtId="0" fontId="17" fillId="0" borderId="0" xfId="9" applyFont="1" applyBorder="1" applyAlignment="1">
      <alignment horizontal="left"/>
    </xf>
    <xf numFmtId="43" fontId="17" fillId="3" borderId="2" xfId="1" applyFont="1" applyFill="1" applyBorder="1" applyAlignment="1" applyProtection="1">
      <alignment horizontal="center" vertical="center"/>
      <protection locked="0"/>
    </xf>
    <xf numFmtId="43" fontId="19" fillId="0" borderId="0" xfId="1" applyFont="1"/>
    <xf numFmtId="0" fontId="17" fillId="0" borderId="1" xfId="9" applyFont="1" applyBorder="1" applyAlignment="1">
      <alignment horizontal="left"/>
    </xf>
    <xf numFmtId="43" fontId="19" fillId="0" borderId="1" xfId="1" applyFont="1" applyBorder="1"/>
    <xf numFmtId="43" fontId="17" fillId="3" borderId="6" xfId="1" applyFont="1" applyFill="1" applyBorder="1" applyAlignment="1" applyProtection="1">
      <alignment horizontal="center" vertical="center"/>
      <protection locked="0"/>
    </xf>
    <xf numFmtId="43" fontId="19" fillId="0" borderId="0" xfId="0" applyNumberFormat="1" applyFont="1"/>
    <xf numFmtId="10" fontId="19" fillId="0" borderId="0" xfId="2" applyNumberFormat="1" applyFont="1"/>
    <xf numFmtId="10" fontId="19" fillId="0" borderId="1" xfId="2" applyNumberFormat="1" applyFont="1" applyBorder="1"/>
    <xf numFmtId="10" fontId="16" fillId="0" borderId="0" xfId="2" applyNumberFormat="1" applyFont="1"/>
    <xf numFmtId="0" fontId="21" fillId="0" borderId="0" xfId="0" applyFont="1" applyFill="1"/>
    <xf numFmtId="0" fontId="10" fillId="0" borderId="0" xfId="16" applyFont="1" applyFill="1">
      <alignment vertical="center"/>
    </xf>
    <xf numFmtId="10" fontId="19" fillId="0" borderId="0" xfId="2" applyNumberFormat="1" applyFont="1" applyAlignment="1">
      <alignment horizontal="center" vertical="center"/>
    </xf>
    <xf numFmtId="10" fontId="16" fillId="0" borderId="0" xfId="2" applyNumberFormat="1" applyFont="1" applyAlignment="1">
      <alignment horizontal="center" vertical="center"/>
    </xf>
    <xf numFmtId="0" fontId="6" fillId="0" borderId="0" xfId="4" applyFont="1" applyFill="1"/>
    <xf numFmtId="0" fontId="0" fillId="0" borderId="0" xfId="0" applyFill="1"/>
    <xf numFmtId="0" fontId="3" fillId="0" borderId="0" xfId="0" applyFont="1" applyFill="1"/>
  </cellXfs>
  <cellStyles count="17">
    <cellStyle name="Accent1" xfId="3" builtinId="29"/>
    <cellStyle name="Comma" xfId="1" builtinId="3"/>
    <cellStyle name="Heading 2 Input" xfId="12"/>
    <cellStyle name="Heading 3 Output" xfId="9"/>
    <cellStyle name="Heading 3 Output 2" xfId="15"/>
    <cellStyle name="Heading 4 Assumptions" xfId="13"/>
    <cellStyle name="Heading 4 Assumptions 2" xfId="6"/>
    <cellStyle name="Heading 4 Input" xfId="7"/>
    <cellStyle name="Heading 4 Output" xfId="16"/>
    <cellStyle name="Normal" xfId="0" builtinId="0"/>
    <cellStyle name="Normal 11 6" xfId="10"/>
    <cellStyle name="Normal 146" xfId="4"/>
    <cellStyle name="Normal 49" xfId="11"/>
    <cellStyle name="Number Assumptions" xfId="8"/>
    <cellStyle name="Percent" xfId="2" builtinId="5"/>
    <cellStyle name="Percentage Assumptions" xfId="14"/>
    <cellStyle name="Sheet Title Inpu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66675</xdr:rowOff>
    </xdr:from>
    <xdr:to>
      <xdr:col>9</xdr:col>
      <xdr:colOff>0</xdr:colOff>
      <xdr:row>49</xdr:row>
      <xdr:rowOff>104775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625" y="66675"/>
          <a:ext cx="5438775" cy="93726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0</xdr:row>
      <xdr:rowOff>66675</xdr:rowOff>
    </xdr:from>
    <xdr:to>
      <xdr:col>9</xdr:col>
      <xdr:colOff>0</xdr:colOff>
      <xdr:row>8</xdr:row>
      <xdr:rowOff>47625</xdr:rowOff>
    </xdr:to>
    <xdr:sp macro="" textlink="">
      <xdr:nvSpPr>
        <xdr:cNvPr id="3" name="TextBox 2"/>
        <xdr:cNvSpPr txBox="1"/>
      </xdr:nvSpPr>
      <xdr:spPr>
        <a:xfrm>
          <a:off x="47625" y="66675"/>
          <a:ext cx="5448300" cy="1504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AU" sz="3000" b="0">
              <a:solidFill>
                <a:srgbClr val="002060"/>
              </a:solidFill>
            </a:rPr>
            <a:t>Rate</a:t>
          </a:r>
          <a:r>
            <a:rPr lang="en-AU" sz="3000" b="0" baseline="0">
              <a:solidFill>
                <a:srgbClr val="002060"/>
              </a:solidFill>
            </a:rPr>
            <a:t> of Return parameters</a:t>
          </a:r>
        </a:p>
        <a:p>
          <a:pPr algn="r"/>
          <a:r>
            <a:rPr lang="en-AU" sz="3000" b="0" baseline="0">
              <a:solidFill>
                <a:srgbClr val="002060"/>
              </a:solidFill>
            </a:rPr>
            <a:t>2020-25</a:t>
          </a:r>
        </a:p>
        <a:p>
          <a:pPr algn="r"/>
          <a:r>
            <a:rPr lang="en-AU" sz="1800" baseline="0">
              <a:solidFill>
                <a:schemeClr val="bg1">
                  <a:lumMod val="50000"/>
                </a:schemeClr>
              </a:solidFill>
            </a:rPr>
            <a:t>January 2019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Normal="100" workbookViewId="0">
      <selection activeCell="P13" sqref="P13"/>
    </sheetView>
  </sheetViews>
  <sheetFormatPr defaultRowHeight="15" x14ac:dyDescent="0.25"/>
  <cols>
    <col min="8" max="8" width="9.140625" customWidth="1"/>
  </cols>
  <sheetData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2"/>
  <sheetViews>
    <sheetView showGridLines="0" topLeftCell="D1" zoomScaleNormal="100" workbookViewId="0">
      <selection activeCell="R27" sqref="R27"/>
    </sheetView>
  </sheetViews>
  <sheetFormatPr defaultRowHeight="15" x14ac:dyDescent="0.25"/>
  <cols>
    <col min="1" max="1" width="4.5703125" customWidth="1"/>
    <col min="2" max="2" width="29.42578125" customWidth="1"/>
    <col min="3" max="3" width="10.42578125" customWidth="1"/>
    <col min="17" max="16384" width="9.140625" style="39"/>
  </cols>
  <sheetData>
    <row r="2" spans="1:16" s="38" customFormat="1" ht="23.25" x14ac:dyDescent="0.2">
      <c r="A2" s="2"/>
      <c r="B2" s="3" t="s">
        <v>10</v>
      </c>
      <c r="C2" s="4"/>
      <c r="D2" s="4"/>
      <c r="E2" s="4"/>
      <c r="F2" s="5"/>
      <c r="G2" s="5"/>
      <c r="H2" s="5"/>
      <c r="I2" s="5"/>
      <c r="J2" s="5"/>
      <c r="K2" s="6" t="s">
        <v>4</v>
      </c>
      <c r="L2" s="7" t="s">
        <v>5</v>
      </c>
      <c r="M2" s="2"/>
      <c r="N2" s="2"/>
      <c r="O2" s="2"/>
      <c r="P2" s="2"/>
    </row>
    <row r="3" spans="1:16" s="38" customFormat="1" ht="23.25" x14ac:dyDescent="0.2">
      <c r="A3" s="2"/>
      <c r="B3" s="3"/>
      <c r="C3" s="4"/>
      <c r="D3" s="4"/>
      <c r="E3" s="4"/>
      <c r="F3" s="5"/>
      <c r="G3" s="5"/>
      <c r="H3" s="5"/>
      <c r="I3" s="5"/>
      <c r="J3" s="5"/>
      <c r="K3" s="8" t="s">
        <v>6</v>
      </c>
      <c r="L3" s="7" t="s">
        <v>7</v>
      </c>
      <c r="M3" s="2"/>
      <c r="N3" s="2"/>
      <c r="O3" s="2"/>
      <c r="P3" s="2"/>
    </row>
    <row r="4" spans="1:16" s="38" customFormat="1" ht="12.75" x14ac:dyDescent="0.2">
      <c r="A4" s="2"/>
      <c r="B4" s="2"/>
      <c r="C4" s="4"/>
      <c r="D4" s="4"/>
      <c r="E4" s="4"/>
      <c r="F4" s="5"/>
      <c r="G4" s="5"/>
      <c r="H4" s="5"/>
      <c r="I4" s="5"/>
      <c r="J4" s="5"/>
      <c r="K4" s="9" t="s">
        <v>8</v>
      </c>
      <c r="L4" s="7" t="s">
        <v>9</v>
      </c>
      <c r="M4" s="2"/>
      <c r="N4" s="2"/>
      <c r="O4" s="2"/>
      <c r="P4" s="2"/>
    </row>
    <row r="5" spans="1:16" s="38" customFormat="1" ht="11.25" x14ac:dyDescent="0.2">
      <c r="A5" s="2"/>
      <c r="B5" s="2"/>
      <c r="C5" s="4"/>
      <c r="D5" s="4"/>
      <c r="E5" s="4"/>
      <c r="F5" s="2"/>
      <c r="G5" s="5"/>
      <c r="H5" s="5"/>
      <c r="I5" s="2"/>
      <c r="J5" s="5"/>
      <c r="K5" s="5"/>
      <c r="L5" s="2"/>
      <c r="M5" s="2"/>
      <c r="N5" s="2"/>
      <c r="O5" s="2"/>
      <c r="P5" s="2"/>
    </row>
    <row r="6" spans="1:16" s="11" customFormat="1" ht="12.75" x14ac:dyDescent="0.25">
      <c r="A6" s="10"/>
      <c r="B6" s="10" t="str">
        <f>B2</f>
        <v>Rate of return parameters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1:16" s="11" customFormat="1" ht="12.75" x14ac:dyDescent="0.25"/>
    <row r="8" spans="1:16" s="11" customFormat="1" x14ac:dyDescent="0.25">
      <c r="B8" s="12"/>
      <c r="C8"/>
      <c r="D8" s="12"/>
      <c r="E8" s="12"/>
      <c r="F8" s="12"/>
      <c r="G8" s="12"/>
      <c r="H8" s="12"/>
      <c r="I8" s="12"/>
    </row>
    <row r="9" spans="1:16" s="38" customFormat="1" ht="12.75" x14ac:dyDescent="0.2">
      <c r="A9" s="2"/>
      <c r="B9" s="13"/>
      <c r="C9" s="14"/>
      <c r="D9" s="14"/>
      <c r="E9" s="14"/>
      <c r="F9" s="15"/>
      <c r="G9" s="15"/>
      <c r="H9" s="15"/>
      <c r="I9" s="15"/>
      <c r="J9" s="15"/>
      <c r="K9" s="2"/>
      <c r="L9" s="2"/>
      <c r="M9" s="2"/>
      <c r="N9" s="2"/>
      <c r="O9" s="2"/>
      <c r="P9" s="2"/>
    </row>
    <row r="10" spans="1:16" s="17" customFormat="1" ht="12.75" x14ac:dyDescent="0.25">
      <c r="A10" s="16"/>
      <c r="B10" s="16" t="s">
        <v>43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x14ac:dyDescent="0.25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6" x14ac:dyDescent="0.25">
      <c r="B12" s="18"/>
      <c r="C12" s="18" t="s">
        <v>12</v>
      </c>
      <c r="D12" s="18" t="s">
        <v>13</v>
      </c>
      <c r="E12" s="18" t="s">
        <v>14</v>
      </c>
      <c r="F12" s="18" t="s">
        <v>15</v>
      </c>
      <c r="G12" s="18" t="s">
        <v>16</v>
      </c>
      <c r="H12" s="18" t="s">
        <v>17</v>
      </c>
      <c r="I12" s="18" t="s">
        <v>18</v>
      </c>
      <c r="J12" s="18" t="s">
        <v>19</v>
      </c>
      <c r="K12" s="18" t="s">
        <v>20</v>
      </c>
      <c r="L12" s="18" t="s">
        <v>21</v>
      </c>
    </row>
    <row r="13" spans="1:16" x14ac:dyDescent="0.25">
      <c r="B13" s="35"/>
      <c r="C13" s="20" t="s">
        <v>1</v>
      </c>
      <c r="D13" s="20" t="s">
        <v>1</v>
      </c>
      <c r="E13" s="20" t="s">
        <v>1</v>
      </c>
      <c r="F13" s="20" t="s">
        <v>1</v>
      </c>
      <c r="G13" s="20" t="s">
        <v>22</v>
      </c>
      <c r="H13" s="20" t="s">
        <v>22</v>
      </c>
      <c r="I13" s="20" t="s">
        <v>22</v>
      </c>
      <c r="J13" s="20" t="s">
        <v>22</v>
      </c>
      <c r="K13" s="20" t="s">
        <v>22</v>
      </c>
      <c r="L13" s="20" t="s">
        <v>22</v>
      </c>
    </row>
    <row r="14" spans="1:16" x14ac:dyDescent="0.25">
      <c r="B14" s="35" t="s">
        <v>30</v>
      </c>
      <c r="C14" s="22">
        <v>0.4</v>
      </c>
      <c r="D14" s="22">
        <v>0.4</v>
      </c>
      <c r="E14" s="22">
        <v>0.4</v>
      </c>
      <c r="F14" s="22">
        <v>0.4</v>
      </c>
      <c r="G14" s="22">
        <v>0.4</v>
      </c>
      <c r="H14" s="22">
        <v>0.58499999999999996</v>
      </c>
      <c r="I14" s="22">
        <v>0.58499999999999996</v>
      </c>
      <c r="J14" s="22">
        <v>0.58499999999999996</v>
      </c>
      <c r="K14" s="22">
        <v>0.58499999999999996</v>
      </c>
      <c r="L14" s="22">
        <v>0.58499999999999996</v>
      </c>
    </row>
    <row r="15" spans="1:16" x14ac:dyDescent="0.25">
      <c r="B15" s="35" t="s">
        <v>24</v>
      </c>
      <c r="C15" s="36">
        <f>C27</f>
        <v>7.4999999999999997E-2</v>
      </c>
      <c r="D15" s="36">
        <f t="shared" ref="D15:L15" si="0">D27</f>
        <v>7.4999999999999997E-2</v>
      </c>
      <c r="E15" s="36">
        <f t="shared" si="0"/>
        <v>7.4999999999999997E-2</v>
      </c>
      <c r="F15" s="36">
        <f t="shared" si="0"/>
        <v>7.4999999999999997E-2</v>
      </c>
      <c r="G15" s="36">
        <f t="shared" si="0"/>
        <v>7.4999999999999997E-2</v>
      </c>
      <c r="H15" s="36">
        <f t="shared" si="0"/>
        <v>6.2600000000000003E-2</v>
      </c>
      <c r="I15" s="36">
        <f t="shared" si="0"/>
        <v>6.2600000000000003E-2</v>
      </c>
      <c r="J15" s="36">
        <f t="shared" si="0"/>
        <v>6.2600000000000003E-2</v>
      </c>
      <c r="K15" s="36">
        <f t="shared" si="0"/>
        <v>6.2600000000000003E-2</v>
      </c>
      <c r="L15" s="36">
        <f t="shared" si="0"/>
        <v>6.2600000000000003E-2</v>
      </c>
    </row>
    <row r="16" spans="1:16" x14ac:dyDescent="0.25">
      <c r="B16" s="35" t="s">
        <v>31</v>
      </c>
      <c r="C16" s="36">
        <f>C61</f>
        <v>5.0132116387477499E-2</v>
      </c>
      <c r="D16" s="36">
        <f t="shared" ref="D16:L16" si="1">D61</f>
        <v>5.0648399670916409E-2</v>
      </c>
      <c r="E16" s="36">
        <f t="shared" si="1"/>
        <v>5.0746700666318034E-2</v>
      </c>
      <c r="F16" s="36">
        <f t="shared" si="1"/>
        <v>5.0246735274813589E-2</v>
      </c>
      <c r="G16" s="36">
        <f t="shared" si="1"/>
        <v>4.9746769883309144E-2</v>
      </c>
      <c r="H16" s="36">
        <f t="shared" si="1"/>
        <v>4.9246804491804692E-2</v>
      </c>
      <c r="I16" s="36">
        <f t="shared" si="1"/>
        <v>4.8746839100300254E-2</v>
      </c>
      <c r="J16" s="36">
        <f t="shared" si="1"/>
        <v>4.8246873708795802E-2</v>
      </c>
      <c r="K16" s="36">
        <f t="shared" si="1"/>
        <v>4.7746908317291357E-2</v>
      </c>
      <c r="L16" s="36">
        <f t="shared" si="1"/>
        <v>4.7246942925786919E-2</v>
      </c>
    </row>
    <row r="17" spans="1:16" x14ac:dyDescent="0.25">
      <c r="B17" s="35" t="s">
        <v>25</v>
      </c>
      <c r="C17" s="22">
        <v>0.6</v>
      </c>
      <c r="D17" s="22">
        <v>0.6</v>
      </c>
      <c r="E17" s="22">
        <v>0.6</v>
      </c>
      <c r="F17" s="22">
        <v>0.6</v>
      </c>
      <c r="G17" s="22">
        <v>0.6</v>
      </c>
      <c r="H17" s="22">
        <v>0.6</v>
      </c>
      <c r="I17" s="22">
        <v>0.6</v>
      </c>
      <c r="J17" s="22">
        <v>0.6</v>
      </c>
      <c r="K17" s="22">
        <v>0.6</v>
      </c>
      <c r="L17" s="22">
        <v>0.6</v>
      </c>
    </row>
    <row r="18" spans="1:16" x14ac:dyDescent="0.25">
      <c r="B18" s="35" t="s">
        <v>26</v>
      </c>
      <c r="C18" s="37">
        <f t="shared" ref="C18:L18" si="2">C15*(1-C17)+C16*C17</f>
        <v>6.0079269832486501E-2</v>
      </c>
      <c r="D18" s="37">
        <f t="shared" si="2"/>
        <v>6.0389039802549845E-2</v>
      </c>
      <c r="E18" s="37">
        <f t="shared" si="2"/>
        <v>6.0448020399790817E-2</v>
      </c>
      <c r="F18" s="37">
        <f t="shared" si="2"/>
        <v>6.0148041164888151E-2</v>
      </c>
      <c r="G18" s="37">
        <f t="shared" si="2"/>
        <v>5.9848061929985485E-2</v>
      </c>
      <c r="H18" s="37">
        <f t="shared" si="2"/>
        <v>5.4588082695082821E-2</v>
      </c>
      <c r="I18" s="37">
        <f t="shared" si="2"/>
        <v>5.4288103460180155E-2</v>
      </c>
      <c r="J18" s="37">
        <f t="shared" si="2"/>
        <v>5.3988124225277483E-2</v>
      </c>
      <c r="K18" s="37">
        <f t="shared" si="2"/>
        <v>5.3688144990374817E-2</v>
      </c>
      <c r="L18" s="37">
        <f t="shared" si="2"/>
        <v>5.3388165755472158E-2</v>
      </c>
    </row>
    <row r="19" spans="1:16" x14ac:dyDescent="0.25">
      <c r="B19" s="35"/>
      <c r="C19" s="37"/>
      <c r="D19" s="37"/>
      <c r="E19" s="37"/>
      <c r="F19" s="37"/>
      <c r="G19" s="37"/>
      <c r="H19" s="37"/>
      <c r="I19" s="37"/>
      <c r="J19" s="37"/>
      <c r="K19" s="37"/>
      <c r="L19" s="37"/>
    </row>
    <row r="20" spans="1:16" s="17" customFormat="1" ht="12.75" x14ac:dyDescent="0.25">
      <c r="A20" s="16"/>
      <c r="B20" s="16" t="s">
        <v>44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</row>
    <row r="22" spans="1:16" x14ac:dyDescent="0.25">
      <c r="B22" s="18"/>
      <c r="C22" s="18" t="s">
        <v>12</v>
      </c>
      <c r="D22" s="18" t="s">
        <v>13</v>
      </c>
      <c r="E22" s="18" t="s">
        <v>14</v>
      </c>
      <c r="F22" s="18" t="s">
        <v>15</v>
      </c>
      <c r="G22" s="18" t="s">
        <v>16</v>
      </c>
      <c r="H22" s="18" t="s">
        <v>17</v>
      </c>
      <c r="I22" s="18" t="s">
        <v>18</v>
      </c>
      <c r="J22" s="18" t="s">
        <v>19</v>
      </c>
      <c r="K22" s="18" t="s">
        <v>20</v>
      </c>
      <c r="L22" s="18" t="s">
        <v>21</v>
      </c>
    </row>
    <row r="23" spans="1:16" x14ac:dyDescent="0.25">
      <c r="B23" s="34"/>
      <c r="C23" s="20" t="s">
        <v>1</v>
      </c>
      <c r="D23" s="20" t="s">
        <v>1</v>
      </c>
      <c r="E23" s="20" t="s">
        <v>1</v>
      </c>
      <c r="F23" s="20" t="s">
        <v>1</v>
      </c>
      <c r="G23" s="20" t="s">
        <v>1</v>
      </c>
      <c r="H23" s="20" t="s">
        <v>22</v>
      </c>
      <c r="I23" s="20" t="s">
        <v>22</v>
      </c>
      <c r="J23" s="20" t="s">
        <v>22</v>
      </c>
      <c r="K23" s="20" t="s">
        <v>22</v>
      </c>
      <c r="L23" s="20" t="s">
        <v>22</v>
      </c>
    </row>
    <row r="24" spans="1:16" x14ac:dyDescent="0.25">
      <c r="B24" s="35" t="s">
        <v>27</v>
      </c>
      <c r="C24" s="22">
        <v>2.9600000000000001E-2</v>
      </c>
      <c r="D24" s="22">
        <v>2.9600000000000001E-2</v>
      </c>
      <c r="E24" s="22">
        <v>2.9600000000000001E-2</v>
      </c>
      <c r="F24" s="22">
        <v>2.9600000000000001E-2</v>
      </c>
      <c r="G24" s="22">
        <v>2.9600000000000001E-2</v>
      </c>
      <c r="H24" s="22">
        <v>2.5999999999999999E-2</v>
      </c>
      <c r="I24" s="22">
        <v>2.5999999999999999E-2</v>
      </c>
      <c r="J24" s="22">
        <v>2.5999999999999999E-2</v>
      </c>
      <c r="K24" s="22">
        <v>2.5999999999999999E-2</v>
      </c>
      <c r="L24" s="22">
        <v>2.5999999999999999E-2</v>
      </c>
      <c r="P24" s="36"/>
    </row>
    <row r="25" spans="1:16" x14ac:dyDescent="0.25">
      <c r="B25" s="35" t="s">
        <v>28</v>
      </c>
      <c r="C25" s="22">
        <v>6.5000000000000002E-2</v>
      </c>
      <c r="D25" s="22">
        <v>6.5000000000000002E-2</v>
      </c>
      <c r="E25" s="22">
        <v>6.5000000000000002E-2</v>
      </c>
      <c r="F25" s="22">
        <v>6.5000000000000002E-2</v>
      </c>
      <c r="G25" s="22">
        <v>6.5000000000000002E-2</v>
      </c>
      <c r="H25" s="22">
        <v>6.0999999999999999E-2</v>
      </c>
      <c r="I25" s="22">
        <v>6.0999999999999999E-2</v>
      </c>
      <c r="J25" s="22">
        <v>6.0999999999999999E-2</v>
      </c>
      <c r="K25" s="22">
        <v>6.0999999999999999E-2</v>
      </c>
      <c r="L25" s="22">
        <v>6.0999999999999999E-2</v>
      </c>
    </row>
    <row r="26" spans="1:16" x14ac:dyDescent="0.25">
      <c r="B26" s="35" t="s">
        <v>29</v>
      </c>
      <c r="C26" s="22">
        <v>0.7</v>
      </c>
      <c r="D26" s="22">
        <v>0.7</v>
      </c>
      <c r="E26" s="22">
        <v>0.7</v>
      </c>
      <c r="F26" s="22">
        <v>0.7</v>
      </c>
      <c r="G26" s="22">
        <v>0.7</v>
      </c>
      <c r="H26" s="22">
        <v>0.6</v>
      </c>
      <c r="I26" s="22">
        <v>0.6</v>
      </c>
      <c r="J26" s="22">
        <v>0.6</v>
      </c>
      <c r="K26" s="22">
        <v>0.6</v>
      </c>
      <c r="L26" s="22">
        <v>0.6</v>
      </c>
    </row>
    <row r="27" spans="1:16" x14ac:dyDescent="0.25">
      <c r="B27" s="35" t="s">
        <v>24</v>
      </c>
      <c r="C27" s="36">
        <f>ROUND(C24+C25*C26,3)</f>
        <v>7.4999999999999997E-2</v>
      </c>
      <c r="D27" s="36">
        <f t="shared" ref="D27" si="3">ROUND(D24+D25*D26,3)</f>
        <v>7.4999999999999997E-2</v>
      </c>
      <c r="E27" s="36">
        <f t="shared" ref="E27" si="4">ROUND(E24+E25*E26,3)</f>
        <v>7.4999999999999997E-2</v>
      </c>
      <c r="F27" s="36">
        <f t="shared" ref="F27" si="5">ROUND(F24+F25*F26,3)</f>
        <v>7.4999999999999997E-2</v>
      </c>
      <c r="G27" s="36">
        <f t="shared" ref="G27" si="6">ROUND(G24+G25*G26,3)</f>
        <v>7.4999999999999997E-2</v>
      </c>
      <c r="H27" s="36">
        <f t="shared" ref="H27" si="7">H24+H25*H26</f>
        <v>6.2600000000000003E-2</v>
      </c>
      <c r="I27" s="36">
        <f t="shared" ref="I27" si="8">I24+I25*I26</f>
        <v>6.2600000000000003E-2</v>
      </c>
      <c r="J27" s="36">
        <f t="shared" ref="J27" si="9">J24+J25*J26</f>
        <v>6.2600000000000003E-2</v>
      </c>
      <c r="K27" s="36">
        <f t="shared" ref="K27" si="10">K24+K25*K26</f>
        <v>6.2600000000000003E-2</v>
      </c>
      <c r="L27" s="36">
        <f t="shared" ref="L27" si="11">L24+L25*L26</f>
        <v>6.2600000000000003E-2</v>
      </c>
    </row>
    <row r="28" spans="1:16" x14ac:dyDescent="0.25">
      <c r="B28" s="35"/>
      <c r="C28" s="37"/>
      <c r="D28" s="37"/>
      <c r="E28" s="37"/>
      <c r="F28" s="37"/>
      <c r="G28" s="37"/>
      <c r="H28" s="37"/>
      <c r="I28" s="37"/>
      <c r="J28" s="37"/>
      <c r="K28" s="37"/>
      <c r="L28" s="37"/>
    </row>
    <row r="29" spans="1:16" s="17" customFormat="1" ht="12.75" x14ac:dyDescent="0.25">
      <c r="A29" s="16"/>
      <c r="B29" s="16" t="s">
        <v>11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s="17" customFormat="1" ht="12.75" x14ac:dyDescent="0.25"/>
    <row r="31" spans="1:16" s="40" customFormat="1" x14ac:dyDescent="0.25">
      <c r="A31" s="1"/>
      <c r="B31" s="18"/>
      <c r="C31" s="18" t="s">
        <v>12</v>
      </c>
      <c r="D31" s="18" t="s">
        <v>13</v>
      </c>
      <c r="E31" s="18" t="s">
        <v>14</v>
      </c>
      <c r="F31" s="18" t="s">
        <v>15</v>
      </c>
      <c r="G31" s="18" t="s">
        <v>16</v>
      </c>
      <c r="H31" s="18" t="s">
        <v>17</v>
      </c>
      <c r="I31" s="18" t="s">
        <v>18</v>
      </c>
      <c r="J31" s="18" t="s">
        <v>19</v>
      </c>
      <c r="K31" s="18" t="s">
        <v>20</v>
      </c>
      <c r="L31" s="18" t="s">
        <v>21</v>
      </c>
      <c r="M31" s="1"/>
      <c r="N31" s="1"/>
      <c r="O31" s="1"/>
      <c r="P31" s="1"/>
    </row>
    <row r="32" spans="1:16" s="40" customFormat="1" x14ac:dyDescent="0.25">
      <c r="A32" s="1"/>
      <c r="B32" s="19"/>
      <c r="C32" s="20" t="s">
        <v>1</v>
      </c>
      <c r="D32" s="20" t="s">
        <v>1</v>
      </c>
      <c r="E32" s="20" t="s">
        <v>1</v>
      </c>
      <c r="F32" s="20" t="s">
        <v>1</v>
      </c>
      <c r="G32" s="20" t="s">
        <v>22</v>
      </c>
      <c r="H32" s="20" t="s">
        <v>22</v>
      </c>
      <c r="I32" s="20" t="s">
        <v>22</v>
      </c>
      <c r="J32" s="20" t="s">
        <v>22</v>
      </c>
      <c r="K32" s="20" t="s">
        <v>22</v>
      </c>
      <c r="L32" s="20" t="s">
        <v>22</v>
      </c>
      <c r="M32" s="1"/>
      <c r="N32" s="1"/>
      <c r="O32" s="1"/>
      <c r="P32" s="1"/>
    </row>
    <row r="33" spans="2:12" x14ac:dyDescent="0.25">
      <c r="B33" s="21" t="s">
        <v>0</v>
      </c>
      <c r="C33" s="22">
        <v>5.0132116387477499E-2</v>
      </c>
      <c r="D33" s="22">
        <v>5.5294949221866577E-2</v>
      </c>
      <c r="E33" s="22">
        <v>5.1115126341493775E-2</v>
      </c>
      <c r="F33" s="22">
        <v>4.5132462472433035E-2</v>
      </c>
      <c r="G33" s="22">
        <f>F33</f>
        <v>4.5132462472433035E-2</v>
      </c>
      <c r="H33" s="22">
        <f t="shared" ref="H33:L33" si="12">G33</f>
        <v>4.5132462472433035E-2</v>
      </c>
      <c r="I33" s="22">
        <f t="shared" si="12"/>
        <v>4.5132462472433035E-2</v>
      </c>
      <c r="J33" s="22">
        <f t="shared" si="12"/>
        <v>4.5132462472433035E-2</v>
      </c>
      <c r="K33" s="22">
        <f t="shared" si="12"/>
        <v>4.5132462472433035E-2</v>
      </c>
      <c r="L33" s="22">
        <f t="shared" si="12"/>
        <v>4.5132462472433035E-2</v>
      </c>
    </row>
    <row r="34" spans="2:12" x14ac:dyDescent="0.25"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2" x14ac:dyDescent="0.25">
      <c r="B35" s="21" t="s">
        <v>2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</row>
    <row r="36" spans="2:12" x14ac:dyDescent="0.25">
      <c r="B36" s="21"/>
      <c r="C36" s="23"/>
      <c r="D36" s="23"/>
      <c r="E36" s="23"/>
      <c r="F36" s="23"/>
      <c r="G36" s="23"/>
      <c r="H36" s="23"/>
      <c r="I36" s="23"/>
      <c r="J36" s="23"/>
      <c r="K36" s="23"/>
      <c r="L36" s="23"/>
    </row>
    <row r="37" spans="2:12" x14ac:dyDescent="0.25">
      <c r="B37" s="24" t="s">
        <v>32</v>
      </c>
      <c r="C37" s="25">
        <v>1</v>
      </c>
      <c r="D37" s="25">
        <v>0.1</v>
      </c>
      <c r="E37" s="25">
        <v>0.1</v>
      </c>
      <c r="F37" s="25">
        <v>0.1</v>
      </c>
      <c r="G37" s="25">
        <v>0.1</v>
      </c>
      <c r="H37" s="25">
        <v>0.1</v>
      </c>
      <c r="I37" s="25">
        <v>0.1</v>
      </c>
      <c r="J37" s="25">
        <v>0.1</v>
      </c>
      <c r="K37" s="25">
        <v>0.1</v>
      </c>
      <c r="L37" s="25">
        <v>0.1</v>
      </c>
    </row>
    <row r="38" spans="2:12" x14ac:dyDescent="0.25">
      <c r="B38" s="24" t="s">
        <v>33</v>
      </c>
      <c r="C38" s="26"/>
      <c r="D38" s="25">
        <v>0.9</v>
      </c>
      <c r="E38" s="25">
        <v>0.1</v>
      </c>
      <c r="F38" s="25">
        <v>0.1</v>
      </c>
      <c r="G38" s="25">
        <v>0.1</v>
      </c>
      <c r="H38" s="25">
        <v>0.1</v>
      </c>
      <c r="I38" s="25">
        <v>0.1</v>
      </c>
      <c r="J38" s="25">
        <v>0.1</v>
      </c>
      <c r="K38" s="25">
        <v>0.1</v>
      </c>
      <c r="L38" s="25">
        <v>0.1</v>
      </c>
    </row>
    <row r="39" spans="2:12" x14ac:dyDescent="0.25">
      <c r="B39" s="24" t="s">
        <v>34</v>
      </c>
      <c r="C39" s="26"/>
      <c r="D39" s="26"/>
      <c r="E39" s="25">
        <v>0.8</v>
      </c>
      <c r="F39" s="25">
        <v>0.1</v>
      </c>
      <c r="G39" s="25">
        <v>0.1</v>
      </c>
      <c r="H39" s="25">
        <v>0.1</v>
      </c>
      <c r="I39" s="25">
        <v>0.1</v>
      </c>
      <c r="J39" s="25">
        <v>0.1</v>
      </c>
      <c r="K39" s="25">
        <v>0.1</v>
      </c>
      <c r="L39" s="25">
        <v>0.1</v>
      </c>
    </row>
    <row r="40" spans="2:12" x14ac:dyDescent="0.25">
      <c r="B40" s="24" t="s">
        <v>35</v>
      </c>
      <c r="C40" s="26"/>
      <c r="D40" s="26"/>
      <c r="E40" s="26"/>
      <c r="F40" s="25">
        <v>0.7</v>
      </c>
      <c r="G40" s="25">
        <v>0.1</v>
      </c>
      <c r="H40" s="25">
        <v>0.1</v>
      </c>
      <c r="I40" s="25">
        <v>0.1</v>
      </c>
      <c r="J40" s="25">
        <v>0.1</v>
      </c>
      <c r="K40" s="25">
        <v>0.1</v>
      </c>
      <c r="L40" s="25">
        <v>0.1</v>
      </c>
    </row>
    <row r="41" spans="2:12" x14ac:dyDescent="0.25">
      <c r="B41" s="24" t="s">
        <v>36</v>
      </c>
      <c r="C41" s="26"/>
      <c r="D41" s="26"/>
      <c r="E41" s="26"/>
      <c r="F41" s="26"/>
      <c r="G41" s="25">
        <v>0.6</v>
      </c>
      <c r="H41" s="25">
        <v>0.1</v>
      </c>
      <c r="I41" s="25">
        <v>0.1</v>
      </c>
      <c r="J41" s="25">
        <v>0.1</v>
      </c>
      <c r="K41" s="25">
        <v>0.1</v>
      </c>
      <c r="L41" s="25">
        <v>0.1</v>
      </c>
    </row>
    <row r="42" spans="2:12" x14ac:dyDescent="0.25">
      <c r="B42" s="24" t="s">
        <v>37</v>
      </c>
      <c r="C42" s="26"/>
      <c r="D42" s="26"/>
      <c r="E42" s="26"/>
      <c r="F42" s="26"/>
      <c r="G42" s="26"/>
      <c r="H42" s="25">
        <v>0.5</v>
      </c>
      <c r="I42" s="25">
        <v>0.1</v>
      </c>
      <c r="J42" s="25">
        <v>0.1</v>
      </c>
      <c r="K42" s="25">
        <v>0.1</v>
      </c>
      <c r="L42" s="25">
        <v>0.1</v>
      </c>
    </row>
    <row r="43" spans="2:12" x14ac:dyDescent="0.25">
      <c r="B43" s="24" t="s">
        <v>38</v>
      </c>
      <c r="C43" s="26"/>
      <c r="D43" s="26"/>
      <c r="E43" s="26"/>
      <c r="F43" s="26"/>
      <c r="G43" s="26"/>
      <c r="H43" s="26"/>
      <c r="I43" s="25">
        <v>0.4</v>
      </c>
      <c r="J43" s="25">
        <v>0.1</v>
      </c>
      <c r="K43" s="25">
        <v>0.1</v>
      </c>
      <c r="L43" s="25">
        <v>0.1</v>
      </c>
    </row>
    <row r="44" spans="2:12" x14ac:dyDescent="0.25">
      <c r="B44" s="24" t="s">
        <v>39</v>
      </c>
      <c r="C44" s="26"/>
      <c r="D44" s="26"/>
      <c r="E44" s="26"/>
      <c r="F44" s="26"/>
      <c r="G44" s="26"/>
      <c r="H44" s="26"/>
      <c r="I44" s="26"/>
      <c r="J44" s="25">
        <v>0.3</v>
      </c>
      <c r="K44" s="25">
        <v>0.1</v>
      </c>
      <c r="L44" s="25">
        <v>0.1</v>
      </c>
    </row>
    <row r="45" spans="2:12" x14ac:dyDescent="0.25">
      <c r="B45" s="24" t="s">
        <v>40</v>
      </c>
      <c r="C45" s="26"/>
      <c r="D45" s="26"/>
      <c r="E45" s="26"/>
      <c r="F45" s="26"/>
      <c r="G45" s="26"/>
      <c r="H45" s="26"/>
      <c r="I45" s="26"/>
      <c r="J45" s="26"/>
      <c r="K45" s="25">
        <v>0.2</v>
      </c>
      <c r="L45" s="25">
        <v>0.1</v>
      </c>
    </row>
    <row r="46" spans="2:12" x14ac:dyDescent="0.25">
      <c r="B46" s="27" t="s">
        <v>41</v>
      </c>
      <c r="C46" s="28"/>
      <c r="D46" s="28"/>
      <c r="E46" s="28"/>
      <c r="F46" s="28"/>
      <c r="G46" s="28"/>
      <c r="H46" s="28"/>
      <c r="I46" s="28"/>
      <c r="J46" s="28"/>
      <c r="K46" s="28"/>
      <c r="L46" s="29">
        <v>0.1</v>
      </c>
    </row>
    <row r="47" spans="2:12" x14ac:dyDescent="0.25">
      <c r="B47" s="23" t="s">
        <v>3</v>
      </c>
      <c r="C47" s="26">
        <f>SUM(C37:C46)</f>
        <v>1</v>
      </c>
      <c r="D47" s="26">
        <f t="shared" ref="D47:L47" si="13">SUM(D37:D46)</f>
        <v>1</v>
      </c>
      <c r="E47" s="26">
        <f t="shared" si="13"/>
        <v>1</v>
      </c>
      <c r="F47" s="26">
        <f t="shared" si="13"/>
        <v>1</v>
      </c>
      <c r="G47" s="26">
        <f t="shared" si="13"/>
        <v>1</v>
      </c>
      <c r="H47" s="26">
        <f t="shared" si="13"/>
        <v>1</v>
      </c>
      <c r="I47" s="26">
        <f t="shared" si="13"/>
        <v>1</v>
      </c>
      <c r="J47" s="26">
        <f t="shared" si="13"/>
        <v>1</v>
      </c>
      <c r="K47" s="26">
        <f t="shared" si="13"/>
        <v>1</v>
      </c>
      <c r="L47" s="26">
        <f t="shared" si="13"/>
        <v>0.99999999999999989</v>
      </c>
    </row>
    <row r="48" spans="2:12" x14ac:dyDescent="0.25">
      <c r="B48" s="23"/>
      <c r="C48" s="26"/>
      <c r="D48" s="26"/>
      <c r="E48" s="30"/>
      <c r="F48" s="23"/>
      <c r="G48" s="23"/>
      <c r="H48" s="23"/>
      <c r="I48" s="23"/>
      <c r="J48" s="23"/>
      <c r="K48" s="23"/>
      <c r="L48" s="23"/>
    </row>
    <row r="49" spans="1:16" x14ac:dyDescent="0.25">
      <c r="B49" s="21" t="s">
        <v>42</v>
      </c>
      <c r="C49" s="26"/>
      <c r="D49" s="26"/>
      <c r="E49" s="30"/>
      <c r="F49" s="23"/>
      <c r="G49" s="23"/>
      <c r="H49" s="23"/>
      <c r="I49" s="23"/>
      <c r="J49" s="23"/>
      <c r="K49" s="23"/>
      <c r="L49" s="23"/>
    </row>
    <row r="50" spans="1:16" x14ac:dyDescent="0.25">
      <c r="B50" s="21"/>
      <c r="C50" s="26"/>
      <c r="D50" s="26"/>
      <c r="E50" s="30"/>
      <c r="F50" s="23"/>
      <c r="G50" s="23"/>
      <c r="H50" s="23"/>
      <c r="I50" s="23"/>
      <c r="J50" s="23"/>
      <c r="K50" s="23"/>
      <c r="L50" s="23"/>
    </row>
    <row r="51" spans="1:16" x14ac:dyDescent="0.25">
      <c r="B51" s="24" t="s">
        <v>32</v>
      </c>
      <c r="C51" s="31">
        <f>C33</f>
        <v>5.0132116387477499E-2</v>
      </c>
      <c r="D51" s="31">
        <f t="shared" ref="D51:L51" si="14">D33</f>
        <v>5.5294949221866577E-2</v>
      </c>
      <c r="E51" s="31">
        <f t="shared" si="14"/>
        <v>5.1115126341493775E-2</v>
      </c>
      <c r="F51" s="31">
        <f t="shared" si="14"/>
        <v>4.5132462472433035E-2</v>
      </c>
      <c r="G51" s="31">
        <f t="shared" si="14"/>
        <v>4.5132462472433035E-2</v>
      </c>
      <c r="H51" s="31">
        <f t="shared" si="14"/>
        <v>4.5132462472433035E-2</v>
      </c>
      <c r="I51" s="31">
        <f t="shared" si="14"/>
        <v>4.5132462472433035E-2</v>
      </c>
      <c r="J51" s="31">
        <f t="shared" si="14"/>
        <v>4.5132462472433035E-2</v>
      </c>
      <c r="K51" s="31">
        <f t="shared" si="14"/>
        <v>4.5132462472433035E-2</v>
      </c>
      <c r="L51" s="31">
        <f t="shared" si="14"/>
        <v>4.5132462472433035E-2</v>
      </c>
    </row>
    <row r="52" spans="1:16" x14ac:dyDescent="0.25">
      <c r="B52" s="24" t="s">
        <v>33</v>
      </c>
      <c r="C52" s="31"/>
      <c r="D52" s="31">
        <f>C33</f>
        <v>5.0132116387477499E-2</v>
      </c>
      <c r="E52" s="31">
        <f t="shared" ref="E52:L52" si="15">D33</f>
        <v>5.5294949221866577E-2</v>
      </c>
      <c r="F52" s="31">
        <f t="shared" si="15"/>
        <v>5.1115126341493775E-2</v>
      </c>
      <c r="G52" s="31">
        <f t="shared" si="15"/>
        <v>4.5132462472433035E-2</v>
      </c>
      <c r="H52" s="31">
        <f t="shared" si="15"/>
        <v>4.5132462472433035E-2</v>
      </c>
      <c r="I52" s="31">
        <f t="shared" si="15"/>
        <v>4.5132462472433035E-2</v>
      </c>
      <c r="J52" s="31">
        <f t="shared" si="15"/>
        <v>4.5132462472433035E-2</v>
      </c>
      <c r="K52" s="31">
        <f t="shared" si="15"/>
        <v>4.5132462472433035E-2</v>
      </c>
      <c r="L52" s="31">
        <f t="shared" si="15"/>
        <v>4.5132462472433035E-2</v>
      </c>
    </row>
    <row r="53" spans="1:16" x14ac:dyDescent="0.25">
      <c r="B53" s="24" t="s">
        <v>34</v>
      </c>
      <c r="C53" s="31"/>
      <c r="D53" s="31"/>
      <c r="E53" s="31">
        <f>C33</f>
        <v>5.0132116387477499E-2</v>
      </c>
      <c r="F53" s="31">
        <f t="shared" ref="F53:L53" si="16">D33</f>
        <v>5.5294949221866577E-2</v>
      </c>
      <c r="G53" s="31">
        <f t="shared" si="16"/>
        <v>5.1115126341493775E-2</v>
      </c>
      <c r="H53" s="31">
        <f t="shared" si="16"/>
        <v>4.5132462472433035E-2</v>
      </c>
      <c r="I53" s="31">
        <f t="shared" si="16"/>
        <v>4.5132462472433035E-2</v>
      </c>
      <c r="J53" s="31">
        <f t="shared" si="16"/>
        <v>4.5132462472433035E-2</v>
      </c>
      <c r="K53" s="31">
        <f t="shared" si="16"/>
        <v>4.5132462472433035E-2</v>
      </c>
      <c r="L53" s="31">
        <f t="shared" si="16"/>
        <v>4.5132462472433035E-2</v>
      </c>
    </row>
    <row r="54" spans="1:16" x14ac:dyDescent="0.25">
      <c r="B54" s="24" t="s">
        <v>35</v>
      </c>
      <c r="C54" s="31"/>
      <c r="D54" s="31"/>
      <c r="E54" s="31"/>
      <c r="F54" s="31">
        <f>C33</f>
        <v>5.0132116387477499E-2</v>
      </c>
      <c r="G54" s="31">
        <f t="shared" ref="G54:L54" si="17">D33</f>
        <v>5.5294949221866577E-2</v>
      </c>
      <c r="H54" s="31">
        <f t="shared" si="17"/>
        <v>5.1115126341493775E-2</v>
      </c>
      <c r="I54" s="31">
        <f t="shared" si="17"/>
        <v>4.5132462472433035E-2</v>
      </c>
      <c r="J54" s="31">
        <f t="shared" si="17"/>
        <v>4.5132462472433035E-2</v>
      </c>
      <c r="K54" s="31">
        <f t="shared" si="17"/>
        <v>4.5132462472433035E-2</v>
      </c>
      <c r="L54" s="31">
        <f t="shared" si="17"/>
        <v>4.5132462472433035E-2</v>
      </c>
    </row>
    <row r="55" spans="1:16" x14ac:dyDescent="0.25">
      <c r="B55" s="24" t="s">
        <v>36</v>
      </c>
      <c r="C55" s="31"/>
      <c r="D55" s="31"/>
      <c r="E55" s="31"/>
      <c r="F55" s="31"/>
      <c r="G55" s="31">
        <f>C33</f>
        <v>5.0132116387477499E-2</v>
      </c>
      <c r="H55" s="31">
        <f t="shared" ref="H55:L55" si="18">D33</f>
        <v>5.5294949221866577E-2</v>
      </c>
      <c r="I55" s="31">
        <f t="shared" si="18"/>
        <v>5.1115126341493775E-2</v>
      </c>
      <c r="J55" s="31">
        <f t="shared" si="18"/>
        <v>4.5132462472433035E-2</v>
      </c>
      <c r="K55" s="31">
        <f t="shared" si="18"/>
        <v>4.5132462472433035E-2</v>
      </c>
      <c r="L55" s="31">
        <f t="shared" si="18"/>
        <v>4.5132462472433035E-2</v>
      </c>
    </row>
    <row r="56" spans="1:16" x14ac:dyDescent="0.25">
      <c r="B56" s="24" t="s">
        <v>37</v>
      </c>
      <c r="C56" s="31"/>
      <c r="D56" s="31"/>
      <c r="E56" s="31"/>
      <c r="F56" s="31"/>
      <c r="G56" s="31"/>
      <c r="H56" s="31">
        <f>C33</f>
        <v>5.0132116387477499E-2</v>
      </c>
      <c r="I56" s="31">
        <f t="shared" ref="I56:L56" si="19">D33</f>
        <v>5.5294949221866577E-2</v>
      </c>
      <c r="J56" s="31">
        <f t="shared" si="19"/>
        <v>5.1115126341493775E-2</v>
      </c>
      <c r="K56" s="31">
        <f t="shared" si="19"/>
        <v>4.5132462472433035E-2</v>
      </c>
      <c r="L56" s="31">
        <f t="shared" si="19"/>
        <v>4.5132462472433035E-2</v>
      </c>
    </row>
    <row r="57" spans="1:16" x14ac:dyDescent="0.25">
      <c r="B57" s="24" t="s">
        <v>38</v>
      </c>
      <c r="C57" s="31"/>
      <c r="D57" s="31"/>
      <c r="E57" s="31"/>
      <c r="F57" s="31"/>
      <c r="G57" s="31"/>
      <c r="H57" s="31"/>
      <c r="I57" s="31">
        <f>C33</f>
        <v>5.0132116387477499E-2</v>
      </c>
      <c r="J57" s="31">
        <f t="shared" ref="J57:L57" si="20">D33</f>
        <v>5.5294949221866577E-2</v>
      </c>
      <c r="K57" s="31">
        <f t="shared" si="20"/>
        <v>5.1115126341493775E-2</v>
      </c>
      <c r="L57" s="31">
        <f t="shared" si="20"/>
        <v>4.5132462472433035E-2</v>
      </c>
    </row>
    <row r="58" spans="1:16" x14ac:dyDescent="0.25">
      <c r="B58" s="24" t="s">
        <v>39</v>
      </c>
      <c r="C58" s="31"/>
      <c r="D58" s="31"/>
      <c r="E58" s="31"/>
      <c r="F58" s="31"/>
      <c r="G58" s="31"/>
      <c r="H58" s="31"/>
      <c r="I58" s="31"/>
      <c r="J58" s="31">
        <f>C33</f>
        <v>5.0132116387477499E-2</v>
      </c>
      <c r="K58" s="31">
        <f t="shared" ref="K58:L58" si="21">D33</f>
        <v>5.5294949221866577E-2</v>
      </c>
      <c r="L58" s="31">
        <f t="shared" si="21"/>
        <v>5.1115126341493775E-2</v>
      </c>
    </row>
    <row r="59" spans="1:16" x14ac:dyDescent="0.25">
      <c r="B59" s="24" t="s">
        <v>40</v>
      </c>
      <c r="C59" s="31"/>
      <c r="D59" s="31"/>
      <c r="E59" s="31"/>
      <c r="F59" s="31"/>
      <c r="G59" s="31"/>
      <c r="H59" s="31"/>
      <c r="I59" s="31"/>
      <c r="J59" s="31"/>
      <c r="K59" s="31">
        <f>C33</f>
        <v>5.0132116387477499E-2</v>
      </c>
      <c r="L59" s="31">
        <f>D33</f>
        <v>5.5294949221866577E-2</v>
      </c>
    </row>
    <row r="60" spans="1:16" x14ac:dyDescent="0.25">
      <c r="B60" s="27" t="s">
        <v>41</v>
      </c>
      <c r="C60" s="32"/>
      <c r="D60" s="32"/>
      <c r="E60" s="32"/>
      <c r="F60" s="32"/>
      <c r="G60" s="32"/>
      <c r="H60" s="32"/>
      <c r="I60" s="32"/>
      <c r="J60" s="32"/>
      <c r="K60" s="32"/>
      <c r="L60" s="32">
        <f>C33</f>
        <v>5.0132116387477499E-2</v>
      </c>
    </row>
    <row r="61" spans="1:16" s="40" customFormat="1" x14ac:dyDescent="0.25">
      <c r="A61" s="1"/>
      <c r="B61" s="19" t="s">
        <v>23</v>
      </c>
      <c r="C61" s="33">
        <f t="shared" ref="C61:L61" si="22">SUMPRODUCT(C51:C60,C37:C46)/SUM(C37:C46)</f>
        <v>5.0132116387477499E-2</v>
      </c>
      <c r="D61" s="33">
        <f t="shared" si="22"/>
        <v>5.0648399670916409E-2</v>
      </c>
      <c r="E61" s="33">
        <f t="shared" si="22"/>
        <v>5.0746700666318034E-2</v>
      </c>
      <c r="F61" s="33">
        <f t="shared" si="22"/>
        <v>5.0246735274813589E-2</v>
      </c>
      <c r="G61" s="33">
        <f t="shared" si="22"/>
        <v>4.9746769883309144E-2</v>
      </c>
      <c r="H61" s="33">
        <f t="shared" si="22"/>
        <v>4.9246804491804692E-2</v>
      </c>
      <c r="I61" s="33">
        <f t="shared" si="22"/>
        <v>4.8746839100300254E-2</v>
      </c>
      <c r="J61" s="33">
        <f t="shared" si="22"/>
        <v>4.8246873708795802E-2</v>
      </c>
      <c r="K61" s="33">
        <f t="shared" si="22"/>
        <v>4.7746908317291357E-2</v>
      </c>
      <c r="L61" s="33">
        <f t="shared" si="22"/>
        <v>4.7246942925786919E-2</v>
      </c>
      <c r="M61" s="1"/>
      <c r="N61" s="1"/>
      <c r="O61" s="1"/>
      <c r="P61" s="1"/>
    </row>
    <row r="62" spans="1:16" x14ac:dyDescent="0.2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</sheetData>
  <dataValidations disablePrompts="1" count="1">
    <dataValidation allowBlank="1" showInputMessage="1" showErrorMessage="1" sqref="J6:M8 G6:I7 C9:E9"/>
  </dataValidations>
  <pageMargins left="0.7" right="0.7" top="0.75" bottom="0.75" header="0.3" footer="0.3"/>
  <pageSetup paperSize="9" scale="48" orientation="portrait" r:id="rId1"/>
  <rowBreaks count="1" manualBreakCount="1">
    <brk id="2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72CF69EB15E147BA3769A3537F3E8C" ma:contentTypeVersion="6" ma:contentTypeDescription="Create a new document." ma:contentTypeScope="" ma:versionID="f88b757df27e13299a9d592fdb907366">
  <xsd:schema xmlns:xsd="http://www.w3.org/2001/XMLSchema" xmlns:xs="http://www.w3.org/2001/XMLSchema" xmlns:p="http://schemas.microsoft.com/office/2006/metadata/properties" xmlns:ns2="65930c9a-4307-4bf5-9068-61a0eebb0c4e" xmlns:ns3="http://schemas.microsoft.com/sharepoint/v3/fields" targetNamespace="http://schemas.microsoft.com/office/2006/metadata/properties" ma:root="true" ma:fieldsID="4e18a3f193d1ae7930018ea8f15fc6c7" ns2:_="" ns3:_="">
    <xsd:import namespace="65930c9a-4307-4bf5-9068-61a0eebb0c4e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Internal_x0020__x002f__x0020_Public" minOccurs="0"/>
                <xsd:element ref="ns2:Stage" minOccurs="0"/>
                <xsd:element ref="ns2:Document_x0020_Section" minOccurs="0"/>
                <xsd:element ref="ns2:Responsibility" minOccurs="0"/>
                <xsd:element ref="ns3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930c9a-4307-4bf5-9068-61a0eebb0c4e" elementFormDefault="qualified">
    <xsd:import namespace="http://schemas.microsoft.com/office/2006/documentManagement/types"/>
    <xsd:import namespace="http://schemas.microsoft.com/office/infopath/2007/PartnerControls"/>
    <xsd:element name="Internal_x0020__x002f__x0020_Public" ma:index="8" nillable="true" ma:displayName="Internal / Public" ma:format="Dropdown" ma:internalName="Internal_x0020__x002f__x0020_Public">
      <xsd:simpleType>
        <xsd:restriction base="dms:Choice">
          <xsd:enumeration value="Internal"/>
          <xsd:enumeration value="Public"/>
        </xsd:restriction>
      </xsd:simpleType>
    </xsd:element>
    <xsd:element name="Stage" ma:index="9" nillable="true" ma:displayName="Document Type" ma:format="Dropdown" ma:internalName="Stage">
      <xsd:simpleType>
        <xsd:restriction base="dms:Choice">
          <xsd:enumeration value="Forecast"/>
          <xsd:enumeration value="Historical"/>
          <xsd:enumeration value="Regulatory documents"/>
          <xsd:enumeration value="Submitted justification documents"/>
          <xsd:enumeration value="Management"/>
          <xsd:enumeration value="Template"/>
          <xsd:enumeration value="Internal Comms"/>
          <xsd:enumeration value="Governance"/>
          <xsd:enumeration value="Decision Support"/>
          <xsd:enumeration value="Customer Communications"/>
          <xsd:enumeration value="AER communications"/>
          <xsd:enumeration value="Government Relations"/>
          <xsd:enumeration value="Preliminary Proposal"/>
        </xsd:restriction>
      </xsd:simpleType>
    </xsd:element>
    <xsd:element name="Document_x0020_Section" ma:index="10" nillable="true" ma:displayName="Audience" ma:format="Dropdown" ma:internalName="Document_x0020_Section">
      <xsd:simpleType>
        <xsd:restriction base="dms:Choice">
          <xsd:enumeration value="Project internal"/>
          <xsd:enumeration value="GM Governance Group"/>
          <xsd:enumeration value="RSSC"/>
          <xsd:enumeration value="DNSP Boards"/>
          <xsd:enumeration value="Board Regulatory Committee"/>
          <xsd:enumeration value="EQL Board"/>
          <xsd:enumeration value="Public"/>
        </xsd:restriction>
      </xsd:simpleType>
    </xsd:element>
    <xsd:element name="Responsibility" ma:index="11" nillable="true" ma:displayName="Responsibility" ma:format="Dropdown" ma:indexed="true" ma:internalName="Responsibility">
      <xsd:simpleType>
        <xsd:restriction base="dms:Choice">
          <xsd:enumeration value="Central"/>
          <xsd:enumeration value="Regulatory"/>
          <xsd:enumeration value="Customer"/>
          <xsd:enumeration value="Investment"/>
          <xsd:enumeration value="Financ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12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_x0020_Section xmlns="65930c9a-4307-4bf5-9068-61a0eebb0c4e">Project internal</Document_x0020_Section>
    <Internal_x0020__x002f__x0020_Public xmlns="65930c9a-4307-4bf5-9068-61a0eebb0c4e">Internal</Internal_x0020__x002f__x0020_Public>
    <Stage xmlns="65930c9a-4307-4bf5-9068-61a0eebb0c4e">Forecast</Stage>
    <Responsibility xmlns="65930c9a-4307-4bf5-9068-61a0eebb0c4e">Regulatory</Responsibility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F07CF19C-206B-42E1-87E3-A4015FD193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5F0F44-3531-4F34-9194-5976B7289C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930c9a-4307-4bf5-9068-61a0eebb0c4e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0AF1BC-69B2-44DF-936D-104162AA2752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schemas.microsoft.com/sharepoint/v3/fields"/>
    <ds:schemaRef ds:uri="65930c9a-4307-4bf5-9068-61a0eebb0c4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Cover</vt:lpstr>
      <vt:lpstr>Rate of return</vt:lpstr>
      <vt:lpstr>Cover!Print_Area</vt:lpstr>
    </vt:vector>
  </TitlesOfParts>
  <Company>SPARQ Solutions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GM106</dc:creator>
  <cp:lastModifiedBy>GM106</cp:lastModifiedBy>
  <cp:lastPrinted>2019-01-29T04:18:47Z</cp:lastPrinted>
  <dcterms:created xsi:type="dcterms:W3CDTF">2018-11-12T01:38:23Z</dcterms:created>
  <dcterms:modified xsi:type="dcterms:W3CDTF">2019-01-29T04:18:53Z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0x0101006672CF69EB15E147BA3769A3537F3E8C</vt:lpwstr>
  </property>
</Properties>
</file>