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/>
  <mc:AlternateContent xmlns:mc="http://schemas.openxmlformats.org/markup-compatibility/2006">
    <mc:Choice Requires="x15">
      <x15ac:absPath xmlns:x15ac="http://schemas.microsoft.com/office/spreadsheetml/2010/11/ac" url="G:\Corporate Development\R&amp;P\Pricing\2021-22 Pricing\02_Pricing Submission\03_Models\1 April 2021\"/>
    </mc:Choice>
  </mc:AlternateContent>
  <xr:revisionPtr revIDLastSave="0" documentId="13_ncr:1_{FE59CDBC-7A8D-4EBE-AB68-77B8799BC538}" xr6:coauthVersionLast="34" xr6:coauthVersionMax="34" xr10:uidLastSave="{00000000-0000-0000-0000-000000000000}"/>
  <bookViews>
    <workbookView xWindow="0" yWindow="0" windowWidth="24000" windowHeight="13730" activeTab="1" xr2:uid="{3FBE6FD1-EE3C-4861-892B-224BD2037E49}"/>
  </bookViews>
  <sheets>
    <sheet name="Final Decision" sheetId="2" r:id="rId1"/>
    <sheet name="Proposed Charges" sheetId="1" r:id="rId2"/>
  </sheets>
  <externalReferences>
    <externalReference r:id="rId3"/>
  </externalReference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D233" i="1"/>
  <c r="E233" i="1"/>
  <c r="F233" i="1" s="1"/>
  <c r="G233" i="1" s="1"/>
  <c r="H233" i="1" s="1"/>
  <c r="I233" i="1" s="1"/>
  <c r="D234" i="1"/>
  <c r="E234" i="1" s="1"/>
  <c r="F234" i="1" s="1"/>
  <c r="G234" i="1" s="1"/>
  <c r="H234" i="1" s="1"/>
  <c r="I234" i="1" s="1"/>
  <c r="D235" i="1"/>
  <c r="E235" i="1" s="1"/>
  <c r="F235" i="1" s="1"/>
  <c r="G235" i="1" s="1"/>
  <c r="H235" i="1" s="1"/>
  <c r="I235" i="1" s="1"/>
  <c r="D236" i="1"/>
  <c r="E236" i="1"/>
  <c r="F236" i="1" s="1"/>
  <c r="G236" i="1" s="1"/>
  <c r="H236" i="1" s="1"/>
  <c r="I236" i="1" s="1"/>
  <c r="D237" i="1"/>
  <c r="E237" i="1"/>
  <c r="F237" i="1" s="1"/>
  <c r="G237" i="1" s="1"/>
  <c r="H237" i="1" s="1"/>
  <c r="I237" i="1" s="1"/>
  <c r="D238" i="1"/>
  <c r="E238" i="1" s="1"/>
  <c r="F238" i="1" s="1"/>
  <c r="G238" i="1" s="1"/>
  <c r="H238" i="1" s="1"/>
  <c r="I238" i="1" s="1"/>
  <c r="D239" i="1"/>
  <c r="E239" i="1" s="1"/>
  <c r="F239" i="1" s="1"/>
  <c r="G239" i="1" s="1"/>
  <c r="H239" i="1" s="1"/>
  <c r="I239" i="1" s="1"/>
  <c r="D240" i="1"/>
  <c r="E240" i="1"/>
  <c r="F240" i="1" s="1"/>
  <c r="G240" i="1" s="1"/>
  <c r="H240" i="1" s="1"/>
  <c r="I240" i="1" s="1"/>
  <c r="D231" i="1"/>
  <c r="D232" i="1"/>
  <c r="E232" i="1" s="1"/>
  <c r="F232" i="1" s="1"/>
  <c r="G232" i="1" s="1"/>
  <c r="H232" i="1" s="1"/>
  <c r="I232" i="1" s="1"/>
  <c r="D230" i="1"/>
  <c r="D229" i="1"/>
  <c r="D228" i="1"/>
  <c r="D170" i="1"/>
  <c r="E170" i="1"/>
  <c r="F170" i="1" s="1"/>
  <c r="G170" i="1" s="1"/>
  <c r="H170" i="1" s="1"/>
  <c r="I170" i="1" s="1"/>
  <c r="D171" i="1"/>
  <c r="E171" i="1" s="1"/>
  <c r="F171" i="1" s="1"/>
  <c r="G171" i="1" s="1"/>
  <c r="H171" i="1" s="1"/>
  <c r="I171" i="1" s="1"/>
  <c r="D172" i="1"/>
  <c r="E172" i="1" s="1"/>
  <c r="F172" i="1" s="1"/>
  <c r="G172" i="1" s="1"/>
  <c r="H172" i="1" s="1"/>
  <c r="I172" i="1" s="1"/>
  <c r="D173" i="1"/>
  <c r="E173" i="1"/>
  <c r="F173" i="1"/>
  <c r="G173" i="1" s="1"/>
  <c r="H173" i="1" s="1"/>
  <c r="I173" i="1" s="1"/>
  <c r="D174" i="1"/>
  <c r="E174" i="1"/>
  <c r="F174" i="1" s="1"/>
  <c r="G174" i="1" s="1"/>
  <c r="H174" i="1" s="1"/>
  <c r="I174" i="1" s="1"/>
  <c r="D175" i="1"/>
  <c r="E175" i="1" s="1"/>
  <c r="F175" i="1" s="1"/>
  <c r="G175" i="1" s="1"/>
  <c r="H175" i="1" s="1"/>
  <c r="I175" i="1" s="1"/>
  <c r="D176" i="1"/>
  <c r="E176" i="1" s="1"/>
  <c r="F176" i="1" s="1"/>
  <c r="G176" i="1" s="1"/>
  <c r="H176" i="1" s="1"/>
  <c r="I176" i="1" s="1"/>
  <c r="D177" i="1"/>
  <c r="E177" i="1"/>
  <c r="F177" i="1"/>
  <c r="G177" i="1" s="1"/>
  <c r="H177" i="1" s="1"/>
  <c r="I177" i="1" s="1"/>
  <c r="F12" i="1"/>
  <c r="G12" i="1"/>
  <c r="H12" i="1"/>
  <c r="I12" i="1"/>
  <c r="D167" i="1"/>
  <c r="D168" i="1"/>
  <c r="D169" i="1"/>
  <c r="E169" i="1" s="1"/>
  <c r="F169" i="1" s="1"/>
  <c r="G169" i="1" s="1"/>
  <c r="H169" i="1" s="1"/>
  <c r="I169" i="1" s="1"/>
  <c r="D166" i="1"/>
  <c r="D165" i="1"/>
  <c r="E228" i="1"/>
  <c r="F228" i="1" s="1"/>
  <c r="G228" i="1" s="1"/>
  <c r="H228" i="1" s="1"/>
  <c r="I228" i="1" s="1"/>
  <c r="E229" i="1"/>
  <c r="F229" i="1" s="1"/>
  <c r="G229" i="1" s="1"/>
  <c r="H229" i="1" s="1"/>
  <c r="I229" i="1" s="1"/>
  <c r="E230" i="1"/>
  <c r="F230" i="1"/>
  <c r="G230" i="1" s="1"/>
  <c r="H230" i="1" s="1"/>
  <c r="I230" i="1" s="1"/>
  <c r="E231" i="1"/>
  <c r="F231" i="1"/>
  <c r="G231" i="1" s="1"/>
  <c r="H231" i="1" s="1"/>
  <c r="I231" i="1" s="1"/>
  <c r="E165" i="1"/>
  <c r="F165" i="1"/>
  <c r="G165" i="1"/>
  <c r="H165" i="1" s="1"/>
  <c r="I165" i="1" s="1"/>
  <c r="E166" i="1"/>
  <c r="F166" i="1" s="1"/>
  <c r="G166" i="1" s="1"/>
  <c r="H166" i="1" s="1"/>
  <c r="I166" i="1" s="1"/>
  <c r="E167" i="1"/>
  <c r="F167" i="1" s="1"/>
  <c r="G167" i="1" s="1"/>
  <c r="H167" i="1" s="1"/>
  <c r="I167" i="1" s="1"/>
  <c r="E168" i="1"/>
  <c r="F168" i="1"/>
  <c r="G168" i="1" s="1"/>
  <c r="H168" i="1" s="1"/>
  <c r="I168" i="1" s="1"/>
  <c r="E23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179" i="1"/>
  <c r="E180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78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70" i="1"/>
  <c r="E71" i="1"/>
  <c r="E72" i="1"/>
  <c r="E73" i="1"/>
  <c r="E74" i="1"/>
  <c r="E75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F107" i="1"/>
  <c r="F115" i="1"/>
  <c r="F74" i="1"/>
  <c r="F63" i="1"/>
  <c r="F146" i="1"/>
  <c r="F162" i="1"/>
  <c r="F189" i="1"/>
  <c r="F201" i="1"/>
  <c r="F212" i="1"/>
  <c r="F224" i="1"/>
  <c r="F130" i="1"/>
  <c r="F140" i="1"/>
  <c r="F156" i="1"/>
  <c r="F46" i="1"/>
  <c r="F48" i="1"/>
  <c r="F192" i="1"/>
  <c r="F120" i="1"/>
  <c r="F131" i="1"/>
  <c r="F80" i="1"/>
  <c r="F219" i="1"/>
  <c r="F195" i="1"/>
  <c r="F205" i="1"/>
  <c r="F217" i="1"/>
  <c r="F179" i="1"/>
  <c r="F127" i="1"/>
  <c r="F47" i="1"/>
  <c r="F64" i="1"/>
  <c r="F211" i="1"/>
  <c r="F148" i="1"/>
  <c r="F164" i="1"/>
  <c r="F90" i="1"/>
  <c r="F139" i="1"/>
  <c r="F155" i="1"/>
  <c r="F184" i="1"/>
  <c r="F151" i="1"/>
  <c r="F221" i="1"/>
  <c r="F84" i="1"/>
  <c r="F31" i="1"/>
  <c r="F188" i="1"/>
  <c r="F200" i="1"/>
  <c r="F116" i="1"/>
  <c r="F128" i="1"/>
  <c r="F38" i="1"/>
  <c r="F55" i="1"/>
  <c r="F119" i="1"/>
  <c r="F216" i="1"/>
  <c r="F197" i="1"/>
  <c r="F196" i="1"/>
  <c r="F32" i="1"/>
  <c r="F204" i="1"/>
  <c r="F56" i="1"/>
  <c r="F160" i="1"/>
  <c r="F207" i="1"/>
  <c r="F180" i="1"/>
  <c r="F59" i="1"/>
  <c r="F191" i="1"/>
  <c r="F214" i="1"/>
  <c r="F157" i="1"/>
  <c r="F105" i="1"/>
  <c r="F49" i="1"/>
  <c r="F69" i="1"/>
  <c r="F137" i="1"/>
  <c r="F86" i="1"/>
  <c r="F152" i="1"/>
  <c r="F218" i="1"/>
  <c r="F68" i="1"/>
  <c r="F141" i="1"/>
  <c r="F57" i="1"/>
  <c r="F51" i="1"/>
  <c r="F125" i="1"/>
  <c r="F178" i="1"/>
  <c r="F118" i="1"/>
  <c r="F132" i="1"/>
  <c r="F225" i="1"/>
  <c r="F112" i="1"/>
  <c r="F39" i="1"/>
  <c r="F42" i="1"/>
  <c r="F93" i="1"/>
  <c r="F202" i="1"/>
  <c r="F28" i="1"/>
  <c r="F186" i="1"/>
  <c r="F208" i="1"/>
  <c r="F104" i="1"/>
  <c r="F210" i="1"/>
  <c r="F44" i="1"/>
  <c r="F70" i="1"/>
  <c r="F71" i="1"/>
  <c r="F215" i="1"/>
  <c r="F185" i="1"/>
  <c r="F83" i="1"/>
  <c r="F181" i="1"/>
  <c r="F82" i="1"/>
  <c r="F227" i="1"/>
  <c r="F40" i="1"/>
  <c r="F65" i="1"/>
  <c r="F41" i="1"/>
  <c r="F58" i="1"/>
  <c r="F72" i="1"/>
  <c r="F129" i="1"/>
  <c r="F150" i="1"/>
  <c r="F187" i="1"/>
  <c r="F199" i="1"/>
  <c r="F35" i="1"/>
  <c r="F222" i="1"/>
  <c r="F223" i="1"/>
  <c r="F122" i="1"/>
  <c r="F25" i="1"/>
  <c r="F27" i="1"/>
  <c r="F99" i="1"/>
  <c r="F226" i="1"/>
  <c r="F78" i="1"/>
  <c r="F77" i="1"/>
  <c r="F100" i="1"/>
  <c r="F106" i="1"/>
  <c r="F159" i="1"/>
  <c r="F135" i="1"/>
  <c r="F54" i="1"/>
  <c r="F203" i="1"/>
  <c r="F98" i="1"/>
  <c r="F144" i="1"/>
  <c r="F60" i="1"/>
  <c r="F206" i="1"/>
  <c r="F36" i="1"/>
  <c r="F26" i="1"/>
  <c r="F53" i="1"/>
  <c r="F134" i="1"/>
  <c r="F29" i="1"/>
  <c r="F33" i="1"/>
  <c r="F117" i="1"/>
  <c r="F209" i="1"/>
  <c r="F136" i="1"/>
  <c r="F149" i="1"/>
  <c r="F102" i="1"/>
  <c r="F96" i="1"/>
  <c r="F161" i="1"/>
  <c r="F194" i="1"/>
  <c r="F138" i="1"/>
  <c r="F91" i="1"/>
  <c r="F198" i="1"/>
  <c r="F73" i="1"/>
  <c r="F114" i="1"/>
  <c r="F163" i="1"/>
  <c r="F76" i="1"/>
  <c r="F108" i="1"/>
  <c r="F88" i="1"/>
  <c r="F193" i="1"/>
  <c r="F62" i="1"/>
  <c r="F67" i="1"/>
  <c r="F37" i="1"/>
  <c r="F81" i="1"/>
  <c r="F89" i="1"/>
  <c r="F121" i="1"/>
  <c r="F75" i="1"/>
  <c r="F190" i="1"/>
  <c r="F133" i="1"/>
  <c r="F109" i="1"/>
  <c r="F101" i="1"/>
  <c r="F50" i="1"/>
  <c r="F123" i="1"/>
  <c r="F34" i="1"/>
  <c r="F220" i="1"/>
  <c r="F145" i="1"/>
  <c r="F182" i="1"/>
  <c r="F124" i="1"/>
  <c r="F147" i="1"/>
  <c r="F24" i="1"/>
  <c r="F158" i="1"/>
  <c r="F154" i="1"/>
  <c r="F92" i="1"/>
  <c r="F30" i="1"/>
  <c r="F85" i="1"/>
  <c r="F94" i="1"/>
  <c r="F43" i="1"/>
  <c r="F79" i="1"/>
  <c r="F61" i="1"/>
  <c r="F111" i="1"/>
  <c r="F183" i="1"/>
  <c r="F126" i="1"/>
  <c r="F52" i="1"/>
  <c r="F97" i="1"/>
  <c r="F45" i="1"/>
  <c r="F143" i="1"/>
  <c r="F142" i="1"/>
  <c r="F66" i="1"/>
  <c r="F113" i="1"/>
  <c r="F103" i="1"/>
  <c r="F87" i="1"/>
  <c r="F213" i="1"/>
  <c r="F110" i="1"/>
  <c r="F95" i="1"/>
  <c r="F153" i="1"/>
  <c r="G99" i="1"/>
  <c r="G187" i="1"/>
  <c r="G227" i="1"/>
  <c r="G70" i="1"/>
  <c r="G93" i="1"/>
  <c r="G125" i="1"/>
  <c r="G137" i="1"/>
  <c r="G180" i="1"/>
  <c r="G216" i="1"/>
  <c r="G31" i="1"/>
  <c r="G164" i="1"/>
  <c r="G205" i="1"/>
  <c r="G46" i="1"/>
  <c r="G162" i="1"/>
  <c r="G143" i="1"/>
  <c r="G96" i="1"/>
  <c r="G202" i="1"/>
  <c r="G189" i="1"/>
  <c r="G147" i="1"/>
  <c r="G37" i="1"/>
  <c r="G213" i="1"/>
  <c r="G109" i="1"/>
  <c r="G26" i="1"/>
  <c r="G82" i="1"/>
  <c r="G84" i="1"/>
  <c r="G87" i="1"/>
  <c r="G36" i="1"/>
  <c r="G39" i="1"/>
  <c r="G49" i="1"/>
  <c r="G160" i="1"/>
  <c r="G55" i="1"/>
  <c r="G221" i="1"/>
  <c r="G211" i="1"/>
  <c r="G219" i="1"/>
  <c r="G140" i="1"/>
  <c r="G63" i="1"/>
  <c r="G79" i="1"/>
  <c r="G81" i="1"/>
  <c r="G203" i="1"/>
  <c r="G71" i="1"/>
  <c r="G197" i="1"/>
  <c r="G90" i="1"/>
  <c r="G45" i="1"/>
  <c r="G54" i="1"/>
  <c r="G97" i="1"/>
  <c r="G67" i="1"/>
  <c r="G27" i="1"/>
  <c r="G42" i="1"/>
  <c r="G207" i="1"/>
  <c r="G195" i="1"/>
  <c r="G85" i="1"/>
  <c r="G136" i="1"/>
  <c r="G129" i="1"/>
  <c r="G57" i="1"/>
  <c r="G103" i="1"/>
  <c r="G126" i="1"/>
  <c r="G30" i="1"/>
  <c r="G145" i="1"/>
  <c r="G190" i="1"/>
  <c r="G193" i="1"/>
  <c r="G91" i="1"/>
  <c r="G209" i="1"/>
  <c r="G206" i="1"/>
  <c r="G106" i="1"/>
  <c r="G122" i="1"/>
  <c r="G72" i="1"/>
  <c r="G181" i="1"/>
  <c r="G104" i="1"/>
  <c r="G112" i="1"/>
  <c r="G141" i="1"/>
  <c r="G105" i="1"/>
  <c r="G56" i="1"/>
  <c r="G38" i="1"/>
  <c r="G151" i="1"/>
  <c r="G64" i="1"/>
  <c r="G80" i="1"/>
  <c r="G130" i="1"/>
  <c r="G74" i="1"/>
  <c r="G24" i="1"/>
  <c r="G163" i="1"/>
  <c r="G199" i="1"/>
  <c r="G59" i="1"/>
  <c r="G48" i="1"/>
  <c r="G101" i="1"/>
  <c r="G53" i="1"/>
  <c r="G124" i="1"/>
  <c r="G135" i="1"/>
  <c r="G44" i="1"/>
  <c r="G69" i="1"/>
  <c r="G156" i="1"/>
  <c r="G133" i="1"/>
  <c r="G159" i="1"/>
  <c r="G210" i="1"/>
  <c r="G113" i="1"/>
  <c r="G183" i="1"/>
  <c r="G92" i="1"/>
  <c r="G220" i="1"/>
  <c r="G75" i="1"/>
  <c r="G88" i="1"/>
  <c r="G138" i="1"/>
  <c r="G117" i="1"/>
  <c r="G60" i="1"/>
  <c r="G100" i="1"/>
  <c r="G223" i="1"/>
  <c r="G58" i="1"/>
  <c r="G83" i="1"/>
  <c r="G208" i="1"/>
  <c r="G225" i="1"/>
  <c r="G68" i="1"/>
  <c r="G157" i="1"/>
  <c r="G204" i="1"/>
  <c r="G128" i="1"/>
  <c r="G184" i="1"/>
  <c r="G47" i="1"/>
  <c r="G131" i="1"/>
  <c r="G224" i="1"/>
  <c r="G115" i="1"/>
  <c r="G226" i="1"/>
  <c r="G178" i="1"/>
  <c r="G188" i="1"/>
  <c r="G110" i="1"/>
  <c r="G114" i="1"/>
  <c r="G149" i="1"/>
  <c r="G146" i="1"/>
  <c r="G52" i="1"/>
  <c r="G62" i="1"/>
  <c r="G66" i="1"/>
  <c r="G154" i="1"/>
  <c r="G34" i="1"/>
  <c r="G121" i="1"/>
  <c r="G108" i="1"/>
  <c r="G194" i="1"/>
  <c r="G33" i="1"/>
  <c r="G144" i="1"/>
  <c r="G77" i="1"/>
  <c r="G222" i="1"/>
  <c r="G41" i="1"/>
  <c r="G185" i="1"/>
  <c r="G186" i="1"/>
  <c r="G132" i="1"/>
  <c r="G218" i="1"/>
  <c r="G214" i="1"/>
  <c r="G32" i="1"/>
  <c r="G116" i="1"/>
  <c r="G155" i="1"/>
  <c r="G127" i="1"/>
  <c r="G120" i="1"/>
  <c r="G212" i="1"/>
  <c r="G107" i="1"/>
  <c r="G95" i="1"/>
  <c r="G50" i="1"/>
  <c r="G134" i="1"/>
  <c r="G40" i="1"/>
  <c r="G86" i="1"/>
  <c r="G217" i="1"/>
  <c r="G43" i="1"/>
  <c r="G102" i="1"/>
  <c r="G94" i="1"/>
  <c r="G73" i="1"/>
  <c r="G150" i="1"/>
  <c r="G51" i="1"/>
  <c r="G119" i="1"/>
  <c r="G148" i="1"/>
  <c r="G182" i="1"/>
  <c r="G198" i="1"/>
  <c r="G25" i="1"/>
  <c r="G111" i="1"/>
  <c r="G153" i="1"/>
  <c r="G142" i="1"/>
  <c r="G61" i="1"/>
  <c r="G158" i="1"/>
  <c r="G123" i="1"/>
  <c r="G89" i="1"/>
  <c r="G76" i="1"/>
  <c r="G161" i="1"/>
  <c r="G29" i="1"/>
  <c r="G98" i="1"/>
  <c r="G78" i="1"/>
  <c r="G35" i="1"/>
  <c r="G65" i="1"/>
  <c r="G215" i="1"/>
  <c r="G28" i="1"/>
  <c r="G118" i="1"/>
  <c r="G152" i="1"/>
  <c r="G191" i="1"/>
  <c r="G196" i="1"/>
  <c r="G200" i="1"/>
  <c r="G139" i="1"/>
  <c r="G179" i="1"/>
  <c r="G192" i="1"/>
  <c r="G201" i="1"/>
  <c r="H118" i="1"/>
  <c r="H148" i="1"/>
  <c r="H120" i="1"/>
  <c r="H77" i="1"/>
  <c r="H131" i="1"/>
  <c r="H88" i="1"/>
  <c r="H24" i="1"/>
  <c r="H206" i="1"/>
  <c r="H27" i="1"/>
  <c r="H55" i="1"/>
  <c r="H37" i="1"/>
  <c r="H201" i="1"/>
  <c r="H161" i="1"/>
  <c r="H111" i="1"/>
  <c r="H50" i="1"/>
  <c r="H186" i="1"/>
  <c r="H178" i="1"/>
  <c r="H100" i="1"/>
  <c r="H135" i="1"/>
  <c r="H105" i="1"/>
  <c r="H85" i="1"/>
  <c r="H140" i="1"/>
  <c r="H96" i="1"/>
  <c r="H192" i="1"/>
  <c r="H196" i="1"/>
  <c r="H28" i="1"/>
  <c r="H78" i="1"/>
  <c r="H76" i="1"/>
  <c r="H61" i="1"/>
  <c r="H25" i="1"/>
  <c r="H119" i="1"/>
  <c r="H94" i="1"/>
  <c r="H86" i="1"/>
  <c r="H95" i="1"/>
  <c r="H127" i="1"/>
  <c r="H214" i="1"/>
  <c r="H185" i="1"/>
  <c r="H144" i="1"/>
  <c r="H121" i="1"/>
  <c r="H62" i="1"/>
  <c r="H114" i="1"/>
  <c r="H226" i="1"/>
  <c r="H47" i="1"/>
  <c r="H157" i="1"/>
  <c r="H83" i="1"/>
  <c r="H60" i="1"/>
  <c r="H75" i="1"/>
  <c r="H113" i="1"/>
  <c r="H156" i="1"/>
  <c r="H124" i="1"/>
  <c r="H59" i="1"/>
  <c r="H74" i="1"/>
  <c r="H151" i="1"/>
  <c r="H141" i="1"/>
  <c r="H72" i="1"/>
  <c r="H209" i="1"/>
  <c r="H145" i="1"/>
  <c r="H57" i="1"/>
  <c r="H195" i="1"/>
  <c r="H67" i="1"/>
  <c r="H90" i="1"/>
  <c r="H81" i="1"/>
  <c r="H219" i="1"/>
  <c r="H160" i="1"/>
  <c r="H36" i="1"/>
  <c r="H26" i="1"/>
  <c r="H147" i="1"/>
  <c r="H143" i="1"/>
  <c r="H164" i="1"/>
  <c r="H137" i="1"/>
  <c r="H227" i="1"/>
  <c r="H108" i="1"/>
  <c r="H208" i="1"/>
  <c r="H48" i="1"/>
  <c r="H103" i="1"/>
  <c r="H205" i="1"/>
  <c r="H179" i="1"/>
  <c r="H215" i="1"/>
  <c r="H89" i="1"/>
  <c r="H142" i="1"/>
  <c r="H198" i="1"/>
  <c r="H51" i="1"/>
  <c r="H102" i="1"/>
  <c r="H107" i="1"/>
  <c r="H155" i="1"/>
  <c r="H218" i="1"/>
  <c r="H41" i="1"/>
  <c r="H33" i="1"/>
  <c r="H34" i="1"/>
  <c r="H52" i="1"/>
  <c r="H110" i="1"/>
  <c r="H115" i="1"/>
  <c r="H184" i="1"/>
  <c r="H68" i="1"/>
  <c r="H58" i="1"/>
  <c r="H117" i="1"/>
  <c r="H220" i="1"/>
  <c r="H210" i="1"/>
  <c r="H69" i="1"/>
  <c r="H53" i="1"/>
  <c r="H199" i="1"/>
  <c r="H130" i="1"/>
  <c r="H38" i="1"/>
  <c r="H112" i="1"/>
  <c r="H122" i="1"/>
  <c r="H91" i="1"/>
  <c r="H30" i="1"/>
  <c r="H129" i="1"/>
  <c r="H207" i="1"/>
  <c r="H97" i="1"/>
  <c r="H197" i="1"/>
  <c r="H79" i="1"/>
  <c r="H211" i="1"/>
  <c r="H49" i="1"/>
  <c r="H87" i="1"/>
  <c r="H109" i="1"/>
  <c r="H189" i="1"/>
  <c r="H162" i="1"/>
  <c r="H31" i="1"/>
  <c r="H125" i="1"/>
  <c r="H187" i="1"/>
  <c r="H200" i="1"/>
  <c r="H158" i="1"/>
  <c r="H73" i="1"/>
  <c r="H32" i="1"/>
  <c r="H66" i="1"/>
  <c r="H204" i="1"/>
  <c r="H183" i="1"/>
  <c r="H64" i="1"/>
  <c r="H190" i="1"/>
  <c r="H45" i="1"/>
  <c r="H82" i="1"/>
  <c r="H70" i="1"/>
  <c r="H191" i="1"/>
  <c r="H98" i="1"/>
  <c r="H40" i="1"/>
  <c r="H35" i="1"/>
  <c r="H217" i="1"/>
  <c r="H149" i="1"/>
  <c r="H133" i="1"/>
  <c r="H181" i="1"/>
  <c r="H203" i="1"/>
  <c r="H180" i="1"/>
  <c r="H139" i="1"/>
  <c r="H152" i="1"/>
  <c r="H65" i="1"/>
  <c r="H29" i="1"/>
  <c r="H123" i="1"/>
  <c r="H153" i="1"/>
  <c r="H182" i="1"/>
  <c r="H150" i="1"/>
  <c r="H43" i="1"/>
  <c r="H134" i="1"/>
  <c r="H212" i="1"/>
  <c r="H116" i="1"/>
  <c r="H132" i="1"/>
  <c r="H222" i="1"/>
  <c r="H194" i="1"/>
  <c r="H154" i="1"/>
  <c r="H146" i="1"/>
  <c r="H188" i="1"/>
  <c r="H224" i="1"/>
  <c r="H128" i="1"/>
  <c r="H225" i="1"/>
  <c r="H223" i="1"/>
  <c r="H138" i="1"/>
  <c r="H92" i="1"/>
  <c r="H159" i="1"/>
  <c r="H44" i="1"/>
  <c r="H101" i="1"/>
  <c r="H163" i="1"/>
  <c r="H80" i="1"/>
  <c r="H56" i="1"/>
  <c r="H104" i="1"/>
  <c r="H106" i="1"/>
  <c r="H193" i="1"/>
  <c r="H126" i="1"/>
  <c r="H136" i="1"/>
  <c r="H42" i="1"/>
  <c r="H54" i="1"/>
  <c r="H71" i="1"/>
  <c r="H63" i="1"/>
  <c r="H221" i="1"/>
  <c r="H39" i="1"/>
  <c r="H84" i="1"/>
  <c r="H213" i="1"/>
  <c r="H202" i="1"/>
  <c r="H46" i="1"/>
  <c r="H216" i="1"/>
  <c r="H93" i="1"/>
  <c r="H99" i="1"/>
  <c r="I193" i="1"/>
  <c r="I132" i="1"/>
  <c r="I133" i="1"/>
  <c r="I125" i="1"/>
  <c r="I117" i="1"/>
  <c r="I142" i="1"/>
  <c r="I90" i="1"/>
  <c r="I114" i="1"/>
  <c r="I85" i="1"/>
  <c r="I202" i="1"/>
  <c r="I92" i="1"/>
  <c r="I29" i="1"/>
  <c r="I45" i="1"/>
  <c r="I87" i="1"/>
  <c r="I58" i="1"/>
  <c r="I102" i="1"/>
  <c r="I160" i="1"/>
  <c r="I74" i="1"/>
  <c r="I113" i="1"/>
  <c r="I62" i="1"/>
  <c r="I94" i="1"/>
  <c r="I105" i="1"/>
  <c r="I186" i="1"/>
  <c r="I201" i="1"/>
  <c r="I37" i="1"/>
  <c r="I24" i="1"/>
  <c r="I120" i="1"/>
  <c r="I39" i="1"/>
  <c r="I159" i="1"/>
  <c r="I123" i="1"/>
  <c r="I183" i="1"/>
  <c r="I79" i="1"/>
  <c r="I53" i="1"/>
  <c r="I33" i="1"/>
  <c r="I164" i="1"/>
  <c r="I156" i="1"/>
  <c r="I86" i="1"/>
  <c r="I161" i="1"/>
  <c r="I77" i="1"/>
  <c r="I106" i="1"/>
  <c r="I116" i="1"/>
  <c r="I180" i="1"/>
  <c r="I158" i="1"/>
  <c r="I30" i="1"/>
  <c r="I41" i="1"/>
  <c r="I108" i="1"/>
  <c r="I67" i="1"/>
  <c r="I157" i="1"/>
  <c r="I93" i="1"/>
  <c r="I101" i="1"/>
  <c r="I212" i="1"/>
  <c r="I65" i="1"/>
  <c r="I203" i="1"/>
  <c r="I217" i="1"/>
  <c r="I191" i="1"/>
  <c r="I190" i="1"/>
  <c r="I66" i="1"/>
  <c r="I200" i="1"/>
  <c r="I162" i="1"/>
  <c r="I49" i="1"/>
  <c r="I97" i="1"/>
  <c r="I91" i="1"/>
  <c r="I130" i="1"/>
  <c r="I210" i="1"/>
  <c r="I68" i="1"/>
  <c r="I52" i="1"/>
  <c r="I218" i="1"/>
  <c r="I51" i="1"/>
  <c r="I215" i="1"/>
  <c r="I103" i="1"/>
  <c r="I227" i="1"/>
  <c r="I147" i="1"/>
  <c r="I219" i="1"/>
  <c r="I195" i="1"/>
  <c r="I72" i="1"/>
  <c r="I59" i="1"/>
  <c r="I75" i="1"/>
  <c r="I47" i="1"/>
  <c r="I121" i="1"/>
  <c r="I127" i="1"/>
  <c r="I119" i="1"/>
  <c r="I78" i="1"/>
  <c r="I96" i="1"/>
  <c r="I135" i="1"/>
  <c r="I50" i="1"/>
  <c r="I225" i="1"/>
  <c r="I82" i="1"/>
  <c r="I129" i="1"/>
  <c r="I205" i="1"/>
  <c r="I151" i="1"/>
  <c r="I196" i="1"/>
  <c r="I221" i="1"/>
  <c r="I154" i="1"/>
  <c r="I98" i="1"/>
  <c r="I69" i="1"/>
  <c r="I143" i="1"/>
  <c r="I214" i="1"/>
  <c r="I104" i="1"/>
  <c r="I182" i="1"/>
  <c r="I55" i="1"/>
  <c r="I88" i="1"/>
  <c r="I148" i="1"/>
  <c r="I54" i="1"/>
  <c r="I146" i="1"/>
  <c r="I139" i="1"/>
  <c r="I73" i="1"/>
  <c r="I112" i="1"/>
  <c r="I107" i="1"/>
  <c r="I36" i="1"/>
  <c r="I83" i="1"/>
  <c r="I61" i="1"/>
  <c r="I206" i="1"/>
  <c r="I42" i="1"/>
  <c r="I128" i="1"/>
  <c r="I149" i="1"/>
  <c r="I31" i="1"/>
  <c r="I38" i="1"/>
  <c r="I192" i="1"/>
  <c r="I213" i="1"/>
  <c r="I136" i="1"/>
  <c r="I224" i="1"/>
  <c r="I216" i="1"/>
  <c r="I71" i="1"/>
  <c r="I56" i="1"/>
  <c r="I223" i="1"/>
  <c r="I222" i="1"/>
  <c r="I153" i="1"/>
  <c r="I181" i="1"/>
  <c r="I70" i="1"/>
  <c r="I32" i="1"/>
  <c r="I189" i="1"/>
  <c r="I207" i="1"/>
  <c r="I199" i="1"/>
  <c r="I184" i="1"/>
  <c r="I155" i="1"/>
  <c r="I179" i="1"/>
  <c r="I137" i="1"/>
  <c r="I81" i="1"/>
  <c r="I141" i="1"/>
  <c r="I124" i="1"/>
  <c r="I60" i="1"/>
  <c r="I226" i="1"/>
  <c r="I144" i="1"/>
  <c r="I95" i="1"/>
  <c r="I25" i="1"/>
  <c r="I28" i="1"/>
  <c r="I140" i="1"/>
  <c r="I100" i="1"/>
  <c r="I111" i="1"/>
  <c r="I46" i="1"/>
  <c r="I80" i="1"/>
  <c r="I43" i="1"/>
  <c r="I40" i="1"/>
  <c r="I109" i="1"/>
  <c r="I115" i="1"/>
  <c r="I208" i="1"/>
  <c r="I145" i="1"/>
  <c r="I185" i="1"/>
  <c r="I178" i="1"/>
  <c r="I99" i="1"/>
  <c r="I163" i="1"/>
  <c r="I150" i="1"/>
  <c r="I204" i="1"/>
  <c r="I197" i="1"/>
  <c r="I110" i="1"/>
  <c r="I89" i="1"/>
  <c r="I209" i="1"/>
  <c r="I76" i="1"/>
  <c r="I63" i="1"/>
  <c r="I138" i="1"/>
  <c r="I194" i="1"/>
  <c r="I84" i="1"/>
  <c r="I126" i="1"/>
  <c r="I44" i="1"/>
  <c r="I188" i="1"/>
  <c r="I134" i="1"/>
  <c r="I152" i="1"/>
  <c r="I35" i="1"/>
  <c r="I64" i="1"/>
  <c r="I187" i="1"/>
  <c r="I211" i="1"/>
  <c r="I122" i="1"/>
  <c r="I220" i="1"/>
  <c r="I34" i="1"/>
  <c r="I198" i="1"/>
  <c r="I48" i="1"/>
  <c r="I26" i="1"/>
  <c r="I57" i="1"/>
  <c r="I27" i="1"/>
  <c r="I131" i="1"/>
  <c r="I118" i="1"/>
</calcChain>
</file>

<file path=xl/sharedStrings.xml><?xml version="1.0" encoding="utf-8"?>
<sst xmlns="http://schemas.openxmlformats.org/spreadsheetml/2006/main" count="244" uniqueCount="127">
  <si>
    <t>Tariff Class</t>
  </si>
  <si>
    <t>Description</t>
  </si>
  <si>
    <t>1 x 20 W Fluorescent</t>
  </si>
  <si>
    <t>2 x 20 W Fluorescent</t>
  </si>
  <si>
    <t>4 x 20 W Fluorescent</t>
  </si>
  <si>
    <t>2 x 14 W Fluorescent</t>
  </si>
  <si>
    <t>2 x 24 W Fluorescent</t>
  </si>
  <si>
    <t>1 x 40 W Fluorescent</t>
  </si>
  <si>
    <t>2 x 40 W Fluorescent</t>
  </si>
  <si>
    <t>1 x 42 W Fluorescent</t>
  </si>
  <si>
    <t>50W Mercury</t>
  </si>
  <si>
    <t>80W Mercury</t>
  </si>
  <si>
    <t>125W Mercury</t>
  </si>
  <si>
    <t>250W Mercury</t>
  </si>
  <si>
    <t>2 x 250W Mercury</t>
  </si>
  <si>
    <t>400 W Mercury</t>
  </si>
  <si>
    <t>700 W Mercury</t>
  </si>
  <si>
    <t>50W Sodium</t>
  </si>
  <si>
    <t>70W Sodium</t>
  </si>
  <si>
    <t>90W Sodium</t>
  </si>
  <si>
    <t>100W Sodium</t>
  </si>
  <si>
    <t>120W Sodium</t>
  </si>
  <si>
    <t>150W Sodium</t>
  </si>
  <si>
    <t>250W Sodium</t>
  </si>
  <si>
    <t>2 x 250W Sodium</t>
  </si>
  <si>
    <t>310W Sodium</t>
  </si>
  <si>
    <t>400 W Sodium</t>
  </si>
  <si>
    <t>2 x 400 W Sodium</t>
  </si>
  <si>
    <t>4 x 600W Sodium</t>
  </si>
  <si>
    <t>60 W Incandescent</t>
  </si>
  <si>
    <t>100 W Incandescent</t>
  </si>
  <si>
    <t>500 W Incandescent</t>
  </si>
  <si>
    <t>1000 W Incandescent</t>
  </si>
  <si>
    <t>1500 W Incandescent</t>
  </si>
  <si>
    <t>100 W Metal Halide</t>
  </si>
  <si>
    <t>150 W Metal Halide</t>
  </si>
  <si>
    <t>250 W Metal Halide</t>
  </si>
  <si>
    <t>2 x 250 W Metal Halide</t>
  </si>
  <si>
    <t>400 W Metal Halide</t>
  </si>
  <si>
    <t>2 x 400 W Metal Halide</t>
  </si>
  <si>
    <t>1000 W Metal Halide</t>
  </si>
  <si>
    <t>600 W Sodium</t>
  </si>
  <si>
    <t>Pole mounting bracket minor (&lt;=3m)</t>
  </si>
  <si>
    <t>Pole mounting bracket major (&gt;3m)</t>
  </si>
  <si>
    <t>Outreach Minor (&lt;=2m)</t>
  </si>
  <si>
    <t>Outreach Major (&gt;2m)</t>
  </si>
  <si>
    <t>Minor Column (&lt;=9)</t>
  </si>
  <si>
    <t>Major Column (&gt;=9)</t>
  </si>
  <si>
    <t>2x14W Energy Efficient Fluro - STD</t>
  </si>
  <si>
    <t>2x24W Energy Efficient Fluro - STD</t>
  </si>
  <si>
    <t>1x42W Compact Fluorescent - STD</t>
  </si>
  <si>
    <t>50W Mercury - STANDARD</t>
  </si>
  <si>
    <t>80W Mercury - STANDARD</t>
  </si>
  <si>
    <t>70W Sodium - STANDARD</t>
  </si>
  <si>
    <t>100W Sodium - STANDARD</t>
  </si>
  <si>
    <t>100W Metal Halide - STANDARD</t>
  </si>
  <si>
    <t>25W LED</t>
  </si>
  <si>
    <t>Suburban 70W HPS c/w D2 PECB - STD</t>
  </si>
  <si>
    <t>150W Sodium - STANDARD</t>
  </si>
  <si>
    <t>150W Metal Halide - STANDARD</t>
  </si>
  <si>
    <t>250W Sodium - STANDARD</t>
  </si>
  <si>
    <t>250W Metal Halide - STANDARD</t>
  </si>
  <si>
    <t>400W Sodium - STANDARD</t>
  </si>
  <si>
    <t>80W Mercury - AEROSCREEN</t>
  </si>
  <si>
    <t>Urban A/Screen 42W CFL c/w D2 PECB</t>
  </si>
  <si>
    <t>150W Sodium - AEROSCREEN</t>
  </si>
  <si>
    <t>150W Metal Halide - AEROSCREEN</t>
  </si>
  <si>
    <t>250W Sodium (w/o PECB) - AEROSCREEN</t>
  </si>
  <si>
    <t>250W Metal Halide - AEROSCREEN</t>
  </si>
  <si>
    <t>400W Sodium - AEROSCREEN</t>
  </si>
  <si>
    <t>400W Metal Halide - AEROSCREEN</t>
  </si>
  <si>
    <t>Roadster A/Screen 100W HPS c/w PECB</t>
  </si>
  <si>
    <t>80W Mercury - POST TOP</t>
  </si>
  <si>
    <t>B2001 42WCFL c/w D2 PECB green - PT</t>
  </si>
  <si>
    <t>250W Sodium - FLOODLIGHT</t>
  </si>
  <si>
    <t>250W Metal Halide - FLOODLIGHT</t>
  </si>
  <si>
    <t>400W Sodium - FLOODLIGHT</t>
  </si>
  <si>
    <t>400W Metal Halide - FLOODLIGHT</t>
  </si>
  <si>
    <t>150W Sodium - FLOODLIGHT</t>
  </si>
  <si>
    <t>150W Metal Halide - FLOODLIGHT</t>
  </si>
  <si>
    <t>Bracket - Minor &lt;=3m</t>
  </si>
  <si>
    <t>Bracket - Major &gt;3m</t>
  </si>
  <si>
    <t>Outreach - Minor &lt;=2m</t>
  </si>
  <si>
    <t>Outreach - Major &gt;2m</t>
  </si>
  <si>
    <t>Pole (Wood) - Minor - DEDICATED SL &lt;=11m</t>
  </si>
  <si>
    <t>Pole (Wood) - Major - DEDICATED SL &gt;11m</t>
  </si>
  <si>
    <t>Column (Steel) - Minor &lt;=9m</t>
  </si>
  <si>
    <t>Column (Steel) - Major &gt;9m</t>
  </si>
  <si>
    <t>Pole (Wood) - Minor   &lt;=11m</t>
  </si>
  <si>
    <t>Pole (Wood) - Major  &gt;11m</t>
  </si>
  <si>
    <t>17W LED Cat P Luminaire</t>
  </si>
  <si>
    <t>18W LED P4 Gerard</t>
  </si>
  <si>
    <t>25W LED P4 Gerard</t>
  </si>
  <si>
    <t>33W LED</t>
  </si>
  <si>
    <t>42W LED</t>
  </si>
  <si>
    <t>82W LED Gerard V5 Cat Luminaire</t>
  </si>
  <si>
    <t>100W LED Gerard V4 Cat Luminaire</t>
  </si>
  <si>
    <t>198W LED Gerard V2/V3 Cat Luminaire</t>
  </si>
  <si>
    <t>Proposed</t>
  </si>
  <si>
    <t>Indicative</t>
  </si>
  <si>
    <t>CPI</t>
  </si>
  <si>
    <t>X</t>
  </si>
  <si>
    <t>A</t>
  </si>
  <si>
    <t>Decision</t>
  </si>
  <si>
    <t>Unrounded</t>
  </si>
  <si>
    <t>Rounded</t>
  </si>
  <si>
    <t>Inputs</t>
  </si>
  <si>
    <t>Annual Pricing Proposal</t>
  </si>
  <si>
    <t>Regulatory Compliance Inputs</t>
  </si>
  <si>
    <t>Proposed Prices and Indicative Future Prices</t>
  </si>
  <si>
    <t>Control Mechanism:</t>
  </si>
  <si>
    <t>Public Lighting</t>
  </si>
  <si>
    <t>December Index (Release Year)</t>
  </si>
  <si>
    <t>Approved</t>
  </si>
  <si>
    <t>33W LED P3 Gerard</t>
  </si>
  <si>
    <t>75W LED Aglo Nilum Plus FLOODLIGHT</t>
  </si>
  <si>
    <t>100W LED Aglo Nilum Plus FLOODLIGHT</t>
  </si>
  <si>
    <t>150W LED Aglo Nilum Plus FLOODLIGHT</t>
  </si>
  <si>
    <t>300W LED Aglo Nilum Plus FLOODLIGHT</t>
  </si>
  <si>
    <t>60W LED RoadLED Midi Optic Tuner</t>
  </si>
  <si>
    <t>80W LED RoadLED Midi Optic Tuner</t>
  </si>
  <si>
    <t>70W LED RoadLED Midi</t>
  </si>
  <si>
    <t>80W LED RoadLED Midi</t>
  </si>
  <si>
    <t>165W LED RoadLED Midi</t>
  </si>
  <si>
    <t>17W LED B2001 NUWE Post Top</t>
  </si>
  <si>
    <t>150W LED SLED Maximus</t>
  </si>
  <si>
    <t>175W LED SLED Maximus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</si>
</sst>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0\ ;\(#,##0.00\);\-\ "/>
    <numFmt numFmtId="166" formatCode="&quot;$&quot;#,##0.00"/>
  </numFmts>
  <fonts count="24" x14ac:knownFonts="1">
    <font>
      <sz val="11"/>
      <color theme="1"/>
      <name val="Arial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3" tint="0.249977111117893"/>
      <name val="Calibri"/>
      <family val="2"/>
    </font>
    <font>
      <b/>
      <sz val="11"/>
      <color theme="3" tint="0.249977111117893"/>
      <name val="Calibri"/>
      <family val="2"/>
    </font>
    <font>
      <i/>
      <sz val="11"/>
      <color theme="3" tint="0.249977111117893"/>
      <name val="Calibri"/>
      <family val="2"/>
    </font>
    <font>
      <b/>
      <sz val="11"/>
      <color theme="5"/>
      <name val="Calibri"/>
      <family val="2"/>
    </font>
    <font>
      <i/>
      <sz val="11"/>
      <color theme="5"/>
      <name val="Calibri"/>
      <family val="2"/>
    </font>
    <font>
      <sz val="11"/>
      <color theme="5"/>
      <name val="Calibri"/>
      <family val="2"/>
    </font>
    <font>
      <sz val="11"/>
      <color theme="1"/>
      <name val="Arial"/>
      <family val="2"/>
      <scheme val="minor"/>
    </font>
    <font>
      <b/>
      <sz val="20"/>
      <color theme="0"/>
      <name val="Calibri"/>
      <family val="2"/>
    </font>
    <font>
      <sz val="11"/>
      <color theme="0"/>
      <name val="Calibri"/>
      <family val="2"/>
    </font>
    <font>
      <b/>
      <sz val="1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6"/>
      <name val="Calibri"/>
      <family val="2"/>
    </font>
    <font>
      <b/>
      <sz val="11"/>
      <color theme="5" tint="-0.499984740745262"/>
      <name val="Calibri"/>
      <family val="2"/>
    </font>
    <font>
      <sz val="11"/>
      <color theme="5" tint="-0.499984740745262"/>
      <name val="Calibri"/>
      <family val="2"/>
    </font>
    <font>
      <i/>
      <sz val="11"/>
      <color theme="5" tint="-0.499984740745262"/>
      <name val="Calibri"/>
      <family val="2"/>
    </font>
    <font>
      <b/>
      <sz val="11"/>
      <color theme="9"/>
      <name val="Calibri"/>
      <family val="2"/>
    </font>
    <font>
      <sz val="11"/>
      <color theme="9"/>
      <name val="Calibri"/>
      <family val="2"/>
    </font>
    <font>
      <i/>
      <sz val="11"/>
      <color theme="9"/>
      <name val="Calibri"/>
      <family val="2"/>
    </font>
    <font>
      <sz val="11"/>
      <color rgb="FF0070C0"/>
      <name val="Calibri"/>
      <family val="2"/>
    </font>
    <font>
      <sz val="11"/>
      <color theme="6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0">
    <xf numFmtId="0" fontId="0" fillId="0" borderId="0" xfId="0"/>
    <xf numFmtId="0" fontId="4" fillId="3" borderId="1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4" fontId="1" fillId="4" borderId="1" xfId="0" applyNumberFormat="1" applyFont="1" applyFill="1" applyBorder="1"/>
    <xf numFmtId="0" fontId="1" fillId="5" borderId="1" xfId="0" applyFont="1" applyFill="1" applyBorder="1"/>
    <xf numFmtId="0" fontId="1" fillId="2" borderId="1" xfId="0" applyFont="1" applyFill="1" applyBorder="1"/>
    <xf numFmtId="10" fontId="1" fillId="4" borderId="1" xfId="0" applyNumberFormat="1" applyFont="1" applyFill="1" applyBorder="1"/>
    <xf numFmtId="0" fontId="1" fillId="6" borderId="1" xfId="0" applyFont="1" applyFill="1" applyBorder="1"/>
    <xf numFmtId="10" fontId="3" fillId="2" borderId="1" xfId="0" applyNumberFormat="1" applyFont="1" applyFill="1" applyBorder="1"/>
    <xf numFmtId="4" fontId="3" fillId="2" borderId="1" xfId="0" applyNumberFormat="1" applyFont="1" applyFill="1" applyBorder="1"/>
    <xf numFmtId="0" fontId="1" fillId="10" borderId="1" xfId="0" applyFont="1" applyFill="1" applyBorder="1"/>
    <xf numFmtId="0" fontId="6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6" fillId="3" borderId="1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4" fillId="3" borderId="2" xfId="0" applyFont="1" applyFill="1" applyBorder="1"/>
    <xf numFmtId="0" fontId="1" fillId="7" borderId="1" xfId="0" applyFont="1" applyFill="1" applyBorder="1"/>
    <xf numFmtId="0" fontId="1" fillId="9" borderId="1" xfId="0" applyFont="1" applyFill="1" applyBorder="1"/>
    <xf numFmtId="0" fontId="1" fillId="8" borderId="0" xfId="0" applyFont="1" applyFill="1"/>
    <xf numFmtId="0" fontId="2" fillId="8" borderId="0" xfId="0" applyFont="1" applyFill="1"/>
    <xf numFmtId="0" fontId="10" fillId="11" borderId="0" xfId="0" applyFont="1" applyFill="1" applyAlignment="1">
      <alignment horizontal="left" vertical="center"/>
    </xf>
    <xf numFmtId="0" fontId="11" fillId="11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2" fillId="7" borderId="0" xfId="0" applyFont="1" applyFill="1" applyAlignment="1">
      <alignment horizontal="left" vertical="center"/>
    </xf>
    <xf numFmtId="0" fontId="1" fillId="7" borderId="0" xfId="0" applyFont="1" applyFill="1" applyAlignment="1">
      <alignment vertical="center"/>
    </xf>
    <xf numFmtId="0" fontId="13" fillId="8" borderId="0" xfId="0" applyFont="1" applyFill="1" applyAlignment="1">
      <alignment vertical="center"/>
    </xf>
    <xf numFmtId="164" fontId="13" fillId="8" borderId="0" xfId="1" applyNumberFormat="1" applyFont="1" applyFill="1" applyAlignment="1">
      <alignment horizontal="center" vertical="center"/>
    </xf>
    <xf numFmtId="0" fontId="14" fillId="8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165" fontId="13" fillId="4" borderId="0" xfId="0" applyNumberFormat="1" applyFont="1" applyFill="1" applyAlignment="1">
      <alignment vertical="center"/>
    </xf>
    <xf numFmtId="166" fontId="8" fillId="6" borderId="1" xfId="0" applyNumberFormat="1" applyFont="1" applyFill="1" applyBorder="1"/>
    <xf numFmtId="166" fontId="8" fillId="5" borderId="1" xfId="0" applyNumberFormat="1" applyFont="1" applyFill="1" applyBorder="1"/>
    <xf numFmtId="10" fontId="1" fillId="2" borderId="1" xfId="0" applyNumberFormat="1" applyFont="1" applyFill="1" applyBorder="1"/>
    <xf numFmtId="4" fontId="1" fillId="2" borderId="1" xfId="0" applyNumberFormat="1" applyFont="1" applyFill="1" applyBorder="1"/>
    <xf numFmtId="0" fontId="16" fillId="3" borderId="1" xfId="0" applyFont="1" applyFill="1" applyBorder="1"/>
    <xf numFmtId="166" fontId="17" fillId="6" borderId="1" xfId="0" applyNumberFormat="1" applyFont="1" applyFill="1" applyBorder="1"/>
    <xf numFmtId="166" fontId="17" fillId="5" borderId="1" xfId="0" applyNumberFormat="1" applyFont="1" applyFill="1" applyBorder="1"/>
    <xf numFmtId="0" fontId="16" fillId="3" borderId="1" xfId="0" applyFont="1" applyFill="1" applyBorder="1" applyAlignment="1">
      <alignment horizontal="right"/>
    </xf>
    <xf numFmtId="0" fontId="18" fillId="3" borderId="1" xfId="0" applyFont="1" applyFill="1" applyBorder="1" applyAlignment="1">
      <alignment horizontal="right"/>
    </xf>
    <xf numFmtId="0" fontId="19" fillId="3" borderId="2" xfId="0" applyFont="1" applyFill="1" applyBorder="1"/>
    <xf numFmtId="0" fontId="20" fillId="2" borderId="1" xfId="0" applyFont="1" applyFill="1" applyBorder="1"/>
    <xf numFmtId="10" fontId="20" fillId="2" borderId="1" xfId="0" applyNumberFormat="1" applyFont="1" applyFill="1" applyBorder="1"/>
    <xf numFmtId="10" fontId="20" fillId="4" borderId="1" xfId="0" applyNumberFormat="1" applyFont="1" applyFill="1" applyBorder="1"/>
    <xf numFmtId="4" fontId="20" fillId="2" borderId="1" xfId="0" applyNumberFormat="1" applyFont="1" applyFill="1" applyBorder="1"/>
    <xf numFmtId="0" fontId="19" fillId="3" borderId="1" xfId="0" applyFont="1" applyFill="1" applyBorder="1" applyAlignment="1">
      <alignment horizontal="right"/>
    </xf>
    <xf numFmtId="0" fontId="21" fillId="3" borderId="1" xfId="0" applyFont="1" applyFill="1" applyBorder="1" applyAlignment="1">
      <alignment horizontal="right"/>
    </xf>
    <xf numFmtId="0" fontId="19" fillId="3" borderId="1" xfId="0" applyFont="1" applyFill="1" applyBorder="1"/>
    <xf numFmtId="166" fontId="20" fillId="6" borderId="1" xfId="0" applyNumberFormat="1" applyFont="1" applyFill="1" applyBorder="1"/>
    <xf numFmtId="166" fontId="20" fillId="5" borderId="1" xfId="0" applyNumberFormat="1" applyFont="1" applyFill="1" applyBorder="1"/>
    <xf numFmtId="166" fontId="22" fillId="6" borderId="1" xfId="0" applyNumberFormat="1" applyFont="1" applyFill="1" applyBorder="1"/>
    <xf numFmtId="166" fontId="22" fillId="5" borderId="1" xfId="0" applyNumberFormat="1" applyFont="1" applyFill="1" applyBorder="1"/>
    <xf numFmtId="0" fontId="11" fillId="12" borderId="1" xfId="0" applyFont="1" applyFill="1" applyBorder="1"/>
    <xf numFmtId="166" fontId="11" fillId="12" borderId="1" xfId="0" applyNumberFormat="1" applyFont="1" applyFill="1" applyBorder="1"/>
    <xf numFmtId="166" fontId="23" fillId="8" borderId="1" xfId="0" applyNumberFormat="1" applyFont="1" applyFill="1" applyBorder="1"/>
    <xf numFmtId="166" fontId="23" fillId="13" borderId="1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535781</xdr:colOff>
      <xdr:row>7</xdr:row>
      <xdr:rowOff>130968</xdr:rowOff>
    </xdr:from>
    <xdr:to>
      <xdr:col>11</xdr:col>
      <xdr:colOff>610383</xdr:colOff>
      <xdr:row>16</xdr:row>
      <xdr:rowOff>97090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8EADB8-559B-4103-982E-E6ED03AEA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1714499"/>
          <a:ext cx="6075352" cy="2323560"/>
        </a:xfrm>
        <a:prstGeom prst="rect">
          <a:avLst/>
        </a:prstGeom>
      </xdr:spPr>
    </xdr:pic>
    <xdr:clientData/>
  </xdr:twoCellAnchor>
  <xdr:twoCellAnchor editAs="oneCell">
    <xdr:from>
      <xdr:col>3</xdr:col>
      <xdr:colOff>595313</xdr:colOff>
      <xdr:row>17</xdr:row>
      <xdr:rowOff>130969</xdr:rowOff>
    </xdr:from>
    <xdr:to>
      <xdr:col>11</xdr:col>
      <xdr:colOff>687698</xdr:colOff>
      <xdr:row>33</xdr:row>
      <xdr:rowOff>107273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DFAA17D-7213-401D-9EF5-936A3140C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5157" y="4333875"/>
          <a:ext cx="6093135" cy="3738679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214312</xdr:colOff>
      <xdr:row>7</xdr:row>
      <xdr:rowOff>154783</xdr:rowOff>
    </xdr:from>
    <xdr:to>
      <xdr:col>2</xdr:col>
      <xdr:colOff>476918</xdr:colOff>
      <xdr:row>18</xdr:row>
      <xdr:rowOff>224996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8A1C2FB-064E-46B8-BE00-02F51F2C6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4312" y="1738314"/>
          <a:ext cx="5822825" cy="2951526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18</xdr:row>
      <xdr:rowOff>238123</xdr:rowOff>
    </xdr:from>
    <xdr:to>
      <xdr:col>2</xdr:col>
      <xdr:colOff>535475</xdr:colOff>
      <xdr:row>35</xdr:row>
      <xdr:rowOff>64681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B26FE98-76A2-41EE-8AF8-B311F377F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0" y="4702967"/>
          <a:ext cx="5905194" cy="3707995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190499</xdr:colOff>
      <xdr:row>35</xdr:row>
      <xdr:rowOff>166687</xdr:rowOff>
    </xdr:from>
    <xdr:to>
      <xdr:col>2</xdr:col>
      <xdr:colOff>501237</xdr:colOff>
      <xdr:row>42</xdr:row>
      <xdr:rowOff>147590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4A89819-76EB-4ED5-BF47-C03DB39E4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499" y="8512968"/>
          <a:ext cx="5870957" cy="13144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Development/R&amp;P/Pricing/2021-22%20Pricing/02_Pricing%20Submission/11_Public%20Lighting%20support/Endeavour%202019-24%20-%20Public%20Lighting%20Model%20-%20New%20LEDs%20added%20March%202021%20v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Inputs"/>
      <sheetName val="Cover"/>
      <sheetName val="Capex"/>
      <sheetName val="Opex"/>
      <sheetName val="Annuity"/>
      <sheetName val="RAB"/>
      <sheetName val="Tariff Smoothing - real"/>
      <sheetName val="Roll Forward"/>
      <sheetName val="Global"/>
      <sheetName val="TC1&amp;2"/>
      <sheetName val="TC3"/>
      <sheetName val="TC4"/>
      <sheetName val="TC5"/>
      <sheetName val="RF"/>
      <sheetName val="Tax Recovery Rate"/>
      <sheetName val="REG_Timing"/>
      <sheetName val="RF_Timing"/>
      <sheetName val="Output"/>
      <sheetName val="Price List TC1-4"/>
      <sheetName val="Tariffs Mapp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19">
          <cell r="AS219">
            <v>88.842156653547107</v>
          </cell>
          <cell r="BM219">
            <v>46.884533862287093</v>
          </cell>
        </row>
        <row r="220">
          <cell r="AS220">
            <v>90.717511539339412</v>
          </cell>
          <cell r="BM220">
            <v>47.085102157809068</v>
          </cell>
        </row>
        <row r="221">
          <cell r="AS221">
            <v>94.468221310924037</v>
          </cell>
          <cell r="BM221">
            <v>47.486238748852998</v>
          </cell>
        </row>
        <row r="222">
          <cell r="AS222">
            <v>117.9851715787596</v>
          </cell>
          <cell r="BM222">
            <v>50.001365174698464</v>
          </cell>
        </row>
        <row r="223">
          <cell r="AS223">
            <v>77.448301829413964</v>
          </cell>
          <cell r="BM223">
            <v>45.665966614661514</v>
          </cell>
        </row>
        <row r="224">
          <cell r="AS224">
            <v>89.944979382489748</v>
          </cell>
          <cell r="BM224">
            <v>46.676310339310007</v>
          </cell>
        </row>
        <row r="225">
          <cell r="AS225">
            <v>95.804040137604488</v>
          </cell>
          <cell r="BM225">
            <v>47.302934045530023</v>
          </cell>
        </row>
        <row r="226">
          <cell r="AS226">
            <v>85.550683816153665</v>
          </cell>
          <cell r="BM226">
            <v>46.20634255964498</v>
          </cell>
        </row>
        <row r="227">
          <cell r="AS227">
            <v>87.015449004932364</v>
          </cell>
          <cell r="BM227">
            <v>46.362998486199984</v>
          </cell>
        </row>
        <row r="228">
          <cell r="AS228">
            <v>88.114022896516374</v>
          </cell>
          <cell r="BM228">
            <v>46.480490431116237</v>
          </cell>
        </row>
        <row r="229">
          <cell r="AS229">
            <v>98.367379217967198</v>
          </cell>
          <cell r="BM229">
            <v>47.577081917001287</v>
          </cell>
        </row>
        <row r="230">
          <cell r="AS230">
            <v>103.49405737869263</v>
          </cell>
          <cell r="BM230">
            <v>48.125377659943815</v>
          </cell>
        </row>
        <row r="231">
          <cell r="AS231">
            <v>111.91645721417009</v>
          </cell>
          <cell r="BM231">
            <v>49.02614923763511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Endeavour Colour Theme 2019">
  <a:themeElements>
    <a:clrScheme name="Endeavour Colours 2019">
      <a:dk1>
        <a:srgbClr val="003355"/>
      </a:dk1>
      <a:lt1>
        <a:srgbClr val="FFFFFF"/>
      </a:lt1>
      <a:dk2>
        <a:srgbClr val="003355"/>
      </a:dk2>
      <a:lt2>
        <a:srgbClr val="FFFFFF"/>
      </a:lt2>
      <a:accent1>
        <a:srgbClr val="BED600"/>
      </a:accent1>
      <a:accent2>
        <a:srgbClr val="EE2652"/>
      </a:accent2>
      <a:accent3>
        <a:srgbClr val="5E6A71"/>
      </a:accent3>
      <a:accent4>
        <a:srgbClr val="0094B3"/>
      </a:accent4>
      <a:accent5>
        <a:srgbClr val="6958A1"/>
      </a:accent5>
      <a:accent6>
        <a:srgbClr val="1E1E1E"/>
      </a:accent6>
      <a:hlink>
        <a:srgbClr val="003355"/>
      </a:hlink>
      <a:folHlink>
        <a:srgbClr val="5E6A71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44F8E-E1B6-4796-BEFD-10E7A7FADB21}">
  <dimension ref="B3:M50"/>
  <sheetViews>
    <sheetView zoomScale="80" zoomScaleNormal="80" workbookViewId="0">
      <selection activeCell="F37" sqref="F37"/>
    </sheetView>
  </sheetViews>
  <sheetFormatPr defaultColWidth="9" defaultRowHeight="14.5" x14ac:dyDescent="0.3"/>
  <cols>
    <col min="1" max="1" width="3.25" style="26" customWidth="1"/>
    <col min="2" max="2" width="69.75" style="26" customWidth="1"/>
    <col min="3" max="7" width="10.58203125" style="26" customWidth="1"/>
    <col min="8" max="16384" width="9" style="26"/>
  </cols>
  <sheetData>
    <row r="3" spans="2:13" ht="26" x14ac:dyDescent="0.3">
      <c r="B3" s="24" t="s">
        <v>107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5" spans="2:13" ht="23.5" x14ac:dyDescent="0.3">
      <c r="B5" s="27" t="s">
        <v>111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7" spans="2:13" x14ac:dyDescent="0.3">
      <c r="B7" s="31" t="s">
        <v>110</v>
      </c>
      <c r="C7" s="29"/>
      <c r="D7" s="29"/>
      <c r="E7" s="30"/>
      <c r="F7" s="29"/>
      <c r="G7" s="29"/>
      <c r="H7" s="29"/>
      <c r="I7" s="29"/>
      <c r="J7" s="29"/>
      <c r="K7" s="29"/>
      <c r="L7" s="29"/>
      <c r="M7" s="29"/>
    </row>
    <row r="8" spans="2:13" ht="21" x14ac:dyDescent="0.3">
      <c r="B8" s="32"/>
    </row>
    <row r="9" spans="2:13" ht="21" x14ac:dyDescent="0.3">
      <c r="B9" s="32"/>
    </row>
    <row r="10" spans="2:13" ht="21" x14ac:dyDescent="0.3">
      <c r="B10" s="32"/>
    </row>
    <row r="11" spans="2:13" ht="21" x14ac:dyDescent="0.3">
      <c r="B11" s="32"/>
    </row>
    <row r="12" spans="2:13" ht="21" x14ac:dyDescent="0.3">
      <c r="B12" s="32"/>
    </row>
    <row r="13" spans="2:13" ht="21" x14ac:dyDescent="0.3">
      <c r="B13" s="32"/>
    </row>
    <row r="14" spans="2:13" ht="21" x14ac:dyDescent="0.3">
      <c r="B14" s="32"/>
    </row>
    <row r="15" spans="2:13" ht="21" x14ac:dyDescent="0.3">
      <c r="B15" s="32"/>
    </row>
    <row r="16" spans="2:13" ht="21" x14ac:dyDescent="0.3">
      <c r="B16" s="32"/>
    </row>
    <row r="17" spans="2:2" ht="21" x14ac:dyDescent="0.3">
      <c r="B17" s="32"/>
    </row>
    <row r="18" spans="2:2" ht="21" x14ac:dyDescent="0.3">
      <c r="B18" s="32"/>
    </row>
    <row r="19" spans="2:2" ht="21" x14ac:dyDescent="0.3">
      <c r="B19" s="32"/>
    </row>
    <row r="20" spans="2:2" ht="21" x14ac:dyDescent="0.3">
      <c r="B20" s="32"/>
    </row>
    <row r="21" spans="2:2" ht="21" x14ac:dyDescent="0.3">
      <c r="B21" s="32"/>
    </row>
    <row r="22" spans="2:2" ht="21" x14ac:dyDescent="0.3">
      <c r="B22" s="32"/>
    </row>
    <row r="23" spans="2:2" ht="21" x14ac:dyDescent="0.3">
      <c r="B23" s="32"/>
    </row>
    <row r="24" spans="2:2" ht="21" x14ac:dyDescent="0.3">
      <c r="B24" s="32"/>
    </row>
    <row r="25" spans="2:2" ht="21" x14ac:dyDescent="0.3">
      <c r="B25" s="32"/>
    </row>
    <row r="26" spans="2:2" ht="21" x14ac:dyDescent="0.3">
      <c r="B26" s="32"/>
    </row>
    <row r="27" spans="2:2" ht="21" x14ac:dyDescent="0.3">
      <c r="B27" s="32"/>
    </row>
    <row r="49" spans="2:7" x14ac:dyDescent="0.3">
      <c r="B49" s="33"/>
      <c r="C49" s="33"/>
      <c r="D49" s="34"/>
      <c r="E49" s="34"/>
      <c r="F49" s="34"/>
      <c r="G49" s="34"/>
    </row>
    <row r="50" spans="2:7" x14ac:dyDescent="0.3">
      <c r="B50" s="33"/>
      <c r="C50" s="33"/>
      <c r="D50" s="34"/>
      <c r="E50" s="34"/>
      <c r="F50" s="34"/>
      <c r="G50" s="3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6B653-A30B-4871-AC4A-AFE56EB3BB4C}">
  <dimension ref="A3:I240"/>
  <sheetViews>
    <sheetView tabSelected="1" topLeftCell="A211" zoomScale="80" zoomScaleNormal="80" workbookViewId="0">
      <selection activeCell="K224" sqref="K224"/>
    </sheetView>
  </sheetViews>
  <sheetFormatPr defaultColWidth="9" defaultRowHeight="14.5" x14ac:dyDescent="0.35"/>
  <cols>
    <col min="1" max="1" width="3.5" style="2" customWidth="1"/>
    <col min="2" max="2" width="10.5" style="2" customWidth="1"/>
    <col min="3" max="3" width="39.75" style="2" customWidth="1"/>
    <col min="4" max="9" width="13.25" style="2" customWidth="1"/>
    <col min="10" max="16384" width="9" style="2"/>
  </cols>
  <sheetData>
    <row r="3" spans="2:9" ht="26" x14ac:dyDescent="0.35">
      <c r="B3" s="24" t="s">
        <v>107</v>
      </c>
      <c r="C3" s="25"/>
      <c r="D3" s="25"/>
      <c r="E3" s="25"/>
      <c r="F3" s="25"/>
      <c r="G3" s="25"/>
      <c r="H3" s="25"/>
      <c r="I3" s="25"/>
    </row>
    <row r="4" spans="2:9" x14ac:dyDescent="0.35">
      <c r="B4" s="26"/>
      <c r="C4" s="26"/>
      <c r="D4" s="26"/>
      <c r="E4" s="26"/>
      <c r="F4" s="26"/>
      <c r="G4" s="26"/>
      <c r="H4" s="26"/>
      <c r="I4" s="26"/>
    </row>
    <row r="5" spans="2:9" ht="23.5" x14ac:dyDescent="0.35">
      <c r="B5" s="27" t="s">
        <v>111</v>
      </c>
      <c r="C5" s="28"/>
      <c r="D5" s="28"/>
      <c r="E5" s="28"/>
      <c r="F5" s="28"/>
      <c r="G5" s="28"/>
      <c r="H5" s="28"/>
      <c r="I5" s="28"/>
    </row>
    <row r="6" spans="2:9" x14ac:dyDescent="0.35">
      <c r="B6" s="26"/>
      <c r="C6" s="26"/>
      <c r="D6" s="26"/>
      <c r="E6" s="26"/>
      <c r="F6" s="26"/>
      <c r="G6" s="26"/>
      <c r="H6" s="26"/>
      <c r="I6" s="26"/>
    </row>
    <row r="7" spans="2:9" x14ac:dyDescent="0.35">
      <c r="B7" s="23" t="s">
        <v>108</v>
      </c>
      <c r="C7" s="29"/>
      <c r="D7" s="29"/>
      <c r="E7" s="30"/>
      <c r="F7" s="29"/>
      <c r="G7" s="29"/>
      <c r="H7" s="29"/>
      <c r="I7" s="30"/>
    </row>
    <row r="10" spans="2:9" x14ac:dyDescent="0.35">
      <c r="C10" s="17" t="s">
        <v>106</v>
      </c>
      <c r="D10" s="18">
        <v>2019</v>
      </c>
      <c r="E10" s="18">
        <v>2020</v>
      </c>
      <c r="F10" s="44">
        <v>2021</v>
      </c>
      <c r="G10" s="44">
        <v>2022</v>
      </c>
      <c r="H10" s="19">
        <v>2023</v>
      </c>
      <c r="I10" s="19">
        <v>2024</v>
      </c>
    </row>
    <row r="11" spans="2:9" x14ac:dyDescent="0.35">
      <c r="C11" s="3" t="s">
        <v>112</v>
      </c>
      <c r="D11" s="6">
        <v>114.1</v>
      </c>
      <c r="E11" s="6">
        <v>116.2</v>
      </c>
      <c r="F11" s="6">
        <v>117.2</v>
      </c>
      <c r="G11" s="45"/>
      <c r="H11" s="6"/>
      <c r="I11" s="6"/>
    </row>
    <row r="12" spans="2:9" x14ac:dyDescent="0.35">
      <c r="C12" s="3" t="s">
        <v>100</v>
      </c>
      <c r="D12" s="11"/>
      <c r="E12" s="11"/>
      <c r="F12" s="37">
        <f>E11/D11-1</f>
        <v>1.8404907975460238E-2</v>
      </c>
      <c r="G12" s="46">
        <f>F11/E11-1</f>
        <v>8.6058519793459354E-3</v>
      </c>
      <c r="H12" s="9">
        <f t="shared" ref="H12:I12" si="0">G12</f>
        <v>8.6058519793459354E-3</v>
      </c>
      <c r="I12" s="9">
        <f t="shared" si="0"/>
        <v>8.6058519793459354E-3</v>
      </c>
    </row>
    <row r="13" spans="2:9" x14ac:dyDescent="0.35">
      <c r="C13" s="3" t="s">
        <v>101</v>
      </c>
      <c r="D13" s="11"/>
      <c r="E13" s="7">
        <v>0</v>
      </c>
      <c r="F13" s="7">
        <v>0</v>
      </c>
      <c r="G13" s="47">
        <v>0</v>
      </c>
      <c r="H13" s="7">
        <v>0</v>
      </c>
      <c r="I13" s="7">
        <v>0</v>
      </c>
    </row>
    <row r="14" spans="2:9" x14ac:dyDescent="0.35">
      <c r="C14" s="3" t="s">
        <v>102</v>
      </c>
      <c r="D14" s="11"/>
      <c r="E14" s="4">
        <v>0</v>
      </c>
      <c r="F14" s="38">
        <v>0</v>
      </c>
      <c r="G14" s="48">
        <v>0</v>
      </c>
      <c r="H14" s="10">
        <v>0</v>
      </c>
      <c r="I14" s="10">
        <v>0</v>
      </c>
    </row>
    <row r="18" spans="1:9" x14ac:dyDescent="0.35">
      <c r="B18" s="23" t="s">
        <v>109</v>
      </c>
      <c r="C18" s="22"/>
      <c r="D18" s="22"/>
      <c r="E18" s="22"/>
      <c r="F18" s="22"/>
      <c r="G18" s="22"/>
      <c r="H18" s="22"/>
      <c r="I18" s="22"/>
    </row>
    <row r="20" spans="1:9" x14ac:dyDescent="0.35">
      <c r="D20" s="12" t="s">
        <v>103</v>
      </c>
      <c r="E20" s="42" t="s">
        <v>113</v>
      </c>
      <c r="F20" s="42" t="s">
        <v>113</v>
      </c>
      <c r="G20" s="49" t="s">
        <v>98</v>
      </c>
      <c r="H20" s="13" t="s">
        <v>99</v>
      </c>
      <c r="I20" s="13" t="s">
        <v>99</v>
      </c>
    </row>
    <row r="21" spans="1:9" x14ac:dyDescent="0.35">
      <c r="D21" s="14" t="s">
        <v>104</v>
      </c>
      <c r="E21" s="43" t="s">
        <v>105</v>
      </c>
      <c r="F21" s="43" t="s">
        <v>105</v>
      </c>
      <c r="G21" s="50" t="s">
        <v>105</v>
      </c>
      <c r="H21" s="15" t="s">
        <v>105</v>
      </c>
      <c r="I21" s="15" t="s">
        <v>105</v>
      </c>
    </row>
    <row r="22" spans="1:9" x14ac:dyDescent="0.35">
      <c r="B22" s="17" t="s">
        <v>0</v>
      </c>
      <c r="C22" s="17" t="s">
        <v>1</v>
      </c>
      <c r="D22" s="16">
        <v>2020</v>
      </c>
      <c r="E22" s="39">
        <v>2020</v>
      </c>
      <c r="F22" s="39">
        <v>2021</v>
      </c>
      <c r="G22" s="51">
        <v>2022</v>
      </c>
      <c r="H22" s="1">
        <v>2023</v>
      </c>
      <c r="I22" s="1">
        <v>2024</v>
      </c>
    </row>
    <row r="23" spans="1:9" x14ac:dyDescent="0.35">
      <c r="A23" s="2">
        <v>1</v>
      </c>
      <c r="B23" s="20">
        <v>1</v>
      </c>
      <c r="C23" s="8" t="s">
        <v>2</v>
      </c>
      <c r="D23" s="35">
        <v>47.394729214850543</v>
      </c>
      <c r="E23" s="40">
        <f>ROUND(D23,2)</f>
        <v>47.39</v>
      </c>
      <c r="F23" s="40">
        <f>ROUND(E23*(1+F$12)*(1-F$13),2)</f>
        <v>48.26</v>
      </c>
      <c r="G23" s="52">
        <f>ROUND(F23*(1+G$12)*(1-G$13),2)</f>
        <v>48.68</v>
      </c>
      <c r="H23" s="54">
        <f>ROUND(G23*(1+H$12)*(1-H$13),2)</f>
        <v>49.1</v>
      </c>
      <c r="I23" s="54">
        <f>ROUND(H23*(1+I$12)*(1-I$13),2)</f>
        <v>49.52</v>
      </c>
    </row>
    <row r="24" spans="1:9" x14ac:dyDescent="0.35">
      <c r="A24" s="2">
        <v>2</v>
      </c>
      <c r="B24" s="20">
        <v>1</v>
      </c>
      <c r="C24" s="8" t="s">
        <v>3</v>
      </c>
      <c r="D24" s="35">
        <v>49.891643867719623</v>
      </c>
      <c r="E24" s="40">
        <f t="shared" ref="E24:E87" si="1">ROUND(D24,2)</f>
        <v>49.89</v>
      </c>
      <c r="F24" s="40">
        <f t="shared" ref="F24:H24" si="2">ROUND(E24*(1+F$12)*(1-F$13),2)</f>
        <v>50.81</v>
      </c>
      <c r="G24" s="52">
        <f t="shared" si="2"/>
        <v>51.25</v>
      </c>
      <c r="H24" s="54">
        <f t="shared" si="2"/>
        <v>51.69</v>
      </c>
      <c r="I24" s="54">
        <f>ROUND(H24*(1+I$12)*(1-I$13),2)</f>
        <v>52.13</v>
      </c>
    </row>
    <row r="25" spans="1:9" x14ac:dyDescent="0.35">
      <c r="A25" s="2">
        <v>3</v>
      </c>
      <c r="B25" s="20">
        <v>1</v>
      </c>
      <c r="C25" s="8" t="s">
        <v>4</v>
      </c>
      <c r="D25" s="35">
        <v>0</v>
      </c>
      <c r="E25" s="40">
        <f t="shared" si="1"/>
        <v>0</v>
      </c>
      <c r="F25" s="40">
        <f t="shared" ref="F25:I25" si="3">ROUND(E25*(1+F$12)*(1-F$13),2)</f>
        <v>0</v>
      </c>
      <c r="G25" s="52">
        <f t="shared" si="3"/>
        <v>0</v>
      </c>
      <c r="H25" s="54">
        <f t="shared" si="3"/>
        <v>0</v>
      </c>
      <c r="I25" s="54">
        <f t="shared" si="3"/>
        <v>0</v>
      </c>
    </row>
    <row r="26" spans="1:9" x14ac:dyDescent="0.35">
      <c r="A26" s="2">
        <v>4</v>
      </c>
      <c r="B26" s="20">
        <v>1</v>
      </c>
      <c r="C26" s="8" t="s">
        <v>5</v>
      </c>
      <c r="D26" s="35">
        <v>56.193754280762853</v>
      </c>
      <c r="E26" s="40">
        <f t="shared" si="1"/>
        <v>56.19</v>
      </c>
      <c r="F26" s="40">
        <f t="shared" ref="F26:I26" si="4">ROUND(E26*(1+F$12)*(1-F$13),2)</f>
        <v>57.22</v>
      </c>
      <c r="G26" s="52">
        <f t="shared" si="4"/>
        <v>57.71</v>
      </c>
      <c r="H26" s="54">
        <f t="shared" si="4"/>
        <v>58.21</v>
      </c>
      <c r="I26" s="54">
        <f t="shared" si="4"/>
        <v>58.71</v>
      </c>
    </row>
    <row r="27" spans="1:9" x14ac:dyDescent="0.35">
      <c r="A27" s="2">
        <v>5</v>
      </c>
      <c r="B27" s="20">
        <v>1</v>
      </c>
      <c r="C27" s="8" t="s">
        <v>6</v>
      </c>
      <c r="D27" s="35">
        <v>51.688463535741803</v>
      </c>
      <c r="E27" s="40">
        <f t="shared" si="1"/>
        <v>51.69</v>
      </c>
      <c r="F27" s="40">
        <f t="shared" ref="F27:I27" si="5">ROUND(E27*(1+F$12)*(1-F$13),2)</f>
        <v>52.64</v>
      </c>
      <c r="G27" s="52">
        <f t="shared" si="5"/>
        <v>53.09</v>
      </c>
      <c r="H27" s="54">
        <f t="shared" si="5"/>
        <v>53.55</v>
      </c>
      <c r="I27" s="54">
        <f t="shared" si="5"/>
        <v>54.01</v>
      </c>
    </row>
    <row r="28" spans="1:9" x14ac:dyDescent="0.35">
      <c r="A28" s="2">
        <v>6</v>
      </c>
      <c r="B28" s="20">
        <v>1</v>
      </c>
      <c r="C28" s="8" t="s">
        <v>7</v>
      </c>
      <c r="D28" s="35">
        <v>49.997081729498341</v>
      </c>
      <c r="E28" s="40">
        <f t="shared" si="1"/>
        <v>50</v>
      </c>
      <c r="F28" s="40">
        <f t="shared" ref="F28:I28" si="6">ROUND(E28*(1+F$12)*(1-F$13),2)</f>
        <v>50.92</v>
      </c>
      <c r="G28" s="52">
        <f t="shared" si="6"/>
        <v>51.36</v>
      </c>
      <c r="H28" s="54">
        <f t="shared" si="6"/>
        <v>51.8</v>
      </c>
      <c r="I28" s="54">
        <f t="shared" si="6"/>
        <v>52.25</v>
      </c>
    </row>
    <row r="29" spans="1:9" x14ac:dyDescent="0.35">
      <c r="A29" s="2">
        <v>7</v>
      </c>
      <c r="B29" s="20">
        <v>1</v>
      </c>
      <c r="C29" s="8" t="s">
        <v>8</v>
      </c>
      <c r="D29" s="35">
        <v>53.329913275511402</v>
      </c>
      <c r="E29" s="40">
        <f t="shared" si="1"/>
        <v>53.33</v>
      </c>
      <c r="F29" s="40">
        <f t="shared" ref="F29:I29" si="7">ROUND(E29*(1+F$12)*(1-F$13),2)</f>
        <v>54.31</v>
      </c>
      <c r="G29" s="52">
        <f t="shared" si="7"/>
        <v>54.78</v>
      </c>
      <c r="H29" s="54">
        <f t="shared" si="7"/>
        <v>55.25</v>
      </c>
      <c r="I29" s="54">
        <f t="shared" si="7"/>
        <v>55.73</v>
      </c>
    </row>
    <row r="30" spans="1:9" x14ac:dyDescent="0.35">
      <c r="A30" s="2">
        <v>8</v>
      </c>
      <c r="B30" s="20">
        <v>1</v>
      </c>
      <c r="C30" s="8" t="s">
        <v>9</v>
      </c>
      <c r="D30" s="35">
        <v>48.451287764455493</v>
      </c>
      <c r="E30" s="40">
        <f t="shared" si="1"/>
        <v>48.45</v>
      </c>
      <c r="F30" s="40">
        <f t="shared" ref="F30:I30" si="8">ROUND(E30*(1+F$12)*(1-F$13),2)</f>
        <v>49.34</v>
      </c>
      <c r="G30" s="52">
        <f t="shared" si="8"/>
        <v>49.76</v>
      </c>
      <c r="H30" s="54">
        <f t="shared" si="8"/>
        <v>50.19</v>
      </c>
      <c r="I30" s="54">
        <f t="shared" si="8"/>
        <v>50.62</v>
      </c>
    </row>
    <row r="31" spans="1:9" x14ac:dyDescent="0.35">
      <c r="A31" s="2">
        <v>9</v>
      </c>
      <c r="B31" s="20">
        <v>1</v>
      </c>
      <c r="C31" s="8" t="s">
        <v>10</v>
      </c>
      <c r="D31" s="35">
        <v>50.06594587978104</v>
      </c>
      <c r="E31" s="40">
        <f t="shared" si="1"/>
        <v>50.07</v>
      </c>
      <c r="F31" s="40">
        <f t="shared" ref="F31:I31" si="9">ROUND(E31*(1+F$12)*(1-F$13),2)</f>
        <v>50.99</v>
      </c>
      <c r="G31" s="52">
        <f t="shared" si="9"/>
        <v>51.43</v>
      </c>
      <c r="H31" s="54">
        <f t="shared" si="9"/>
        <v>51.87</v>
      </c>
      <c r="I31" s="54">
        <f t="shared" si="9"/>
        <v>52.32</v>
      </c>
    </row>
    <row r="32" spans="1:9" x14ac:dyDescent="0.35">
      <c r="A32" s="2">
        <v>10</v>
      </c>
      <c r="B32" s="20">
        <v>1</v>
      </c>
      <c r="C32" s="8" t="s">
        <v>11</v>
      </c>
      <c r="D32" s="35">
        <v>47.346143663009059</v>
      </c>
      <c r="E32" s="40">
        <f t="shared" si="1"/>
        <v>47.35</v>
      </c>
      <c r="F32" s="40">
        <f t="shared" ref="F32:I32" si="10">ROUND(E32*(1+F$12)*(1-F$13),2)</f>
        <v>48.22</v>
      </c>
      <c r="G32" s="52">
        <f t="shared" si="10"/>
        <v>48.63</v>
      </c>
      <c r="H32" s="54">
        <f t="shared" si="10"/>
        <v>49.05</v>
      </c>
      <c r="I32" s="54">
        <f t="shared" si="10"/>
        <v>49.47</v>
      </c>
    </row>
    <row r="33" spans="1:9" x14ac:dyDescent="0.35">
      <c r="A33" s="2">
        <v>11</v>
      </c>
      <c r="B33" s="20">
        <v>1</v>
      </c>
      <c r="C33" s="8" t="s">
        <v>12</v>
      </c>
      <c r="D33" s="35">
        <v>47.658915441344092</v>
      </c>
      <c r="E33" s="40">
        <f t="shared" si="1"/>
        <v>47.66</v>
      </c>
      <c r="F33" s="40">
        <f t="shared" ref="F33:I33" si="11">ROUND(E33*(1+F$12)*(1-F$13),2)</f>
        <v>48.54</v>
      </c>
      <c r="G33" s="52">
        <f t="shared" si="11"/>
        <v>48.96</v>
      </c>
      <c r="H33" s="54">
        <f t="shared" si="11"/>
        <v>49.38</v>
      </c>
      <c r="I33" s="54">
        <f t="shared" si="11"/>
        <v>49.8</v>
      </c>
    </row>
    <row r="34" spans="1:9" x14ac:dyDescent="0.35">
      <c r="A34" s="2">
        <v>12</v>
      </c>
      <c r="B34" s="20">
        <v>1</v>
      </c>
      <c r="C34" s="8" t="s">
        <v>13</v>
      </c>
      <c r="D34" s="35">
        <v>47.782478460318025</v>
      </c>
      <c r="E34" s="40">
        <f t="shared" si="1"/>
        <v>47.78</v>
      </c>
      <c r="F34" s="40">
        <f t="shared" ref="F34:I34" si="12">ROUND(E34*(1+F$12)*(1-F$13),2)</f>
        <v>48.66</v>
      </c>
      <c r="G34" s="52">
        <f t="shared" si="12"/>
        <v>49.08</v>
      </c>
      <c r="H34" s="54">
        <f t="shared" si="12"/>
        <v>49.5</v>
      </c>
      <c r="I34" s="54">
        <f t="shared" si="12"/>
        <v>49.93</v>
      </c>
    </row>
    <row r="35" spans="1:9" x14ac:dyDescent="0.35">
      <c r="A35" s="2">
        <v>13</v>
      </c>
      <c r="B35" s="20">
        <v>1</v>
      </c>
      <c r="C35" s="8" t="s">
        <v>14</v>
      </c>
      <c r="D35" s="35">
        <v>91.847689764288532</v>
      </c>
      <c r="E35" s="40">
        <f t="shared" si="1"/>
        <v>91.85</v>
      </c>
      <c r="F35" s="40">
        <f t="shared" ref="F35:I35" si="13">ROUND(E35*(1+F$12)*(1-F$13),2)</f>
        <v>93.54</v>
      </c>
      <c r="G35" s="52">
        <f t="shared" si="13"/>
        <v>94.34</v>
      </c>
      <c r="H35" s="54">
        <f t="shared" si="13"/>
        <v>95.15</v>
      </c>
      <c r="I35" s="54">
        <f t="shared" si="13"/>
        <v>95.97</v>
      </c>
    </row>
    <row r="36" spans="1:9" x14ac:dyDescent="0.35">
      <c r="A36" s="2">
        <v>14</v>
      </c>
      <c r="B36" s="20">
        <v>1</v>
      </c>
      <c r="C36" s="8" t="s">
        <v>15</v>
      </c>
      <c r="D36" s="35">
        <v>47.751518432849252</v>
      </c>
      <c r="E36" s="40">
        <f t="shared" si="1"/>
        <v>47.75</v>
      </c>
      <c r="F36" s="40">
        <f t="shared" ref="F36:I36" si="14">ROUND(E36*(1+F$12)*(1-F$13),2)</f>
        <v>48.63</v>
      </c>
      <c r="G36" s="52">
        <f t="shared" si="14"/>
        <v>49.05</v>
      </c>
      <c r="H36" s="54">
        <f t="shared" si="14"/>
        <v>49.47</v>
      </c>
      <c r="I36" s="54">
        <f t="shared" si="14"/>
        <v>49.9</v>
      </c>
    </row>
    <row r="37" spans="1:9" x14ac:dyDescent="0.35">
      <c r="A37" s="2">
        <v>15</v>
      </c>
      <c r="B37" s="20">
        <v>1</v>
      </c>
      <c r="C37" s="8" t="s">
        <v>16</v>
      </c>
      <c r="D37" s="35">
        <v>0</v>
      </c>
      <c r="E37" s="40">
        <f t="shared" si="1"/>
        <v>0</v>
      </c>
      <c r="F37" s="40">
        <f t="shared" ref="F37:I37" si="15">ROUND(E37*(1+F$12)*(1-F$13),2)</f>
        <v>0</v>
      </c>
      <c r="G37" s="52">
        <f t="shared" si="15"/>
        <v>0</v>
      </c>
      <c r="H37" s="54">
        <f t="shared" si="15"/>
        <v>0</v>
      </c>
      <c r="I37" s="54">
        <f t="shared" si="15"/>
        <v>0</v>
      </c>
    </row>
    <row r="38" spans="1:9" x14ac:dyDescent="0.35">
      <c r="A38" s="2">
        <v>16</v>
      </c>
      <c r="B38" s="20">
        <v>1</v>
      </c>
      <c r="C38" s="8" t="s">
        <v>17</v>
      </c>
      <c r="D38" s="35">
        <v>59.10874505625231</v>
      </c>
      <c r="E38" s="40">
        <f t="shared" si="1"/>
        <v>59.11</v>
      </c>
      <c r="F38" s="40">
        <f t="shared" ref="F38:I38" si="16">ROUND(E38*(1+F$12)*(1-F$13),2)</f>
        <v>60.2</v>
      </c>
      <c r="G38" s="52">
        <f t="shared" si="16"/>
        <v>60.72</v>
      </c>
      <c r="H38" s="54">
        <f t="shared" si="16"/>
        <v>61.24</v>
      </c>
      <c r="I38" s="54">
        <f t="shared" si="16"/>
        <v>61.77</v>
      </c>
    </row>
    <row r="39" spans="1:9" x14ac:dyDescent="0.35">
      <c r="A39" s="2">
        <v>17</v>
      </c>
      <c r="B39" s="20">
        <v>1</v>
      </c>
      <c r="C39" s="8" t="s">
        <v>18</v>
      </c>
      <c r="D39" s="35">
        <v>53.135204811874502</v>
      </c>
      <c r="E39" s="40">
        <f t="shared" si="1"/>
        <v>53.14</v>
      </c>
      <c r="F39" s="40">
        <f t="shared" ref="F39:I39" si="17">ROUND(E39*(1+F$12)*(1-F$13),2)</f>
        <v>54.12</v>
      </c>
      <c r="G39" s="52">
        <f t="shared" si="17"/>
        <v>54.59</v>
      </c>
      <c r="H39" s="54">
        <f t="shared" si="17"/>
        <v>55.06</v>
      </c>
      <c r="I39" s="54">
        <f t="shared" si="17"/>
        <v>55.53</v>
      </c>
    </row>
    <row r="40" spans="1:9" x14ac:dyDescent="0.35">
      <c r="A40" s="2">
        <v>18</v>
      </c>
      <c r="B40" s="20">
        <v>1</v>
      </c>
      <c r="C40" s="8" t="s">
        <v>19</v>
      </c>
      <c r="D40" s="35">
        <v>55.467215880354942</v>
      </c>
      <c r="E40" s="40">
        <f t="shared" si="1"/>
        <v>55.47</v>
      </c>
      <c r="F40" s="40">
        <f t="shared" ref="F40:I40" si="18">ROUND(E40*(1+F$12)*(1-F$13),2)</f>
        <v>56.49</v>
      </c>
      <c r="G40" s="52">
        <f t="shared" si="18"/>
        <v>56.98</v>
      </c>
      <c r="H40" s="54">
        <f t="shared" si="18"/>
        <v>57.47</v>
      </c>
      <c r="I40" s="54">
        <f t="shared" si="18"/>
        <v>57.96</v>
      </c>
    </row>
    <row r="41" spans="1:9" x14ac:dyDescent="0.35">
      <c r="A41" s="2">
        <v>19</v>
      </c>
      <c r="B41" s="20">
        <v>1</v>
      </c>
      <c r="C41" s="8" t="s">
        <v>20</v>
      </c>
      <c r="D41" s="35">
        <v>57.286018178998361</v>
      </c>
      <c r="E41" s="40">
        <f t="shared" si="1"/>
        <v>57.29</v>
      </c>
      <c r="F41" s="40">
        <f t="shared" ref="F41:I41" si="19">ROUND(E41*(1+F$12)*(1-F$13),2)</f>
        <v>58.34</v>
      </c>
      <c r="G41" s="52">
        <f t="shared" si="19"/>
        <v>58.84</v>
      </c>
      <c r="H41" s="54">
        <f t="shared" si="19"/>
        <v>59.35</v>
      </c>
      <c r="I41" s="54">
        <f t="shared" si="19"/>
        <v>59.86</v>
      </c>
    </row>
    <row r="42" spans="1:9" x14ac:dyDescent="0.35">
      <c r="A42" s="2">
        <v>20</v>
      </c>
      <c r="B42" s="20">
        <v>1</v>
      </c>
      <c r="C42" s="8" t="s">
        <v>21</v>
      </c>
      <c r="D42" s="35">
        <v>52.674826404891071</v>
      </c>
      <c r="E42" s="40">
        <f t="shared" si="1"/>
        <v>52.67</v>
      </c>
      <c r="F42" s="40">
        <f t="shared" ref="F42:I42" si="20">ROUND(E42*(1+F$12)*(1-F$13),2)</f>
        <v>53.64</v>
      </c>
      <c r="G42" s="52">
        <f t="shared" si="20"/>
        <v>54.1</v>
      </c>
      <c r="H42" s="54">
        <f t="shared" si="20"/>
        <v>54.57</v>
      </c>
      <c r="I42" s="54">
        <f t="shared" si="20"/>
        <v>55.04</v>
      </c>
    </row>
    <row r="43" spans="1:9" x14ac:dyDescent="0.35">
      <c r="A43" s="2">
        <v>21</v>
      </c>
      <c r="B43" s="20">
        <v>1</v>
      </c>
      <c r="C43" s="8" t="s">
        <v>22</v>
      </c>
      <c r="D43" s="35">
        <v>54.600800061794466</v>
      </c>
      <c r="E43" s="40">
        <f t="shared" si="1"/>
        <v>54.6</v>
      </c>
      <c r="F43" s="40">
        <f t="shared" ref="F43:I43" si="21">ROUND(E43*(1+F$12)*(1-F$13),2)</f>
        <v>55.6</v>
      </c>
      <c r="G43" s="52">
        <f t="shared" si="21"/>
        <v>56.08</v>
      </c>
      <c r="H43" s="54">
        <f t="shared" si="21"/>
        <v>56.56</v>
      </c>
      <c r="I43" s="54">
        <f t="shared" si="21"/>
        <v>57.05</v>
      </c>
    </row>
    <row r="44" spans="1:9" x14ac:dyDescent="0.35">
      <c r="A44" s="2">
        <v>22</v>
      </c>
      <c r="B44" s="20">
        <v>1</v>
      </c>
      <c r="C44" s="8" t="s">
        <v>23</v>
      </c>
      <c r="D44" s="35">
        <v>60.895995296903948</v>
      </c>
      <c r="E44" s="40">
        <f t="shared" si="1"/>
        <v>60.9</v>
      </c>
      <c r="F44" s="40">
        <f t="shared" ref="F44:I44" si="22">ROUND(E44*(1+F$12)*(1-F$13),2)</f>
        <v>62.02</v>
      </c>
      <c r="G44" s="52">
        <f t="shared" si="22"/>
        <v>62.55</v>
      </c>
      <c r="H44" s="54">
        <f t="shared" si="22"/>
        <v>63.09</v>
      </c>
      <c r="I44" s="54">
        <f t="shared" si="22"/>
        <v>63.63</v>
      </c>
    </row>
    <row r="45" spans="1:9" x14ac:dyDescent="0.35">
      <c r="A45" s="2">
        <v>23</v>
      </c>
      <c r="B45" s="20">
        <v>1</v>
      </c>
      <c r="C45" s="8" t="s">
        <v>24</v>
      </c>
      <c r="D45" s="35">
        <v>78.53099553463413</v>
      </c>
      <c r="E45" s="40">
        <f t="shared" si="1"/>
        <v>78.53</v>
      </c>
      <c r="F45" s="40">
        <f t="shared" ref="F45:I45" si="23">ROUND(E45*(1+F$12)*(1-F$13),2)</f>
        <v>79.98</v>
      </c>
      <c r="G45" s="52">
        <f t="shared" si="23"/>
        <v>80.67</v>
      </c>
      <c r="H45" s="54">
        <f t="shared" si="23"/>
        <v>81.36</v>
      </c>
      <c r="I45" s="54">
        <f t="shared" si="23"/>
        <v>82.06</v>
      </c>
    </row>
    <row r="46" spans="1:9" x14ac:dyDescent="0.35">
      <c r="A46" s="2">
        <v>24</v>
      </c>
      <c r="B46" s="20">
        <v>1</v>
      </c>
      <c r="C46" s="8" t="s">
        <v>25</v>
      </c>
      <c r="D46" s="35">
        <v>60.280793051263458</v>
      </c>
      <c r="E46" s="40">
        <f t="shared" si="1"/>
        <v>60.28</v>
      </c>
      <c r="F46" s="40">
        <f t="shared" ref="F46:I46" si="24">ROUND(E46*(1+F$12)*(1-F$13),2)</f>
        <v>61.39</v>
      </c>
      <c r="G46" s="52">
        <f t="shared" si="24"/>
        <v>61.92</v>
      </c>
      <c r="H46" s="54">
        <f t="shared" si="24"/>
        <v>62.45</v>
      </c>
      <c r="I46" s="54">
        <f t="shared" si="24"/>
        <v>62.99</v>
      </c>
    </row>
    <row r="47" spans="1:9" x14ac:dyDescent="0.35">
      <c r="A47" s="2">
        <v>25</v>
      </c>
      <c r="B47" s="20">
        <v>1</v>
      </c>
      <c r="C47" s="8" t="s">
        <v>26</v>
      </c>
      <c r="D47" s="35">
        <v>53.83878563504598</v>
      </c>
      <c r="E47" s="40">
        <f t="shared" si="1"/>
        <v>53.84</v>
      </c>
      <c r="F47" s="40">
        <f t="shared" ref="F47:I47" si="25">ROUND(E47*(1+F$12)*(1-F$13),2)</f>
        <v>54.83</v>
      </c>
      <c r="G47" s="52">
        <f t="shared" si="25"/>
        <v>55.3</v>
      </c>
      <c r="H47" s="54">
        <f t="shared" si="25"/>
        <v>55.78</v>
      </c>
      <c r="I47" s="54">
        <f t="shared" si="25"/>
        <v>56.26</v>
      </c>
    </row>
    <row r="48" spans="1:9" x14ac:dyDescent="0.35">
      <c r="A48" s="2">
        <v>26</v>
      </c>
      <c r="B48" s="20">
        <v>1</v>
      </c>
      <c r="C48" s="8" t="s">
        <v>27</v>
      </c>
      <c r="D48" s="35">
        <v>68.82169044056964</v>
      </c>
      <c r="E48" s="40">
        <f t="shared" si="1"/>
        <v>68.819999999999993</v>
      </c>
      <c r="F48" s="40">
        <f t="shared" ref="F48:I48" si="26">ROUND(E48*(1+F$12)*(1-F$13),2)</f>
        <v>70.09</v>
      </c>
      <c r="G48" s="52">
        <f t="shared" si="26"/>
        <v>70.69</v>
      </c>
      <c r="H48" s="54">
        <f t="shared" si="26"/>
        <v>71.3</v>
      </c>
      <c r="I48" s="54">
        <f t="shared" si="26"/>
        <v>71.91</v>
      </c>
    </row>
    <row r="49" spans="1:9" x14ac:dyDescent="0.35">
      <c r="A49" s="2">
        <v>27</v>
      </c>
      <c r="B49" s="20">
        <v>1</v>
      </c>
      <c r="C49" s="8" t="s">
        <v>28</v>
      </c>
      <c r="D49" s="35">
        <v>84.088485545216315</v>
      </c>
      <c r="E49" s="40">
        <f t="shared" si="1"/>
        <v>84.09</v>
      </c>
      <c r="F49" s="40">
        <f t="shared" ref="F49:I49" si="27">ROUND(E49*(1+F$12)*(1-F$13),2)</f>
        <v>85.64</v>
      </c>
      <c r="G49" s="52">
        <f t="shared" si="27"/>
        <v>86.38</v>
      </c>
      <c r="H49" s="54">
        <f t="shared" si="27"/>
        <v>87.12</v>
      </c>
      <c r="I49" s="54">
        <f t="shared" si="27"/>
        <v>87.87</v>
      </c>
    </row>
    <row r="50" spans="1:9" x14ac:dyDescent="0.35">
      <c r="A50" s="2">
        <v>28</v>
      </c>
      <c r="B50" s="20">
        <v>1</v>
      </c>
      <c r="C50" s="8" t="s">
        <v>29</v>
      </c>
      <c r="D50" s="35">
        <v>64.016426299729119</v>
      </c>
      <c r="E50" s="40">
        <f t="shared" si="1"/>
        <v>64.02</v>
      </c>
      <c r="F50" s="40">
        <f t="shared" ref="F50:I50" si="28">ROUND(E50*(1+F$12)*(1-F$13),2)</f>
        <v>65.2</v>
      </c>
      <c r="G50" s="52">
        <f t="shared" si="28"/>
        <v>65.760000000000005</v>
      </c>
      <c r="H50" s="54">
        <f t="shared" si="28"/>
        <v>66.33</v>
      </c>
      <c r="I50" s="54">
        <f t="shared" si="28"/>
        <v>66.900000000000006</v>
      </c>
    </row>
    <row r="51" spans="1:9" x14ac:dyDescent="0.35">
      <c r="A51" s="2">
        <v>29</v>
      </c>
      <c r="B51" s="20">
        <v>1</v>
      </c>
      <c r="C51" s="8" t="s">
        <v>30</v>
      </c>
      <c r="D51" s="35">
        <v>0</v>
      </c>
      <c r="E51" s="40">
        <f t="shared" si="1"/>
        <v>0</v>
      </c>
      <c r="F51" s="40">
        <f t="shared" ref="F51:I51" si="29">ROUND(E51*(1+F$12)*(1-F$13),2)</f>
        <v>0</v>
      </c>
      <c r="G51" s="52">
        <f t="shared" si="29"/>
        <v>0</v>
      </c>
      <c r="H51" s="54">
        <f t="shared" si="29"/>
        <v>0</v>
      </c>
      <c r="I51" s="54">
        <f t="shared" si="29"/>
        <v>0</v>
      </c>
    </row>
    <row r="52" spans="1:9" x14ac:dyDescent="0.35">
      <c r="A52" s="2">
        <v>30</v>
      </c>
      <c r="B52" s="20">
        <v>1</v>
      </c>
      <c r="C52" s="8" t="s">
        <v>31</v>
      </c>
      <c r="D52" s="35">
        <v>0</v>
      </c>
      <c r="E52" s="40">
        <f t="shared" si="1"/>
        <v>0</v>
      </c>
      <c r="F52" s="40">
        <f t="shared" ref="F52:I52" si="30">ROUND(E52*(1+F$12)*(1-F$13),2)</f>
        <v>0</v>
      </c>
      <c r="G52" s="52">
        <f t="shared" si="30"/>
        <v>0</v>
      </c>
      <c r="H52" s="54">
        <f t="shared" si="30"/>
        <v>0</v>
      </c>
      <c r="I52" s="54">
        <f t="shared" si="30"/>
        <v>0</v>
      </c>
    </row>
    <row r="53" spans="1:9" x14ac:dyDescent="0.35">
      <c r="A53" s="2">
        <v>31</v>
      </c>
      <c r="B53" s="20">
        <v>1</v>
      </c>
      <c r="C53" s="8" t="s">
        <v>32</v>
      </c>
      <c r="D53" s="35">
        <v>0</v>
      </c>
      <c r="E53" s="40">
        <f t="shared" si="1"/>
        <v>0</v>
      </c>
      <c r="F53" s="40">
        <f t="shared" ref="F53:I53" si="31">ROUND(E53*(1+F$12)*(1-F$13),2)</f>
        <v>0</v>
      </c>
      <c r="G53" s="52">
        <f t="shared" si="31"/>
        <v>0</v>
      </c>
      <c r="H53" s="54">
        <f t="shared" si="31"/>
        <v>0</v>
      </c>
      <c r="I53" s="54">
        <f t="shared" si="31"/>
        <v>0</v>
      </c>
    </row>
    <row r="54" spans="1:9" x14ac:dyDescent="0.35">
      <c r="A54" s="2">
        <v>32</v>
      </c>
      <c r="B54" s="20">
        <v>1</v>
      </c>
      <c r="C54" s="8" t="s">
        <v>33</v>
      </c>
      <c r="D54" s="35">
        <v>64.016426299729119</v>
      </c>
      <c r="E54" s="40">
        <f t="shared" si="1"/>
        <v>64.02</v>
      </c>
      <c r="F54" s="40">
        <f t="shared" ref="F54:I54" si="32">ROUND(E54*(1+F$12)*(1-F$13),2)</f>
        <v>65.2</v>
      </c>
      <c r="G54" s="52">
        <f t="shared" si="32"/>
        <v>65.760000000000005</v>
      </c>
      <c r="H54" s="54">
        <f t="shared" si="32"/>
        <v>66.33</v>
      </c>
      <c r="I54" s="54">
        <f t="shared" si="32"/>
        <v>66.900000000000006</v>
      </c>
    </row>
    <row r="55" spans="1:9" x14ac:dyDescent="0.35">
      <c r="A55" s="2">
        <v>33</v>
      </c>
      <c r="B55" s="20">
        <v>1</v>
      </c>
      <c r="C55" s="8" t="s">
        <v>34</v>
      </c>
      <c r="D55" s="35">
        <v>79.324472440928545</v>
      </c>
      <c r="E55" s="40">
        <f t="shared" si="1"/>
        <v>79.319999999999993</v>
      </c>
      <c r="F55" s="40">
        <f t="shared" ref="F55:I55" si="33">ROUND(E55*(1+F$12)*(1-F$13),2)</f>
        <v>80.78</v>
      </c>
      <c r="G55" s="52">
        <f t="shared" si="33"/>
        <v>81.48</v>
      </c>
      <c r="H55" s="54">
        <f t="shared" si="33"/>
        <v>82.18</v>
      </c>
      <c r="I55" s="54">
        <f t="shared" si="33"/>
        <v>82.89</v>
      </c>
    </row>
    <row r="56" spans="1:9" x14ac:dyDescent="0.35">
      <c r="A56" s="2">
        <v>34</v>
      </c>
      <c r="B56" s="20">
        <v>1</v>
      </c>
      <c r="C56" s="8" t="s">
        <v>35</v>
      </c>
      <c r="D56" s="35">
        <v>119.6543318605041</v>
      </c>
      <c r="E56" s="40">
        <f t="shared" si="1"/>
        <v>119.65</v>
      </c>
      <c r="F56" s="40">
        <f t="shared" ref="F56:I56" si="34">ROUND(E56*(1+F$12)*(1-F$13),2)</f>
        <v>121.85</v>
      </c>
      <c r="G56" s="52">
        <f t="shared" si="34"/>
        <v>122.9</v>
      </c>
      <c r="H56" s="54">
        <f t="shared" si="34"/>
        <v>123.96</v>
      </c>
      <c r="I56" s="54">
        <f t="shared" si="34"/>
        <v>125.03</v>
      </c>
    </row>
    <row r="57" spans="1:9" x14ac:dyDescent="0.35">
      <c r="A57" s="2">
        <v>35</v>
      </c>
      <c r="B57" s="20">
        <v>1</v>
      </c>
      <c r="C57" s="8" t="s">
        <v>36</v>
      </c>
      <c r="D57" s="35">
        <v>71.791504526776563</v>
      </c>
      <c r="E57" s="40">
        <f t="shared" si="1"/>
        <v>71.790000000000006</v>
      </c>
      <c r="F57" s="40">
        <f t="shared" ref="F57:I57" si="35">ROUND(E57*(1+F$12)*(1-F$13),2)</f>
        <v>73.11</v>
      </c>
      <c r="G57" s="52">
        <f t="shared" si="35"/>
        <v>73.739999999999995</v>
      </c>
      <c r="H57" s="54">
        <f t="shared" si="35"/>
        <v>74.37</v>
      </c>
      <c r="I57" s="54">
        <f t="shared" si="35"/>
        <v>75.010000000000005</v>
      </c>
    </row>
    <row r="58" spans="1:9" x14ac:dyDescent="0.35">
      <c r="A58" s="2">
        <v>36</v>
      </c>
      <c r="B58" s="20">
        <v>1</v>
      </c>
      <c r="C58" s="8" t="s">
        <v>37</v>
      </c>
      <c r="D58" s="35">
        <v>128.3198173406162</v>
      </c>
      <c r="E58" s="40">
        <f t="shared" si="1"/>
        <v>128.32</v>
      </c>
      <c r="F58" s="40">
        <f t="shared" ref="F58:I58" si="36">ROUND(E58*(1+F$12)*(1-F$13),2)</f>
        <v>130.68</v>
      </c>
      <c r="G58" s="52">
        <f t="shared" si="36"/>
        <v>131.80000000000001</v>
      </c>
      <c r="H58" s="54">
        <f t="shared" si="36"/>
        <v>132.93</v>
      </c>
      <c r="I58" s="54">
        <f t="shared" si="36"/>
        <v>134.07</v>
      </c>
    </row>
    <row r="59" spans="1:9" x14ac:dyDescent="0.35">
      <c r="A59" s="2">
        <v>37</v>
      </c>
      <c r="B59" s="20">
        <v>1</v>
      </c>
      <c r="C59" s="8" t="s">
        <v>38</v>
      </c>
      <c r="D59" s="35">
        <v>63.325408731862545</v>
      </c>
      <c r="E59" s="40">
        <f t="shared" si="1"/>
        <v>63.33</v>
      </c>
      <c r="F59" s="40">
        <f t="shared" ref="F59:I59" si="37">ROUND(E59*(1+F$12)*(1-F$13),2)</f>
        <v>64.5</v>
      </c>
      <c r="G59" s="52">
        <f t="shared" si="37"/>
        <v>65.06</v>
      </c>
      <c r="H59" s="54">
        <f t="shared" si="37"/>
        <v>65.62</v>
      </c>
      <c r="I59" s="54">
        <f t="shared" si="37"/>
        <v>66.180000000000007</v>
      </c>
    </row>
    <row r="60" spans="1:9" x14ac:dyDescent="0.35">
      <c r="A60" s="2">
        <v>38</v>
      </c>
      <c r="B60" s="20">
        <v>1</v>
      </c>
      <c r="C60" s="8" t="s">
        <v>39</v>
      </c>
      <c r="D60" s="35">
        <v>170.39273006649256</v>
      </c>
      <c r="E60" s="40">
        <f t="shared" si="1"/>
        <v>170.39</v>
      </c>
      <c r="F60" s="40">
        <f t="shared" ref="F60:I60" si="38">ROUND(E60*(1+F$12)*(1-F$13),2)</f>
        <v>173.53</v>
      </c>
      <c r="G60" s="52">
        <f t="shared" si="38"/>
        <v>175.02</v>
      </c>
      <c r="H60" s="54">
        <f t="shared" si="38"/>
        <v>176.53</v>
      </c>
      <c r="I60" s="54">
        <f t="shared" si="38"/>
        <v>178.05</v>
      </c>
    </row>
    <row r="61" spans="1:9" x14ac:dyDescent="0.35">
      <c r="A61" s="2">
        <v>39</v>
      </c>
      <c r="B61" s="20">
        <v>1</v>
      </c>
      <c r="C61" s="8" t="s">
        <v>40</v>
      </c>
      <c r="D61" s="35">
        <v>59.803781686816677</v>
      </c>
      <c r="E61" s="40">
        <f t="shared" si="1"/>
        <v>59.8</v>
      </c>
      <c r="F61" s="40">
        <f t="shared" ref="F61:I61" si="39">ROUND(E61*(1+F$12)*(1-F$13),2)</f>
        <v>60.9</v>
      </c>
      <c r="G61" s="52">
        <f t="shared" si="39"/>
        <v>61.42</v>
      </c>
      <c r="H61" s="54">
        <f t="shared" si="39"/>
        <v>61.95</v>
      </c>
      <c r="I61" s="54">
        <f t="shared" si="39"/>
        <v>62.48</v>
      </c>
    </row>
    <row r="62" spans="1:9" x14ac:dyDescent="0.35">
      <c r="A62" s="2">
        <v>40</v>
      </c>
      <c r="B62" s="20">
        <v>1</v>
      </c>
      <c r="C62" s="8" t="s">
        <v>41</v>
      </c>
      <c r="D62" s="35">
        <v>80.148259612407941</v>
      </c>
      <c r="E62" s="40">
        <f t="shared" si="1"/>
        <v>80.150000000000006</v>
      </c>
      <c r="F62" s="40">
        <f t="shared" ref="F62:I62" si="40">ROUND(E62*(1+F$12)*(1-F$13),2)</f>
        <v>81.63</v>
      </c>
      <c r="G62" s="52">
        <f t="shared" si="40"/>
        <v>82.33</v>
      </c>
      <c r="H62" s="54">
        <f t="shared" si="40"/>
        <v>83.04</v>
      </c>
      <c r="I62" s="54">
        <f t="shared" si="40"/>
        <v>83.75</v>
      </c>
    </row>
    <row r="63" spans="1:9" x14ac:dyDescent="0.35">
      <c r="A63" s="2">
        <v>41</v>
      </c>
      <c r="B63" s="20">
        <v>1</v>
      </c>
      <c r="C63" s="8" t="s">
        <v>42</v>
      </c>
      <c r="D63" s="35">
        <v>13.799067207785086</v>
      </c>
      <c r="E63" s="40">
        <f t="shared" si="1"/>
        <v>13.8</v>
      </c>
      <c r="F63" s="40">
        <f t="shared" ref="F63:I63" si="41">ROUND(E63*(1+F$12)*(1-F$13),2)</f>
        <v>14.05</v>
      </c>
      <c r="G63" s="52">
        <f t="shared" si="41"/>
        <v>14.17</v>
      </c>
      <c r="H63" s="54">
        <f t="shared" si="41"/>
        <v>14.29</v>
      </c>
      <c r="I63" s="54">
        <f t="shared" si="41"/>
        <v>14.41</v>
      </c>
    </row>
    <row r="64" spans="1:9" x14ac:dyDescent="0.35">
      <c r="A64" s="2">
        <v>42</v>
      </c>
      <c r="B64" s="20">
        <v>1</v>
      </c>
      <c r="C64" s="8" t="s">
        <v>43</v>
      </c>
      <c r="D64" s="35">
        <v>13.880393209602792</v>
      </c>
      <c r="E64" s="40">
        <f t="shared" si="1"/>
        <v>13.88</v>
      </c>
      <c r="F64" s="40">
        <f t="shared" ref="F64:I64" si="42">ROUND(E64*(1+F$12)*(1-F$13),2)</f>
        <v>14.14</v>
      </c>
      <c r="G64" s="52">
        <f t="shared" si="42"/>
        <v>14.26</v>
      </c>
      <c r="H64" s="54">
        <f t="shared" si="42"/>
        <v>14.38</v>
      </c>
      <c r="I64" s="54">
        <f t="shared" si="42"/>
        <v>14.5</v>
      </c>
    </row>
    <row r="65" spans="1:9" x14ac:dyDescent="0.35">
      <c r="A65" s="2">
        <v>43</v>
      </c>
      <c r="B65" s="20">
        <v>1</v>
      </c>
      <c r="C65" s="8" t="s">
        <v>44</v>
      </c>
      <c r="D65" s="35">
        <v>14.282420294567091</v>
      </c>
      <c r="E65" s="40">
        <f t="shared" si="1"/>
        <v>14.28</v>
      </c>
      <c r="F65" s="40">
        <f t="shared" ref="F65:I65" si="43">ROUND(E65*(1+F$12)*(1-F$13),2)</f>
        <v>14.54</v>
      </c>
      <c r="G65" s="52">
        <f t="shared" si="43"/>
        <v>14.67</v>
      </c>
      <c r="H65" s="54">
        <f t="shared" si="43"/>
        <v>14.8</v>
      </c>
      <c r="I65" s="54">
        <f t="shared" si="43"/>
        <v>14.93</v>
      </c>
    </row>
    <row r="66" spans="1:9" x14ac:dyDescent="0.35">
      <c r="A66" s="2">
        <v>44</v>
      </c>
      <c r="B66" s="20">
        <v>1</v>
      </c>
      <c r="C66" s="8" t="s">
        <v>45</v>
      </c>
      <c r="D66" s="35">
        <v>14.296228556905069</v>
      </c>
      <c r="E66" s="40">
        <f t="shared" si="1"/>
        <v>14.3</v>
      </c>
      <c r="F66" s="40">
        <f t="shared" ref="F66:I66" si="44">ROUND(E66*(1+F$12)*(1-F$13),2)</f>
        <v>14.56</v>
      </c>
      <c r="G66" s="52">
        <f t="shared" si="44"/>
        <v>14.69</v>
      </c>
      <c r="H66" s="54">
        <f t="shared" si="44"/>
        <v>14.82</v>
      </c>
      <c r="I66" s="54">
        <f t="shared" si="44"/>
        <v>14.95</v>
      </c>
    </row>
    <row r="67" spans="1:9" x14ac:dyDescent="0.35">
      <c r="A67" s="2">
        <v>45</v>
      </c>
      <c r="B67" s="20">
        <v>1</v>
      </c>
      <c r="C67" s="8" t="s">
        <v>46</v>
      </c>
      <c r="D67" s="35">
        <v>24.282918036144764</v>
      </c>
      <c r="E67" s="40">
        <f t="shared" si="1"/>
        <v>24.28</v>
      </c>
      <c r="F67" s="40">
        <f t="shared" ref="F67:I67" si="45">ROUND(E67*(1+F$12)*(1-F$13),2)</f>
        <v>24.73</v>
      </c>
      <c r="G67" s="52">
        <f t="shared" si="45"/>
        <v>24.94</v>
      </c>
      <c r="H67" s="54">
        <f t="shared" si="45"/>
        <v>25.15</v>
      </c>
      <c r="I67" s="54">
        <f t="shared" si="45"/>
        <v>25.37</v>
      </c>
    </row>
    <row r="68" spans="1:9" x14ac:dyDescent="0.35">
      <c r="A68" s="2">
        <v>46</v>
      </c>
      <c r="B68" s="20">
        <v>1</v>
      </c>
      <c r="C68" s="8" t="s">
        <v>47</v>
      </c>
      <c r="D68" s="35">
        <v>108.88629980015983</v>
      </c>
      <c r="E68" s="40">
        <f t="shared" si="1"/>
        <v>108.89</v>
      </c>
      <c r="F68" s="40">
        <f t="shared" ref="F68:I68" si="46">ROUND(E68*(1+F$12)*(1-F$13),2)</f>
        <v>110.89</v>
      </c>
      <c r="G68" s="52">
        <f t="shared" si="46"/>
        <v>111.84</v>
      </c>
      <c r="H68" s="54">
        <f t="shared" si="46"/>
        <v>112.8</v>
      </c>
      <c r="I68" s="54">
        <f t="shared" si="46"/>
        <v>113.77</v>
      </c>
    </row>
    <row r="69" spans="1:9" x14ac:dyDescent="0.35">
      <c r="B69" s="21">
        <v>2</v>
      </c>
      <c r="C69" s="5" t="s">
        <v>2</v>
      </c>
      <c r="D69" s="36">
        <v>46.73215306055959</v>
      </c>
      <c r="E69" s="41">
        <f t="shared" si="1"/>
        <v>46.73</v>
      </c>
      <c r="F69" s="41">
        <f t="shared" ref="F69:G69" si="47">ROUND(E69*(1+F$12)*(1-F$13),2)</f>
        <v>47.59</v>
      </c>
      <c r="G69" s="53">
        <f t="shared" si="47"/>
        <v>48</v>
      </c>
      <c r="H69" s="55">
        <f>ROUND(G69*(1+H$12)*(1-H$13),2)</f>
        <v>48.41</v>
      </c>
      <c r="I69" s="55">
        <f>ROUND(H69*(1+I$12)*(1-I$13),2)</f>
        <v>48.83</v>
      </c>
    </row>
    <row r="70" spans="1:9" x14ac:dyDescent="0.35">
      <c r="B70" s="21">
        <v>2</v>
      </c>
      <c r="C70" s="5" t="s">
        <v>3</v>
      </c>
      <c r="D70" s="36">
        <v>49.891643867719623</v>
      </c>
      <c r="E70" s="41">
        <f t="shared" si="1"/>
        <v>49.89</v>
      </c>
      <c r="F70" s="41">
        <f t="shared" ref="F70:I70" si="48">ROUND(E70*(1+F$12)*(1-F$13),2)</f>
        <v>50.81</v>
      </c>
      <c r="G70" s="53">
        <f t="shared" si="48"/>
        <v>51.25</v>
      </c>
      <c r="H70" s="55">
        <f t="shared" si="48"/>
        <v>51.69</v>
      </c>
      <c r="I70" s="55">
        <f t="shared" si="48"/>
        <v>52.13</v>
      </c>
    </row>
    <row r="71" spans="1:9" x14ac:dyDescent="0.35">
      <c r="B71" s="21">
        <v>2</v>
      </c>
      <c r="C71" s="5" t="s">
        <v>4</v>
      </c>
      <c r="D71" s="36">
        <v>0</v>
      </c>
      <c r="E71" s="41">
        <f t="shared" si="1"/>
        <v>0</v>
      </c>
      <c r="F71" s="41">
        <f t="shared" ref="F71:I71" si="49">ROUND(E71*(1+F$12)*(1-F$13),2)</f>
        <v>0</v>
      </c>
      <c r="G71" s="53">
        <f t="shared" si="49"/>
        <v>0</v>
      </c>
      <c r="H71" s="55">
        <f t="shared" si="49"/>
        <v>0</v>
      </c>
      <c r="I71" s="55">
        <f t="shared" si="49"/>
        <v>0</v>
      </c>
    </row>
    <row r="72" spans="1:9" x14ac:dyDescent="0.35">
      <c r="B72" s="21">
        <v>2</v>
      </c>
      <c r="C72" s="5" t="s">
        <v>5</v>
      </c>
      <c r="D72" s="36">
        <v>46.73215306055959</v>
      </c>
      <c r="E72" s="41">
        <f t="shared" si="1"/>
        <v>46.73</v>
      </c>
      <c r="F72" s="41">
        <f t="shared" ref="F72:I72" si="50">ROUND(E72*(1+F$12)*(1-F$13),2)</f>
        <v>47.59</v>
      </c>
      <c r="G72" s="53">
        <f t="shared" si="50"/>
        <v>48</v>
      </c>
      <c r="H72" s="55">
        <f t="shared" si="50"/>
        <v>48.41</v>
      </c>
      <c r="I72" s="55">
        <f t="shared" si="50"/>
        <v>48.83</v>
      </c>
    </row>
    <row r="73" spans="1:9" x14ac:dyDescent="0.35">
      <c r="B73" s="21">
        <v>2</v>
      </c>
      <c r="C73" s="5" t="s">
        <v>6</v>
      </c>
      <c r="D73" s="36">
        <v>46.73215306055959</v>
      </c>
      <c r="E73" s="41">
        <f t="shared" si="1"/>
        <v>46.73</v>
      </c>
      <c r="F73" s="41">
        <f t="shared" ref="F73:I73" si="51">ROUND(E73*(1+F$12)*(1-F$13),2)</f>
        <v>47.59</v>
      </c>
      <c r="G73" s="53">
        <f t="shared" si="51"/>
        <v>48</v>
      </c>
      <c r="H73" s="55">
        <f t="shared" si="51"/>
        <v>48.41</v>
      </c>
      <c r="I73" s="55">
        <f t="shared" si="51"/>
        <v>48.83</v>
      </c>
    </row>
    <row r="74" spans="1:9" x14ac:dyDescent="0.35">
      <c r="B74" s="21">
        <v>2</v>
      </c>
      <c r="C74" s="5" t="s">
        <v>7</v>
      </c>
      <c r="D74" s="36">
        <v>48.451287764455493</v>
      </c>
      <c r="E74" s="41">
        <f t="shared" si="1"/>
        <v>48.45</v>
      </c>
      <c r="F74" s="41">
        <f t="shared" ref="F74:I74" si="52">ROUND(E74*(1+F$12)*(1-F$13),2)</f>
        <v>49.34</v>
      </c>
      <c r="G74" s="53">
        <f t="shared" si="52"/>
        <v>49.76</v>
      </c>
      <c r="H74" s="55">
        <f t="shared" si="52"/>
        <v>50.19</v>
      </c>
      <c r="I74" s="55">
        <f t="shared" si="52"/>
        <v>50.62</v>
      </c>
    </row>
    <row r="75" spans="1:9" x14ac:dyDescent="0.35">
      <c r="B75" s="21">
        <v>2</v>
      </c>
      <c r="C75" s="5" t="s">
        <v>8</v>
      </c>
      <c r="D75" s="36">
        <v>53.329913275511402</v>
      </c>
      <c r="E75" s="41">
        <f t="shared" si="1"/>
        <v>53.33</v>
      </c>
      <c r="F75" s="41">
        <f t="shared" ref="F75:I75" si="53">ROUND(E75*(1+F$12)*(1-F$13),2)</f>
        <v>54.31</v>
      </c>
      <c r="G75" s="53">
        <f t="shared" si="53"/>
        <v>54.78</v>
      </c>
      <c r="H75" s="55">
        <f t="shared" si="53"/>
        <v>55.25</v>
      </c>
      <c r="I75" s="55">
        <f t="shared" si="53"/>
        <v>55.73</v>
      </c>
    </row>
    <row r="76" spans="1:9" x14ac:dyDescent="0.35">
      <c r="B76" s="21">
        <v>2</v>
      </c>
      <c r="C76" s="5" t="s">
        <v>9</v>
      </c>
      <c r="D76" s="36">
        <v>48.451287764455493</v>
      </c>
      <c r="E76" s="41">
        <f t="shared" si="1"/>
        <v>48.45</v>
      </c>
      <c r="F76" s="41">
        <f t="shared" ref="F76:I76" si="54">ROUND(E76*(1+F$12)*(1-F$13),2)</f>
        <v>49.34</v>
      </c>
      <c r="G76" s="53">
        <f t="shared" si="54"/>
        <v>49.76</v>
      </c>
      <c r="H76" s="55">
        <f t="shared" si="54"/>
        <v>50.19</v>
      </c>
      <c r="I76" s="55">
        <f t="shared" si="54"/>
        <v>50.62</v>
      </c>
    </row>
    <row r="77" spans="1:9" x14ac:dyDescent="0.35">
      <c r="B77" s="21">
        <v>2</v>
      </c>
      <c r="C77" s="5" t="s">
        <v>10</v>
      </c>
      <c r="D77" s="36">
        <v>49.70579146729844</v>
      </c>
      <c r="E77" s="41">
        <f t="shared" si="1"/>
        <v>49.71</v>
      </c>
      <c r="F77" s="41">
        <f t="shared" ref="F77:I77" si="55">ROUND(E77*(1+F$12)*(1-F$13),2)</f>
        <v>50.62</v>
      </c>
      <c r="G77" s="53">
        <f t="shared" si="55"/>
        <v>51.06</v>
      </c>
      <c r="H77" s="55">
        <f t="shared" si="55"/>
        <v>51.5</v>
      </c>
      <c r="I77" s="55">
        <f t="shared" si="55"/>
        <v>51.94</v>
      </c>
    </row>
    <row r="78" spans="1:9" x14ac:dyDescent="0.35">
      <c r="B78" s="21">
        <v>2</v>
      </c>
      <c r="C78" s="5" t="s">
        <v>11</v>
      </c>
      <c r="D78" s="36">
        <v>47.19678406161254</v>
      </c>
      <c r="E78" s="41">
        <f t="shared" si="1"/>
        <v>47.2</v>
      </c>
      <c r="F78" s="41">
        <f t="shared" ref="F78:I78" si="56">ROUND(E78*(1+F$12)*(1-F$13),2)</f>
        <v>48.07</v>
      </c>
      <c r="G78" s="53">
        <f t="shared" si="56"/>
        <v>48.48</v>
      </c>
      <c r="H78" s="55">
        <f t="shared" si="56"/>
        <v>48.9</v>
      </c>
      <c r="I78" s="55">
        <f t="shared" si="56"/>
        <v>49.32</v>
      </c>
    </row>
    <row r="79" spans="1:9" x14ac:dyDescent="0.35">
      <c r="B79" s="21">
        <v>2</v>
      </c>
      <c r="C79" s="5" t="s">
        <v>12</v>
      </c>
      <c r="D79" s="36">
        <v>47.19678406161254</v>
      </c>
      <c r="E79" s="41">
        <f t="shared" si="1"/>
        <v>47.2</v>
      </c>
      <c r="F79" s="41">
        <f t="shared" ref="F79:I79" si="57">ROUND(E79*(1+F$12)*(1-F$13),2)</f>
        <v>48.07</v>
      </c>
      <c r="G79" s="53">
        <f t="shared" si="57"/>
        <v>48.48</v>
      </c>
      <c r="H79" s="55">
        <f t="shared" si="57"/>
        <v>48.9</v>
      </c>
      <c r="I79" s="55">
        <f t="shared" si="57"/>
        <v>49.32</v>
      </c>
    </row>
    <row r="80" spans="1:9" x14ac:dyDescent="0.35">
      <c r="B80" s="21">
        <v>2</v>
      </c>
      <c r="C80" s="5" t="s">
        <v>13</v>
      </c>
      <c r="D80" s="36">
        <v>47.19678406161254</v>
      </c>
      <c r="E80" s="41">
        <f t="shared" si="1"/>
        <v>47.2</v>
      </c>
      <c r="F80" s="41">
        <f t="shared" ref="F80:I80" si="58">ROUND(E80*(1+F$12)*(1-F$13),2)</f>
        <v>48.07</v>
      </c>
      <c r="G80" s="53">
        <f t="shared" si="58"/>
        <v>48.48</v>
      </c>
      <c r="H80" s="55">
        <f t="shared" si="58"/>
        <v>48.9</v>
      </c>
      <c r="I80" s="55">
        <f t="shared" si="58"/>
        <v>49.32</v>
      </c>
    </row>
    <row r="81" spans="2:9" x14ac:dyDescent="0.35">
      <c r="B81" s="21">
        <v>2</v>
      </c>
      <c r="C81" s="5" t="s">
        <v>14</v>
      </c>
      <c r="D81" s="36">
        <v>50.820905869825502</v>
      </c>
      <c r="E81" s="41">
        <f t="shared" si="1"/>
        <v>50.82</v>
      </c>
      <c r="F81" s="41">
        <f t="shared" ref="F81:I81" si="59">ROUND(E81*(1+F$12)*(1-F$13),2)</f>
        <v>51.76</v>
      </c>
      <c r="G81" s="53">
        <f t="shared" si="59"/>
        <v>52.21</v>
      </c>
      <c r="H81" s="55">
        <f t="shared" si="59"/>
        <v>52.66</v>
      </c>
      <c r="I81" s="55">
        <f t="shared" si="59"/>
        <v>53.11</v>
      </c>
    </row>
    <row r="82" spans="2:9" x14ac:dyDescent="0.35">
      <c r="B82" s="21">
        <v>2</v>
      </c>
      <c r="C82" s="5" t="s">
        <v>15</v>
      </c>
      <c r="D82" s="36">
        <v>47.19678406161254</v>
      </c>
      <c r="E82" s="41">
        <f t="shared" si="1"/>
        <v>47.2</v>
      </c>
      <c r="F82" s="41">
        <f t="shared" ref="F82:I82" si="60">ROUND(E82*(1+F$12)*(1-F$13),2)</f>
        <v>48.07</v>
      </c>
      <c r="G82" s="53">
        <f t="shared" si="60"/>
        <v>48.48</v>
      </c>
      <c r="H82" s="55">
        <f t="shared" si="60"/>
        <v>48.9</v>
      </c>
      <c r="I82" s="55">
        <f t="shared" si="60"/>
        <v>49.32</v>
      </c>
    </row>
    <row r="83" spans="2:9" x14ac:dyDescent="0.35">
      <c r="B83" s="21">
        <v>2</v>
      </c>
      <c r="C83" s="5" t="s">
        <v>16</v>
      </c>
      <c r="D83" s="36">
        <v>0</v>
      </c>
      <c r="E83" s="41">
        <f t="shared" si="1"/>
        <v>0</v>
      </c>
      <c r="F83" s="41">
        <f t="shared" ref="F83:I83" si="61">ROUND(E83*(1+F$12)*(1-F$13),2)</f>
        <v>0</v>
      </c>
      <c r="G83" s="53">
        <f t="shared" si="61"/>
        <v>0</v>
      </c>
      <c r="H83" s="55">
        <f t="shared" si="61"/>
        <v>0</v>
      </c>
      <c r="I83" s="55">
        <f t="shared" si="61"/>
        <v>0</v>
      </c>
    </row>
    <row r="84" spans="2:9" x14ac:dyDescent="0.35">
      <c r="B84" s="21">
        <v>2</v>
      </c>
      <c r="C84" s="5" t="s">
        <v>17</v>
      </c>
      <c r="D84" s="36">
        <v>51.861679312184108</v>
      </c>
      <c r="E84" s="41">
        <f t="shared" si="1"/>
        <v>51.86</v>
      </c>
      <c r="F84" s="41">
        <f t="shared" ref="F84:I84" si="62">ROUND(E84*(1+F$12)*(1-F$13),2)</f>
        <v>52.81</v>
      </c>
      <c r="G84" s="53">
        <f t="shared" si="62"/>
        <v>53.26</v>
      </c>
      <c r="H84" s="55">
        <f t="shared" si="62"/>
        <v>53.72</v>
      </c>
      <c r="I84" s="55">
        <f t="shared" si="62"/>
        <v>54.18</v>
      </c>
    </row>
    <row r="85" spans="2:9" x14ac:dyDescent="0.35">
      <c r="B85" s="21">
        <v>2</v>
      </c>
      <c r="C85" s="5" t="s">
        <v>18</v>
      </c>
      <c r="D85" s="36">
        <v>51.861679312184108</v>
      </c>
      <c r="E85" s="41">
        <f t="shared" si="1"/>
        <v>51.86</v>
      </c>
      <c r="F85" s="41">
        <f t="shared" ref="F85:I85" si="63">ROUND(E85*(1+F$12)*(1-F$13),2)</f>
        <v>52.81</v>
      </c>
      <c r="G85" s="53">
        <f t="shared" si="63"/>
        <v>53.26</v>
      </c>
      <c r="H85" s="55">
        <f t="shared" si="63"/>
        <v>53.72</v>
      </c>
      <c r="I85" s="55">
        <f t="shared" si="63"/>
        <v>54.18</v>
      </c>
    </row>
    <row r="86" spans="2:9" x14ac:dyDescent="0.35">
      <c r="B86" s="21">
        <v>2</v>
      </c>
      <c r="C86" s="5" t="s">
        <v>19</v>
      </c>
      <c r="D86" s="36">
        <v>55.467215880354942</v>
      </c>
      <c r="E86" s="41">
        <f t="shared" si="1"/>
        <v>55.47</v>
      </c>
      <c r="F86" s="41">
        <f t="shared" ref="F86:I86" si="64">ROUND(E86*(1+F$12)*(1-F$13),2)</f>
        <v>56.49</v>
      </c>
      <c r="G86" s="53">
        <f t="shared" si="64"/>
        <v>56.98</v>
      </c>
      <c r="H86" s="55">
        <f t="shared" si="64"/>
        <v>57.47</v>
      </c>
      <c r="I86" s="55">
        <f t="shared" si="64"/>
        <v>57.96</v>
      </c>
    </row>
    <row r="87" spans="2:9" x14ac:dyDescent="0.35">
      <c r="B87" s="21">
        <v>2</v>
      </c>
      <c r="C87" s="5" t="s">
        <v>20</v>
      </c>
      <c r="D87" s="36">
        <v>55.467215880354928</v>
      </c>
      <c r="E87" s="41">
        <f t="shared" si="1"/>
        <v>55.47</v>
      </c>
      <c r="F87" s="41">
        <f t="shared" ref="F87:I87" si="65">ROUND(E87*(1+F$12)*(1-F$13),2)</f>
        <v>56.49</v>
      </c>
      <c r="G87" s="53">
        <f t="shared" si="65"/>
        <v>56.98</v>
      </c>
      <c r="H87" s="55">
        <f t="shared" si="65"/>
        <v>57.47</v>
      </c>
      <c r="I87" s="55">
        <f t="shared" si="65"/>
        <v>57.96</v>
      </c>
    </row>
    <row r="88" spans="2:9" x14ac:dyDescent="0.35">
      <c r="B88" s="21">
        <v>2</v>
      </c>
      <c r="C88" s="5" t="s">
        <v>21</v>
      </c>
      <c r="D88" s="36">
        <v>51.703704771826096</v>
      </c>
      <c r="E88" s="41">
        <f t="shared" ref="E88:E151" si="66">ROUND(D88,2)</f>
        <v>51.7</v>
      </c>
      <c r="F88" s="41">
        <f t="shared" ref="F88:I88" si="67">ROUND(E88*(1+F$12)*(1-F$13),2)</f>
        <v>52.65</v>
      </c>
      <c r="G88" s="53">
        <f t="shared" si="67"/>
        <v>53.1</v>
      </c>
      <c r="H88" s="55">
        <f t="shared" si="67"/>
        <v>53.56</v>
      </c>
      <c r="I88" s="55">
        <f t="shared" si="67"/>
        <v>54.02</v>
      </c>
    </row>
    <row r="89" spans="2:9" x14ac:dyDescent="0.35">
      <c r="B89" s="21">
        <v>2</v>
      </c>
      <c r="C89" s="5" t="s">
        <v>22</v>
      </c>
      <c r="D89" s="36">
        <v>51.703704771826096</v>
      </c>
      <c r="E89" s="41">
        <f t="shared" si="66"/>
        <v>51.7</v>
      </c>
      <c r="F89" s="41">
        <f t="shared" ref="F89:I89" si="68">ROUND(E89*(1+F$12)*(1-F$13),2)</f>
        <v>52.65</v>
      </c>
      <c r="G89" s="53">
        <f t="shared" si="68"/>
        <v>53.1</v>
      </c>
      <c r="H89" s="55">
        <f t="shared" si="68"/>
        <v>53.56</v>
      </c>
      <c r="I89" s="55">
        <f t="shared" si="68"/>
        <v>54.02</v>
      </c>
    </row>
    <row r="90" spans="2:9" x14ac:dyDescent="0.35">
      <c r="B90" s="21">
        <v>2</v>
      </c>
      <c r="C90" s="5" t="s">
        <v>23</v>
      </c>
      <c r="D90" s="36">
        <v>60.280793051263458</v>
      </c>
      <c r="E90" s="41">
        <f t="shared" si="66"/>
        <v>60.28</v>
      </c>
      <c r="F90" s="41">
        <f t="shared" ref="F90:I90" si="69">ROUND(E90*(1+F$12)*(1-F$13),2)</f>
        <v>61.39</v>
      </c>
      <c r="G90" s="53">
        <f t="shared" si="69"/>
        <v>61.92</v>
      </c>
      <c r="H90" s="55">
        <f t="shared" si="69"/>
        <v>62.45</v>
      </c>
      <c r="I90" s="55">
        <f t="shared" si="69"/>
        <v>62.99</v>
      </c>
    </row>
    <row r="91" spans="2:9" x14ac:dyDescent="0.35">
      <c r="B91" s="21">
        <v>2</v>
      </c>
      <c r="C91" s="5" t="s">
        <v>24</v>
      </c>
      <c r="D91" s="36">
        <v>76.988923849127332</v>
      </c>
      <c r="E91" s="41">
        <f t="shared" si="66"/>
        <v>76.989999999999995</v>
      </c>
      <c r="F91" s="41">
        <f t="shared" ref="F91:I91" si="70">ROUND(E91*(1+F$12)*(1-F$13),2)</f>
        <v>78.41</v>
      </c>
      <c r="G91" s="53">
        <f t="shared" si="70"/>
        <v>79.08</v>
      </c>
      <c r="H91" s="55">
        <f t="shared" si="70"/>
        <v>79.760000000000005</v>
      </c>
      <c r="I91" s="55">
        <f t="shared" si="70"/>
        <v>80.45</v>
      </c>
    </row>
    <row r="92" spans="2:9" x14ac:dyDescent="0.35">
      <c r="B92" s="21">
        <v>2</v>
      </c>
      <c r="C92" s="5" t="s">
        <v>25</v>
      </c>
      <c r="D92" s="36">
        <v>60.280793051263458</v>
      </c>
      <c r="E92" s="41">
        <f t="shared" si="66"/>
        <v>60.28</v>
      </c>
      <c r="F92" s="41">
        <f t="shared" ref="F92:I92" si="71">ROUND(E92*(1+F$12)*(1-F$13),2)</f>
        <v>61.39</v>
      </c>
      <c r="G92" s="53">
        <f t="shared" si="71"/>
        <v>61.92</v>
      </c>
      <c r="H92" s="55">
        <f t="shared" si="71"/>
        <v>62.45</v>
      </c>
      <c r="I92" s="55">
        <f t="shared" si="71"/>
        <v>62.99</v>
      </c>
    </row>
    <row r="93" spans="2:9" x14ac:dyDescent="0.35">
      <c r="B93" s="21">
        <v>2</v>
      </c>
      <c r="C93" s="5" t="s">
        <v>26</v>
      </c>
      <c r="D93" s="36">
        <v>53.701618076353761</v>
      </c>
      <c r="E93" s="41">
        <f t="shared" si="66"/>
        <v>53.7</v>
      </c>
      <c r="F93" s="41">
        <f t="shared" ref="F93:I93" si="72">ROUND(E93*(1+F$12)*(1-F$13),2)</f>
        <v>54.69</v>
      </c>
      <c r="G93" s="53">
        <f t="shared" si="72"/>
        <v>55.16</v>
      </c>
      <c r="H93" s="55">
        <f t="shared" si="72"/>
        <v>55.63</v>
      </c>
      <c r="I93" s="55">
        <f t="shared" si="72"/>
        <v>56.11</v>
      </c>
    </row>
    <row r="94" spans="2:9" x14ac:dyDescent="0.35">
      <c r="B94" s="21">
        <v>2</v>
      </c>
      <c r="C94" s="5" t="s">
        <v>27</v>
      </c>
      <c r="D94" s="36">
        <v>63.83057389930795</v>
      </c>
      <c r="E94" s="41">
        <f t="shared" si="66"/>
        <v>63.83</v>
      </c>
      <c r="F94" s="41">
        <f t="shared" ref="F94:I94" si="73">ROUND(E94*(1+F$12)*(1-F$13),2)</f>
        <v>65</v>
      </c>
      <c r="G94" s="53">
        <f t="shared" si="73"/>
        <v>65.56</v>
      </c>
      <c r="H94" s="55">
        <f t="shared" si="73"/>
        <v>66.12</v>
      </c>
      <c r="I94" s="55">
        <f t="shared" si="73"/>
        <v>66.69</v>
      </c>
    </row>
    <row r="95" spans="2:9" x14ac:dyDescent="0.35">
      <c r="B95" s="21">
        <v>2</v>
      </c>
      <c r="C95" s="5" t="s">
        <v>28</v>
      </c>
      <c r="D95" s="36">
        <v>84.088485545216315</v>
      </c>
      <c r="E95" s="41">
        <f t="shared" si="66"/>
        <v>84.09</v>
      </c>
      <c r="F95" s="41">
        <f t="shared" ref="F95:I95" si="74">ROUND(E95*(1+F$12)*(1-F$13),2)</f>
        <v>85.64</v>
      </c>
      <c r="G95" s="53">
        <f t="shared" si="74"/>
        <v>86.38</v>
      </c>
      <c r="H95" s="55">
        <f t="shared" si="74"/>
        <v>87.12</v>
      </c>
      <c r="I95" s="55">
        <f t="shared" si="74"/>
        <v>87.87</v>
      </c>
    </row>
    <row r="96" spans="2:9" x14ac:dyDescent="0.35">
      <c r="B96" s="21">
        <v>2</v>
      </c>
      <c r="C96" s="5" t="s">
        <v>29</v>
      </c>
      <c r="D96" s="36">
        <v>64.016426299729119</v>
      </c>
      <c r="E96" s="41">
        <f t="shared" si="66"/>
        <v>64.02</v>
      </c>
      <c r="F96" s="41">
        <f t="shared" ref="F96:I96" si="75">ROUND(E96*(1+F$12)*(1-F$13),2)</f>
        <v>65.2</v>
      </c>
      <c r="G96" s="53">
        <f t="shared" si="75"/>
        <v>65.760000000000005</v>
      </c>
      <c r="H96" s="55">
        <f t="shared" si="75"/>
        <v>66.33</v>
      </c>
      <c r="I96" s="55">
        <f t="shared" si="75"/>
        <v>66.900000000000006</v>
      </c>
    </row>
    <row r="97" spans="2:9" x14ac:dyDescent="0.35">
      <c r="B97" s="21">
        <v>2</v>
      </c>
      <c r="C97" s="5" t="s">
        <v>30</v>
      </c>
      <c r="D97" s="36">
        <v>0</v>
      </c>
      <c r="E97" s="41">
        <f t="shared" si="66"/>
        <v>0</v>
      </c>
      <c r="F97" s="41">
        <f t="shared" ref="F97:I97" si="76">ROUND(E97*(1+F$12)*(1-F$13),2)</f>
        <v>0</v>
      </c>
      <c r="G97" s="53">
        <f t="shared" si="76"/>
        <v>0</v>
      </c>
      <c r="H97" s="55">
        <f t="shared" si="76"/>
        <v>0</v>
      </c>
      <c r="I97" s="55">
        <f t="shared" si="76"/>
        <v>0</v>
      </c>
    </row>
    <row r="98" spans="2:9" x14ac:dyDescent="0.35">
      <c r="B98" s="21">
        <v>2</v>
      </c>
      <c r="C98" s="5" t="s">
        <v>31</v>
      </c>
      <c r="D98" s="36">
        <v>0</v>
      </c>
      <c r="E98" s="41">
        <f t="shared" si="66"/>
        <v>0</v>
      </c>
      <c r="F98" s="41">
        <f t="shared" ref="F98:I98" si="77">ROUND(E98*(1+F$12)*(1-F$13),2)</f>
        <v>0</v>
      </c>
      <c r="G98" s="53">
        <f t="shared" si="77"/>
        <v>0</v>
      </c>
      <c r="H98" s="55">
        <f t="shared" si="77"/>
        <v>0</v>
      </c>
      <c r="I98" s="55">
        <f t="shared" si="77"/>
        <v>0</v>
      </c>
    </row>
    <row r="99" spans="2:9" x14ac:dyDescent="0.35">
      <c r="B99" s="21">
        <v>2</v>
      </c>
      <c r="C99" s="5" t="s">
        <v>32</v>
      </c>
      <c r="D99" s="36">
        <v>0</v>
      </c>
      <c r="E99" s="41">
        <f t="shared" si="66"/>
        <v>0</v>
      </c>
      <c r="F99" s="41">
        <f t="shared" ref="F99:I99" si="78">ROUND(E99*(1+F$12)*(1-F$13),2)</f>
        <v>0</v>
      </c>
      <c r="G99" s="53">
        <f t="shared" si="78"/>
        <v>0</v>
      </c>
      <c r="H99" s="55">
        <f t="shared" si="78"/>
        <v>0</v>
      </c>
      <c r="I99" s="55">
        <f t="shared" si="78"/>
        <v>0</v>
      </c>
    </row>
    <row r="100" spans="2:9" x14ac:dyDescent="0.35">
      <c r="B100" s="21">
        <v>2</v>
      </c>
      <c r="C100" s="5" t="s">
        <v>33</v>
      </c>
      <c r="D100" s="36">
        <v>64.016426299729119</v>
      </c>
      <c r="E100" s="41">
        <f t="shared" si="66"/>
        <v>64.02</v>
      </c>
      <c r="F100" s="41">
        <f t="shared" ref="F100:I100" si="79">ROUND(E100*(1+F$12)*(1-F$13),2)</f>
        <v>65.2</v>
      </c>
      <c r="G100" s="53">
        <f t="shared" si="79"/>
        <v>65.760000000000005</v>
      </c>
      <c r="H100" s="55">
        <f t="shared" si="79"/>
        <v>66.33</v>
      </c>
      <c r="I100" s="55">
        <f t="shared" si="79"/>
        <v>66.900000000000006</v>
      </c>
    </row>
    <row r="101" spans="2:9" x14ac:dyDescent="0.35">
      <c r="B101" s="21">
        <v>2</v>
      </c>
      <c r="C101" s="5" t="s">
        <v>34</v>
      </c>
      <c r="D101" s="36">
        <v>73.429850381061783</v>
      </c>
      <c r="E101" s="41">
        <f t="shared" si="66"/>
        <v>73.430000000000007</v>
      </c>
      <c r="F101" s="41">
        <f t="shared" ref="F101:I101" si="80">ROUND(E101*(1+F$12)*(1-F$13),2)</f>
        <v>74.78</v>
      </c>
      <c r="G101" s="53">
        <f t="shared" si="80"/>
        <v>75.42</v>
      </c>
      <c r="H101" s="55">
        <f t="shared" si="80"/>
        <v>76.069999999999993</v>
      </c>
      <c r="I101" s="55">
        <f t="shared" si="80"/>
        <v>76.72</v>
      </c>
    </row>
    <row r="102" spans="2:9" x14ac:dyDescent="0.35">
      <c r="B102" s="21">
        <v>2</v>
      </c>
      <c r="C102" s="5" t="s">
        <v>35</v>
      </c>
      <c r="D102" s="36">
        <v>64.016426299729119</v>
      </c>
      <c r="E102" s="41">
        <f t="shared" si="66"/>
        <v>64.02</v>
      </c>
      <c r="F102" s="41">
        <f t="shared" ref="F102:I102" si="81">ROUND(E102*(1+F$12)*(1-F$13),2)</f>
        <v>65.2</v>
      </c>
      <c r="G102" s="53">
        <f t="shared" si="81"/>
        <v>65.760000000000005</v>
      </c>
      <c r="H102" s="55">
        <f t="shared" si="81"/>
        <v>66.33</v>
      </c>
      <c r="I102" s="55">
        <f t="shared" si="81"/>
        <v>66.900000000000006</v>
      </c>
    </row>
    <row r="103" spans="2:9" x14ac:dyDescent="0.35">
      <c r="B103" s="21">
        <v>2</v>
      </c>
      <c r="C103" s="5" t="s">
        <v>36</v>
      </c>
      <c r="D103" s="36">
        <v>61.58175985421169</v>
      </c>
      <c r="E103" s="41">
        <f t="shared" si="66"/>
        <v>61.58</v>
      </c>
      <c r="F103" s="41">
        <f t="shared" ref="F103:I103" si="82">ROUND(E103*(1+F$12)*(1-F$13),2)</f>
        <v>62.71</v>
      </c>
      <c r="G103" s="53">
        <f t="shared" si="82"/>
        <v>63.25</v>
      </c>
      <c r="H103" s="55">
        <f t="shared" si="82"/>
        <v>63.79</v>
      </c>
      <c r="I103" s="55">
        <f t="shared" si="82"/>
        <v>64.34</v>
      </c>
    </row>
    <row r="104" spans="2:9" x14ac:dyDescent="0.35">
      <c r="B104" s="21">
        <v>2</v>
      </c>
      <c r="C104" s="5" t="s">
        <v>37</v>
      </c>
      <c r="D104" s="36">
        <v>79.590857455023809</v>
      </c>
      <c r="E104" s="41">
        <f t="shared" si="66"/>
        <v>79.59</v>
      </c>
      <c r="F104" s="41">
        <f t="shared" ref="F104:I104" si="83">ROUND(E104*(1+F$12)*(1-F$13),2)</f>
        <v>81.05</v>
      </c>
      <c r="G104" s="53">
        <f t="shared" si="83"/>
        <v>81.75</v>
      </c>
      <c r="H104" s="55">
        <f t="shared" si="83"/>
        <v>82.45</v>
      </c>
      <c r="I104" s="55">
        <f t="shared" si="83"/>
        <v>83.16</v>
      </c>
    </row>
    <row r="105" spans="2:9" x14ac:dyDescent="0.35">
      <c r="B105" s="21">
        <v>2</v>
      </c>
      <c r="C105" s="5" t="s">
        <v>38</v>
      </c>
      <c r="D105" s="36">
        <v>60.299378291305565</v>
      </c>
      <c r="E105" s="41">
        <f t="shared" si="66"/>
        <v>60.3</v>
      </c>
      <c r="F105" s="41">
        <f t="shared" ref="F105:I105" si="84">ROUND(E105*(1+F$12)*(1-F$13),2)</f>
        <v>61.41</v>
      </c>
      <c r="G105" s="53">
        <f t="shared" si="84"/>
        <v>61.94</v>
      </c>
      <c r="H105" s="55">
        <f t="shared" si="84"/>
        <v>62.47</v>
      </c>
      <c r="I105" s="55">
        <f t="shared" si="84"/>
        <v>63.01</v>
      </c>
    </row>
    <row r="106" spans="2:9" x14ac:dyDescent="0.35">
      <c r="B106" s="21">
        <v>2</v>
      </c>
      <c r="C106" s="5" t="s">
        <v>39</v>
      </c>
      <c r="D106" s="36">
        <v>77.026094329211588</v>
      </c>
      <c r="E106" s="41">
        <f t="shared" si="66"/>
        <v>77.03</v>
      </c>
      <c r="F106" s="41">
        <f t="shared" ref="F106:I106" si="85">ROUND(E106*(1+F$12)*(1-F$13),2)</f>
        <v>78.45</v>
      </c>
      <c r="G106" s="53">
        <f t="shared" si="85"/>
        <v>79.13</v>
      </c>
      <c r="H106" s="55">
        <f t="shared" si="85"/>
        <v>79.81</v>
      </c>
      <c r="I106" s="55">
        <f t="shared" si="85"/>
        <v>80.5</v>
      </c>
    </row>
    <row r="107" spans="2:9" x14ac:dyDescent="0.35">
      <c r="B107" s="21">
        <v>2</v>
      </c>
      <c r="C107" s="5" t="s">
        <v>40</v>
      </c>
      <c r="D107" s="36">
        <v>60.299378291305565</v>
      </c>
      <c r="E107" s="41">
        <f t="shared" si="66"/>
        <v>60.3</v>
      </c>
      <c r="F107" s="41">
        <f t="shared" ref="F107:I107" si="86">ROUND(E107*(1+F$12)*(1-F$13),2)</f>
        <v>61.41</v>
      </c>
      <c r="G107" s="53">
        <f t="shared" si="86"/>
        <v>61.94</v>
      </c>
      <c r="H107" s="55">
        <f t="shared" si="86"/>
        <v>62.47</v>
      </c>
      <c r="I107" s="55">
        <f t="shared" si="86"/>
        <v>63.01</v>
      </c>
    </row>
    <row r="108" spans="2:9" x14ac:dyDescent="0.35">
      <c r="B108" s="21">
        <v>2</v>
      </c>
      <c r="C108" s="5" t="s">
        <v>41</v>
      </c>
      <c r="D108" s="36">
        <v>53.701618076353761</v>
      </c>
      <c r="E108" s="41">
        <f t="shared" si="66"/>
        <v>53.7</v>
      </c>
      <c r="F108" s="41">
        <f t="shared" ref="F108:I108" si="87">ROUND(E108*(1+F$12)*(1-F$13),2)</f>
        <v>54.69</v>
      </c>
      <c r="G108" s="53">
        <f t="shared" si="87"/>
        <v>55.16</v>
      </c>
      <c r="H108" s="55">
        <f t="shared" si="87"/>
        <v>55.63</v>
      </c>
      <c r="I108" s="55">
        <f t="shared" si="87"/>
        <v>56.11</v>
      </c>
    </row>
    <row r="109" spans="2:9" x14ac:dyDescent="0.35">
      <c r="B109" s="21">
        <v>2</v>
      </c>
      <c r="C109" s="5" t="s">
        <v>42</v>
      </c>
      <c r="D109" s="36">
        <v>13.767257423120945</v>
      </c>
      <c r="E109" s="41">
        <f t="shared" si="66"/>
        <v>13.77</v>
      </c>
      <c r="F109" s="41">
        <f t="shared" ref="F109:I109" si="88">ROUND(E109*(1+F$12)*(1-F$13),2)</f>
        <v>14.02</v>
      </c>
      <c r="G109" s="53">
        <f t="shared" si="88"/>
        <v>14.14</v>
      </c>
      <c r="H109" s="55">
        <f t="shared" si="88"/>
        <v>14.26</v>
      </c>
      <c r="I109" s="55">
        <f t="shared" si="88"/>
        <v>14.38</v>
      </c>
    </row>
    <row r="110" spans="2:9" x14ac:dyDescent="0.35">
      <c r="B110" s="21">
        <v>2</v>
      </c>
      <c r="C110" s="5" t="s">
        <v>43</v>
      </c>
      <c r="D110" s="36">
        <v>13.767257423120945</v>
      </c>
      <c r="E110" s="41">
        <f t="shared" si="66"/>
        <v>13.77</v>
      </c>
      <c r="F110" s="41">
        <f t="shared" ref="F110:I110" si="89">ROUND(E110*(1+F$12)*(1-F$13),2)</f>
        <v>14.02</v>
      </c>
      <c r="G110" s="53">
        <f t="shared" si="89"/>
        <v>14.14</v>
      </c>
      <c r="H110" s="55">
        <f t="shared" si="89"/>
        <v>14.26</v>
      </c>
      <c r="I110" s="55">
        <f t="shared" si="89"/>
        <v>14.38</v>
      </c>
    </row>
    <row r="111" spans="2:9" x14ac:dyDescent="0.35">
      <c r="B111" s="21">
        <v>2</v>
      </c>
      <c r="C111" s="5" t="s">
        <v>44</v>
      </c>
      <c r="D111" s="36">
        <v>13.767257423120945</v>
      </c>
      <c r="E111" s="41">
        <f t="shared" si="66"/>
        <v>13.77</v>
      </c>
      <c r="F111" s="41">
        <f t="shared" ref="F111:I111" si="90">ROUND(E111*(1+F$12)*(1-F$13),2)</f>
        <v>14.02</v>
      </c>
      <c r="G111" s="53">
        <f t="shared" si="90"/>
        <v>14.14</v>
      </c>
      <c r="H111" s="55">
        <f t="shared" si="90"/>
        <v>14.26</v>
      </c>
      <c r="I111" s="55">
        <f t="shared" si="90"/>
        <v>14.38</v>
      </c>
    </row>
    <row r="112" spans="2:9" x14ac:dyDescent="0.35">
      <c r="B112" s="21">
        <v>2</v>
      </c>
      <c r="C112" s="5" t="s">
        <v>45</v>
      </c>
      <c r="D112" s="36">
        <v>13.767257423120945</v>
      </c>
      <c r="E112" s="41">
        <f t="shared" si="66"/>
        <v>13.77</v>
      </c>
      <c r="F112" s="41">
        <f t="shared" ref="F112:I112" si="91">ROUND(E112*(1+F$12)*(1-F$13),2)</f>
        <v>14.02</v>
      </c>
      <c r="G112" s="53">
        <f t="shared" si="91"/>
        <v>14.14</v>
      </c>
      <c r="H112" s="55">
        <f t="shared" si="91"/>
        <v>14.26</v>
      </c>
      <c r="I112" s="55">
        <f t="shared" si="91"/>
        <v>14.38</v>
      </c>
    </row>
    <row r="113" spans="2:9" x14ac:dyDescent="0.35">
      <c r="B113" s="21">
        <v>2</v>
      </c>
      <c r="C113" s="5" t="s">
        <v>46</v>
      </c>
      <c r="D113" s="36">
        <v>17.98022715877617</v>
      </c>
      <c r="E113" s="41">
        <f t="shared" si="66"/>
        <v>17.98</v>
      </c>
      <c r="F113" s="41">
        <f t="shared" ref="F113:I113" si="92">ROUND(E113*(1+F$12)*(1-F$13),2)</f>
        <v>18.309999999999999</v>
      </c>
      <c r="G113" s="53">
        <f t="shared" si="92"/>
        <v>18.47</v>
      </c>
      <c r="H113" s="55">
        <f t="shared" si="92"/>
        <v>18.63</v>
      </c>
      <c r="I113" s="55">
        <f t="shared" si="92"/>
        <v>18.79</v>
      </c>
    </row>
    <row r="114" spans="2:9" x14ac:dyDescent="0.35">
      <c r="B114" s="21">
        <v>2</v>
      </c>
      <c r="C114" s="5" t="s">
        <v>47</v>
      </c>
      <c r="D114" s="36">
        <v>17.98022715877617</v>
      </c>
      <c r="E114" s="41">
        <f t="shared" si="66"/>
        <v>17.98</v>
      </c>
      <c r="F114" s="41">
        <f t="shared" ref="F114:I114" si="93">ROUND(E114*(1+F$12)*(1-F$13),2)</f>
        <v>18.309999999999999</v>
      </c>
      <c r="G114" s="53">
        <f t="shared" si="93"/>
        <v>18.47</v>
      </c>
      <c r="H114" s="55">
        <f t="shared" si="93"/>
        <v>18.63</v>
      </c>
      <c r="I114" s="55">
        <f t="shared" si="93"/>
        <v>18.79</v>
      </c>
    </row>
    <row r="115" spans="2:9" x14ac:dyDescent="0.35">
      <c r="B115" s="20">
        <v>3</v>
      </c>
      <c r="C115" s="8" t="s">
        <v>48</v>
      </c>
      <c r="D115" s="35">
        <v>76.180262612050598</v>
      </c>
      <c r="E115" s="40">
        <f t="shared" si="66"/>
        <v>76.180000000000007</v>
      </c>
      <c r="F115" s="40">
        <f t="shared" ref="F115:I115" si="94">ROUND(E115*(1+F$12)*(1-F$13),2)</f>
        <v>77.58</v>
      </c>
      <c r="G115" s="52">
        <f t="shared" si="94"/>
        <v>78.25</v>
      </c>
      <c r="H115" s="54">
        <f t="shared" si="94"/>
        <v>78.92</v>
      </c>
      <c r="I115" s="54">
        <f t="shared" si="94"/>
        <v>79.599999999999994</v>
      </c>
    </row>
    <row r="116" spans="2:9" x14ac:dyDescent="0.35">
      <c r="B116" s="20">
        <v>3</v>
      </c>
      <c r="C116" s="8" t="s">
        <v>49</v>
      </c>
      <c r="D116" s="35">
        <v>78.517935260277511</v>
      </c>
      <c r="E116" s="40">
        <f t="shared" si="66"/>
        <v>78.52</v>
      </c>
      <c r="F116" s="40">
        <f t="shared" ref="F116:I116" si="95">ROUND(E116*(1+F$12)*(1-F$13),2)</f>
        <v>79.97</v>
      </c>
      <c r="G116" s="52">
        <f t="shared" si="95"/>
        <v>80.66</v>
      </c>
      <c r="H116" s="54">
        <f t="shared" si="95"/>
        <v>81.349999999999994</v>
      </c>
      <c r="I116" s="54">
        <f t="shared" si="95"/>
        <v>82.05</v>
      </c>
    </row>
    <row r="117" spans="2:9" x14ac:dyDescent="0.35">
      <c r="B117" s="20">
        <v>3</v>
      </c>
      <c r="C117" s="8" t="s">
        <v>50</v>
      </c>
      <c r="D117" s="35">
        <v>74.111470621389074</v>
      </c>
      <c r="E117" s="40">
        <f t="shared" si="66"/>
        <v>74.11</v>
      </c>
      <c r="F117" s="40">
        <f t="shared" ref="F117:I117" si="96">ROUND(E117*(1+F$12)*(1-F$13),2)</f>
        <v>75.47</v>
      </c>
      <c r="G117" s="52">
        <f t="shared" si="96"/>
        <v>76.12</v>
      </c>
      <c r="H117" s="54">
        <f t="shared" si="96"/>
        <v>76.78</v>
      </c>
      <c r="I117" s="54">
        <f t="shared" si="96"/>
        <v>77.44</v>
      </c>
    </row>
    <row r="118" spans="2:9" x14ac:dyDescent="0.35">
      <c r="B118" s="20">
        <v>3</v>
      </c>
      <c r="C118" s="8" t="s">
        <v>51</v>
      </c>
      <c r="D118" s="35">
        <v>72.195388349548722</v>
      </c>
      <c r="E118" s="40">
        <f t="shared" si="66"/>
        <v>72.2</v>
      </c>
      <c r="F118" s="40">
        <f t="shared" ref="F118:I118" si="97">ROUND(E118*(1+F$12)*(1-F$13),2)</f>
        <v>73.53</v>
      </c>
      <c r="G118" s="52">
        <f t="shared" si="97"/>
        <v>74.16</v>
      </c>
      <c r="H118" s="54">
        <f t="shared" si="97"/>
        <v>74.8</v>
      </c>
      <c r="I118" s="54">
        <f t="shared" si="97"/>
        <v>75.44</v>
      </c>
    </row>
    <row r="119" spans="2:9" x14ac:dyDescent="0.35">
      <c r="B119" s="20">
        <v>3</v>
      </c>
      <c r="C119" s="8" t="s">
        <v>52</v>
      </c>
      <c r="D119" s="35">
        <v>72.170066117996086</v>
      </c>
      <c r="E119" s="40">
        <f t="shared" si="66"/>
        <v>72.17</v>
      </c>
      <c r="F119" s="40">
        <f t="shared" ref="F119:I119" si="98">ROUND(E119*(1+F$12)*(1-F$13),2)</f>
        <v>73.5</v>
      </c>
      <c r="G119" s="52">
        <f t="shared" si="98"/>
        <v>74.13</v>
      </c>
      <c r="H119" s="54">
        <f t="shared" si="98"/>
        <v>74.77</v>
      </c>
      <c r="I119" s="54">
        <f t="shared" si="98"/>
        <v>75.41</v>
      </c>
    </row>
    <row r="120" spans="2:9" x14ac:dyDescent="0.35">
      <c r="B120" s="20">
        <v>3</v>
      </c>
      <c r="C120" s="8" t="s">
        <v>53</v>
      </c>
      <c r="D120" s="35">
        <v>77.135745040322874</v>
      </c>
      <c r="E120" s="40">
        <f t="shared" si="66"/>
        <v>77.14</v>
      </c>
      <c r="F120" s="40">
        <f t="shared" ref="F120:I120" si="99">ROUND(E120*(1+F$12)*(1-F$13),2)</f>
        <v>78.56</v>
      </c>
      <c r="G120" s="52">
        <f t="shared" si="99"/>
        <v>79.239999999999995</v>
      </c>
      <c r="H120" s="54">
        <f t="shared" si="99"/>
        <v>79.92</v>
      </c>
      <c r="I120" s="54">
        <f t="shared" si="99"/>
        <v>80.61</v>
      </c>
    </row>
    <row r="121" spans="2:9" x14ac:dyDescent="0.35">
      <c r="B121" s="20">
        <v>3</v>
      </c>
      <c r="C121" s="8" t="s">
        <v>54</v>
      </c>
      <c r="D121" s="35">
        <v>86.124021727801164</v>
      </c>
      <c r="E121" s="40">
        <f t="shared" si="66"/>
        <v>86.12</v>
      </c>
      <c r="F121" s="40">
        <f t="shared" ref="F121:I121" si="100">ROUND(E121*(1+F$12)*(1-F$13),2)</f>
        <v>87.71</v>
      </c>
      <c r="G121" s="52">
        <f t="shared" si="100"/>
        <v>88.46</v>
      </c>
      <c r="H121" s="54">
        <f t="shared" si="100"/>
        <v>89.22</v>
      </c>
      <c r="I121" s="54">
        <f t="shared" si="100"/>
        <v>89.99</v>
      </c>
    </row>
    <row r="122" spans="2:9" x14ac:dyDescent="0.35">
      <c r="B122" s="20">
        <v>3</v>
      </c>
      <c r="C122" s="8" t="s">
        <v>55</v>
      </c>
      <c r="D122" s="35">
        <v>105.49660954572029</v>
      </c>
      <c r="E122" s="40">
        <f t="shared" si="66"/>
        <v>105.5</v>
      </c>
      <c r="F122" s="40">
        <f t="shared" ref="F122:I122" si="101">ROUND(E122*(1+F$12)*(1-F$13),2)</f>
        <v>107.44</v>
      </c>
      <c r="G122" s="52">
        <f t="shared" si="101"/>
        <v>108.36</v>
      </c>
      <c r="H122" s="54">
        <f t="shared" si="101"/>
        <v>109.29</v>
      </c>
      <c r="I122" s="54">
        <f t="shared" si="101"/>
        <v>110.23</v>
      </c>
    </row>
    <row r="123" spans="2:9" x14ac:dyDescent="0.35">
      <c r="B123" s="20">
        <v>3</v>
      </c>
      <c r="C123" s="8" t="s">
        <v>56</v>
      </c>
      <c r="D123" s="35">
        <v>74.322727430523599</v>
      </c>
      <c r="E123" s="40">
        <f t="shared" si="66"/>
        <v>74.319999999999993</v>
      </c>
      <c r="F123" s="40">
        <f t="shared" ref="F123:I123" si="102">ROUND(E123*(1+F$12)*(1-F$13),2)</f>
        <v>75.69</v>
      </c>
      <c r="G123" s="52">
        <f t="shared" si="102"/>
        <v>76.34</v>
      </c>
      <c r="H123" s="54">
        <f t="shared" si="102"/>
        <v>77</v>
      </c>
      <c r="I123" s="54">
        <f t="shared" si="102"/>
        <v>77.66</v>
      </c>
    </row>
    <row r="124" spans="2:9" x14ac:dyDescent="0.35">
      <c r="B124" s="20">
        <v>3</v>
      </c>
      <c r="C124" s="8" t="s">
        <v>57</v>
      </c>
      <c r="D124" s="35">
        <v>77.135745040322874</v>
      </c>
      <c r="E124" s="40">
        <f t="shared" si="66"/>
        <v>77.14</v>
      </c>
      <c r="F124" s="40">
        <f t="shared" ref="F124:I124" si="103">ROUND(E124*(1+F$12)*(1-F$13),2)</f>
        <v>78.56</v>
      </c>
      <c r="G124" s="52">
        <f t="shared" si="103"/>
        <v>79.239999999999995</v>
      </c>
      <c r="H124" s="54">
        <f t="shared" si="103"/>
        <v>79.92</v>
      </c>
      <c r="I124" s="54">
        <f t="shared" si="103"/>
        <v>80.61</v>
      </c>
    </row>
    <row r="125" spans="2:9" x14ac:dyDescent="0.35">
      <c r="B125" s="20">
        <v>3</v>
      </c>
      <c r="C125" s="8" t="s">
        <v>58</v>
      </c>
      <c r="D125" s="35">
        <v>81.260019293953377</v>
      </c>
      <c r="E125" s="40">
        <f t="shared" si="66"/>
        <v>81.260000000000005</v>
      </c>
      <c r="F125" s="40">
        <f t="shared" ref="F125:I125" si="104">ROUND(E125*(1+F$12)*(1-F$13),2)</f>
        <v>82.76</v>
      </c>
      <c r="G125" s="52">
        <f t="shared" si="104"/>
        <v>83.47</v>
      </c>
      <c r="H125" s="54">
        <f t="shared" si="104"/>
        <v>84.19</v>
      </c>
      <c r="I125" s="54">
        <f t="shared" si="104"/>
        <v>84.91</v>
      </c>
    </row>
    <row r="126" spans="2:9" x14ac:dyDescent="0.35">
      <c r="B126" s="20">
        <v>3</v>
      </c>
      <c r="C126" s="8" t="s">
        <v>59</v>
      </c>
      <c r="D126" s="35">
        <v>94.539449417420485</v>
      </c>
      <c r="E126" s="40">
        <f t="shared" si="66"/>
        <v>94.54</v>
      </c>
      <c r="F126" s="40">
        <f t="shared" ref="F126:I126" si="105">ROUND(E126*(1+F$12)*(1-F$13),2)</f>
        <v>96.28</v>
      </c>
      <c r="G126" s="52">
        <f t="shared" si="105"/>
        <v>97.11</v>
      </c>
      <c r="H126" s="54">
        <f t="shared" si="105"/>
        <v>97.95</v>
      </c>
      <c r="I126" s="54">
        <f t="shared" si="105"/>
        <v>98.79</v>
      </c>
    </row>
    <row r="127" spans="2:9" x14ac:dyDescent="0.35">
      <c r="B127" s="20">
        <v>3</v>
      </c>
      <c r="C127" s="8" t="s">
        <v>60</v>
      </c>
      <c r="D127" s="35">
        <v>91.576958820730823</v>
      </c>
      <c r="E127" s="40">
        <f t="shared" si="66"/>
        <v>91.58</v>
      </c>
      <c r="F127" s="40">
        <f t="shared" ref="F127:I127" si="106">ROUND(E127*(1+F$12)*(1-F$13),2)</f>
        <v>93.27</v>
      </c>
      <c r="G127" s="52">
        <f t="shared" si="106"/>
        <v>94.07</v>
      </c>
      <c r="H127" s="54">
        <f t="shared" si="106"/>
        <v>94.88</v>
      </c>
      <c r="I127" s="54">
        <f t="shared" si="106"/>
        <v>95.7</v>
      </c>
    </row>
    <row r="128" spans="2:9" x14ac:dyDescent="0.35">
      <c r="B128" s="20">
        <v>3</v>
      </c>
      <c r="C128" s="8" t="s">
        <v>61</v>
      </c>
      <c r="D128" s="35">
        <v>92.980043297972756</v>
      </c>
      <c r="E128" s="40">
        <f t="shared" si="66"/>
        <v>92.98</v>
      </c>
      <c r="F128" s="40">
        <f t="shared" ref="F128:I128" si="107">ROUND(E128*(1+F$12)*(1-F$13),2)</f>
        <v>94.69</v>
      </c>
      <c r="G128" s="52">
        <f t="shared" si="107"/>
        <v>95.5</v>
      </c>
      <c r="H128" s="54">
        <f t="shared" si="107"/>
        <v>96.32</v>
      </c>
      <c r="I128" s="54">
        <f t="shared" si="107"/>
        <v>97.15</v>
      </c>
    </row>
    <row r="129" spans="2:9" x14ac:dyDescent="0.35">
      <c r="B129" s="20">
        <v>3</v>
      </c>
      <c r="C129" s="8" t="s">
        <v>62</v>
      </c>
      <c r="D129" s="35">
        <v>90.10413751206967</v>
      </c>
      <c r="E129" s="40">
        <f t="shared" si="66"/>
        <v>90.1</v>
      </c>
      <c r="F129" s="40">
        <f t="shared" ref="F129:I129" si="108">ROUND(E129*(1+F$12)*(1-F$13),2)</f>
        <v>91.76</v>
      </c>
      <c r="G129" s="52">
        <f t="shared" si="108"/>
        <v>92.55</v>
      </c>
      <c r="H129" s="54">
        <f t="shared" si="108"/>
        <v>93.35</v>
      </c>
      <c r="I129" s="54">
        <f t="shared" si="108"/>
        <v>94.15</v>
      </c>
    </row>
    <row r="130" spans="2:9" x14ac:dyDescent="0.35">
      <c r="B130" s="20">
        <v>3</v>
      </c>
      <c r="C130" s="8" t="s">
        <v>63</v>
      </c>
      <c r="D130" s="35">
        <v>97.464261906647394</v>
      </c>
      <c r="E130" s="40">
        <f t="shared" si="66"/>
        <v>97.46</v>
      </c>
      <c r="F130" s="40">
        <f t="shared" ref="F130:I130" si="109">ROUND(E130*(1+F$12)*(1-F$13),2)</f>
        <v>99.25</v>
      </c>
      <c r="G130" s="52">
        <f t="shared" si="109"/>
        <v>100.1</v>
      </c>
      <c r="H130" s="54">
        <f t="shared" si="109"/>
        <v>100.96</v>
      </c>
      <c r="I130" s="54">
        <f t="shared" si="109"/>
        <v>101.83</v>
      </c>
    </row>
    <row r="131" spans="2:9" x14ac:dyDescent="0.35">
      <c r="B131" s="20">
        <v>3</v>
      </c>
      <c r="C131" s="8" t="s">
        <v>64</v>
      </c>
      <c r="D131" s="35">
        <v>80.649880986713313</v>
      </c>
      <c r="E131" s="40">
        <f t="shared" si="66"/>
        <v>80.650000000000006</v>
      </c>
      <c r="F131" s="40">
        <f t="shared" ref="F131:I131" si="110">ROUND(E131*(1+F$12)*(1-F$13),2)</f>
        <v>82.13</v>
      </c>
      <c r="G131" s="52">
        <f t="shared" si="110"/>
        <v>82.84</v>
      </c>
      <c r="H131" s="54">
        <f t="shared" si="110"/>
        <v>83.55</v>
      </c>
      <c r="I131" s="54">
        <f t="shared" si="110"/>
        <v>84.27</v>
      </c>
    </row>
    <row r="132" spans="2:9" x14ac:dyDescent="0.35">
      <c r="B132" s="20">
        <v>3</v>
      </c>
      <c r="C132" s="8" t="s">
        <v>65</v>
      </c>
      <c r="D132" s="35">
        <v>84.353438388206385</v>
      </c>
      <c r="E132" s="40">
        <f t="shared" si="66"/>
        <v>84.35</v>
      </c>
      <c r="F132" s="40">
        <f t="shared" ref="F132:I132" si="111">ROUND(E132*(1+F$12)*(1-F$13),2)</f>
        <v>85.9</v>
      </c>
      <c r="G132" s="52">
        <f t="shared" si="111"/>
        <v>86.64</v>
      </c>
      <c r="H132" s="54">
        <f t="shared" si="111"/>
        <v>87.39</v>
      </c>
      <c r="I132" s="54">
        <f t="shared" si="111"/>
        <v>88.14</v>
      </c>
    </row>
    <row r="133" spans="2:9" x14ac:dyDescent="0.35">
      <c r="B133" s="20">
        <v>3</v>
      </c>
      <c r="C133" s="8" t="s">
        <v>66</v>
      </c>
      <c r="D133" s="35">
        <v>97.632630762103361</v>
      </c>
      <c r="E133" s="40">
        <f t="shared" si="66"/>
        <v>97.63</v>
      </c>
      <c r="F133" s="40">
        <f t="shared" ref="F133:I133" si="112">ROUND(E133*(1+F$12)*(1-F$13),2)</f>
        <v>99.43</v>
      </c>
      <c r="G133" s="52">
        <f t="shared" si="112"/>
        <v>100.29</v>
      </c>
      <c r="H133" s="54">
        <f t="shared" si="112"/>
        <v>101.15</v>
      </c>
      <c r="I133" s="54">
        <f t="shared" si="112"/>
        <v>102.02</v>
      </c>
    </row>
    <row r="134" spans="2:9" x14ac:dyDescent="0.35">
      <c r="B134" s="20">
        <v>3</v>
      </c>
      <c r="C134" s="8" t="s">
        <v>67</v>
      </c>
      <c r="D134" s="35">
        <v>92.89777655754493</v>
      </c>
      <c r="E134" s="40">
        <f t="shared" si="66"/>
        <v>92.9</v>
      </c>
      <c r="F134" s="40">
        <f t="shared" ref="F134:I134" si="113">ROUND(E134*(1+F$12)*(1-F$13),2)</f>
        <v>94.61</v>
      </c>
      <c r="G134" s="52">
        <f t="shared" si="113"/>
        <v>95.42</v>
      </c>
      <c r="H134" s="54">
        <f t="shared" si="113"/>
        <v>96.24</v>
      </c>
      <c r="I134" s="54">
        <f t="shared" si="113"/>
        <v>97.07</v>
      </c>
    </row>
    <row r="135" spans="2:9" x14ac:dyDescent="0.35">
      <c r="B135" s="20">
        <v>3</v>
      </c>
      <c r="C135" s="8" t="s">
        <v>68</v>
      </c>
      <c r="D135" s="35">
        <v>94.300742160001789</v>
      </c>
      <c r="E135" s="40">
        <f t="shared" si="66"/>
        <v>94.3</v>
      </c>
      <c r="F135" s="40">
        <f t="shared" ref="F135:I135" si="114">ROUND(E135*(1+F$12)*(1-F$13),2)</f>
        <v>96.04</v>
      </c>
      <c r="G135" s="52">
        <f t="shared" si="114"/>
        <v>96.87</v>
      </c>
      <c r="H135" s="54">
        <f t="shared" si="114"/>
        <v>97.7</v>
      </c>
      <c r="I135" s="54">
        <f t="shared" si="114"/>
        <v>98.54</v>
      </c>
    </row>
    <row r="136" spans="2:9" x14ac:dyDescent="0.35">
      <c r="B136" s="20">
        <v>3</v>
      </c>
      <c r="C136" s="8" t="s">
        <v>69</v>
      </c>
      <c r="D136" s="35">
        <v>89.254182798882667</v>
      </c>
      <c r="E136" s="40">
        <f t="shared" si="66"/>
        <v>89.25</v>
      </c>
      <c r="F136" s="40">
        <f t="shared" ref="F136:I136" si="115">ROUND(E136*(1+F$12)*(1-F$13),2)</f>
        <v>90.89</v>
      </c>
      <c r="G136" s="52">
        <f t="shared" si="115"/>
        <v>91.67</v>
      </c>
      <c r="H136" s="54">
        <f t="shared" si="115"/>
        <v>92.46</v>
      </c>
      <c r="I136" s="54">
        <f t="shared" si="115"/>
        <v>93.26</v>
      </c>
    </row>
    <row r="137" spans="2:9" x14ac:dyDescent="0.35">
      <c r="B137" s="20">
        <v>3</v>
      </c>
      <c r="C137" s="8" t="s">
        <v>70</v>
      </c>
      <c r="D137" s="35">
        <v>96.369825504895374</v>
      </c>
      <c r="E137" s="40">
        <f t="shared" si="66"/>
        <v>96.37</v>
      </c>
      <c r="F137" s="40">
        <f t="shared" ref="F137:I137" si="116">ROUND(E137*(1+F$12)*(1-F$13),2)</f>
        <v>98.14</v>
      </c>
      <c r="G137" s="52">
        <f t="shared" si="116"/>
        <v>98.98</v>
      </c>
      <c r="H137" s="54">
        <f t="shared" si="116"/>
        <v>99.83</v>
      </c>
      <c r="I137" s="54">
        <f t="shared" si="116"/>
        <v>100.69</v>
      </c>
    </row>
    <row r="138" spans="2:9" x14ac:dyDescent="0.35">
      <c r="B138" s="20">
        <v>3</v>
      </c>
      <c r="C138" s="8" t="s">
        <v>71</v>
      </c>
      <c r="D138" s="35">
        <v>86.124021727801164</v>
      </c>
      <c r="E138" s="40">
        <f t="shared" si="66"/>
        <v>86.12</v>
      </c>
      <c r="F138" s="40">
        <f t="shared" ref="F138:I138" si="117">ROUND(E138*(1+F$12)*(1-F$13),2)</f>
        <v>87.71</v>
      </c>
      <c r="G138" s="52">
        <f t="shared" si="117"/>
        <v>88.46</v>
      </c>
      <c r="H138" s="54">
        <f t="shared" si="117"/>
        <v>89.22</v>
      </c>
      <c r="I138" s="54">
        <f t="shared" si="117"/>
        <v>89.99</v>
      </c>
    </row>
    <row r="139" spans="2:9" x14ac:dyDescent="0.35">
      <c r="B139" s="20">
        <v>3</v>
      </c>
      <c r="C139" s="8" t="s">
        <v>72</v>
      </c>
      <c r="D139" s="35">
        <v>91.653643389513618</v>
      </c>
      <c r="E139" s="40">
        <f t="shared" si="66"/>
        <v>91.65</v>
      </c>
      <c r="F139" s="40">
        <f t="shared" ref="F139:I139" si="118">ROUND(E139*(1+F$12)*(1-F$13),2)</f>
        <v>93.34</v>
      </c>
      <c r="G139" s="52">
        <f t="shared" si="118"/>
        <v>94.14</v>
      </c>
      <c r="H139" s="54">
        <f t="shared" si="118"/>
        <v>94.95</v>
      </c>
      <c r="I139" s="54">
        <f t="shared" si="118"/>
        <v>95.77</v>
      </c>
    </row>
    <row r="140" spans="2:9" x14ac:dyDescent="0.35">
      <c r="B140" s="20">
        <v>3</v>
      </c>
      <c r="C140" s="8" t="s">
        <v>73</v>
      </c>
      <c r="D140" s="35">
        <v>96.743743762213029</v>
      </c>
      <c r="E140" s="40">
        <f t="shared" si="66"/>
        <v>96.74</v>
      </c>
      <c r="F140" s="40">
        <f t="shared" ref="F140:I140" si="119">ROUND(E140*(1+F$12)*(1-F$13),2)</f>
        <v>98.52</v>
      </c>
      <c r="G140" s="52">
        <f t="shared" si="119"/>
        <v>99.37</v>
      </c>
      <c r="H140" s="54">
        <f t="shared" si="119"/>
        <v>100.23</v>
      </c>
      <c r="I140" s="54">
        <f t="shared" si="119"/>
        <v>101.09</v>
      </c>
    </row>
    <row r="141" spans="2:9" x14ac:dyDescent="0.35">
      <c r="B141" s="20">
        <v>3</v>
      </c>
      <c r="C141" s="8" t="s">
        <v>74</v>
      </c>
      <c r="D141" s="35">
        <v>106.13626699587653</v>
      </c>
      <c r="E141" s="40">
        <f t="shared" si="66"/>
        <v>106.14</v>
      </c>
      <c r="F141" s="40">
        <f t="shared" ref="F141:I141" si="120">ROUND(E141*(1+F$12)*(1-F$13),2)</f>
        <v>108.09</v>
      </c>
      <c r="G141" s="52">
        <f t="shared" si="120"/>
        <v>109.02</v>
      </c>
      <c r="H141" s="54">
        <f t="shared" si="120"/>
        <v>109.96</v>
      </c>
      <c r="I141" s="54">
        <f t="shared" si="120"/>
        <v>110.91</v>
      </c>
    </row>
    <row r="142" spans="2:9" x14ac:dyDescent="0.35">
      <c r="B142" s="20">
        <v>3</v>
      </c>
      <c r="C142" s="8" t="s">
        <v>75</v>
      </c>
      <c r="D142" s="35">
        <v>107.53911372354834</v>
      </c>
      <c r="E142" s="40">
        <f t="shared" si="66"/>
        <v>107.54</v>
      </c>
      <c r="F142" s="40">
        <f t="shared" ref="F142:I142" si="121">ROUND(E142*(1+F$12)*(1-F$13),2)</f>
        <v>109.52</v>
      </c>
      <c r="G142" s="52">
        <f t="shared" si="121"/>
        <v>110.46</v>
      </c>
      <c r="H142" s="54">
        <f t="shared" si="121"/>
        <v>111.41</v>
      </c>
      <c r="I142" s="54">
        <f t="shared" si="121"/>
        <v>112.37</v>
      </c>
    </row>
    <row r="143" spans="2:9" x14ac:dyDescent="0.35">
      <c r="B143" s="20">
        <v>3</v>
      </c>
      <c r="C143" s="8" t="s">
        <v>76</v>
      </c>
      <c r="D143" s="35">
        <v>100.77374384523048</v>
      </c>
      <c r="E143" s="40">
        <f t="shared" si="66"/>
        <v>100.77</v>
      </c>
      <c r="F143" s="40">
        <f t="shared" ref="F143:I143" si="122">ROUND(E143*(1+F$12)*(1-F$13),2)</f>
        <v>102.62</v>
      </c>
      <c r="G143" s="52">
        <f t="shared" si="122"/>
        <v>103.5</v>
      </c>
      <c r="H143" s="54">
        <f t="shared" si="122"/>
        <v>104.39</v>
      </c>
      <c r="I143" s="54">
        <f t="shared" si="122"/>
        <v>105.29</v>
      </c>
    </row>
    <row r="144" spans="2:9" x14ac:dyDescent="0.35">
      <c r="B144" s="20">
        <v>3</v>
      </c>
      <c r="C144" s="8" t="s">
        <v>77</v>
      </c>
      <c r="D144" s="35">
        <v>107.88938655124319</v>
      </c>
      <c r="E144" s="40">
        <f t="shared" si="66"/>
        <v>107.89</v>
      </c>
      <c r="F144" s="40">
        <f t="shared" ref="F144:I144" si="123">ROUND(E144*(1+F$12)*(1-F$13),2)</f>
        <v>109.88</v>
      </c>
      <c r="G144" s="52">
        <f t="shared" si="123"/>
        <v>110.83</v>
      </c>
      <c r="H144" s="54">
        <f t="shared" si="123"/>
        <v>111.78</v>
      </c>
      <c r="I144" s="54">
        <f t="shared" si="123"/>
        <v>112.74</v>
      </c>
    </row>
    <row r="145" spans="2:9" x14ac:dyDescent="0.35">
      <c r="B145" s="20">
        <v>3</v>
      </c>
      <c r="C145" s="8" t="s">
        <v>78</v>
      </c>
      <c r="D145" s="35">
        <v>96.508087973743216</v>
      </c>
      <c r="E145" s="40">
        <f t="shared" si="66"/>
        <v>96.51</v>
      </c>
      <c r="F145" s="40">
        <f t="shared" ref="F145:I145" si="124">ROUND(E145*(1+F$12)*(1-F$13),2)</f>
        <v>98.29</v>
      </c>
      <c r="G145" s="52">
        <f t="shared" si="124"/>
        <v>99.14</v>
      </c>
      <c r="H145" s="54">
        <f t="shared" si="124"/>
        <v>99.99</v>
      </c>
      <c r="I145" s="54">
        <f t="shared" si="124"/>
        <v>100.85</v>
      </c>
    </row>
    <row r="146" spans="2:9" x14ac:dyDescent="0.35">
      <c r="B146" s="20">
        <v>3</v>
      </c>
      <c r="C146" s="8" t="s">
        <v>79</v>
      </c>
      <c r="D146" s="35">
        <v>109.78698316067754</v>
      </c>
      <c r="E146" s="40">
        <f t="shared" si="66"/>
        <v>109.79</v>
      </c>
      <c r="F146" s="40">
        <f t="shared" ref="F146:I146" si="125">ROUND(E146*(1+F$12)*(1-F$13),2)</f>
        <v>111.81</v>
      </c>
      <c r="G146" s="52">
        <f t="shared" si="125"/>
        <v>112.77</v>
      </c>
      <c r="H146" s="54">
        <f t="shared" si="125"/>
        <v>113.74</v>
      </c>
      <c r="I146" s="54">
        <f t="shared" si="125"/>
        <v>114.72</v>
      </c>
    </row>
    <row r="147" spans="2:9" x14ac:dyDescent="0.35">
      <c r="B147" s="20">
        <v>3</v>
      </c>
      <c r="C147" s="8" t="s">
        <v>80</v>
      </c>
      <c r="D147" s="35">
        <v>18.927369491228728</v>
      </c>
      <c r="E147" s="40">
        <f t="shared" si="66"/>
        <v>18.93</v>
      </c>
      <c r="F147" s="40">
        <f t="shared" ref="F147:I147" si="126">ROUND(E147*(1+F$12)*(1-F$13),2)</f>
        <v>19.28</v>
      </c>
      <c r="G147" s="52">
        <f t="shared" si="126"/>
        <v>19.45</v>
      </c>
      <c r="H147" s="54">
        <f t="shared" si="126"/>
        <v>19.62</v>
      </c>
      <c r="I147" s="54">
        <f t="shared" si="126"/>
        <v>19.79</v>
      </c>
    </row>
    <row r="148" spans="2:9" x14ac:dyDescent="0.35">
      <c r="B148" s="20">
        <v>3</v>
      </c>
      <c r="C148" s="8" t="s">
        <v>81</v>
      </c>
      <c r="D148" s="35">
        <v>45.137031257703043</v>
      </c>
      <c r="E148" s="40">
        <f t="shared" si="66"/>
        <v>45.14</v>
      </c>
      <c r="F148" s="40">
        <f t="shared" ref="F148:I148" si="127">ROUND(E148*(1+F$12)*(1-F$13),2)</f>
        <v>45.97</v>
      </c>
      <c r="G148" s="52">
        <f t="shared" si="127"/>
        <v>46.37</v>
      </c>
      <c r="H148" s="54">
        <f t="shared" si="127"/>
        <v>46.77</v>
      </c>
      <c r="I148" s="54">
        <f t="shared" si="127"/>
        <v>47.17</v>
      </c>
    </row>
    <row r="149" spans="2:9" x14ac:dyDescent="0.35">
      <c r="B149" s="20">
        <v>3</v>
      </c>
      <c r="C149" s="8" t="s">
        <v>82</v>
      </c>
      <c r="D149" s="35">
        <v>20.181749825662848</v>
      </c>
      <c r="E149" s="40">
        <f t="shared" si="66"/>
        <v>20.18</v>
      </c>
      <c r="F149" s="40">
        <f t="shared" ref="F149:I149" si="128">ROUND(E149*(1+F$12)*(1-F$13),2)</f>
        <v>20.55</v>
      </c>
      <c r="G149" s="52">
        <f t="shared" si="128"/>
        <v>20.73</v>
      </c>
      <c r="H149" s="54">
        <f t="shared" si="128"/>
        <v>20.91</v>
      </c>
      <c r="I149" s="54">
        <f t="shared" si="128"/>
        <v>21.09</v>
      </c>
    </row>
    <row r="150" spans="2:9" x14ac:dyDescent="0.35">
      <c r="B150" s="20">
        <v>3</v>
      </c>
      <c r="C150" s="8" t="s">
        <v>83</v>
      </c>
      <c r="D150" s="35">
        <v>26.880222367978</v>
      </c>
      <c r="E150" s="40">
        <f t="shared" si="66"/>
        <v>26.88</v>
      </c>
      <c r="F150" s="40">
        <f t="shared" ref="F150:I150" si="129">ROUND(E150*(1+F$12)*(1-F$13),2)</f>
        <v>27.37</v>
      </c>
      <c r="G150" s="52">
        <f t="shared" si="129"/>
        <v>27.61</v>
      </c>
      <c r="H150" s="54">
        <f t="shared" si="129"/>
        <v>27.85</v>
      </c>
      <c r="I150" s="54">
        <f t="shared" si="129"/>
        <v>28.09</v>
      </c>
    </row>
    <row r="151" spans="2:9" x14ac:dyDescent="0.35">
      <c r="B151" s="20">
        <v>3</v>
      </c>
      <c r="C151" s="8" t="s">
        <v>84</v>
      </c>
      <c r="D151" s="35">
        <v>145.1998700956895</v>
      </c>
      <c r="E151" s="40">
        <f t="shared" si="66"/>
        <v>145.19999999999999</v>
      </c>
      <c r="F151" s="40">
        <f t="shared" ref="F151:I151" si="130">ROUND(E151*(1+F$12)*(1-F$13),2)</f>
        <v>147.87</v>
      </c>
      <c r="G151" s="52">
        <f t="shared" si="130"/>
        <v>149.13999999999999</v>
      </c>
      <c r="H151" s="54">
        <f t="shared" si="130"/>
        <v>150.41999999999999</v>
      </c>
      <c r="I151" s="54">
        <f t="shared" si="130"/>
        <v>151.71</v>
      </c>
    </row>
    <row r="152" spans="2:9" x14ac:dyDescent="0.35">
      <c r="B152" s="20">
        <v>3</v>
      </c>
      <c r="C152" s="8" t="s">
        <v>85</v>
      </c>
      <c r="D152" s="35">
        <v>254.13336234688521</v>
      </c>
      <c r="E152" s="40">
        <f t="shared" ref="E152:E227" si="131">ROUND(D152,2)</f>
        <v>254.13</v>
      </c>
      <c r="F152" s="40">
        <f t="shared" ref="F152:I152" si="132">ROUND(E152*(1+F$12)*(1-F$13),2)</f>
        <v>258.81</v>
      </c>
      <c r="G152" s="52">
        <f t="shared" si="132"/>
        <v>261.04000000000002</v>
      </c>
      <c r="H152" s="54">
        <f t="shared" si="132"/>
        <v>263.29000000000002</v>
      </c>
      <c r="I152" s="54">
        <f t="shared" si="132"/>
        <v>265.56</v>
      </c>
    </row>
    <row r="153" spans="2:9" x14ac:dyDescent="0.35">
      <c r="B153" s="20">
        <v>3</v>
      </c>
      <c r="C153" s="8" t="s">
        <v>86</v>
      </c>
      <c r="D153" s="35">
        <v>149.08937830305337</v>
      </c>
      <c r="E153" s="40">
        <f t="shared" si="131"/>
        <v>149.09</v>
      </c>
      <c r="F153" s="40">
        <f t="shared" ref="F153:I153" si="133">ROUND(E153*(1+F$12)*(1-F$13),2)</f>
        <v>151.83000000000001</v>
      </c>
      <c r="G153" s="52">
        <f t="shared" si="133"/>
        <v>153.13999999999999</v>
      </c>
      <c r="H153" s="54">
        <f t="shared" si="133"/>
        <v>154.46</v>
      </c>
      <c r="I153" s="54">
        <f t="shared" si="133"/>
        <v>155.79</v>
      </c>
    </row>
    <row r="154" spans="2:9" x14ac:dyDescent="0.35">
      <c r="B154" s="20">
        <v>3</v>
      </c>
      <c r="C154" s="8" t="s">
        <v>87</v>
      </c>
      <c r="D154" s="35">
        <v>273.08751378549374</v>
      </c>
      <c r="E154" s="40">
        <f t="shared" si="131"/>
        <v>273.08999999999997</v>
      </c>
      <c r="F154" s="40">
        <f t="shared" ref="F154:I154" si="134">ROUND(E154*(1+F$12)*(1-F$13),2)</f>
        <v>278.12</v>
      </c>
      <c r="G154" s="52">
        <f t="shared" si="134"/>
        <v>280.51</v>
      </c>
      <c r="H154" s="54">
        <f t="shared" si="134"/>
        <v>282.92</v>
      </c>
      <c r="I154" s="54">
        <f t="shared" si="134"/>
        <v>285.35000000000002</v>
      </c>
    </row>
    <row r="155" spans="2:9" x14ac:dyDescent="0.35">
      <c r="B155" s="20">
        <v>3</v>
      </c>
      <c r="C155" s="8" t="s">
        <v>88</v>
      </c>
      <c r="D155" s="35">
        <v>0</v>
      </c>
      <c r="E155" s="40">
        <f t="shared" si="131"/>
        <v>0</v>
      </c>
      <c r="F155" s="40">
        <f t="shared" ref="F155:I155" si="135">ROUND(E155*(1+F$12)*(1-F$13),2)</f>
        <v>0</v>
      </c>
      <c r="G155" s="52">
        <f t="shared" si="135"/>
        <v>0</v>
      </c>
      <c r="H155" s="54">
        <f t="shared" si="135"/>
        <v>0</v>
      </c>
      <c r="I155" s="54">
        <f t="shared" si="135"/>
        <v>0</v>
      </c>
    </row>
    <row r="156" spans="2:9" x14ac:dyDescent="0.35">
      <c r="B156" s="20">
        <v>3</v>
      </c>
      <c r="C156" s="8" t="s">
        <v>89</v>
      </c>
      <c r="D156" s="35">
        <v>0</v>
      </c>
      <c r="E156" s="40">
        <f t="shared" si="131"/>
        <v>0</v>
      </c>
      <c r="F156" s="40">
        <f t="shared" ref="F156:I156" si="136">ROUND(E156*(1+F$12)*(1-F$13),2)</f>
        <v>0</v>
      </c>
      <c r="G156" s="52">
        <f t="shared" si="136"/>
        <v>0</v>
      </c>
      <c r="H156" s="54">
        <f t="shared" si="136"/>
        <v>0</v>
      </c>
      <c r="I156" s="54">
        <f t="shared" si="136"/>
        <v>0</v>
      </c>
    </row>
    <row r="157" spans="2:9" x14ac:dyDescent="0.35">
      <c r="B157" s="20">
        <v>3</v>
      </c>
      <c r="C157" s="8" t="s">
        <v>90</v>
      </c>
      <c r="D157" s="35">
        <v>74.322727430523599</v>
      </c>
      <c r="E157" s="40">
        <f t="shared" si="131"/>
        <v>74.319999999999993</v>
      </c>
      <c r="F157" s="40">
        <f t="shared" ref="F157:I157" si="137">ROUND(E157*(1+F$12)*(1-F$13),2)</f>
        <v>75.69</v>
      </c>
      <c r="G157" s="52">
        <f t="shared" si="137"/>
        <v>76.34</v>
      </c>
      <c r="H157" s="54">
        <f t="shared" si="137"/>
        <v>77</v>
      </c>
      <c r="I157" s="54">
        <f t="shared" si="137"/>
        <v>77.66</v>
      </c>
    </row>
    <row r="158" spans="2:9" x14ac:dyDescent="0.35">
      <c r="B158" s="20">
        <v>3</v>
      </c>
      <c r="C158" s="8" t="s">
        <v>91</v>
      </c>
      <c r="D158" s="35">
        <v>74.322587733804241</v>
      </c>
      <c r="E158" s="40">
        <f t="shared" si="131"/>
        <v>74.319999999999993</v>
      </c>
      <c r="F158" s="40">
        <f t="shared" ref="F158:I158" si="138">ROUND(E158*(1+F$12)*(1-F$13),2)</f>
        <v>75.69</v>
      </c>
      <c r="G158" s="52">
        <f t="shared" si="138"/>
        <v>76.34</v>
      </c>
      <c r="H158" s="54">
        <f t="shared" si="138"/>
        <v>77</v>
      </c>
      <c r="I158" s="54">
        <f t="shared" si="138"/>
        <v>77.66</v>
      </c>
    </row>
    <row r="159" spans="2:9" x14ac:dyDescent="0.35">
      <c r="B159" s="20">
        <v>3</v>
      </c>
      <c r="C159" s="8" t="s">
        <v>92</v>
      </c>
      <c r="D159" s="35">
        <v>74.322587733804241</v>
      </c>
      <c r="E159" s="40">
        <f t="shared" si="131"/>
        <v>74.319999999999993</v>
      </c>
      <c r="F159" s="40">
        <f t="shared" ref="F159:I159" si="139">ROUND(E159*(1+F$12)*(1-F$13),2)</f>
        <v>75.69</v>
      </c>
      <c r="G159" s="52">
        <f t="shared" si="139"/>
        <v>76.34</v>
      </c>
      <c r="H159" s="54">
        <f t="shared" si="139"/>
        <v>77</v>
      </c>
      <c r="I159" s="54">
        <f t="shared" si="139"/>
        <v>77.66</v>
      </c>
    </row>
    <row r="160" spans="2:9" x14ac:dyDescent="0.35">
      <c r="B160" s="20">
        <v>3</v>
      </c>
      <c r="C160" s="8" t="s">
        <v>93</v>
      </c>
      <c r="D160" s="35">
        <v>80.560046253088018</v>
      </c>
      <c r="E160" s="40">
        <f t="shared" si="131"/>
        <v>80.56</v>
      </c>
      <c r="F160" s="40">
        <f t="shared" ref="F160:I160" si="140">ROUND(E160*(1+F$12)*(1-F$13),2)</f>
        <v>82.04</v>
      </c>
      <c r="G160" s="52">
        <f t="shared" si="140"/>
        <v>82.75</v>
      </c>
      <c r="H160" s="54">
        <f t="shared" si="140"/>
        <v>83.46</v>
      </c>
      <c r="I160" s="54">
        <f t="shared" si="140"/>
        <v>84.18</v>
      </c>
    </row>
    <row r="161" spans="2:9" x14ac:dyDescent="0.35">
      <c r="B161" s="20">
        <v>3</v>
      </c>
      <c r="C161" s="8" t="s">
        <v>94</v>
      </c>
      <c r="D161" s="35">
        <v>77.448301829413964</v>
      </c>
      <c r="E161" s="40">
        <f t="shared" si="131"/>
        <v>77.45</v>
      </c>
      <c r="F161" s="40">
        <f t="shared" ref="F161:I161" si="141">ROUND(E161*(1+F$12)*(1-F$13),2)</f>
        <v>78.88</v>
      </c>
      <c r="G161" s="52">
        <f t="shared" si="141"/>
        <v>79.56</v>
      </c>
      <c r="H161" s="54">
        <f t="shared" si="141"/>
        <v>80.239999999999995</v>
      </c>
      <c r="I161" s="54">
        <f t="shared" si="141"/>
        <v>80.930000000000007</v>
      </c>
    </row>
    <row r="162" spans="2:9" x14ac:dyDescent="0.35">
      <c r="B162" s="20">
        <v>3</v>
      </c>
      <c r="C162" s="8" t="s">
        <v>95</v>
      </c>
      <c r="D162" s="35">
        <v>99.192096197309169</v>
      </c>
      <c r="E162" s="40">
        <f t="shared" si="131"/>
        <v>99.19</v>
      </c>
      <c r="F162" s="40">
        <f t="shared" ref="F162:I162" si="142">ROUND(E162*(1+F$12)*(1-F$13),2)</f>
        <v>101.02</v>
      </c>
      <c r="G162" s="52">
        <f t="shared" si="142"/>
        <v>101.89</v>
      </c>
      <c r="H162" s="54">
        <f t="shared" si="142"/>
        <v>102.77</v>
      </c>
      <c r="I162" s="54">
        <f t="shared" si="142"/>
        <v>103.65</v>
      </c>
    </row>
    <row r="163" spans="2:9" x14ac:dyDescent="0.35">
      <c r="B163" s="20">
        <v>3</v>
      </c>
      <c r="C163" s="8" t="s">
        <v>96</v>
      </c>
      <c r="D163" s="35">
        <v>99.192096197309169</v>
      </c>
      <c r="E163" s="40">
        <f t="shared" si="131"/>
        <v>99.19</v>
      </c>
      <c r="F163" s="40">
        <f t="shared" ref="F163:I163" si="143">ROUND(E163*(1+F$12)*(1-F$13),2)</f>
        <v>101.02</v>
      </c>
      <c r="G163" s="52">
        <f t="shared" si="143"/>
        <v>101.89</v>
      </c>
      <c r="H163" s="54">
        <f t="shared" si="143"/>
        <v>102.77</v>
      </c>
      <c r="I163" s="54">
        <f t="shared" si="143"/>
        <v>103.65</v>
      </c>
    </row>
    <row r="164" spans="2:9" x14ac:dyDescent="0.35">
      <c r="B164" s="20">
        <v>3</v>
      </c>
      <c r="C164" s="8" t="s">
        <v>97</v>
      </c>
      <c r="D164" s="35">
        <v>109.18041163132462</v>
      </c>
      <c r="E164" s="40">
        <f t="shared" si="131"/>
        <v>109.18</v>
      </c>
      <c r="F164" s="40">
        <f t="shared" ref="F164:I169" si="144">ROUND(E164*(1+F$12)*(1-F$13),2)</f>
        <v>111.19</v>
      </c>
      <c r="G164" s="52">
        <f t="shared" si="144"/>
        <v>112.15</v>
      </c>
      <c r="H164" s="54">
        <f t="shared" si="144"/>
        <v>113.12</v>
      </c>
      <c r="I164" s="54">
        <f t="shared" si="144"/>
        <v>114.09</v>
      </c>
    </row>
    <row r="165" spans="2:9" x14ac:dyDescent="0.35">
      <c r="B165" s="20">
        <v>3</v>
      </c>
      <c r="C165" s="56" t="s">
        <v>114</v>
      </c>
      <c r="D165" s="59">
        <f>[1]Output!AS223</f>
        <v>77.448301829413964</v>
      </c>
      <c r="E165" s="58">
        <f t="shared" si="131"/>
        <v>77.45</v>
      </c>
      <c r="F165" s="58">
        <f>ROUND(E165*(1+F$12)*(1-F$13),2)</f>
        <v>78.88</v>
      </c>
      <c r="G165" s="57">
        <f t="shared" si="144"/>
        <v>79.56</v>
      </c>
      <c r="H165" s="54">
        <f t="shared" ref="H165:I169" si="145">ROUND(G165*(1+H$12)*(1-H$13),2)</f>
        <v>80.239999999999995</v>
      </c>
      <c r="I165" s="54">
        <f t="shared" si="145"/>
        <v>80.930000000000007</v>
      </c>
    </row>
    <row r="166" spans="2:9" x14ac:dyDescent="0.35">
      <c r="B166" s="20">
        <v>3</v>
      </c>
      <c r="C166" s="56" t="s">
        <v>115</v>
      </c>
      <c r="D166" s="59">
        <f>[1]Output!AS219</f>
        <v>88.842156653547107</v>
      </c>
      <c r="E166" s="58">
        <f t="shared" si="131"/>
        <v>88.84</v>
      </c>
      <c r="F166" s="58">
        <f t="shared" si="144"/>
        <v>90.48</v>
      </c>
      <c r="G166" s="57">
        <f t="shared" si="144"/>
        <v>91.26</v>
      </c>
      <c r="H166" s="54">
        <f t="shared" si="145"/>
        <v>92.05</v>
      </c>
      <c r="I166" s="54">
        <f t="shared" si="145"/>
        <v>92.84</v>
      </c>
    </row>
    <row r="167" spans="2:9" x14ac:dyDescent="0.35">
      <c r="B167" s="20">
        <v>3</v>
      </c>
      <c r="C167" s="56" t="s">
        <v>116</v>
      </c>
      <c r="D167" s="59">
        <f>[1]Output!AS220</f>
        <v>90.717511539339412</v>
      </c>
      <c r="E167" s="58">
        <f t="shared" si="131"/>
        <v>90.72</v>
      </c>
      <c r="F167" s="58">
        <f t="shared" si="144"/>
        <v>92.39</v>
      </c>
      <c r="G167" s="57">
        <f t="shared" si="144"/>
        <v>93.19</v>
      </c>
      <c r="H167" s="54">
        <f t="shared" si="145"/>
        <v>93.99</v>
      </c>
      <c r="I167" s="54">
        <f t="shared" si="145"/>
        <v>94.8</v>
      </c>
    </row>
    <row r="168" spans="2:9" x14ac:dyDescent="0.35">
      <c r="B168" s="20">
        <v>3</v>
      </c>
      <c r="C168" s="56" t="s">
        <v>117</v>
      </c>
      <c r="D168" s="59">
        <f>[1]Output!AS221</f>
        <v>94.468221310924037</v>
      </c>
      <c r="E168" s="58">
        <f t="shared" si="131"/>
        <v>94.47</v>
      </c>
      <c r="F168" s="58">
        <f t="shared" si="144"/>
        <v>96.21</v>
      </c>
      <c r="G168" s="57">
        <f t="shared" si="144"/>
        <v>97.04</v>
      </c>
      <c r="H168" s="54">
        <f t="shared" si="145"/>
        <v>97.88</v>
      </c>
      <c r="I168" s="54">
        <f t="shared" si="145"/>
        <v>98.72</v>
      </c>
    </row>
    <row r="169" spans="2:9" x14ac:dyDescent="0.35">
      <c r="B169" s="20">
        <v>3</v>
      </c>
      <c r="C169" s="56" t="s">
        <v>118</v>
      </c>
      <c r="D169" s="59">
        <f>[1]Output!AS222</f>
        <v>117.9851715787596</v>
      </c>
      <c r="E169" s="58">
        <f t="shared" si="131"/>
        <v>117.99</v>
      </c>
      <c r="F169" s="58">
        <f t="shared" si="144"/>
        <v>120.16</v>
      </c>
      <c r="G169" s="57">
        <f t="shared" si="144"/>
        <v>121.19</v>
      </c>
      <c r="H169" s="54">
        <f t="shared" si="145"/>
        <v>122.23</v>
      </c>
      <c r="I169" s="54">
        <f t="shared" si="145"/>
        <v>123.28</v>
      </c>
    </row>
    <row r="170" spans="2:9" x14ac:dyDescent="0.35">
      <c r="B170" s="20">
        <v>3</v>
      </c>
      <c r="C170" s="56" t="s">
        <v>119</v>
      </c>
      <c r="D170" s="59">
        <f>[1]Output!AS224</f>
        <v>89.944979382489748</v>
      </c>
      <c r="E170" s="58">
        <f t="shared" ref="E170:E177" si="146">ROUND(D170,2)</f>
        <v>89.94</v>
      </c>
      <c r="F170" s="58">
        <f t="shared" ref="F170:F176" si="147">ROUND(E170*(1+F$12)*(1-F$13),2)</f>
        <v>91.6</v>
      </c>
      <c r="G170" s="57">
        <f t="shared" ref="G170:I177" si="148">ROUND(F170*(1+G$12)*(1-G$13),2)</f>
        <v>92.39</v>
      </c>
      <c r="H170" s="54">
        <f t="shared" si="148"/>
        <v>93.19</v>
      </c>
      <c r="I170" s="54">
        <f t="shared" si="148"/>
        <v>93.99</v>
      </c>
    </row>
    <row r="171" spans="2:9" x14ac:dyDescent="0.35">
      <c r="B171" s="20">
        <v>3</v>
      </c>
      <c r="C171" s="56" t="s">
        <v>120</v>
      </c>
      <c r="D171" s="59">
        <f>[1]Output!AS225</f>
        <v>95.804040137604488</v>
      </c>
      <c r="E171" s="58">
        <f t="shared" si="146"/>
        <v>95.8</v>
      </c>
      <c r="F171" s="58">
        <f t="shared" si="147"/>
        <v>97.56</v>
      </c>
      <c r="G171" s="57">
        <f t="shared" si="148"/>
        <v>98.4</v>
      </c>
      <c r="H171" s="54">
        <f t="shared" si="148"/>
        <v>99.25</v>
      </c>
      <c r="I171" s="54">
        <f t="shared" si="148"/>
        <v>100.1</v>
      </c>
    </row>
    <row r="172" spans="2:9" x14ac:dyDescent="0.35">
      <c r="B172" s="20">
        <v>3</v>
      </c>
      <c r="C172" s="56" t="s">
        <v>121</v>
      </c>
      <c r="D172" s="59">
        <f>[1]Output!AS226</f>
        <v>85.550683816153665</v>
      </c>
      <c r="E172" s="58">
        <f t="shared" si="146"/>
        <v>85.55</v>
      </c>
      <c r="F172" s="58">
        <f t="shared" si="147"/>
        <v>87.12</v>
      </c>
      <c r="G172" s="57">
        <f t="shared" si="148"/>
        <v>87.87</v>
      </c>
      <c r="H172" s="54">
        <f t="shared" si="148"/>
        <v>88.63</v>
      </c>
      <c r="I172" s="54">
        <f t="shared" si="148"/>
        <v>89.39</v>
      </c>
    </row>
    <row r="173" spans="2:9" x14ac:dyDescent="0.35">
      <c r="B173" s="20">
        <v>3</v>
      </c>
      <c r="C173" s="56" t="s">
        <v>122</v>
      </c>
      <c r="D173" s="59">
        <f>[1]Output!AS227</f>
        <v>87.015449004932364</v>
      </c>
      <c r="E173" s="58">
        <f t="shared" si="146"/>
        <v>87.02</v>
      </c>
      <c r="F173" s="58">
        <f t="shared" si="147"/>
        <v>88.62</v>
      </c>
      <c r="G173" s="57">
        <f t="shared" si="148"/>
        <v>89.38</v>
      </c>
      <c r="H173" s="54">
        <f t="shared" si="148"/>
        <v>90.15</v>
      </c>
      <c r="I173" s="54">
        <f t="shared" si="148"/>
        <v>90.93</v>
      </c>
    </row>
    <row r="174" spans="2:9" x14ac:dyDescent="0.35">
      <c r="B174" s="20">
        <v>3</v>
      </c>
      <c r="C174" s="56" t="s">
        <v>123</v>
      </c>
      <c r="D174" s="59">
        <f>[1]Output!AS228</f>
        <v>88.114022896516374</v>
      </c>
      <c r="E174" s="58">
        <f t="shared" si="146"/>
        <v>88.11</v>
      </c>
      <c r="F174" s="58">
        <f t="shared" si="147"/>
        <v>89.73</v>
      </c>
      <c r="G174" s="57">
        <f t="shared" si="148"/>
        <v>90.5</v>
      </c>
      <c r="H174" s="54">
        <f t="shared" si="148"/>
        <v>91.28</v>
      </c>
      <c r="I174" s="54">
        <f t="shared" si="148"/>
        <v>92.07</v>
      </c>
    </row>
    <row r="175" spans="2:9" x14ac:dyDescent="0.35">
      <c r="B175" s="20">
        <v>3</v>
      </c>
      <c r="C175" s="56" t="s">
        <v>124</v>
      </c>
      <c r="D175" s="59">
        <f>[1]Output!AS229</f>
        <v>98.367379217967198</v>
      </c>
      <c r="E175" s="58">
        <f t="shared" si="146"/>
        <v>98.37</v>
      </c>
      <c r="F175" s="58">
        <f t="shared" si="147"/>
        <v>100.18</v>
      </c>
      <c r="G175" s="57">
        <f t="shared" si="148"/>
        <v>101.04</v>
      </c>
      <c r="H175" s="54">
        <f t="shared" si="148"/>
        <v>101.91</v>
      </c>
      <c r="I175" s="54">
        <f t="shared" si="148"/>
        <v>102.79</v>
      </c>
    </row>
    <row r="176" spans="2:9" x14ac:dyDescent="0.35">
      <c r="B176" s="20">
        <v>3</v>
      </c>
      <c r="C176" s="56" t="s">
        <v>125</v>
      </c>
      <c r="D176" s="59">
        <f>[1]Output!AS230</f>
        <v>103.49405737869263</v>
      </c>
      <c r="E176" s="58">
        <f t="shared" si="146"/>
        <v>103.49</v>
      </c>
      <c r="F176" s="58">
        <f t="shared" si="147"/>
        <v>105.39</v>
      </c>
      <c r="G176" s="57">
        <f t="shared" si="148"/>
        <v>106.3</v>
      </c>
      <c r="H176" s="54">
        <f t="shared" si="148"/>
        <v>107.21</v>
      </c>
      <c r="I176" s="54">
        <f t="shared" si="148"/>
        <v>108.13</v>
      </c>
    </row>
    <row r="177" spans="2:9" x14ac:dyDescent="0.35">
      <c r="B177" s="20">
        <v>3</v>
      </c>
      <c r="C177" s="56" t="s">
        <v>126</v>
      </c>
      <c r="D177" s="59">
        <f>[1]Output!AS231</f>
        <v>111.91645721417009</v>
      </c>
      <c r="E177" s="58">
        <f t="shared" si="146"/>
        <v>111.92</v>
      </c>
      <c r="F177" s="58">
        <f>ROUND(E177*(1+F$12)*(1-F$13),2)</f>
        <v>113.98</v>
      </c>
      <c r="G177" s="57">
        <f t="shared" si="148"/>
        <v>114.96</v>
      </c>
      <c r="H177" s="54">
        <f t="shared" si="148"/>
        <v>115.95</v>
      </c>
      <c r="I177" s="54">
        <f t="shared" si="148"/>
        <v>116.95</v>
      </c>
    </row>
    <row r="178" spans="2:9" x14ac:dyDescent="0.35">
      <c r="B178" s="21">
        <v>4</v>
      </c>
      <c r="C178" s="5" t="s">
        <v>48</v>
      </c>
      <c r="D178" s="36">
        <v>50.720086924307353</v>
      </c>
      <c r="E178" s="41">
        <f t="shared" si="131"/>
        <v>50.72</v>
      </c>
      <c r="F178" s="41">
        <f t="shared" ref="F178:I178" si="149">ROUND(E178*(1+F$12)*(1-F$13),2)</f>
        <v>51.65</v>
      </c>
      <c r="G178" s="53">
        <f t="shared" si="149"/>
        <v>52.09</v>
      </c>
      <c r="H178" s="55">
        <f t="shared" si="149"/>
        <v>52.54</v>
      </c>
      <c r="I178" s="55">
        <f t="shared" si="149"/>
        <v>52.99</v>
      </c>
    </row>
    <row r="179" spans="2:9" x14ac:dyDescent="0.35">
      <c r="B179" s="21">
        <v>4</v>
      </c>
      <c r="C179" s="5" t="s">
        <v>49</v>
      </c>
      <c r="D179" s="36">
        <v>51.01022533038622</v>
      </c>
      <c r="E179" s="41">
        <f t="shared" si="131"/>
        <v>51.01</v>
      </c>
      <c r="F179" s="41">
        <f t="shared" ref="F179:I179" si="150">ROUND(E179*(1+F$12)*(1-F$13),2)</f>
        <v>51.95</v>
      </c>
      <c r="G179" s="53">
        <f t="shared" si="150"/>
        <v>52.4</v>
      </c>
      <c r="H179" s="55">
        <f t="shared" si="150"/>
        <v>52.85</v>
      </c>
      <c r="I179" s="55">
        <f t="shared" si="150"/>
        <v>53.3</v>
      </c>
    </row>
    <row r="180" spans="2:9" x14ac:dyDescent="0.35">
      <c r="B180" s="21">
        <v>4</v>
      </c>
      <c r="C180" s="5" t="s">
        <v>50</v>
      </c>
      <c r="D180" s="36">
        <v>51.981336321873663</v>
      </c>
      <c r="E180" s="41">
        <f t="shared" si="131"/>
        <v>51.98</v>
      </c>
      <c r="F180" s="41">
        <f t="shared" ref="F180:I180" si="151">ROUND(E180*(1+F$12)*(1-F$13),2)</f>
        <v>52.94</v>
      </c>
      <c r="G180" s="53">
        <f t="shared" si="151"/>
        <v>53.4</v>
      </c>
      <c r="H180" s="55">
        <f t="shared" si="151"/>
        <v>53.86</v>
      </c>
      <c r="I180" s="55">
        <f t="shared" si="151"/>
        <v>54.32</v>
      </c>
    </row>
    <row r="181" spans="2:9" x14ac:dyDescent="0.35">
      <c r="B181" s="21">
        <v>4</v>
      </c>
      <c r="C181" s="5" t="s">
        <v>51</v>
      </c>
      <c r="D181" s="36">
        <v>52.851264600975419</v>
      </c>
      <c r="E181" s="41">
        <f t="shared" si="131"/>
        <v>52.85</v>
      </c>
      <c r="F181" s="41">
        <f t="shared" ref="F181:I181" si="152">ROUND(E181*(1+F$12)*(1-F$13),2)</f>
        <v>53.82</v>
      </c>
      <c r="G181" s="53">
        <f t="shared" si="152"/>
        <v>54.28</v>
      </c>
      <c r="H181" s="55">
        <f t="shared" si="152"/>
        <v>54.75</v>
      </c>
      <c r="I181" s="55">
        <f t="shared" si="152"/>
        <v>55.22</v>
      </c>
    </row>
    <row r="182" spans="2:9" x14ac:dyDescent="0.35">
      <c r="B182" s="21">
        <v>4</v>
      </c>
      <c r="C182" s="5" t="s">
        <v>52</v>
      </c>
      <c r="D182" s="36">
        <v>50.63263909910247</v>
      </c>
      <c r="E182" s="41">
        <f t="shared" si="131"/>
        <v>50.63</v>
      </c>
      <c r="F182" s="41">
        <f t="shared" ref="F182:I182" si="153">ROUND(E182*(1+F$12)*(1-F$13),2)</f>
        <v>51.56</v>
      </c>
      <c r="G182" s="53">
        <f t="shared" si="153"/>
        <v>52</v>
      </c>
      <c r="H182" s="55">
        <f t="shared" si="153"/>
        <v>52.45</v>
      </c>
      <c r="I182" s="55">
        <f t="shared" si="153"/>
        <v>52.9</v>
      </c>
    </row>
    <row r="183" spans="2:9" x14ac:dyDescent="0.35">
      <c r="B183" s="21">
        <v>4</v>
      </c>
      <c r="C183" s="5" t="s">
        <v>53</v>
      </c>
      <c r="D183" s="36">
        <v>55.368107077651509</v>
      </c>
      <c r="E183" s="41">
        <f t="shared" si="131"/>
        <v>55.37</v>
      </c>
      <c r="F183" s="41">
        <f t="shared" ref="F183:I183" si="154">ROUND(E183*(1+F$12)*(1-F$13),2)</f>
        <v>56.39</v>
      </c>
      <c r="G183" s="53">
        <f t="shared" si="154"/>
        <v>56.88</v>
      </c>
      <c r="H183" s="55">
        <f t="shared" si="154"/>
        <v>57.37</v>
      </c>
      <c r="I183" s="55">
        <f t="shared" si="154"/>
        <v>57.86</v>
      </c>
    </row>
    <row r="184" spans="2:9" x14ac:dyDescent="0.35">
      <c r="B184" s="21">
        <v>4</v>
      </c>
      <c r="C184" s="5" t="s">
        <v>54</v>
      </c>
      <c r="D184" s="36">
        <v>59.667410611766186</v>
      </c>
      <c r="E184" s="41">
        <f t="shared" si="131"/>
        <v>59.67</v>
      </c>
      <c r="F184" s="41">
        <f t="shared" ref="F184:I184" si="155">ROUND(E184*(1+F$12)*(1-F$13),2)</f>
        <v>60.77</v>
      </c>
      <c r="G184" s="53">
        <f t="shared" si="155"/>
        <v>61.29</v>
      </c>
      <c r="H184" s="55">
        <f t="shared" si="155"/>
        <v>61.82</v>
      </c>
      <c r="I184" s="55">
        <f t="shared" si="155"/>
        <v>62.35</v>
      </c>
    </row>
    <row r="185" spans="2:9" x14ac:dyDescent="0.35">
      <c r="B185" s="21">
        <v>4</v>
      </c>
      <c r="C185" s="5" t="s">
        <v>55</v>
      </c>
      <c r="D185" s="36">
        <v>77.9330388418187</v>
      </c>
      <c r="E185" s="41">
        <f t="shared" si="131"/>
        <v>77.930000000000007</v>
      </c>
      <c r="F185" s="41">
        <f t="shared" ref="F185:I185" si="156">ROUND(E185*(1+F$12)*(1-F$13),2)</f>
        <v>79.36</v>
      </c>
      <c r="G185" s="53">
        <f t="shared" si="156"/>
        <v>80.040000000000006</v>
      </c>
      <c r="H185" s="55">
        <f t="shared" si="156"/>
        <v>80.73</v>
      </c>
      <c r="I185" s="55">
        <f t="shared" si="156"/>
        <v>81.42</v>
      </c>
    </row>
    <row r="186" spans="2:9" x14ac:dyDescent="0.35">
      <c r="B186" s="21">
        <v>4</v>
      </c>
      <c r="C186" s="5" t="s">
        <v>56</v>
      </c>
      <c r="D186" s="36">
        <v>45.331687948547774</v>
      </c>
      <c r="E186" s="41">
        <f t="shared" si="131"/>
        <v>45.33</v>
      </c>
      <c r="F186" s="41">
        <f t="shared" ref="F186:I186" si="157">ROUND(E186*(1+F$12)*(1-F$13),2)</f>
        <v>46.16</v>
      </c>
      <c r="G186" s="53">
        <f t="shared" si="157"/>
        <v>46.56</v>
      </c>
      <c r="H186" s="55">
        <f t="shared" si="157"/>
        <v>46.96</v>
      </c>
      <c r="I186" s="55">
        <f t="shared" si="157"/>
        <v>47.36</v>
      </c>
    </row>
    <row r="187" spans="2:9" x14ac:dyDescent="0.35">
      <c r="B187" s="21">
        <v>4</v>
      </c>
      <c r="C187" s="5" t="s">
        <v>57</v>
      </c>
      <c r="D187" s="36">
        <v>55.368107077651509</v>
      </c>
      <c r="E187" s="41">
        <f t="shared" si="131"/>
        <v>55.37</v>
      </c>
      <c r="F187" s="41">
        <f t="shared" ref="F187:I187" si="158">ROUND(E187*(1+F$12)*(1-F$13),2)</f>
        <v>56.39</v>
      </c>
      <c r="G187" s="53">
        <f t="shared" si="158"/>
        <v>56.88</v>
      </c>
      <c r="H187" s="55">
        <f t="shared" si="158"/>
        <v>57.37</v>
      </c>
      <c r="I187" s="55">
        <f t="shared" si="158"/>
        <v>57.86</v>
      </c>
    </row>
    <row r="188" spans="2:9" x14ac:dyDescent="0.35">
      <c r="B188" s="21">
        <v>4</v>
      </c>
      <c r="C188" s="5" t="s">
        <v>58</v>
      </c>
      <c r="D188" s="36">
        <v>55.74049478759715</v>
      </c>
      <c r="E188" s="41">
        <f t="shared" si="131"/>
        <v>55.74</v>
      </c>
      <c r="F188" s="41">
        <f t="shared" ref="F188:I188" si="159">ROUND(E188*(1+F$12)*(1-F$13),2)</f>
        <v>56.77</v>
      </c>
      <c r="G188" s="53">
        <f t="shared" si="159"/>
        <v>57.26</v>
      </c>
      <c r="H188" s="55">
        <f t="shared" si="159"/>
        <v>57.75</v>
      </c>
      <c r="I188" s="55">
        <f t="shared" si="159"/>
        <v>58.25</v>
      </c>
    </row>
    <row r="189" spans="2:9" x14ac:dyDescent="0.35">
      <c r="B189" s="21">
        <v>4</v>
      </c>
      <c r="C189" s="5" t="s">
        <v>59</v>
      </c>
      <c r="D189" s="36">
        <v>68.26093681759167</v>
      </c>
      <c r="E189" s="41">
        <f t="shared" si="131"/>
        <v>68.260000000000005</v>
      </c>
      <c r="F189" s="41">
        <f t="shared" ref="F189:I189" si="160">ROUND(E189*(1+F$12)*(1-F$13),2)</f>
        <v>69.52</v>
      </c>
      <c r="G189" s="53">
        <f t="shared" si="160"/>
        <v>70.12</v>
      </c>
      <c r="H189" s="55">
        <f t="shared" si="160"/>
        <v>70.72</v>
      </c>
      <c r="I189" s="55">
        <f t="shared" si="160"/>
        <v>71.33</v>
      </c>
    </row>
    <row r="190" spans="2:9" x14ac:dyDescent="0.35">
      <c r="B190" s="21">
        <v>4</v>
      </c>
      <c r="C190" s="5" t="s">
        <v>60</v>
      </c>
      <c r="D190" s="36">
        <v>64.594642116666066</v>
      </c>
      <c r="E190" s="41">
        <f t="shared" si="131"/>
        <v>64.59</v>
      </c>
      <c r="F190" s="41">
        <f t="shared" ref="F190:I190" si="161">ROUND(E190*(1+F$12)*(1-F$13),2)</f>
        <v>65.78</v>
      </c>
      <c r="G190" s="53">
        <f t="shared" si="161"/>
        <v>66.349999999999994</v>
      </c>
      <c r="H190" s="55">
        <f t="shared" si="161"/>
        <v>66.92</v>
      </c>
      <c r="I190" s="55">
        <f t="shared" si="161"/>
        <v>67.5</v>
      </c>
    </row>
    <row r="191" spans="2:9" x14ac:dyDescent="0.35">
      <c r="B191" s="21">
        <v>4</v>
      </c>
      <c r="C191" s="5" t="s">
        <v>61</v>
      </c>
      <c r="D191" s="36">
        <v>65.917553628413273</v>
      </c>
      <c r="E191" s="41">
        <f t="shared" si="131"/>
        <v>65.92</v>
      </c>
      <c r="F191" s="41">
        <f t="shared" ref="F191:I191" si="162">ROUND(E191*(1+F$12)*(1-F$13),2)</f>
        <v>67.13</v>
      </c>
      <c r="G191" s="53">
        <f t="shared" si="162"/>
        <v>67.709999999999994</v>
      </c>
      <c r="H191" s="55">
        <f t="shared" si="162"/>
        <v>68.290000000000006</v>
      </c>
      <c r="I191" s="55">
        <f t="shared" si="162"/>
        <v>68.88</v>
      </c>
    </row>
    <row r="192" spans="2:9" x14ac:dyDescent="0.35">
      <c r="B192" s="21">
        <v>4</v>
      </c>
      <c r="C192" s="5" t="s">
        <v>62</v>
      </c>
      <c r="D192" s="36">
        <v>58.602356210258733</v>
      </c>
      <c r="E192" s="41">
        <f t="shared" si="131"/>
        <v>58.6</v>
      </c>
      <c r="F192" s="41">
        <f t="shared" ref="F192:I192" si="163">ROUND(E192*(1+F$12)*(1-F$13),2)</f>
        <v>59.68</v>
      </c>
      <c r="G192" s="53">
        <f t="shared" si="163"/>
        <v>60.19</v>
      </c>
      <c r="H192" s="55">
        <f t="shared" si="163"/>
        <v>60.71</v>
      </c>
      <c r="I192" s="55">
        <f t="shared" si="163"/>
        <v>61.23</v>
      </c>
    </row>
    <row r="193" spans="2:9" x14ac:dyDescent="0.35">
      <c r="B193" s="21">
        <v>4</v>
      </c>
      <c r="C193" s="5" t="s">
        <v>63</v>
      </c>
      <c r="D193" s="36">
        <v>75.926834887753785</v>
      </c>
      <c r="E193" s="41">
        <f t="shared" si="131"/>
        <v>75.930000000000007</v>
      </c>
      <c r="F193" s="41">
        <f t="shared" ref="F193:I193" si="164">ROUND(E193*(1+F$12)*(1-F$13),2)</f>
        <v>77.33</v>
      </c>
      <c r="G193" s="53">
        <f t="shared" si="164"/>
        <v>78</v>
      </c>
      <c r="H193" s="55">
        <f t="shared" si="164"/>
        <v>78.67</v>
      </c>
      <c r="I193" s="55">
        <f t="shared" si="164"/>
        <v>79.349999999999994</v>
      </c>
    </row>
    <row r="194" spans="2:9" x14ac:dyDescent="0.35">
      <c r="B194" s="21">
        <v>4</v>
      </c>
      <c r="C194" s="5" t="s">
        <v>64</v>
      </c>
      <c r="D194" s="36">
        <v>52.792845992880665</v>
      </c>
      <c r="E194" s="41">
        <f t="shared" si="131"/>
        <v>52.79</v>
      </c>
      <c r="F194" s="41">
        <f t="shared" ref="F194:I194" si="165">ROUND(E194*(1+F$12)*(1-F$13),2)</f>
        <v>53.76</v>
      </c>
      <c r="G194" s="53">
        <f t="shared" si="165"/>
        <v>54.22</v>
      </c>
      <c r="H194" s="55">
        <f t="shared" si="165"/>
        <v>54.69</v>
      </c>
      <c r="I194" s="55">
        <f t="shared" si="165"/>
        <v>55.16</v>
      </c>
    </row>
    <row r="195" spans="2:9" x14ac:dyDescent="0.35">
      <c r="B195" s="21">
        <v>4</v>
      </c>
      <c r="C195" s="5" t="s">
        <v>65</v>
      </c>
      <c r="D195" s="36">
        <v>56.124432070698454</v>
      </c>
      <c r="E195" s="41">
        <f t="shared" si="131"/>
        <v>56.12</v>
      </c>
      <c r="F195" s="41">
        <f t="shared" ref="F195:I195" si="166">ROUND(E195*(1+F$12)*(1-F$13),2)</f>
        <v>57.15</v>
      </c>
      <c r="G195" s="53">
        <f t="shared" si="166"/>
        <v>57.64</v>
      </c>
      <c r="H195" s="55">
        <f t="shared" si="166"/>
        <v>58.14</v>
      </c>
      <c r="I195" s="55">
        <f t="shared" si="166"/>
        <v>58.64</v>
      </c>
    </row>
    <row r="196" spans="2:9" x14ac:dyDescent="0.35">
      <c r="B196" s="21">
        <v>4</v>
      </c>
      <c r="C196" s="5" t="s">
        <v>66</v>
      </c>
      <c r="D196" s="36">
        <v>68.644844592591667</v>
      </c>
      <c r="E196" s="41">
        <f t="shared" si="131"/>
        <v>68.64</v>
      </c>
      <c r="F196" s="41">
        <f t="shared" ref="F196:I196" si="167">ROUND(E196*(1+F$12)*(1-F$13),2)</f>
        <v>69.900000000000006</v>
      </c>
      <c r="G196" s="53">
        <f t="shared" si="167"/>
        <v>70.5</v>
      </c>
      <c r="H196" s="55">
        <f t="shared" si="167"/>
        <v>71.11</v>
      </c>
      <c r="I196" s="55">
        <f t="shared" si="167"/>
        <v>71.72</v>
      </c>
    </row>
    <row r="197" spans="2:9" x14ac:dyDescent="0.35">
      <c r="B197" s="21">
        <v>4</v>
      </c>
      <c r="C197" s="5" t="s">
        <v>67</v>
      </c>
      <c r="D197" s="36">
        <v>64.758574373464555</v>
      </c>
      <c r="E197" s="41">
        <f t="shared" si="131"/>
        <v>64.760000000000005</v>
      </c>
      <c r="F197" s="41">
        <f t="shared" ref="F197:I197" si="168">ROUND(E197*(1+F$12)*(1-F$13),2)</f>
        <v>65.95</v>
      </c>
      <c r="G197" s="53">
        <f t="shared" si="168"/>
        <v>66.52</v>
      </c>
      <c r="H197" s="55">
        <f t="shared" si="168"/>
        <v>67.09</v>
      </c>
      <c r="I197" s="55">
        <f t="shared" si="168"/>
        <v>67.67</v>
      </c>
    </row>
    <row r="198" spans="2:9" x14ac:dyDescent="0.35">
      <c r="B198" s="21">
        <v>4</v>
      </c>
      <c r="C198" s="5" t="s">
        <v>68</v>
      </c>
      <c r="D198" s="36">
        <v>66.081471131161095</v>
      </c>
      <c r="E198" s="41">
        <f t="shared" si="131"/>
        <v>66.08</v>
      </c>
      <c r="F198" s="41">
        <f t="shared" ref="F198:I198" si="169">ROUND(E198*(1+F$12)*(1-F$13),2)</f>
        <v>67.3</v>
      </c>
      <c r="G198" s="53">
        <f t="shared" si="169"/>
        <v>67.88</v>
      </c>
      <c r="H198" s="55">
        <f t="shared" si="169"/>
        <v>68.459999999999994</v>
      </c>
      <c r="I198" s="55">
        <f t="shared" si="169"/>
        <v>69.05</v>
      </c>
    </row>
    <row r="199" spans="2:9" x14ac:dyDescent="0.35">
      <c r="B199" s="21">
        <v>4</v>
      </c>
      <c r="C199" s="5" t="s">
        <v>69</v>
      </c>
      <c r="D199" s="36">
        <v>58.496864748094289</v>
      </c>
      <c r="E199" s="41">
        <f t="shared" si="131"/>
        <v>58.5</v>
      </c>
      <c r="F199" s="41">
        <f t="shared" ref="F199:I199" si="170">ROUND(E199*(1+F$12)*(1-F$13),2)</f>
        <v>59.58</v>
      </c>
      <c r="G199" s="53">
        <f t="shared" si="170"/>
        <v>60.09</v>
      </c>
      <c r="H199" s="55">
        <f t="shared" si="170"/>
        <v>60.61</v>
      </c>
      <c r="I199" s="55">
        <f t="shared" si="170"/>
        <v>61.13</v>
      </c>
    </row>
    <row r="200" spans="2:9" x14ac:dyDescent="0.35">
      <c r="B200" s="21">
        <v>4</v>
      </c>
      <c r="C200" s="5" t="s">
        <v>70</v>
      </c>
      <c r="D200" s="36">
        <v>65.205915986240839</v>
      </c>
      <c r="E200" s="41">
        <f t="shared" si="131"/>
        <v>65.209999999999994</v>
      </c>
      <c r="F200" s="41">
        <f t="shared" ref="F200:I200" si="171">ROUND(E200*(1+F$12)*(1-F$13),2)</f>
        <v>66.41</v>
      </c>
      <c r="G200" s="53">
        <f t="shared" si="171"/>
        <v>66.98</v>
      </c>
      <c r="H200" s="55">
        <f t="shared" si="171"/>
        <v>67.56</v>
      </c>
      <c r="I200" s="55">
        <f t="shared" si="171"/>
        <v>68.14</v>
      </c>
    </row>
    <row r="201" spans="2:9" x14ac:dyDescent="0.35">
      <c r="B201" s="21">
        <v>4</v>
      </c>
      <c r="C201" s="5" t="s">
        <v>71</v>
      </c>
      <c r="D201" s="36">
        <v>59.667410611766186</v>
      </c>
      <c r="E201" s="41">
        <f t="shared" si="131"/>
        <v>59.67</v>
      </c>
      <c r="F201" s="41">
        <f t="shared" ref="F201:I201" si="172">ROUND(E201*(1+F$12)*(1-F$13),2)</f>
        <v>60.77</v>
      </c>
      <c r="G201" s="53">
        <f t="shared" si="172"/>
        <v>61.29</v>
      </c>
      <c r="H201" s="55">
        <f t="shared" si="172"/>
        <v>61.82</v>
      </c>
      <c r="I201" s="55">
        <f t="shared" si="172"/>
        <v>62.35</v>
      </c>
    </row>
    <row r="202" spans="2:9" x14ac:dyDescent="0.35">
      <c r="B202" s="21">
        <v>4</v>
      </c>
      <c r="C202" s="5" t="s">
        <v>72</v>
      </c>
      <c r="D202" s="36">
        <v>53.050828001025984</v>
      </c>
      <c r="E202" s="41">
        <f t="shared" si="131"/>
        <v>53.05</v>
      </c>
      <c r="F202" s="41">
        <f t="shared" ref="F202:I202" si="173">ROUND(E202*(1+F$12)*(1-F$13),2)</f>
        <v>54.03</v>
      </c>
      <c r="G202" s="53">
        <f t="shared" si="173"/>
        <v>54.49</v>
      </c>
      <c r="H202" s="55">
        <f t="shared" si="173"/>
        <v>54.96</v>
      </c>
      <c r="I202" s="55">
        <f t="shared" si="173"/>
        <v>55.43</v>
      </c>
    </row>
    <row r="203" spans="2:9" x14ac:dyDescent="0.35">
      <c r="B203" s="21">
        <v>4</v>
      </c>
      <c r="C203" s="5" t="s">
        <v>73</v>
      </c>
      <c r="D203" s="36">
        <v>54.790323140451825</v>
      </c>
      <c r="E203" s="41">
        <f t="shared" si="131"/>
        <v>54.79</v>
      </c>
      <c r="F203" s="41">
        <f t="shared" ref="F203:I203" si="174">ROUND(E203*(1+F$12)*(1-F$13),2)</f>
        <v>55.8</v>
      </c>
      <c r="G203" s="53">
        <f t="shared" si="174"/>
        <v>56.28</v>
      </c>
      <c r="H203" s="55">
        <f t="shared" si="174"/>
        <v>56.76</v>
      </c>
      <c r="I203" s="55">
        <f t="shared" si="174"/>
        <v>57.25</v>
      </c>
    </row>
    <row r="204" spans="2:9" x14ac:dyDescent="0.35">
      <c r="B204" s="21">
        <v>4</v>
      </c>
      <c r="C204" s="5" t="s">
        <v>74</v>
      </c>
      <c r="D204" s="36">
        <v>66.401659224365787</v>
      </c>
      <c r="E204" s="41">
        <f t="shared" si="131"/>
        <v>66.400000000000006</v>
      </c>
      <c r="F204" s="41">
        <f t="shared" ref="F204:I204" si="175">ROUND(E204*(1+F$12)*(1-F$13),2)</f>
        <v>67.62</v>
      </c>
      <c r="G204" s="53">
        <f t="shared" si="175"/>
        <v>68.2</v>
      </c>
      <c r="H204" s="55">
        <f t="shared" si="175"/>
        <v>68.790000000000006</v>
      </c>
      <c r="I204" s="55">
        <f t="shared" si="175"/>
        <v>69.38</v>
      </c>
    </row>
    <row r="205" spans="2:9" x14ac:dyDescent="0.35">
      <c r="B205" s="21">
        <v>4</v>
      </c>
      <c r="C205" s="5" t="s">
        <v>75</v>
      </c>
      <c r="D205" s="36">
        <v>67.724541228011688</v>
      </c>
      <c r="E205" s="41">
        <f t="shared" si="131"/>
        <v>67.72</v>
      </c>
      <c r="F205" s="41">
        <f t="shared" ref="F205:I205" si="176">ROUND(E205*(1+F$12)*(1-F$13),2)</f>
        <v>68.97</v>
      </c>
      <c r="G205" s="53">
        <f t="shared" si="176"/>
        <v>69.56</v>
      </c>
      <c r="H205" s="55">
        <f t="shared" si="176"/>
        <v>70.16</v>
      </c>
      <c r="I205" s="55">
        <f t="shared" si="176"/>
        <v>70.760000000000005</v>
      </c>
    </row>
    <row r="206" spans="2:9" x14ac:dyDescent="0.35">
      <c r="B206" s="21">
        <v>4</v>
      </c>
      <c r="C206" s="5" t="s">
        <v>76</v>
      </c>
      <c r="D206" s="36">
        <v>59.92660602656224</v>
      </c>
      <c r="E206" s="41">
        <f t="shared" si="131"/>
        <v>59.93</v>
      </c>
      <c r="F206" s="41">
        <f t="shared" ref="F206:I206" si="177">ROUND(E206*(1+F$12)*(1-F$13),2)</f>
        <v>61.03</v>
      </c>
      <c r="G206" s="53">
        <f t="shared" si="177"/>
        <v>61.56</v>
      </c>
      <c r="H206" s="55">
        <f t="shared" si="177"/>
        <v>62.09</v>
      </c>
      <c r="I206" s="55">
        <f t="shared" si="177"/>
        <v>62.62</v>
      </c>
    </row>
    <row r="207" spans="2:9" x14ac:dyDescent="0.35">
      <c r="B207" s="21">
        <v>4</v>
      </c>
      <c r="C207" s="5" t="s">
        <v>77</v>
      </c>
      <c r="D207" s="36">
        <v>66.635657264708797</v>
      </c>
      <c r="E207" s="41">
        <f t="shared" si="131"/>
        <v>66.64</v>
      </c>
      <c r="F207" s="41">
        <f t="shared" ref="F207:I207" si="178">ROUND(E207*(1+F$12)*(1-F$13),2)</f>
        <v>67.87</v>
      </c>
      <c r="G207" s="53">
        <f t="shared" si="178"/>
        <v>68.45</v>
      </c>
      <c r="H207" s="55">
        <f t="shared" si="178"/>
        <v>69.040000000000006</v>
      </c>
      <c r="I207" s="55">
        <f t="shared" si="178"/>
        <v>69.63</v>
      </c>
    </row>
    <row r="208" spans="2:9" x14ac:dyDescent="0.35">
      <c r="B208" s="21">
        <v>4</v>
      </c>
      <c r="C208" s="5" t="s">
        <v>78</v>
      </c>
      <c r="D208" s="36">
        <v>57.6329968647767</v>
      </c>
      <c r="E208" s="41">
        <f t="shared" si="131"/>
        <v>57.63</v>
      </c>
      <c r="F208" s="41">
        <f t="shared" ref="F208:I208" si="179">ROUND(E208*(1+F$12)*(1-F$13),2)</f>
        <v>58.69</v>
      </c>
      <c r="G208" s="53">
        <f t="shared" si="179"/>
        <v>59.2</v>
      </c>
      <c r="H208" s="55">
        <f t="shared" si="179"/>
        <v>59.71</v>
      </c>
      <c r="I208" s="55">
        <f t="shared" si="179"/>
        <v>60.22</v>
      </c>
    </row>
    <row r="209" spans="2:9" x14ac:dyDescent="0.35">
      <c r="B209" s="21">
        <v>4</v>
      </c>
      <c r="C209" s="5" t="s">
        <v>79</v>
      </c>
      <c r="D209" s="36">
        <v>70.153372501543288</v>
      </c>
      <c r="E209" s="41">
        <f t="shared" si="131"/>
        <v>70.150000000000006</v>
      </c>
      <c r="F209" s="41">
        <f t="shared" ref="F209:I209" si="180">ROUND(E209*(1+F$12)*(1-F$13),2)</f>
        <v>71.44</v>
      </c>
      <c r="G209" s="53">
        <f t="shared" si="180"/>
        <v>72.05</v>
      </c>
      <c r="H209" s="55">
        <f t="shared" si="180"/>
        <v>72.67</v>
      </c>
      <c r="I209" s="55">
        <f t="shared" si="180"/>
        <v>73.3</v>
      </c>
    </row>
    <row r="210" spans="2:9" x14ac:dyDescent="0.35">
      <c r="B210" s="21">
        <v>4</v>
      </c>
      <c r="C210" s="5" t="s">
        <v>80</v>
      </c>
      <c r="D210" s="36">
        <v>14.74596749665041</v>
      </c>
      <c r="E210" s="41">
        <f t="shared" si="131"/>
        <v>14.75</v>
      </c>
      <c r="F210" s="41">
        <f t="shared" ref="F210:I210" si="181">ROUND(E210*(1+F$12)*(1-F$13),2)</f>
        <v>15.02</v>
      </c>
      <c r="G210" s="53">
        <f t="shared" si="181"/>
        <v>15.15</v>
      </c>
      <c r="H210" s="55">
        <f t="shared" si="181"/>
        <v>15.28</v>
      </c>
      <c r="I210" s="55">
        <f t="shared" si="181"/>
        <v>15.41</v>
      </c>
    </row>
    <row r="211" spans="2:9" x14ac:dyDescent="0.35">
      <c r="B211" s="21">
        <v>4</v>
      </c>
      <c r="C211" s="5" t="s">
        <v>81</v>
      </c>
      <c r="D211" s="36">
        <v>19.245884298407564</v>
      </c>
      <c r="E211" s="41">
        <f t="shared" si="131"/>
        <v>19.25</v>
      </c>
      <c r="F211" s="41">
        <f t="shared" ref="F211:I211" si="182">ROUND(E211*(1+F$12)*(1-F$13),2)</f>
        <v>19.600000000000001</v>
      </c>
      <c r="G211" s="53">
        <f t="shared" si="182"/>
        <v>19.77</v>
      </c>
      <c r="H211" s="55">
        <f t="shared" si="182"/>
        <v>19.940000000000001</v>
      </c>
      <c r="I211" s="55">
        <f t="shared" si="182"/>
        <v>20.11</v>
      </c>
    </row>
    <row r="212" spans="2:9" x14ac:dyDescent="0.35">
      <c r="B212" s="21">
        <v>4</v>
      </c>
      <c r="C212" s="5" t="s">
        <v>82</v>
      </c>
      <c r="D212" s="36">
        <v>14.961331097791348</v>
      </c>
      <c r="E212" s="41">
        <f t="shared" si="131"/>
        <v>14.96</v>
      </c>
      <c r="F212" s="41">
        <f t="shared" ref="F212:I212" si="183">ROUND(E212*(1+F$12)*(1-F$13),2)</f>
        <v>15.24</v>
      </c>
      <c r="G212" s="53">
        <f t="shared" si="183"/>
        <v>15.37</v>
      </c>
      <c r="H212" s="55">
        <f t="shared" si="183"/>
        <v>15.5</v>
      </c>
      <c r="I212" s="55">
        <f t="shared" si="183"/>
        <v>15.63</v>
      </c>
    </row>
    <row r="213" spans="2:9" x14ac:dyDescent="0.35">
      <c r="B213" s="21">
        <v>4</v>
      </c>
      <c r="C213" s="5" t="s">
        <v>83</v>
      </c>
      <c r="D213" s="36">
        <v>16.111386730246295</v>
      </c>
      <c r="E213" s="41">
        <f t="shared" si="131"/>
        <v>16.11</v>
      </c>
      <c r="F213" s="41">
        <f t="shared" ref="F213:I213" si="184">ROUND(E213*(1+F$12)*(1-F$13),2)</f>
        <v>16.41</v>
      </c>
      <c r="G213" s="53">
        <f t="shared" si="184"/>
        <v>16.55</v>
      </c>
      <c r="H213" s="55">
        <f t="shared" si="184"/>
        <v>16.690000000000001</v>
      </c>
      <c r="I213" s="55">
        <f t="shared" si="184"/>
        <v>16.829999999999998</v>
      </c>
    </row>
    <row r="214" spans="2:9" x14ac:dyDescent="0.35">
      <c r="B214" s="21">
        <v>4</v>
      </c>
      <c r="C214" s="5" t="s">
        <v>84</v>
      </c>
      <c r="D214" s="36">
        <v>39.943635053160669</v>
      </c>
      <c r="E214" s="41">
        <f t="shared" si="131"/>
        <v>39.94</v>
      </c>
      <c r="F214" s="41">
        <f t="shared" ref="F214:I214" si="185">ROUND(E214*(1+F$12)*(1-F$13),2)</f>
        <v>40.68</v>
      </c>
      <c r="G214" s="53">
        <f t="shared" si="185"/>
        <v>41.03</v>
      </c>
      <c r="H214" s="55">
        <f t="shared" si="185"/>
        <v>41.38</v>
      </c>
      <c r="I214" s="55">
        <f t="shared" si="185"/>
        <v>41.74</v>
      </c>
    </row>
    <row r="215" spans="2:9" x14ac:dyDescent="0.35">
      <c r="B215" s="21">
        <v>4</v>
      </c>
      <c r="C215" s="5" t="s">
        <v>85</v>
      </c>
      <c r="D215" s="36">
        <v>58.646343101162238</v>
      </c>
      <c r="E215" s="41">
        <f t="shared" si="131"/>
        <v>58.65</v>
      </c>
      <c r="F215" s="41">
        <f t="shared" ref="F215:I215" si="186">ROUND(E215*(1+F$12)*(1-F$13),2)</f>
        <v>59.73</v>
      </c>
      <c r="G215" s="53">
        <f t="shared" si="186"/>
        <v>60.24</v>
      </c>
      <c r="H215" s="55">
        <f t="shared" si="186"/>
        <v>60.76</v>
      </c>
      <c r="I215" s="55">
        <f t="shared" si="186"/>
        <v>61.28</v>
      </c>
    </row>
    <row r="216" spans="2:9" x14ac:dyDescent="0.35">
      <c r="B216" s="21">
        <v>4</v>
      </c>
      <c r="C216" s="5" t="s">
        <v>86</v>
      </c>
      <c r="D216" s="36">
        <v>26.914738306928101</v>
      </c>
      <c r="E216" s="41">
        <f t="shared" si="131"/>
        <v>26.91</v>
      </c>
      <c r="F216" s="41">
        <f t="shared" ref="F216:I216" si="187">ROUND(E216*(1+F$12)*(1-F$13),2)</f>
        <v>27.41</v>
      </c>
      <c r="G216" s="53">
        <f t="shared" si="187"/>
        <v>27.65</v>
      </c>
      <c r="H216" s="55">
        <f t="shared" si="187"/>
        <v>27.89</v>
      </c>
      <c r="I216" s="55">
        <f t="shared" si="187"/>
        <v>28.13</v>
      </c>
    </row>
    <row r="217" spans="2:9" x14ac:dyDescent="0.35">
      <c r="B217" s="21">
        <v>4</v>
      </c>
      <c r="C217" s="5" t="s">
        <v>87</v>
      </c>
      <c r="D217" s="36">
        <v>30.38324327980995</v>
      </c>
      <c r="E217" s="41">
        <f t="shared" si="131"/>
        <v>30.38</v>
      </c>
      <c r="F217" s="41">
        <f t="shared" ref="F217:I217" si="188">ROUND(E217*(1+F$12)*(1-F$13),2)</f>
        <v>30.94</v>
      </c>
      <c r="G217" s="53">
        <f t="shared" si="188"/>
        <v>31.21</v>
      </c>
      <c r="H217" s="55">
        <f t="shared" si="188"/>
        <v>31.48</v>
      </c>
      <c r="I217" s="55">
        <f t="shared" si="188"/>
        <v>31.75</v>
      </c>
    </row>
    <row r="218" spans="2:9" x14ac:dyDescent="0.35">
      <c r="B218" s="21">
        <v>4</v>
      </c>
      <c r="C218" s="5" t="s">
        <v>88</v>
      </c>
      <c r="D218" s="36">
        <v>0</v>
      </c>
      <c r="E218" s="41">
        <f t="shared" si="131"/>
        <v>0</v>
      </c>
      <c r="F218" s="41">
        <f t="shared" ref="F218:I218" si="189">ROUND(E218*(1+F$12)*(1-F$13),2)</f>
        <v>0</v>
      </c>
      <c r="G218" s="53">
        <f t="shared" si="189"/>
        <v>0</v>
      </c>
      <c r="H218" s="55">
        <f t="shared" si="189"/>
        <v>0</v>
      </c>
      <c r="I218" s="55">
        <f t="shared" si="189"/>
        <v>0</v>
      </c>
    </row>
    <row r="219" spans="2:9" x14ac:dyDescent="0.35">
      <c r="B219" s="21">
        <v>4</v>
      </c>
      <c r="C219" s="5" t="s">
        <v>89</v>
      </c>
      <c r="D219" s="36">
        <v>0</v>
      </c>
      <c r="E219" s="41">
        <f t="shared" si="131"/>
        <v>0</v>
      </c>
      <c r="F219" s="41">
        <f t="shared" ref="F219:I219" si="190">ROUND(E219*(1+F$12)*(1-F$13),2)</f>
        <v>0</v>
      </c>
      <c r="G219" s="53">
        <f t="shared" si="190"/>
        <v>0</v>
      </c>
      <c r="H219" s="55">
        <f t="shared" si="190"/>
        <v>0</v>
      </c>
      <c r="I219" s="55">
        <f t="shared" si="190"/>
        <v>0</v>
      </c>
    </row>
    <row r="220" spans="2:9" x14ac:dyDescent="0.35">
      <c r="B220" s="21">
        <v>4</v>
      </c>
      <c r="C220" s="5" t="s">
        <v>90</v>
      </c>
      <c r="D220" s="36">
        <v>45.331687948547774</v>
      </c>
      <c r="E220" s="41">
        <f t="shared" si="131"/>
        <v>45.33</v>
      </c>
      <c r="F220" s="41">
        <f t="shared" ref="F220:I220" si="191">ROUND(E220*(1+F$12)*(1-F$13),2)</f>
        <v>46.16</v>
      </c>
      <c r="G220" s="53">
        <f t="shared" si="191"/>
        <v>46.56</v>
      </c>
      <c r="H220" s="55">
        <f t="shared" si="191"/>
        <v>46.96</v>
      </c>
      <c r="I220" s="55">
        <f t="shared" si="191"/>
        <v>47.36</v>
      </c>
    </row>
    <row r="221" spans="2:9" x14ac:dyDescent="0.35">
      <c r="B221" s="21">
        <v>4</v>
      </c>
      <c r="C221" s="5" t="s">
        <v>91</v>
      </c>
      <c r="D221" s="36">
        <v>45.331673008051396</v>
      </c>
      <c r="E221" s="41">
        <f t="shared" si="131"/>
        <v>45.33</v>
      </c>
      <c r="F221" s="41">
        <f t="shared" ref="F221:I221" si="192">ROUND(E221*(1+F$12)*(1-F$13),2)</f>
        <v>46.16</v>
      </c>
      <c r="G221" s="53">
        <f t="shared" si="192"/>
        <v>46.56</v>
      </c>
      <c r="H221" s="55">
        <f t="shared" si="192"/>
        <v>46.96</v>
      </c>
      <c r="I221" s="55">
        <f t="shared" si="192"/>
        <v>47.36</v>
      </c>
    </row>
    <row r="222" spans="2:9" x14ac:dyDescent="0.35">
      <c r="B222" s="21">
        <v>4</v>
      </c>
      <c r="C222" s="5" t="s">
        <v>92</v>
      </c>
      <c r="D222" s="36">
        <v>45.331673008051396</v>
      </c>
      <c r="E222" s="41">
        <f t="shared" si="131"/>
        <v>45.33</v>
      </c>
      <c r="F222" s="41">
        <f t="shared" ref="F222:I222" si="193">ROUND(E222*(1+F$12)*(1-F$13),2)</f>
        <v>46.16</v>
      </c>
      <c r="G222" s="53">
        <f t="shared" si="193"/>
        <v>46.56</v>
      </c>
      <c r="H222" s="55">
        <f t="shared" si="193"/>
        <v>46.96</v>
      </c>
      <c r="I222" s="55">
        <f t="shared" si="193"/>
        <v>47.36</v>
      </c>
    </row>
    <row r="223" spans="2:9" x14ac:dyDescent="0.35">
      <c r="B223" s="21">
        <v>4</v>
      </c>
      <c r="C223" s="5" t="s">
        <v>93</v>
      </c>
      <c r="D223" s="36">
        <v>45.998766171633164</v>
      </c>
      <c r="E223" s="41">
        <f t="shared" si="131"/>
        <v>46</v>
      </c>
      <c r="F223" s="41">
        <f t="shared" ref="F223:I223" si="194">ROUND(E223*(1+F$12)*(1-F$13),2)</f>
        <v>46.85</v>
      </c>
      <c r="G223" s="53">
        <f t="shared" si="194"/>
        <v>47.25</v>
      </c>
      <c r="H223" s="55">
        <f t="shared" si="194"/>
        <v>47.66</v>
      </c>
      <c r="I223" s="55">
        <f t="shared" si="194"/>
        <v>48.07</v>
      </c>
    </row>
    <row r="224" spans="2:9" x14ac:dyDescent="0.35">
      <c r="B224" s="21">
        <v>4</v>
      </c>
      <c r="C224" s="5" t="s">
        <v>94</v>
      </c>
      <c r="D224" s="36">
        <v>45.665966614661514</v>
      </c>
      <c r="E224" s="41">
        <f t="shared" si="131"/>
        <v>45.67</v>
      </c>
      <c r="F224" s="41">
        <f t="shared" ref="F224:I224" si="195">ROUND(E224*(1+F$12)*(1-F$13),2)</f>
        <v>46.51</v>
      </c>
      <c r="G224" s="53">
        <f t="shared" si="195"/>
        <v>46.91</v>
      </c>
      <c r="H224" s="55">
        <f t="shared" si="195"/>
        <v>47.31</v>
      </c>
      <c r="I224" s="55">
        <f t="shared" si="195"/>
        <v>47.72</v>
      </c>
    </row>
    <row r="225" spans="2:9" x14ac:dyDescent="0.35">
      <c r="B225" s="21">
        <v>4</v>
      </c>
      <c r="C225" s="5" t="s">
        <v>95</v>
      </c>
      <c r="D225" s="36">
        <v>47.991454876957199</v>
      </c>
      <c r="E225" s="41">
        <f t="shared" si="131"/>
        <v>47.99</v>
      </c>
      <c r="F225" s="41">
        <f t="shared" ref="F225:I225" si="196">ROUND(E225*(1+F$12)*(1-F$13),2)</f>
        <v>48.87</v>
      </c>
      <c r="G225" s="53">
        <f t="shared" si="196"/>
        <v>49.29</v>
      </c>
      <c r="H225" s="55">
        <f t="shared" si="196"/>
        <v>49.71</v>
      </c>
      <c r="I225" s="55">
        <f t="shared" si="196"/>
        <v>50.14</v>
      </c>
    </row>
    <row r="226" spans="2:9" x14ac:dyDescent="0.35">
      <c r="B226" s="21">
        <v>4</v>
      </c>
      <c r="C226" s="5" t="s">
        <v>96</v>
      </c>
      <c r="D226" s="36">
        <v>47.991454876957199</v>
      </c>
      <c r="E226" s="41">
        <f t="shared" si="131"/>
        <v>47.99</v>
      </c>
      <c r="F226" s="41">
        <f t="shared" ref="F226:I226" si="197">ROUND(E226*(1+F$12)*(1-F$13),2)</f>
        <v>48.87</v>
      </c>
      <c r="G226" s="53">
        <f t="shared" si="197"/>
        <v>49.29</v>
      </c>
      <c r="H226" s="55">
        <f t="shared" si="197"/>
        <v>49.71</v>
      </c>
      <c r="I226" s="55">
        <f t="shared" si="197"/>
        <v>50.14</v>
      </c>
    </row>
    <row r="227" spans="2:9" x14ac:dyDescent="0.35">
      <c r="B227" s="21">
        <v>4</v>
      </c>
      <c r="C227" s="5" t="s">
        <v>97</v>
      </c>
      <c r="D227" s="36">
        <v>49.05970036847112</v>
      </c>
      <c r="E227" s="41">
        <f t="shared" si="131"/>
        <v>49.06</v>
      </c>
      <c r="F227" s="41">
        <f t="shared" ref="F227:I232" si="198">ROUND(E227*(1+F$12)*(1-F$13),2)</f>
        <v>49.96</v>
      </c>
      <c r="G227" s="53">
        <f t="shared" si="198"/>
        <v>50.39</v>
      </c>
      <c r="H227" s="55">
        <f t="shared" si="198"/>
        <v>50.82</v>
      </c>
      <c r="I227" s="55">
        <f t="shared" si="198"/>
        <v>51.26</v>
      </c>
    </row>
    <row r="228" spans="2:9" x14ac:dyDescent="0.35">
      <c r="B228" s="21">
        <v>4</v>
      </c>
      <c r="C228" s="56" t="s">
        <v>114</v>
      </c>
      <c r="D228" s="59">
        <f>[1]Output!BM223</f>
        <v>45.665966614661514</v>
      </c>
      <c r="E228" s="58">
        <f t="shared" ref="E228:E232" si="199">ROUND(D228,2)</f>
        <v>45.67</v>
      </c>
      <c r="F228" s="58">
        <f t="shared" ref="F228:F232" si="200">ROUND(E228*(1+F$12)*(1-F$13),2)</f>
        <v>46.51</v>
      </c>
      <c r="G228" s="57">
        <f t="shared" si="198"/>
        <v>46.91</v>
      </c>
      <c r="H228" s="55">
        <f t="shared" ref="H228:I232" si="201">ROUND(G228*(1+H$12)*(1-H$13),2)</f>
        <v>47.31</v>
      </c>
      <c r="I228" s="55">
        <f t="shared" si="201"/>
        <v>47.72</v>
      </c>
    </row>
    <row r="229" spans="2:9" x14ac:dyDescent="0.35">
      <c r="B229" s="21">
        <v>4</v>
      </c>
      <c r="C229" s="56" t="s">
        <v>115</v>
      </c>
      <c r="D229" s="59">
        <f>[1]Output!BM219</f>
        <v>46.884533862287093</v>
      </c>
      <c r="E229" s="58">
        <f t="shared" si="199"/>
        <v>46.88</v>
      </c>
      <c r="F229" s="58">
        <f t="shared" si="200"/>
        <v>47.74</v>
      </c>
      <c r="G229" s="57">
        <f t="shared" si="198"/>
        <v>48.15</v>
      </c>
      <c r="H229" s="55">
        <f t="shared" si="201"/>
        <v>48.56</v>
      </c>
      <c r="I229" s="55">
        <f t="shared" si="201"/>
        <v>48.98</v>
      </c>
    </row>
    <row r="230" spans="2:9" x14ac:dyDescent="0.35">
      <c r="B230" s="21">
        <v>4</v>
      </c>
      <c r="C230" s="56" t="s">
        <v>116</v>
      </c>
      <c r="D230" s="59">
        <f>[1]Output!BM220</f>
        <v>47.085102157809068</v>
      </c>
      <c r="E230" s="58">
        <f t="shared" si="199"/>
        <v>47.09</v>
      </c>
      <c r="F230" s="58">
        <f t="shared" si="200"/>
        <v>47.96</v>
      </c>
      <c r="G230" s="57">
        <f t="shared" si="198"/>
        <v>48.37</v>
      </c>
      <c r="H230" s="55">
        <f t="shared" si="201"/>
        <v>48.79</v>
      </c>
      <c r="I230" s="55">
        <f t="shared" si="201"/>
        <v>49.21</v>
      </c>
    </row>
    <row r="231" spans="2:9" x14ac:dyDescent="0.35">
      <c r="B231" s="21">
        <v>4</v>
      </c>
      <c r="C231" s="56" t="s">
        <v>117</v>
      </c>
      <c r="D231" s="59">
        <f>[1]Output!BM221</f>
        <v>47.486238748852998</v>
      </c>
      <c r="E231" s="58">
        <f t="shared" si="199"/>
        <v>47.49</v>
      </c>
      <c r="F231" s="58">
        <f t="shared" si="200"/>
        <v>48.36</v>
      </c>
      <c r="G231" s="57">
        <f t="shared" si="198"/>
        <v>48.78</v>
      </c>
      <c r="H231" s="55">
        <f t="shared" si="201"/>
        <v>49.2</v>
      </c>
      <c r="I231" s="55">
        <f t="shared" si="201"/>
        <v>49.62</v>
      </c>
    </row>
    <row r="232" spans="2:9" x14ac:dyDescent="0.35">
      <c r="B232" s="21">
        <v>4</v>
      </c>
      <c r="C232" s="56" t="s">
        <v>118</v>
      </c>
      <c r="D232" s="59">
        <f>[1]Output!BM222</f>
        <v>50.001365174698464</v>
      </c>
      <c r="E232" s="58">
        <f t="shared" si="199"/>
        <v>50</v>
      </c>
      <c r="F232" s="58">
        <f t="shared" si="200"/>
        <v>50.92</v>
      </c>
      <c r="G232" s="57">
        <f t="shared" si="198"/>
        <v>51.36</v>
      </c>
      <c r="H232" s="55">
        <f t="shared" si="201"/>
        <v>51.8</v>
      </c>
      <c r="I232" s="55">
        <f t="shared" si="201"/>
        <v>52.25</v>
      </c>
    </row>
    <row r="233" spans="2:9" x14ac:dyDescent="0.35">
      <c r="B233" s="21">
        <v>4</v>
      </c>
      <c r="C233" s="56" t="s">
        <v>119</v>
      </c>
      <c r="D233" s="59">
        <f>[1]Output!BM224</f>
        <v>46.676310339310007</v>
      </c>
      <c r="E233" s="58">
        <f t="shared" ref="E233:E240" si="202">ROUND(D233,2)</f>
        <v>46.68</v>
      </c>
      <c r="F233" s="58">
        <f t="shared" ref="F233:F240" si="203">ROUND(E233*(1+F$12)*(1-F$13),2)</f>
        <v>47.54</v>
      </c>
      <c r="G233" s="57">
        <f t="shared" ref="G233:I240" si="204">ROUND(F233*(1+G$12)*(1-G$13),2)</f>
        <v>47.95</v>
      </c>
      <c r="H233" s="55">
        <f t="shared" si="204"/>
        <v>48.36</v>
      </c>
      <c r="I233" s="55">
        <f t="shared" si="204"/>
        <v>48.78</v>
      </c>
    </row>
    <row r="234" spans="2:9" x14ac:dyDescent="0.35">
      <c r="B234" s="21">
        <v>4</v>
      </c>
      <c r="C234" s="56" t="s">
        <v>120</v>
      </c>
      <c r="D234" s="59">
        <f>[1]Output!BM225</f>
        <v>47.302934045530023</v>
      </c>
      <c r="E234" s="58">
        <f t="shared" si="202"/>
        <v>47.3</v>
      </c>
      <c r="F234" s="58">
        <f t="shared" si="203"/>
        <v>48.17</v>
      </c>
      <c r="G234" s="57">
        <f t="shared" si="204"/>
        <v>48.58</v>
      </c>
      <c r="H234" s="55">
        <f t="shared" si="204"/>
        <v>49</v>
      </c>
      <c r="I234" s="55">
        <f t="shared" si="204"/>
        <v>49.42</v>
      </c>
    </row>
    <row r="235" spans="2:9" x14ac:dyDescent="0.35">
      <c r="B235" s="21">
        <v>4</v>
      </c>
      <c r="C235" s="56" t="s">
        <v>121</v>
      </c>
      <c r="D235" s="59">
        <f>[1]Output!BM226</f>
        <v>46.20634255964498</v>
      </c>
      <c r="E235" s="58">
        <f t="shared" si="202"/>
        <v>46.21</v>
      </c>
      <c r="F235" s="58">
        <f t="shared" si="203"/>
        <v>47.06</v>
      </c>
      <c r="G235" s="57">
        <f t="shared" si="204"/>
        <v>47.46</v>
      </c>
      <c r="H235" s="55">
        <f t="shared" si="204"/>
        <v>47.87</v>
      </c>
      <c r="I235" s="55">
        <f t="shared" si="204"/>
        <v>48.28</v>
      </c>
    </row>
    <row r="236" spans="2:9" x14ac:dyDescent="0.35">
      <c r="B236" s="21">
        <v>4</v>
      </c>
      <c r="C236" s="56" t="s">
        <v>122</v>
      </c>
      <c r="D236" s="59">
        <f>[1]Output!BM227</f>
        <v>46.362998486199984</v>
      </c>
      <c r="E236" s="58">
        <f t="shared" si="202"/>
        <v>46.36</v>
      </c>
      <c r="F236" s="58">
        <f t="shared" si="203"/>
        <v>47.21</v>
      </c>
      <c r="G236" s="57">
        <f t="shared" si="204"/>
        <v>47.62</v>
      </c>
      <c r="H236" s="55">
        <f t="shared" si="204"/>
        <v>48.03</v>
      </c>
      <c r="I236" s="55">
        <f t="shared" si="204"/>
        <v>48.44</v>
      </c>
    </row>
    <row r="237" spans="2:9" x14ac:dyDescent="0.35">
      <c r="B237" s="21">
        <v>4</v>
      </c>
      <c r="C237" s="56" t="s">
        <v>123</v>
      </c>
      <c r="D237" s="59">
        <f>[1]Output!BM228</f>
        <v>46.480490431116237</v>
      </c>
      <c r="E237" s="58">
        <f t="shared" si="202"/>
        <v>46.48</v>
      </c>
      <c r="F237" s="58">
        <f t="shared" si="203"/>
        <v>47.34</v>
      </c>
      <c r="G237" s="57">
        <f t="shared" si="204"/>
        <v>47.75</v>
      </c>
      <c r="H237" s="55">
        <f t="shared" si="204"/>
        <v>48.16</v>
      </c>
      <c r="I237" s="55">
        <f t="shared" si="204"/>
        <v>48.57</v>
      </c>
    </row>
    <row r="238" spans="2:9" x14ac:dyDescent="0.35">
      <c r="B238" s="21">
        <v>4</v>
      </c>
      <c r="C238" s="56" t="s">
        <v>124</v>
      </c>
      <c r="D238" s="59">
        <f>[1]Output!BM229</f>
        <v>47.577081917001287</v>
      </c>
      <c r="E238" s="58">
        <f t="shared" si="202"/>
        <v>47.58</v>
      </c>
      <c r="F238" s="58">
        <f t="shared" si="203"/>
        <v>48.46</v>
      </c>
      <c r="G238" s="57">
        <f t="shared" si="204"/>
        <v>48.88</v>
      </c>
      <c r="H238" s="55">
        <f t="shared" si="204"/>
        <v>49.3</v>
      </c>
      <c r="I238" s="55">
        <f t="shared" si="204"/>
        <v>49.72</v>
      </c>
    </row>
    <row r="239" spans="2:9" x14ac:dyDescent="0.35">
      <c r="B239" s="21">
        <v>4</v>
      </c>
      <c r="C239" s="56" t="s">
        <v>125</v>
      </c>
      <c r="D239" s="59">
        <f>[1]Output!BM230</f>
        <v>48.125377659943815</v>
      </c>
      <c r="E239" s="58">
        <f t="shared" si="202"/>
        <v>48.13</v>
      </c>
      <c r="F239" s="58">
        <f t="shared" si="203"/>
        <v>49.02</v>
      </c>
      <c r="G239" s="57">
        <f t="shared" si="204"/>
        <v>49.44</v>
      </c>
      <c r="H239" s="55">
        <f t="shared" si="204"/>
        <v>49.87</v>
      </c>
      <c r="I239" s="55">
        <f t="shared" si="204"/>
        <v>50.3</v>
      </c>
    </row>
    <row r="240" spans="2:9" x14ac:dyDescent="0.35">
      <c r="B240" s="21">
        <v>4</v>
      </c>
      <c r="C240" s="56" t="s">
        <v>126</v>
      </c>
      <c r="D240" s="59">
        <f>[1]Output!BM231</f>
        <v>49.02614923763511</v>
      </c>
      <c r="E240" s="58">
        <f t="shared" si="202"/>
        <v>49.03</v>
      </c>
      <c r="F240" s="58">
        <f t="shared" si="203"/>
        <v>49.93</v>
      </c>
      <c r="G240" s="57">
        <f t="shared" si="204"/>
        <v>50.36</v>
      </c>
      <c r="H240" s="55">
        <f t="shared" si="204"/>
        <v>50.79</v>
      </c>
      <c r="I240" s="55">
        <f t="shared" si="204"/>
        <v>51.23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Decision</vt:lpstr>
      <vt:lpstr>Proposed Charges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Bubb</dc:creator>
  <cp:lastModifiedBy>Daniel Bubb</cp:lastModifiedBy>
  <dcterms:created xsi:type="dcterms:W3CDTF">2019-05-06T04:16:32Z</dcterms:created>
  <dcterms:modified xsi:type="dcterms:W3CDTF">2021-03-21T23:45:22Z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303bdb7e-9593-4330-8eb5-f4c87298369e</vt:lpwstr>
  </property>
  <property fmtid="{D5CDD505-2E9C-101B-9397-08002B2CF9AE}" pid="3" name="Classification">
    <vt:lpwstr>Sensitive</vt:lpwstr>
  </property>
</Properties>
</file>