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filterPrivacy="1" defaultThemeVersion="124226"/>
  <xr:revisionPtr revIDLastSave="0" documentId="13_ncr:1_{CB785B1E-FB77-493E-BE63-0203371305F7}" xr6:coauthVersionLast="45" xr6:coauthVersionMax="45" xr10:uidLastSave="{00000000-0000-0000-0000-000000000000}"/>
  <bookViews>
    <workbookView xWindow="-28920" yWindow="-120" windowWidth="29040" windowHeight="15060" xr2:uid="{00000000-000D-0000-FFFF-FFFF00000000}"/>
  </bookViews>
  <sheets>
    <sheet name="WPI - revised" sheetId="5" r:id="rId1"/>
  </sheets>
  <externalReferences>
    <externalReference r:id="rId2"/>
    <externalReference r:id="rId3"/>
    <externalReference r:id="rId4"/>
  </externalReferences>
  <definedNames>
    <definedName name="Act_Type_Augex">[1]Lab_Mat!$C$33:$C$49</definedName>
    <definedName name="Act_Type_Augex_Splits">[1]Lab_Mat!$D$33:$H$49</definedName>
    <definedName name="Act_Type_Repex">[1]Lab_Mat!$C$61:$C$97</definedName>
    <definedName name="Act_Type_Repex_Splits">[1]Lab_Mat!$D$61:$H$97</definedName>
    <definedName name="BaseYear">'[2]Input|General'!$G$11</definedName>
    <definedName name="CP_Yr_4">[1]START!$D$13</definedName>
    <definedName name="CP_Yr_5">[1]START!$E$13</definedName>
    <definedName name="CRCP_y5">'[3]1.0 Business &amp; other details'!$G$38</definedName>
    <definedName name="Direct_Cost_Splits_Network">[1]Lab_Mat!$D$6:$G$24</definedName>
    <definedName name="Direct_Cost_Splits_Non_Ntwk">[1]Lab_Mat!$D$25:$G$28</definedName>
    <definedName name="Direct_Cost_Type">[1]Lab_Mat!$D$5:$G$5</definedName>
    <definedName name="dms_DollarReal">'[3]1.0 Business &amp; other details'!$C$55</definedName>
    <definedName name="FPFirstYear">'[2]Input|General'!$G$13</definedName>
    <definedName name="FPLastYear">'[2]Input|General'!$G$14</definedName>
    <definedName name="FRCP">'[3]1.0 Business &amp; other details'!$C$35:$G$35</definedName>
    <definedName name="Mat_Type">[1]Lab_Mat!$D$32:$H$32</definedName>
    <definedName name="Millions">[1]Lookups!$D$30</definedName>
    <definedName name="Nominal_to_Real">'[2]Input|Rate of change'!$C$25:$C$30</definedName>
    <definedName name="NReg_Period">[1]START!$D$5</definedName>
    <definedName name="percent">'[2]Lookup|Tables'!$G$14</definedName>
    <definedName name="PPFirstYear">'[2]Input|General'!$G$10</definedName>
    <definedName name="PPLastYear">'[2]Input|General'!$G$12</definedName>
    <definedName name="RIN_Asset_Cat_Network">[1]Lab_Mat!$C$6:$C$24</definedName>
    <definedName name="RIN_Asset_Cat_Non_Ntwk">[1]Lab_Mat!$C$25:$C$28</definedName>
    <definedName name="Stub">[1]START!$F$13</definedName>
    <definedName name="Thousands">[1]Lookups!$D$31</definedName>
    <definedName name="Yr_1">[1]START!$G$13</definedName>
    <definedName name="Yr_2">[1]START!$H$13</definedName>
    <definedName name="Yr_3">[1]START!$I$13</definedName>
    <definedName name="Yr_4">[1]START!$J$13</definedName>
    <definedName name="Yr_5">[1]START!$K$13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5" l="1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C10" i="5" l="1"/>
  <c r="D10" i="5" s="1"/>
  <c r="K6" i="5"/>
  <c r="S10" i="5" s="1"/>
  <c r="T10" i="5" s="1"/>
  <c r="J6" i="5"/>
  <c r="Q10" i="5" s="1"/>
  <c r="R10" i="5" s="1"/>
  <c r="I6" i="5"/>
  <c r="O10" i="5" s="1"/>
  <c r="P10" i="5" s="1"/>
  <c r="J14" i="5" s="1"/>
  <c r="H6" i="5"/>
  <c r="M10" i="5" s="1"/>
  <c r="N10" i="5" s="1"/>
  <c r="G6" i="5"/>
  <c r="K10" i="5" s="1"/>
  <c r="L10" i="5" s="1"/>
  <c r="F6" i="5"/>
  <c r="I10" i="5" s="1"/>
  <c r="J10" i="5" s="1"/>
  <c r="E6" i="5"/>
  <c r="G10" i="5" s="1"/>
  <c r="H10" i="5" s="1"/>
  <c r="F14" i="5" s="1"/>
  <c r="D6" i="5"/>
  <c r="E10" i="5" s="1"/>
  <c r="F10" i="5" s="1"/>
  <c r="H14" i="5" l="1"/>
  <c r="D14" i="5"/>
  <c r="E14" i="5"/>
  <c r="G14" i="5"/>
  <c r="K14" i="5"/>
  <c r="I1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Models to full decimal places used where availiable. 
Rounded figures sourced from written documents.</t>
        </r>
      </text>
    </comment>
  </commentList>
</comments>
</file>

<file path=xl/sharedStrings.xml><?xml version="1.0" encoding="utf-8"?>
<sst xmlns="http://schemas.openxmlformats.org/spreadsheetml/2006/main" count="35" uniqueCount="19">
  <si>
    <t>2017-18</t>
  </si>
  <si>
    <t>2018-19</t>
  </si>
  <si>
    <t>2019-20</t>
  </si>
  <si>
    <t>2020-21</t>
  </si>
  <si>
    <t>2021-22</t>
  </si>
  <si>
    <t>2022-23</t>
  </si>
  <si>
    <t>2023-24</t>
  </si>
  <si>
    <t>2024-25</t>
  </si>
  <si>
    <t>2025-26</t>
  </si>
  <si>
    <t>SAPN Draft Decision</t>
  </si>
  <si>
    <t>BIS Oxford - Vic</t>
  </si>
  <si>
    <t>Financial year Series</t>
  </si>
  <si>
    <t>H2</t>
  </si>
  <si>
    <t>H1</t>
  </si>
  <si>
    <t>6 Month Series</t>
  </si>
  <si>
    <t>Calander year Series</t>
  </si>
  <si>
    <t>Screenshot from BIS Report</t>
  </si>
  <si>
    <t>Screenshot from SAPN Draft Decision.</t>
  </si>
  <si>
    <t>Opex Model Inputs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</si>
</sst>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_-;[Red]\(#,##0.00\)_-;_-* &quot;-&quot;??_-;_-@_-"/>
    <numFmt numFmtId="165" formatCode="_(#,##0_);\(#,##0\);_(&quot;-&quot;_)"/>
    <numFmt numFmtId="166" formatCode="_(* #,##0_);_(* \(#,##0\);_(* &quot;-&quot;_);_(@_)"/>
    <numFmt numFmtId="167" formatCode="&quot;Warning&quot;;&quot;Warning&quot;;&quot;OK&quot;"/>
    <numFmt numFmtId="168" formatCode="_(* #,##0.00_);_(* \(#,##0.00\);_(* &quot;-&quot;??_);_(@_)"/>
    <numFmt numFmtId="169" formatCode="mm/dd/yy"/>
    <numFmt numFmtId="170" formatCode="_([$€-2]* #,##0.00_);_([$€-2]* \(#,##0.00\);_([$€-2]* &quot;-&quot;??_)"/>
    <numFmt numFmtId="171" formatCode="0_);[Red]\(0\)"/>
    <numFmt numFmtId="172" formatCode="0.0%"/>
    <numFmt numFmtId="173" formatCode="dd/mmm"/>
    <numFmt numFmtId="174" formatCode="_(* #,##0_);_(* \(#,##0\);_(* &quot;-&quot;?_);_(@_)"/>
    <numFmt numFmtId="175" formatCode="#,##0.0_);\(#,##0.0\)"/>
    <numFmt numFmtId="176" formatCode="#,##0_ ;\-#,##0\ "/>
    <numFmt numFmtId="177" formatCode="#,##0;[Red]\(#,##0.0\)"/>
    <numFmt numFmtId="178" formatCode="#,##0_ ;[Red]\(#,##0\)\ "/>
    <numFmt numFmtId="179" formatCode="#,##0.00;\(#,##0.00\)"/>
    <numFmt numFmtId="180" formatCode="_)d\-mmm\-yy_)"/>
    <numFmt numFmtId="181" formatCode="_(#,##0.0_);\(#,##0.0\);_(&quot;-&quot;_)"/>
    <numFmt numFmtId="182" formatCode="_(###0_);\(###0\);_(###0_)"/>
    <numFmt numFmtId="183" formatCode="#,##0.0000_);[Red]\(#,##0.0000\)"/>
  </numFmts>
  <fonts count="7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name val="AGaramond"/>
    </font>
    <font>
      <sz val="10"/>
      <name val="Times New Roman"/>
      <family val="1"/>
    </font>
    <font>
      <sz val="11"/>
      <color indexed="20"/>
      <name val="Calibri"/>
      <family val="2"/>
    </font>
    <font>
      <sz val="10"/>
      <name val="Helvetica"/>
      <family val="2"/>
    </font>
    <font>
      <sz val="10"/>
      <color indexed="12"/>
      <name val="Helvetica"/>
      <family val="2"/>
    </font>
    <font>
      <b/>
      <sz val="13"/>
      <color indexed="9"/>
      <name val="Arial"/>
      <family val="2"/>
    </font>
    <font>
      <b/>
      <sz val="11"/>
      <color indexed="52"/>
      <name val="Calibri"/>
      <family val="2"/>
    </font>
    <font>
      <sz val="10"/>
      <color indexed="55"/>
      <name val="Arial"/>
      <family val="2"/>
    </font>
    <font>
      <b/>
      <sz val="11"/>
      <color indexed="9"/>
      <name val="Calibri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Verdana"/>
      <family val="2"/>
    </font>
    <font>
      <sz val="10"/>
      <color indexed="24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9"/>
      <name val="GillSans"/>
      <family val="2"/>
    </font>
    <font>
      <sz val="9"/>
      <name val="GillSans Light"/>
      <family val="2"/>
    </font>
    <font>
      <sz val="11"/>
      <color indexed="17"/>
      <name val="Calibri"/>
      <family val="2"/>
    </font>
    <font>
      <b/>
      <sz val="13"/>
      <color theme="4" tint="-0.24994659260841701"/>
      <name val="Arial"/>
      <family val="2"/>
    </font>
    <font>
      <b/>
      <sz val="12"/>
      <color indexed="8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i/>
      <sz val="10"/>
      <color theme="1" tint="0.24994659260841701"/>
      <name val="Arial"/>
      <family val="2"/>
    </font>
    <font>
      <b/>
      <sz val="15"/>
      <color indexed="62"/>
      <name val="Calibri"/>
      <family val="2"/>
    </font>
    <font>
      <b/>
      <sz val="9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8.5"/>
      <name val="Univers 65"/>
      <family val="2"/>
    </font>
    <font>
      <b/>
      <sz val="10"/>
      <color indexed="56"/>
      <name val="Wingdings"/>
      <charset val="2"/>
    </font>
    <font>
      <b/>
      <u/>
      <sz val="8"/>
      <color indexed="56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2"/>
      <color indexed="14"/>
      <name val="Arial"/>
      <family val="2"/>
    </font>
    <font>
      <b/>
      <sz val="12"/>
      <name val="Arial"/>
      <family val="2"/>
    </font>
    <font>
      <sz val="11"/>
      <color indexed="60"/>
      <name val="Calibri"/>
      <family val="2"/>
    </font>
    <font>
      <sz val="8"/>
      <name val="Palatino"/>
      <family val="1"/>
    </font>
    <font>
      <sz val="10"/>
      <color indexed="16"/>
      <name val="Arial"/>
      <family val="2"/>
    </font>
    <font>
      <b/>
      <sz val="11"/>
      <color indexed="63"/>
      <name val="Calibri"/>
      <family val="2"/>
    </font>
    <font>
      <sz val="8.5"/>
      <name val="Univers 55"/>
      <family val="2"/>
    </font>
    <font>
      <sz val="10"/>
      <color indexed="18"/>
      <name val="Times New Roman"/>
      <family val="1"/>
    </font>
    <font>
      <b/>
      <sz val="10"/>
      <name val="MS Sans Serif"/>
      <family val="2"/>
    </font>
    <font>
      <b/>
      <sz val="18"/>
      <color indexed="62"/>
      <name val="Cambria"/>
      <family val="2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9"/>
      <name val="Arial"/>
      <family val="2"/>
    </font>
    <font>
      <b/>
      <sz val="14"/>
      <name val="Arial"/>
      <family val="2"/>
    </font>
    <font>
      <sz val="9"/>
      <color indexed="21"/>
      <name val="Helvetica-Black"/>
    </font>
    <font>
      <b/>
      <sz val="9"/>
      <name val="Palatino"/>
      <family val="1"/>
    </font>
    <font>
      <sz val="7"/>
      <name val="Palatino"/>
      <family val="1"/>
    </font>
    <font>
      <b/>
      <sz val="11"/>
      <color indexed="9"/>
      <name val="Arial"/>
      <family val="2"/>
    </font>
    <font>
      <sz val="10"/>
      <color theme="1"/>
      <name val="Arial"/>
      <family val="2"/>
    </font>
    <font>
      <sz val="12"/>
      <name val="Palatino"/>
      <family val="1"/>
    </font>
    <font>
      <sz val="11"/>
      <name val="Helvetica-Black"/>
    </font>
    <font>
      <sz val="12"/>
      <color indexed="12"/>
      <name val="Arial MT"/>
    </font>
    <font>
      <b/>
      <u/>
      <sz val="9.5"/>
      <color indexed="56"/>
      <name val="Arial"/>
      <family val="2"/>
    </font>
    <font>
      <u/>
      <sz val="8"/>
      <color indexed="56"/>
      <name val="Arial"/>
      <family val="2"/>
    </font>
    <font>
      <sz val="10"/>
      <color theme="5" tint="-0.499984740745262"/>
      <name val="Arial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FFFFFF"/>
      <name val="calibri"/>
      <family val="2"/>
    </font>
  </fonts>
  <fills count="5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8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theme="6" tint="0.399945066682943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Up">
        <fgColor indexed="23"/>
        <bgColor auto="1"/>
      </patternFill>
    </fill>
    <fill>
      <patternFill patternType="solid">
        <fgColor indexed="42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mediumGray">
        <fgColor indexed="22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gray0625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46"/>
      </patternFill>
    </fill>
    <fill>
      <patternFill patternType="solid">
        <fgColor rgb="FF28317D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medium">
        <color indexed="3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0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6" borderId="0">
      <alignment vertical="center"/>
      <protection locked="0"/>
    </xf>
    <xf numFmtId="0" fontId="4" fillId="0" borderId="0"/>
    <xf numFmtId="0" fontId="6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10" fillId="0" borderId="0"/>
    <xf numFmtId="164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1" fillId="18" borderId="0" applyNumberFormat="0" applyBorder="0" applyAlignment="0" applyProtection="0"/>
    <xf numFmtId="0" fontId="11" fillId="22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0" borderId="0"/>
    <xf numFmtId="165" fontId="10" fillId="0" borderId="2">
      <alignment horizontal="right" vertical="center"/>
      <protection locked="0"/>
    </xf>
    <xf numFmtId="42" fontId="14" fillId="0" borderId="0" applyFont="0" applyFill="0" applyBorder="0" applyAlignment="0" applyProtection="0"/>
    <xf numFmtId="0" fontId="15" fillId="28" borderId="0" applyNumberFormat="0" applyBorder="0" applyAlignment="0" applyProtection="0"/>
    <xf numFmtId="0" fontId="16" fillId="0" borderId="0" applyNumberFormat="0" applyFill="0" applyBorder="0" applyAlignment="0"/>
    <xf numFmtId="166" fontId="9" fillId="29" borderId="0" applyNumberFormat="0" applyFont="0" applyBorder="0" applyAlignment="0">
      <alignment horizontal="right"/>
    </xf>
    <xf numFmtId="166" fontId="9" fillId="29" borderId="0" applyNumberFormat="0" applyFont="0" applyBorder="0" applyAlignment="0">
      <alignment horizontal="right"/>
    </xf>
    <xf numFmtId="0" fontId="17" fillId="0" borderId="0" applyNumberFormat="0" applyFill="0" applyBorder="0" applyAlignment="0">
      <protection locked="0"/>
    </xf>
    <xf numFmtId="0" fontId="18" fillId="3" borderId="0"/>
    <xf numFmtId="0" fontId="19" fillId="12" borderId="3" applyNumberFormat="0" applyAlignment="0" applyProtection="0"/>
    <xf numFmtId="167" fontId="20" fillId="0" borderId="4">
      <alignment horizontal="center"/>
    </xf>
    <xf numFmtId="0" fontId="21" fillId="30" borderId="5" applyNumberFormat="0" applyAlignment="0" applyProtection="0"/>
    <xf numFmtId="0" fontId="22" fillId="31" borderId="1">
      <alignment horizontal="center" vertical="center"/>
    </xf>
    <xf numFmtId="41" fontId="9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3" fontId="2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0" fontId="9" fillId="35" borderId="6"/>
    <xf numFmtId="170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28" fillId="0" borderId="0"/>
    <xf numFmtId="0" fontId="29" fillId="0" borderId="0"/>
    <xf numFmtId="0" fontId="30" fillId="36" borderId="0" applyNumberFormat="0" applyBorder="0" applyAlignment="0" applyProtection="0"/>
    <xf numFmtId="0" fontId="31" fillId="0" borderId="0" applyFill="0" applyBorder="0"/>
    <xf numFmtId="0" fontId="32" fillId="0" borderId="0" applyNumberFormat="0" applyFill="0"/>
    <xf numFmtId="0" fontId="33" fillId="0" borderId="0" applyFill="0"/>
    <xf numFmtId="0" fontId="34" fillId="0" borderId="0" applyFill="0"/>
    <xf numFmtId="0" fontId="35" fillId="0" borderId="0" applyFill="0"/>
    <xf numFmtId="0" fontId="7" fillId="0" borderId="0" applyFill="0" applyBorder="0">
      <alignment vertical="center"/>
    </xf>
    <xf numFmtId="0" fontId="36" fillId="0" borderId="7" applyNumberFormat="0" applyFill="0" applyAlignment="0" applyProtection="0"/>
    <xf numFmtId="0" fontId="7" fillId="0" borderId="0" applyFill="0" applyBorder="0">
      <alignment vertical="center"/>
    </xf>
    <xf numFmtId="0" fontId="37" fillId="0" borderId="0" applyFill="0" applyBorder="0">
      <alignment vertical="center"/>
    </xf>
    <xf numFmtId="0" fontId="38" fillId="0" borderId="8" applyNumberFormat="0" applyFill="0" applyAlignment="0" applyProtection="0"/>
    <xf numFmtId="0" fontId="37" fillId="0" borderId="0" applyFill="0" applyBorder="0">
      <alignment vertical="center"/>
    </xf>
    <xf numFmtId="0" fontId="8" fillId="0" borderId="0" applyFill="0" applyBorder="0">
      <alignment vertical="center"/>
    </xf>
    <xf numFmtId="0" fontId="39" fillId="0" borderId="9" applyNumberFormat="0" applyFill="0" applyAlignment="0" applyProtection="0"/>
    <xf numFmtId="0" fontId="8" fillId="0" borderId="0" applyFill="0" applyBorder="0">
      <alignment vertical="center"/>
    </xf>
    <xf numFmtId="0" fontId="10" fillId="0" borderId="0" applyFill="0" applyBorder="0">
      <alignment vertical="center"/>
    </xf>
    <xf numFmtId="0" fontId="39" fillId="0" borderId="0" applyNumberFormat="0" applyFill="0" applyBorder="0" applyAlignment="0" applyProtection="0"/>
    <xf numFmtId="0" fontId="10" fillId="0" borderId="0" applyFill="0" applyBorder="0">
      <alignment vertical="center"/>
    </xf>
    <xf numFmtId="172" fontId="40" fillId="0" borderId="0"/>
    <xf numFmtId="0" fontId="41" fillId="0" borderId="0" applyFill="0" applyBorder="0">
      <alignment horizontal="center" vertical="center"/>
      <protection locked="0"/>
    </xf>
    <xf numFmtId="0" fontId="42" fillId="0" borderId="0" applyFill="0" applyBorder="0">
      <alignment horizontal="left" vertical="center"/>
      <protection locked="0"/>
    </xf>
    <xf numFmtId="0" fontId="43" fillId="10" borderId="3" applyNumberFormat="0" applyAlignment="0" applyProtection="0"/>
    <xf numFmtId="173" fontId="5" fillId="37" borderId="0" applyProtection="0"/>
    <xf numFmtId="166" fontId="9" fillId="38" borderId="0" applyFont="0" applyBorder="0" applyAlignment="0">
      <alignment horizontal="right"/>
      <protection locked="0"/>
    </xf>
    <xf numFmtId="166" fontId="9" fillId="38" borderId="0" applyFont="0" applyBorder="0" applyAlignment="0">
      <alignment horizontal="right"/>
      <protection locked="0"/>
    </xf>
    <xf numFmtId="174" fontId="9" fillId="7" borderId="0" applyFont="0" applyBorder="0">
      <alignment horizontal="right"/>
      <protection locked="0"/>
    </xf>
    <xf numFmtId="174" fontId="9" fillId="7" borderId="0" applyFont="0" applyBorder="0">
      <alignment horizontal="right"/>
      <protection locked="0"/>
    </xf>
    <xf numFmtId="166" fontId="9" fillId="39" borderId="0" applyFont="0" applyBorder="0">
      <alignment horizontal="right"/>
      <protection locked="0"/>
    </xf>
    <xf numFmtId="166" fontId="9" fillId="39" borderId="0" applyFont="0" applyBorder="0">
      <alignment horizontal="right"/>
      <protection locked="0"/>
    </xf>
    <xf numFmtId="0" fontId="18" fillId="40" borderId="0"/>
    <xf numFmtId="0" fontId="9" fillId="2" borderId="10" applyNumberFormat="0" applyFont="0" applyAlignment="0"/>
    <xf numFmtId="0" fontId="10" fillId="29" borderId="0"/>
    <xf numFmtId="0" fontId="44" fillId="0" borderId="11" applyNumberFormat="0" applyFill="0" applyAlignment="0" applyProtection="0"/>
    <xf numFmtId="175" fontId="45" fillId="0" borderId="0"/>
    <xf numFmtId="0" fontId="46" fillId="0" borderId="0" applyFill="0" applyBorder="0">
      <alignment horizontal="left" vertical="center"/>
    </xf>
    <xf numFmtId="0" fontId="47" fillId="13" borderId="0" applyNumberFormat="0" applyBorder="0" applyAlignment="0" applyProtection="0"/>
    <xf numFmtId="176" fontId="48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8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4" fillId="0" borderId="0"/>
    <xf numFmtId="0" fontId="9" fillId="8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11" borderId="12" applyNumberFormat="0" applyFont="0" applyAlignment="0" applyProtection="0"/>
    <xf numFmtId="0" fontId="49" fillId="37" borderId="13" applyNumberFormat="0"/>
    <xf numFmtId="0" fontId="50" fillId="12" borderId="14" applyNumberFormat="0" applyAlignment="0" applyProtection="0"/>
    <xf numFmtId="177" fontId="9" fillId="0" borderId="0" applyFill="0" applyBorder="0"/>
    <xf numFmtId="177" fontId="9" fillId="0" borderId="0" applyFill="0" applyBorder="0"/>
    <xf numFmtId="177" fontId="9" fillId="0" borderId="0" applyFill="0" applyBorder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51" fillId="0" borderId="0"/>
    <xf numFmtId="0" fontId="8" fillId="0" borderId="0" applyFill="0" applyBorder="0">
      <alignment vertical="center"/>
    </xf>
    <xf numFmtId="0" fontId="23" fillId="0" borderId="0" applyNumberFormat="0" applyFont="0" applyFill="0" applyBorder="0" applyAlignment="0" applyProtection="0">
      <alignment horizontal="left"/>
    </xf>
    <xf numFmtId="15" fontId="23" fillId="0" borderId="0" applyFont="0" applyFill="0" applyBorder="0" applyAlignment="0" applyProtection="0"/>
    <xf numFmtId="4" fontId="23" fillId="0" borderId="0" applyFont="0" applyFill="0" applyBorder="0" applyAlignment="0" applyProtection="0"/>
    <xf numFmtId="178" fontId="52" fillId="0" borderId="15"/>
    <xf numFmtId="0" fontId="53" fillId="0" borderId="16">
      <alignment horizontal="center"/>
    </xf>
    <xf numFmtId="3" fontId="23" fillId="0" borderId="0" applyFont="0" applyFill="0" applyBorder="0" applyAlignment="0" applyProtection="0"/>
    <xf numFmtId="0" fontId="23" fillId="41" borderId="0" applyNumberFormat="0" applyFont="0" applyBorder="0" applyAlignment="0" applyProtection="0"/>
    <xf numFmtId="179" fontId="9" fillId="0" borderId="0"/>
    <xf numFmtId="179" fontId="9" fillId="0" borderId="0"/>
    <xf numFmtId="179" fontId="9" fillId="0" borderId="0"/>
    <xf numFmtId="180" fontId="10" fillId="0" borderId="0" applyFill="0" applyBorder="0">
      <alignment horizontal="right" vertical="center"/>
    </xf>
    <xf numFmtId="181" fontId="10" fillId="0" borderId="0" applyFill="0" applyBorder="0">
      <alignment horizontal="right" vertical="center"/>
    </xf>
    <xf numFmtId="182" fontId="10" fillId="0" borderId="0" applyFill="0" applyBorder="0">
      <alignment horizontal="right" vertical="center"/>
    </xf>
    <xf numFmtId="0" fontId="9" fillId="11" borderId="0" applyNumberFormat="0" applyFont="0" applyBorder="0" applyAlignment="0" applyProtection="0"/>
    <xf numFmtId="0" fontId="9" fillId="11" borderId="0" applyNumberFormat="0" applyFont="0" applyBorder="0" applyAlignment="0" applyProtection="0"/>
    <xf numFmtId="0" fontId="9" fillId="12" borderId="0" applyNumberFormat="0" applyFont="0" applyBorder="0" applyAlignment="0" applyProtection="0"/>
    <xf numFmtId="0" fontId="9" fillId="12" borderId="0" applyNumberFormat="0" applyFont="0" applyBorder="0" applyAlignment="0" applyProtection="0"/>
    <xf numFmtId="0" fontId="9" fillId="14" borderId="0" applyNumberFormat="0" applyFont="0" applyBorder="0" applyAlignment="0" applyProtection="0"/>
    <xf numFmtId="0" fontId="9" fillId="14" borderId="0" applyNumberFormat="0" applyFont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14" borderId="0" applyNumberFormat="0" applyFont="0" applyBorder="0" applyAlignment="0" applyProtection="0"/>
    <xf numFmtId="0" fontId="9" fillId="14" borderId="0" applyNumberFormat="0" applyFont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9" fillId="0" borderId="0" applyNumberFormat="0" applyFont="0" applyBorder="0" applyAlignment="0" applyProtection="0"/>
    <xf numFmtId="0" fontId="9" fillId="0" borderId="0" applyNumberFormat="0" applyFont="0" applyBorder="0" applyAlignment="0" applyProtection="0"/>
    <xf numFmtId="0" fontId="54" fillId="0" borderId="0" applyNumberFormat="0" applyFill="0" applyBorder="0" applyAlignment="0" applyProtection="0"/>
    <xf numFmtId="0" fontId="55" fillId="42" borderId="0"/>
    <xf numFmtId="0" fontId="56" fillId="42" borderId="0" applyNumberFormat="0"/>
    <xf numFmtId="0" fontId="57" fillId="42" borderId="0"/>
    <xf numFmtId="0" fontId="9" fillId="0" borderId="0"/>
    <xf numFmtId="0" fontId="9" fillId="0" borderId="0"/>
    <xf numFmtId="0" fontId="9" fillId="0" borderId="0"/>
    <xf numFmtId="0" fontId="46" fillId="0" borderId="0"/>
    <xf numFmtId="0" fontId="58" fillId="0" borderId="0"/>
    <xf numFmtId="15" fontId="9" fillId="0" borderId="0"/>
    <xf numFmtId="15" fontId="9" fillId="0" borderId="0"/>
    <xf numFmtId="15" fontId="9" fillId="0" borderId="0"/>
    <xf numFmtId="10" fontId="9" fillId="0" borderId="0"/>
    <xf numFmtId="10" fontId="9" fillId="0" borderId="0"/>
    <xf numFmtId="10" fontId="9" fillId="0" borderId="0"/>
    <xf numFmtId="0" fontId="59" fillId="43" borderId="17" applyBorder="0" applyProtection="0">
      <alignment horizontal="centerContinuous" vertical="center"/>
    </xf>
    <xf numFmtId="0" fontId="60" fillId="0" borderId="0" applyBorder="0" applyProtection="0">
      <alignment vertical="center"/>
    </xf>
    <xf numFmtId="0" fontId="61" fillId="0" borderId="0">
      <alignment horizontal="left"/>
    </xf>
    <xf numFmtId="0" fontId="61" fillId="0" borderId="18" applyFill="0" applyBorder="0" applyProtection="0">
      <alignment horizontal="left" vertical="top"/>
    </xf>
    <xf numFmtId="0" fontId="62" fillId="44" borderId="19" applyNumberFormat="0">
      <alignment horizontal="center" vertical="center"/>
    </xf>
    <xf numFmtId="0" fontId="63" fillId="45" borderId="6" applyNumberFormat="0" applyAlignment="0">
      <alignment horizontal="right"/>
    </xf>
    <xf numFmtId="49" fontId="9" fillId="0" borderId="0" applyFont="0" applyFill="0" applyBorder="0" applyAlignment="0" applyProtection="0"/>
    <xf numFmtId="0" fontId="64" fillId="0" borderId="0"/>
    <xf numFmtId="49" fontId="9" fillId="0" borderId="0" applyFont="0" applyFill="0" applyBorder="0" applyAlignment="0" applyProtection="0"/>
    <xf numFmtId="0" fontId="65" fillId="0" borderId="0"/>
    <xf numFmtId="0" fontId="65" fillId="0" borderId="0"/>
    <xf numFmtId="0" fontId="64" fillId="0" borderId="0"/>
    <xf numFmtId="175" fontId="66" fillId="0" borderId="0"/>
    <xf numFmtId="0" fontId="54" fillId="0" borderId="0" applyNumberFormat="0" applyFill="0" applyBorder="0" applyAlignment="0" applyProtection="0"/>
    <xf numFmtId="0" fontId="67" fillId="0" borderId="0" applyFill="0" applyBorder="0">
      <alignment horizontal="left" vertical="center"/>
      <protection locked="0"/>
    </xf>
    <xf numFmtId="0" fontId="64" fillId="0" borderId="0"/>
    <xf numFmtId="0" fontId="68" fillId="0" borderId="0" applyFill="0" applyBorder="0">
      <alignment horizontal="left" vertical="center"/>
      <protection locked="0"/>
    </xf>
    <xf numFmtId="0" fontId="26" fillId="0" borderId="20" applyNumberFormat="0" applyFill="0" applyAlignment="0" applyProtection="0"/>
    <xf numFmtId="0" fontId="7" fillId="2" borderId="10" applyNumberFormat="0" applyAlignment="0"/>
    <xf numFmtId="0" fontId="20" fillId="0" borderId="0" applyNumberFormat="0" applyFill="0" applyBorder="0"/>
    <xf numFmtId="0" fontId="69" fillId="4" borderId="10" applyNumberFormat="0">
      <protection locked="0"/>
    </xf>
    <xf numFmtId="0" fontId="70" fillId="0" borderId="0" applyNumberFormat="0" applyFill="0" applyBorder="0" applyAlignment="0" applyProtection="0"/>
    <xf numFmtId="183" fontId="9" fillId="0" borderId="17" applyBorder="0" applyProtection="0">
      <alignment horizontal="right"/>
    </xf>
    <xf numFmtId="183" fontId="9" fillId="0" borderId="17" applyBorder="0" applyProtection="0">
      <alignment horizontal="right"/>
    </xf>
    <xf numFmtId="183" fontId="9" fillId="0" borderId="17" applyBorder="0" applyProtection="0">
      <alignment horizontal="right"/>
    </xf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48" borderId="0" applyNumberFormat="0" applyBorder="0" applyAlignment="0" applyProtection="0"/>
    <xf numFmtId="0" fontId="11" fillId="13" borderId="0" applyNumberFormat="0" applyBorder="0" applyAlignment="0" applyProtection="0"/>
    <xf numFmtId="0" fontId="11" fillId="28" borderId="0" applyNumberFormat="0" applyBorder="0" applyAlignment="0" applyProtection="0"/>
    <xf numFmtId="0" fontId="11" fillId="48" borderId="0" applyNumberFormat="0" applyBorder="0" applyAlignment="0" applyProtection="0"/>
    <xf numFmtId="0" fontId="11" fillId="11" borderId="0" applyNumberFormat="0" applyBorder="0" applyAlignment="0" applyProtection="0"/>
    <xf numFmtId="0" fontId="12" fillId="48" borderId="0" applyNumberFormat="0" applyBorder="0" applyAlignment="0" applyProtection="0"/>
    <xf numFmtId="0" fontId="12" fillId="27" borderId="0" applyNumberFormat="0" applyBorder="0" applyAlignment="0" applyProtection="0"/>
    <xf numFmtId="0" fontId="12" fillId="49" borderId="0" applyNumberFormat="0" applyBorder="0" applyAlignment="0" applyProtection="0"/>
    <xf numFmtId="0" fontId="12" fillId="28" borderId="0" applyNumberFormat="0" applyBorder="0" applyAlignment="0" applyProtection="0"/>
    <xf numFmtId="0" fontId="12" fillId="48" borderId="0" applyNumberFormat="0" applyBorder="0" applyAlignment="0" applyProtection="0"/>
    <xf numFmtId="0" fontId="12" fillId="47" borderId="0" applyNumberFormat="0" applyBorder="0" applyAlignment="0" applyProtection="0"/>
    <xf numFmtId="0" fontId="12" fillId="50" borderId="0" applyNumberFormat="0" applyBorder="0" applyAlignment="0" applyProtection="0"/>
    <xf numFmtId="0" fontId="12" fillId="27" borderId="0" applyNumberFormat="0" applyBorder="0" applyAlignment="0" applyProtection="0"/>
    <xf numFmtId="0" fontId="12" fillId="49" borderId="0" applyNumberFormat="0" applyBorder="0" applyAlignment="0" applyProtection="0"/>
    <xf numFmtId="0" fontId="12" fillId="24" borderId="0" applyNumberFormat="0" applyBorder="0" applyAlignment="0" applyProtection="0"/>
    <xf numFmtId="0" fontId="12" fillId="21" borderId="0" applyNumberFormat="0" applyBorder="0" applyAlignment="0" applyProtection="0"/>
    <xf numFmtId="0" fontId="15" fillId="51" borderId="0" applyNumberFormat="0" applyBorder="0" applyAlignment="0" applyProtection="0"/>
    <xf numFmtId="0" fontId="71" fillId="12" borderId="6" applyNumberFormat="0" applyAlignment="0" applyProtection="0"/>
    <xf numFmtId="0" fontId="30" fillId="48" borderId="0" applyNumberFormat="0" applyBorder="0" applyAlignment="0" applyProtection="0"/>
    <xf numFmtId="0" fontId="43" fillId="13" borderId="6" applyNumberFormat="0" applyAlignment="0" applyProtection="0"/>
    <xf numFmtId="0" fontId="70" fillId="0" borderId="21" applyNumberFormat="0" applyFill="0" applyAlignment="0" applyProtection="0"/>
    <xf numFmtId="0" fontId="72" fillId="13" borderId="0" applyNumberFormat="0" applyBorder="0" applyAlignment="0" applyProtection="0"/>
    <xf numFmtId="0" fontId="9" fillId="0" borderId="0"/>
    <xf numFmtId="0" fontId="2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9" fillId="11" borderId="12" applyNumberFormat="0" applyFont="0" applyAlignment="0" applyProtection="0"/>
    <xf numFmtId="0" fontId="50" fillId="12" borderId="14" applyNumberFormat="0" applyAlignment="0" applyProtection="0"/>
    <xf numFmtId="9" fontId="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26" fillId="0" borderId="22" applyNumberFormat="0" applyFill="0" applyAlignment="0" applyProtection="0"/>
  </cellStyleXfs>
  <cellXfs count="25">
    <xf numFmtId="0" fontId="0" fillId="0" borderId="0" xfId="0"/>
    <xf numFmtId="0" fontId="2" fillId="0" borderId="0" xfId="0" applyFont="1"/>
    <xf numFmtId="10" fontId="0" fillId="0" borderId="0" xfId="1" applyNumberFormat="1" applyFont="1"/>
    <xf numFmtId="0" fontId="0" fillId="0" borderId="0" xfId="0" applyFill="1"/>
    <xf numFmtId="10" fontId="0" fillId="0" borderId="0" xfId="1" applyNumberFormat="1" applyFont="1" applyFill="1"/>
    <xf numFmtId="10" fontId="0" fillId="0" borderId="0" xfId="0" applyNumberFormat="1"/>
    <xf numFmtId="0" fontId="75" fillId="52" borderId="23" xfId="4" applyFont="1" applyFill="1" applyBorder="1" applyAlignment="1">
      <alignment horizontal="left" vertical="center" wrapText="1"/>
    </xf>
    <xf numFmtId="0" fontId="75" fillId="52" borderId="24" xfId="4" applyFont="1" applyFill="1" applyBorder="1" applyAlignment="1">
      <alignment horizontal="left" vertical="center" wrapText="1"/>
    </xf>
    <xf numFmtId="0" fontId="75" fillId="52" borderId="25" xfId="4" applyFont="1" applyFill="1" applyBorder="1" applyAlignment="1">
      <alignment horizontal="left" vertical="center" wrapText="1"/>
    </xf>
    <xf numFmtId="0" fontId="0" fillId="0" borderId="26" xfId="0" applyBorder="1"/>
    <xf numFmtId="0" fontId="0" fillId="0" borderId="0" xfId="0" applyBorder="1"/>
    <xf numFmtId="10" fontId="0" fillId="0" borderId="0" xfId="1" applyNumberFormat="1" applyFont="1" applyBorder="1"/>
    <xf numFmtId="10" fontId="0" fillId="5" borderId="0" xfId="1" applyNumberFormat="1" applyFont="1" applyFill="1" applyBorder="1"/>
    <xf numFmtId="10" fontId="0" fillId="5" borderId="27" xfId="1" applyNumberFormat="1" applyFont="1" applyFill="1" applyBorder="1"/>
    <xf numFmtId="0" fontId="0" fillId="0" borderId="26" xfId="0" applyFill="1" applyBorder="1"/>
    <xf numFmtId="0" fontId="0" fillId="0" borderId="0" xfId="0" applyFill="1" applyBorder="1"/>
    <xf numFmtId="10" fontId="0" fillId="0" borderId="0" xfId="1" applyNumberFormat="1" applyFont="1" applyFill="1" applyBorder="1"/>
    <xf numFmtId="10" fontId="0" fillId="0" borderId="27" xfId="1" applyNumberFormat="1" applyFont="1" applyFill="1" applyBorder="1"/>
    <xf numFmtId="0" fontId="0" fillId="0" borderId="28" xfId="0" applyFill="1" applyBorder="1"/>
    <xf numFmtId="0" fontId="0" fillId="0" borderId="16" xfId="0" applyFill="1" applyBorder="1"/>
    <xf numFmtId="10" fontId="0" fillId="0" borderId="16" xfId="1" applyNumberFormat="1" applyFont="1" applyFill="1" applyBorder="1"/>
    <xf numFmtId="10" fontId="0" fillId="0" borderId="29" xfId="1" applyNumberFormat="1" applyFont="1" applyFill="1" applyBorder="1"/>
    <xf numFmtId="0" fontId="75" fillId="52" borderId="0" xfId="4" applyFont="1" applyFill="1" applyBorder="1" applyAlignment="1">
      <alignment horizontal="left" vertical="center" wrapText="1"/>
    </xf>
    <xf numFmtId="0" fontId="75" fillId="52" borderId="26" xfId="4" applyFont="1" applyFill="1" applyBorder="1" applyAlignment="1">
      <alignment horizontal="left" vertical="center" wrapText="1"/>
    </xf>
    <xf numFmtId="0" fontId="75" fillId="52" borderId="27" xfId="4" applyFont="1" applyFill="1" applyBorder="1" applyAlignment="1">
      <alignment horizontal="left" vertical="center" wrapText="1"/>
    </xf>
  </cellXfs>
  <cellStyles count="305">
    <cellStyle name=" 1" xfId="7" xr:uid="{00000000-0005-0000-0000-000000000000}"/>
    <cellStyle name=" 1 2" xfId="8" xr:uid="{00000000-0005-0000-0000-000001000000}"/>
    <cellStyle name=" 1_29(d) - Gas extensions -tariffs" xfId="9" xr:uid="{00000000-0005-0000-0000-000002000000}"/>
    <cellStyle name="_Capex" xfId="10" xr:uid="{00000000-0005-0000-0000-000003000000}"/>
    <cellStyle name="_Capex 2" xfId="11" xr:uid="{00000000-0005-0000-0000-000004000000}"/>
    <cellStyle name="_Capex_29(d) - Gas extensions -tariffs" xfId="12" xr:uid="{00000000-0005-0000-0000-000005000000}"/>
    <cellStyle name="_UED AMP 2009-14 Final 250309 Less PU" xfId="13" xr:uid="{00000000-0005-0000-0000-000006000000}"/>
    <cellStyle name="_UED AMP 2009-14 Final 250309 Less PU_1011 monthly" xfId="14" xr:uid="{00000000-0005-0000-0000-000007000000}"/>
    <cellStyle name="20% - Accent1 2" xfId="15" xr:uid="{00000000-0005-0000-0000-000008000000}"/>
    <cellStyle name="20% - Accent1 2 2" xfId="264" xr:uid="{00000000-0005-0000-0000-000009000000}"/>
    <cellStyle name="20% - Accent2 2" xfId="16" xr:uid="{00000000-0005-0000-0000-00000A000000}"/>
    <cellStyle name="20% - Accent2 2 2" xfId="265" xr:uid="{00000000-0005-0000-0000-00000B000000}"/>
    <cellStyle name="20% - Accent3 2" xfId="17" xr:uid="{00000000-0005-0000-0000-00000C000000}"/>
    <cellStyle name="20% - Accent3 2 2" xfId="266" xr:uid="{00000000-0005-0000-0000-00000D000000}"/>
    <cellStyle name="20% - Accent4 2" xfId="18" xr:uid="{00000000-0005-0000-0000-00000E000000}"/>
    <cellStyle name="20% - Accent4 2 2" xfId="267" xr:uid="{00000000-0005-0000-0000-00000F000000}"/>
    <cellStyle name="20% - Accent5 2" xfId="19" xr:uid="{00000000-0005-0000-0000-000010000000}"/>
    <cellStyle name="20% - Accent6 2" xfId="20" xr:uid="{00000000-0005-0000-0000-000011000000}"/>
    <cellStyle name="20% - Accent6 2 2" xfId="268" xr:uid="{00000000-0005-0000-0000-000012000000}"/>
    <cellStyle name="40% - Accent1 2" xfId="21" xr:uid="{00000000-0005-0000-0000-000013000000}"/>
    <cellStyle name="40% - Accent1 2 2" xfId="269" xr:uid="{00000000-0005-0000-0000-000014000000}"/>
    <cellStyle name="40% - Accent2 2" xfId="22" xr:uid="{00000000-0005-0000-0000-000015000000}"/>
    <cellStyle name="40% - Accent3 2" xfId="23" xr:uid="{00000000-0005-0000-0000-000016000000}"/>
    <cellStyle name="40% - Accent3 2 2" xfId="270" xr:uid="{00000000-0005-0000-0000-000017000000}"/>
    <cellStyle name="40% - Accent4 2" xfId="24" xr:uid="{00000000-0005-0000-0000-000018000000}"/>
    <cellStyle name="40% - Accent4 2 2" xfId="271" xr:uid="{00000000-0005-0000-0000-000019000000}"/>
    <cellStyle name="40% - Accent5 2" xfId="25" xr:uid="{00000000-0005-0000-0000-00001A000000}"/>
    <cellStyle name="40% - Accent5 2 2" xfId="272" xr:uid="{00000000-0005-0000-0000-00001B000000}"/>
    <cellStyle name="40% - Accent6 2" xfId="26" xr:uid="{00000000-0005-0000-0000-00001C000000}"/>
    <cellStyle name="40% - Accent6 2 2" xfId="273" xr:uid="{00000000-0005-0000-0000-00001D000000}"/>
    <cellStyle name="60% - Accent1 2" xfId="27" xr:uid="{00000000-0005-0000-0000-00001E000000}"/>
    <cellStyle name="60% - Accent1 2 2" xfId="274" xr:uid="{00000000-0005-0000-0000-00001F000000}"/>
    <cellStyle name="60% - Accent2 2" xfId="28" xr:uid="{00000000-0005-0000-0000-000020000000}"/>
    <cellStyle name="60% - Accent2 2 2" xfId="275" xr:uid="{00000000-0005-0000-0000-000021000000}"/>
    <cellStyle name="60% - Accent3 2" xfId="29" xr:uid="{00000000-0005-0000-0000-000022000000}"/>
    <cellStyle name="60% - Accent3 2 2" xfId="276" xr:uid="{00000000-0005-0000-0000-000023000000}"/>
    <cellStyle name="60% - Accent4 2" xfId="30" xr:uid="{00000000-0005-0000-0000-000024000000}"/>
    <cellStyle name="60% - Accent4 2 2" xfId="277" xr:uid="{00000000-0005-0000-0000-000025000000}"/>
    <cellStyle name="60% - Accent5 2" xfId="31" xr:uid="{00000000-0005-0000-0000-000026000000}"/>
    <cellStyle name="60% - Accent5 2 2" xfId="278" xr:uid="{00000000-0005-0000-0000-000027000000}"/>
    <cellStyle name="60% - Accent6 2" xfId="32" xr:uid="{00000000-0005-0000-0000-000028000000}"/>
    <cellStyle name="60% - Accent6 2 2" xfId="279" xr:uid="{00000000-0005-0000-0000-000029000000}"/>
    <cellStyle name="Accent1 - 20%" xfId="33" xr:uid="{00000000-0005-0000-0000-00002A000000}"/>
    <cellStyle name="Accent1 - 40%" xfId="34" xr:uid="{00000000-0005-0000-0000-00002B000000}"/>
    <cellStyle name="Accent1 - 60%" xfId="35" xr:uid="{00000000-0005-0000-0000-00002C000000}"/>
    <cellStyle name="Accent1 2" xfId="36" xr:uid="{00000000-0005-0000-0000-00002D000000}"/>
    <cellStyle name="Accent1 2 2" xfId="280" xr:uid="{00000000-0005-0000-0000-00002E000000}"/>
    <cellStyle name="Accent2 - 20%" xfId="37" xr:uid="{00000000-0005-0000-0000-00002F000000}"/>
    <cellStyle name="Accent2 - 40%" xfId="38" xr:uid="{00000000-0005-0000-0000-000030000000}"/>
    <cellStyle name="Accent2 - 60%" xfId="39" xr:uid="{00000000-0005-0000-0000-000031000000}"/>
    <cellStyle name="Accent2 2" xfId="40" xr:uid="{00000000-0005-0000-0000-000032000000}"/>
    <cellStyle name="Accent2 2 2" xfId="281" xr:uid="{00000000-0005-0000-0000-000033000000}"/>
    <cellStyle name="Accent3 - 20%" xfId="41" xr:uid="{00000000-0005-0000-0000-000034000000}"/>
    <cellStyle name="Accent3 - 40%" xfId="42" xr:uid="{00000000-0005-0000-0000-000035000000}"/>
    <cellStyle name="Accent3 - 60%" xfId="43" xr:uid="{00000000-0005-0000-0000-000036000000}"/>
    <cellStyle name="Accent3 2" xfId="44" xr:uid="{00000000-0005-0000-0000-000037000000}"/>
    <cellStyle name="Accent3 2 2" xfId="282" xr:uid="{00000000-0005-0000-0000-000038000000}"/>
    <cellStyle name="Accent4 - 20%" xfId="45" xr:uid="{00000000-0005-0000-0000-000039000000}"/>
    <cellStyle name="Accent4 - 40%" xfId="46" xr:uid="{00000000-0005-0000-0000-00003A000000}"/>
    <cellStyle name="Accent4 - 60%" xfId="47" xr:uid="{00000000-0005-0000-0000-00003B000000}"/>
    <cellStyle name="Accent4 2" xfId="48" xr:uid="{00000000-0005-0000-0000-00003C000000}"/>
    <cellStyle name="Accent4 2 2" xfId="283" xr:uid="{00000000-0005-0000-0000-00003D000000}"/>
    <cellStyle name="Accent5 - 20%" xfId="49" xr:uid="{00000000-0005-0000-0000-00003E000000}"/>
    <cellStyle name="Accent5 - 40%" xfId="50" xr:uid="{00000000-0005-0000-0000-00003F000000}"/>
    <cellStyle name="Accent5 - 60%" xfId="51" xr:uid="{00000000-0005-0000-0000-000040000000}"/>
    <cellStyle name="Accent5 2" xfId="52" xr:uid="{00000000-0005-0000-0000-000041000000}"/>
    <cellStyle name="Accent6 - 20%" xfId="53" xr:uid="{00000000-0005-0000-0000-000042000000}"/>
    <cellStyle name="Accent6 - 40%" xfId="54" xr:uid="{00000000-0005-0000-0000-000043000000}"/>
    <cellStyle name="Accent6 - 60%" xfId="55" xr:uid="{00000000-0005-0000-0000-000044000000}"/>
    <cellStyle name="Accent6 2" xfId="56" xr:uid="{00000000-0005-0000-0000-000045000000}"/>
    <cellStyle name="Accent6 2 2" xfId="284" xr:uid="{00000000-0005-0000-0000-000046000000}"/>
    <cellStyle name="Agara" xfId="57" xr:uid="{00000000-0005-0000-0000-000047000000}"/>
    <cellStyle name="Assumptions Right Number" xfId="58" xr:uid="{00000000-0005-0000-0000-000048000000}"/>
    <cellStyle name="B79812_.wvu.PrintTitlest" xfId="59" xr:uid="{00000000-0005-0000-0000-000049000000}"/>
    <cellStyle name="Bad 2" xfId="60" xr:uid="{00000000-0005-0000-0000-00004A000000}"/>
    <cellStyle name="Bad 2 2" xfId="285" xr:uid="{00000000-0005-0000-0000-00004B000000}"/>
    <cellStyle name="Black" xfId="61" xr:uid="{00000000-0005-0000-0000-00004C000000}"/>
    <cellStyle name="Blockout" xfId="62" xr:uid="{00000000-0005-0000-0000-00004D000000}"/>
    <cellStyle name="Blockout 2" xfId="63" xr:uid="{00000000-0005-0000-0000-00004E000000}"/>
    <cellStyle name="Blue" xfId="64" xr:uid="{00000000-0005-0000-0000-00004F000000}"/>
    <cellStyle name="Calcs_Divider" xfId="65" xr:uid="{00000000-0005-0000-0000-000050000000}"/>
    <cellStyle name="Calculation 2" xfId="66" xr:uid="{00000000-0005-0000-0000-000051000000}"/>
    <cellStyle name="Calculation 2 2" xfId="286" xr:uid="{00000000-0005-0000-0000-000052000000}"/>
    <cellStyle name="Check" xfId="67" xr:uid="{00000000-0005-0000-0000-000053000000}"/>
    <cellStyle name="Check Cell 2" xfId="68" xr:uid="{00000000-0005-0000-0000-000054000000}"/>
    <cellStyle name="Column_Heading_1" xfId="69" xr:uid="{00000000-0005-0000-0000-000055000000}"/>
    <cellStyle name="Comma [0]7Z_87C" xfId="70" xr:uid="{00000000-0005-0000-0000-000056000000}"/>
    <cellStyle name="Comma 0" xfId="71" xr:uid="{00000000-0005-0000-0000-000057000000}"/>
    <cellStyle name="Comma 1" xfId="72" xr:uid="{00000000-0005-0000-0000-000058000000}"/>
    <cellStyle name="Comma 1 2" xfId="73" xr:uid="{00000000-0005-0000-0000-000059000000}"/>
    <cellStyle name="Comma 2" xfId="74" xr:uid="{00000000-0005-0000-0000-00005A000000}"/>
    <cellStyle name="Comma 2 2" xfId="75" xr:uid="{00000000-0005-0000-0000-00005B000000}"/>
    <cellStyle name="Comma 2 3" xfId="76" xr:uid="{00000000-0005-0000-0000-00005C000000}"/>
    <cellStyle name="Comma 2 3 2" xfId="77" xr:uid="{00000000-0005-0000-0000-00005D000000}"/>
    <cellStyle name="Comma 2 4" xfId="78" xr:uid="{00000000-0005-0000-0000-00005E000000}"/>
    <cellStyle name="Comma 2 5" xfId="79" xr:uid="{00000000-0005-0000-0000-00005F000000}"/>
    <cellStyle name="Comma 3" xfId="80" xr:uid="{00000000-0005-0000-0000-000060000000}"/>
    <cellStyle name="Comma 3 2" xfId="81" xr:uid="{00000000-0005-0000-0000-000061000000}"/>
    <cellStyle name="Comma 3 3" xfId="82" xr:uid="{00000000-0005-0000-0000-000062000000}"/>
    <cellStyle name="Comma 4" xfId="83" xr:uid="{00000000-0005-0000-0000-000063000000}"/>
    <cellStyle name="Comma 5" xfId="84" xr:uid="{00000000-0005-0000-0000-000064000000}"/>
    <cellStyle name="Comma 6" xfId="85" xr:uid="{00000000-0005-0000-0000-000065000000}"/>
    <cellStyle name="Comma 7" xfId="86" xr:uid="{00000000-0005-0000-0000-000066000000}"/>
    <cellStyle name="Comma 8" xfId="87" xr:uid="{00000000-0005-0000-0000-000067000000}"/>
    <cellStyle name="Comma0" xfId="88" xr:uid="{00000000-0005-0000-0000-000068000000}"/>
    <cellStyle name="Currency 11" xfId="89" xr:uid="{00000000-0005-0000-0000-000069000000}"/>
    <cellStyle name="Currency 11 2" xfId="90" xr:uid="{00000000-0005-0000-0000-00006A000000}"/>
    <cellStyle name="Currency 2" xfId="91" xr:uid="{00000000-0005-0000-0000-00006B000000}"/>
    <cellStyle name="Currency 2 2" xfId="92" xr:uid="{00000000-0005-0000-0000-00006C000000}"/>
    <cellStyle name="Currency 3" xfId="93" xr:uid="{00000000-0005-0000-0000-00006D000000}"/>
    <cellStyle name="Currency 3 2" xfId="94" xr:uid="{00000000-0005-0000-0000-00006E000000}"/>
    <cellStyle name="Currency 4" xfId="95" xr:uid="{00000000-0005-0000-0000-00006F000000}"/>
    <cellStyle name="Currency 4 2" xfId="96" xr:uid="{00000000-0005-0000-0000-000070000000}"/>
    <cellStyle name="Currency 5" xfId="97" xr:uid="{00000000-0005-0000-0000-000071000000}"/>
    <cellStyle name="D4_B8B1_005004B79812_.wvu.PrintTitlest" xfId="98" xr:uid="{00000000-0005-0000-0000-000072000000}"/>
    <cellStyle name="Date" xfId="99" xr:uid="{00000000-0005-0000-0000-000073000000}"/>
    <cellStyle name="Date 2" xfId="100" xr:uid="{00000000-0005-0000-0000-000074000000}"/>
    <cellStyle name="Emphasis 1" xfId="101" xr:uid="{00000000-0005-0000-0000-000075000000}"/>
    <cellStyle name="Emphasis 2" xfId="102" xr:uid="{00000000-0005-0000-0000-000076000000}"/>
    <cellStyle name="Emphasis 3" xfId="103" xr:uid="{00000000-0005-0000-0000-000077000000}"/>
    <cellStyle name="Empty_Cell" xfId="104" xr:uid="{00000000-0005-0000-0000-000078000000}"/>
    <cellStyle name="Euro" xfId="105" xr:uid="{00000000-0005-0000-0000-000079000000}"/>
    <cellStyle name="Explanatory Text 2" xfId="106" xr:uid="{00000000-0005-0000-0000-00007A000000}"/>
    <cellStyle name="Fixed" xfId="107" xr:uid="{00000000-0005-0000-0000-00007B000000}"/>
    <cellStyle name="Fixed 2" xfId="108" xr:uid="{00000000-0005-0000-0000-00007C000000}"/>
    <cellStyle name="Gilsans" xfId="109" xr:uid="{00000000-0005-0000-0000-00007D000000}"/>
    <cellStyle name="Gilsansl" xfId="110" xr:uid="{00000000-0005-0000-0000-00007E000000}"/>
    <cellStyle name="Good 2" xfId="111" xr:uid="{00000000-0005-0000-0000-00007F000000}"/>
    <cellStyle name="Good 2 2" xfId="287" xr:uid="{00000000-0005-0000-0000-000080000000}"/>
    <cellStyle name="Header1" xfId="112" xr:uid="{00000000-0005-0000-0000-000081000000}"/>
    <cellStyle name="Header2" xfId="113" xr:uid="{00000000-0005-0000-0000-000082000000}"/>
    <cellStyle name="Header3" xfId="114" xr:uid="{00000000-0005-0000-0000-000083000000}"/>
    <cellStyle name="Header4" xfId="115" xr:uid="{00000000-0005-0000-0000-000084000000}"/>
    <cellStyle name="Header5" xfId="116" xr:uid="{00000000-0005-0000-0000-000085000000}"/>
    <cellStyle name="Heading 1 2" xfId="117" xr:uid="{00000000-0005-0000-0000-000086000000}"/>
    <cellStyle name="Heading 1 2 2" xfId="118" xr:uid="{00000000-0005-0000-0000-000087000000}"/>
    <cellStyle name="Heading 1 3" xfId="119" xr:uid="{00000000-0005-0000-0000-000088000000}"/>
    <cellStyle name="Heading 2 2" xfId="120" xr:uid="{00000000-0005-0000-0000-000089000000}"/>
    <cellStyle name="Heading 2 2 2" xfId="121" xr:uid="{00000000-0005-0000-0000-00008A000000}"/>
    <cellStyle name="Heading 2 3" xfId="122" xr:uid="{00000000-0005-0000-0000-00008B000000}"/>
    <cellStyle name="Heading 3 2" xfId="123" xr:uid="{00000000-0005-0000-0000-00008C000000}"/>
    <cellStyle name="Heading 3 2 2" xfId="124" xr:uid="{00000000-0005-0000-0000-00008D000000}"/>
    <cellStyle name="Heading 3 3" xfId="125" xr:uid="{00000000-0005-0000-0000-00008E000000}"/>
    <cellStyle name="Heading 4 2" xfId="126" xr:uid="{00000000-0005-0000-0000-00008F000000}"/>
    <cellStyle name="Heading 4 2 2" xfId="127" xr:uid="{00000000-0005-0000-0000-000090000000}"/>
    <cellStyle name="Heading 4 3" xfId="128" xr:uid="{00000000-0005-0000-0000-000091000000}"/>
    <cellStyle name="Heading(4)" xfId="129" xr:uid="{00000000-0005-0000-0000-000092000000}"/>
    <cellStyle name="Hyperlink 2" xfId="5" xr:uid="{00000000-0005-0000-0000-000093000000}"/>
    <cellStyle name="Hyperlink Arrow" xfId="130" xr:uid="{00000000-0005-0000-0000-000094000000}"/>
    <cellStyle name="Hyperlink Text" xfId="131" xr:uid="{00000000-0005-0000-0000-000095000000}"/>
    <cellStyle name="Input 2" xfId="132" xr:uid="{00000000-0005-0000-0000-000096000000}"/>
    <cellStyle name="Input 2 2" xfId="288" xr:uid="{00000000-0005-0000-0000-000097000000}"/>
    <cellStyle name="Input|Date" xfId="133" xr:uid="{00000000-0005-0000-0000-000098000000}"/>
    <cellStyle name="Input1" xfId="134" xr:uid="{00000000-0005-0000-0000-000099000000}"/>
    <cellStyle name="Input1 2" xfId="135" xr:uid="{00000000-0005-0000-0000-00009A000000}"/>
    <cellStyle name="Input2" xfId="136" xr:uid="{00000000-0005-0000-0000-00009B000000}"/>
    <cellStyle name="Input2 2" xfId="137" xr:uid="{00000000-0005-0000-0000-00009C000000}"/>
    <cellStyle name="Input3" xfId="138" xr:uid="{00000000-0005-0000-0000-00009D000000}"/>
    <cellStyle name="Input3 2" xfId="139" xr:uid="{00000000-0005-0000-0000-00009E000000}"/>
    <cellStyle name="Inputs_Divider" xfId="140" xr:uid="{00000000-0005-0000-0000-00009F000000}"/>
    <cellStyle name="InSheet" xfId="141" xr:uid="{00000000-0005-0000-0000-0000A0000000}"/>
    <cellStyle name="Lines" xfId="142" xr:uid="{00000000-0005-0000-0000-0000A1000000}"/>
    <cellStyle name="Linked Cell 2" xfId="143" xr:uid="{00000000-0005-0000-0000-0000A2000000}"/>
    <cellStyle name="Linked Cell 2 2" xfId="289" xr:uid="{00000000-0005-0000-0000-0000A3000000}"/>
    <cellStyle name="Mine" xfId="144" xr:uid="{00000000-0005-0000-0000-0000A4000000}"/>
    <cellStyle name="Model Name" xfId="145" xr:uid="{00000000-0005-0000-0000-0000A5000000}"/>
    <cellStyle name="Neutral 2" xfId="146" xr:uid="{00000000-0005-0000-0000-0000A6000000}"/>
    <cellStyle name="Neutral 2 2" xfId="290" xr:uid="{00000000-0005-0000-0000-0000A7000000}"/>
    <cellStyle name="Normal" xfId="0" builtinId="0"/>
    <cellStyle name="Normal - Style1" xfId="147" xr:uid="{00000000-0005-0000-0000-0000A9000000}"/>
    <cellStyle name="Normal 10" xfId="148" xr:uid="{00000000-0005-0000-0000-0000AA000000}"/>
    <cellStyle name="Normal 13" xfId="149" xr:uid="{00000000-0005-0000-0000-0000AB000000}"/>
    <cellStyle name="Normal 13 2" xfId="150" xr:uid="{00000000-0005-0000-0000-0000AC000000}"/>
    <cellStyle name="Normal 13_29(d) - Gas extensions -tariffs" xfId="151" xr:uid="{00000000-0005-0000-0000-0000AD000000}"/>
    <cellStyle name="Normal 15" xfId="152" xr:uid="{00000000-0005-0000-0000-0000AE000000}"/>
    <cellStyle name="Normal 16" xfId="153" xr:uid="{00000000-0005-0000-0000-0000AF000000}"/>
    <cellStyle name="Normal 2" xfId="4" xr:uid="{00000000-0005-0000-0000-0000B0000000}"/>
    <cellStyle name="Normal 2 2" xfId="154" xr:uid="{00000000-0005-0000-0000-0000B1000000}"/>
    <cellStyle name="Normal 2 2 2" xfId="155" xr:uid="{00000000-0005-0000-0000-0000B2000000}"/>
    <cellStyle name="Normal 2 3" xfId="156" xr:uid="{00000000-0005-0000-0000-0000B3000000}"/>
    <cellStyle name="Normal 2 3 2" xfId="157" xr:uid="{00000000-0005-0000-0000-0000B4000000}"/>
    <cellStyle name="Normal 2 3_29(d) - Gas extensions -tariffs" xfId="158" xr:uid="{00000000-0005-0000-0000-0000B5000000}"/>
    <cellStyle name="Normal 2 4" xfId="159" xr:uid="{00000000-0005-0000-0000-0000B6000000}"/>
    <cellStyle name="Normal 2 5" xfId="160" xr:uid="{00000000-0005-0000-0000-0000B7000000}"/>
    <cellStyle name="Normal 2_29(d) - Gas extensions -tariffs" xfId="161" xr:uid="{00000000-0005-0000-0000-0000B8000000}"/>
    <cellStyle name="Normal 3" xfId="162" xr:uid="{00000000-0005-0000-0000-0000B9000000}"/>
    <cellStyle name="Normal 3 2" xfId="163" xr:uid="{00000000-0005-0000-0000-0000BA000000}"/>
    <cellStyle name="Normal 3 2 2" xfId="291" xr:uid="{00000000-0005-0000-0000-0000BB000000}"/>
    <cellStyle name="Normal 3 3" xfId="292" xr:uid="{00000000-0005-0000-0000-0000BC000000}"/>
    <cellStyle name="Normal 3_29(d) - Gas extensions -tariffs" xfId="164" xr:uid="{00000000-0005-0000-0000-0000BD000000}"/>
    <cellStyle name="Normal 34" xfId="293" xr:uid="{00000000-0005-0000-0000-0000BE000000}"/>
    <cellStyle name="Normal 38" xfId="165" xr:uid="{00000000-0005-0000-0000-0000BF000000}"/>
    <cellStyle name="Normal 38 2" xfId="166" xr:uid="{00000000-0005-0000-0000-0000C0000000}"/>
    <cellStyle name="Normal 38_29(d) - Gas extensions -tariffs" xfId="167" xr:uid="{00000000-0005-0000-0000-0000C1000000}"/>
    <cellStyle name="Normal 4" xfId="168" xr:uid="{00000000-0005-0000-0000-0000C2000000}"/>
    <cellStyle name="Normal 4 2" xfId="169" xr:uid="{00000000-0005-0000-0000-0000C3000000}"/>
    <cellStyle name="Normal 4 2 2" xfId="294" xr:uid="{00000000-0005-0000-0000-0000C4000000}"/>
    <cellStyle name="Normal 4 2 2 2" xfId="295" xr:uid="{00000000-0005-0000-0000-0000C5000000}"/>
    <cellStyle name="Normal 4 2 3" xfId="296" xr:uid="{00000000-0005-0000-0000-0000C6000000}"/>
    <cellStyle name="Normal 4 2 3 2" xfId="297" xr:uid="{00000000-0005-0000-0000-0000C7000000}"/>
    <cellStyle name="Normal 4 2 4" xfId="298" xr:uid="{00000000-0005-0000-0000-0000C8000000}"/>
    <cellStyle name="Normal 4 3" xfId="170" xr:uid="{00000000-0005-0000-0000-0000C9000000}"/>
    <cellStyle name="Normal 4_29(d) - Gas extensions -tariffs" xfId="171" xr:uid="{00000000-0005-0000-0000-0000CA000000}"/>
    <cellStyle name="Normal 40" xfId="172" xr:uid="{00000000-0005-0000-0000-0000CB000000}"/>
    <cellStyle name="Normal 40 2" xfId="173" xr:uid="{00000000-0005-0000-0000-0000CC000000}"/>
    <cellStyle name="Normal 40_29(d) - Gas extensions -tariffs" xfId="174" xr:uid="{00000000-0005-0000-0000-0000CD000000}"/>
    <cellStyle name="Normal 5" xfId="175" xr:uid="{00000000-0005-0000-0000-0000CE000000}"/>
    <cellStyle name="Normal 5 2" xfId="176" xr:uid="{00000000-0005-0000-0000-0000CF000000}"/>
    <cellStyle name="Normal 6" xfId="177" xr:uid="{00000000-0005-0000-0000-0000D0000000}"/>
    <cellStyle name="Normal 6 2" xfId="178" xr:uid="{00000000-0005-0000-0000-0000D1000000}"/>
    <cellStyle name="Normal 6 3" xfId="299" xr:uid="{00000000-0005-0000-0000-0000D2000000}"/>
    <cellStyle name="Normal 7" xfId="179" xr:uid="{00000000-0005-0000-0000-0000D3000000}"/>
    <cellStyle name="Normal 7 2" xfId="180" xr:uid="{00000000-0005-0000-0000-0000D4000000}"/>
    <cellStyle name="Normal 8" xfId="181" xr:uid="{00000000-0005-0000-0000-0000D5000000}"/>
    <cellStyle name="Normal 88" xfId="2" xr:uid="{00000000-0005-0000-0000-0000D6000000}"/>
    <cellStyle name="Normal 9" xfId="182" xr:uid="{00000000-0005-0000-0000-0000D7000000}"/>
    <cellStyle name="Note 2" xfId="183" xr:uid="{00000000-0005-0000-0000-0000D8000000}"/>
    <cellStyle name="Note 2 2" xfId="300" xr:uid="{00000000-0005-0000-0000-0000D9000000}"/>
    <cellStyle name="OffSheet" xfId="184" xr:uid="{00000000-0005-0000-0000-0000DA000000}"/>
    <cellStyle name="Output 2" xfId="185" xr:uid="{00000000-0005-0000-0000-0000DB000000}"/>
    <cellStyle name="Output 2 2" xfId="301" xr:uid="{00000000-0005-0000-0000-0000DC000000}"/>
    <cellStyle name="Percent" xfId="1" builtinId="5"/>
    <cellStyle name="Percent [2]" xfId="186" xr:uid="{00000000-0005-0000-0000-0000DE000000}"/>
    <cellStyle name="Percent [2] 2" xfId="187" xr:uid="{00000000-0005-0000-0000-0000DF000000}"/>
    <cellStyle name="Percent [2]_29(d) - Gas extensions -tariffs" xfId="188" xr:uid="{00000000-0005-0000-0000-0000E0000000}"/>
    <cellStyle name="Percent 2" xfId="6" xr:uid="{00000000-0005-0000-0000-0000E1000000}"/>
    <cellStyle name="Percent 2 2" xfId="189" xr:uid="{00000000-0005-0000-0000-0000E2000000}"/>
    <cellStyle name="Percent 3" xfId="190" xr:uid="{00000000-0005-0000-0000-0000E3000000}"/>
    <cellStyle name="Percent 3 2" xfId="191" xr:uid="{00000000-0005-0000-0000-0000E4000000}"/>
    <cellStyle name="Percent 4" xfId="192" xr:uid="{00000000-0005-0000-0000-0000E5000000}"/>
    <cellStyle name="Percent 5" xfId="193" xr:uid="{00000000-0005-0000-0000-0000E6000000}"/>
    <cellStyle name="Percent 7" xfId="194" xr:uid="{00000000-0005-0000-0000-0000E7000000}"/>
    <cellStyle name="Percent 8" xfId="302" xr:uid="{00000000-0005-0000-0000-0000E8000000}"/>
    <cellStyle name="Percentage" xfId="195" xr:uid="{00000000-0005-0000-0000-0000E9000000}"/>
    <cellStyle name="Period Title" xfId="196" xr:uid="{00000000-0005-0000-0000-0000EA000000}"/>
    <cellStyle name="PSChar" xfId="197" xr:uid="{00000000-0005-0000-0000-0000EB000000}"/>
    <cellStyle name="PSDate" xfId="198" xr:uid="{00000000-0005-0000-0000-0000EC000000}"/>
    <cellStyle name="PSDec" xfId="199" xr:uid="{00000000-0005-0000-0000-0000ED000000}"/>
    <cellStyle name="PSDetail" xfId="200" xr:uid="{00000000-0005-0000-0000-0000EE000000}"/>
    <cellStyle name="PSHeading" xfId="201" xr:uid="{00000000-0005-0000-0000-0000EF000000}"/>
    <cellStyle name="PSInt" xfId="202" xr:uid="{00000000-0005-0000-0000-0000F0000000}"/>
    <cellStyle name="PSSpacer" xfId="203" xr:uid="{00000000-0005-0000-0000-0000F1000000}"/>
    <cellStyle name="Ratio" xfId="204" xr:uid="{00000000-0005-0000-0000-0000F2000000}"/>
    <cellStyle name="Ratio 2" xfId="205" xr:uid="{00000000-0005-0000-0000-0000F3000000}"/>
    <cellStyle name="Ratio_29(d) - Gas extensions -tariffs" xfId="206" xr:uid="{00000000-0005-0000-0000-0000F4000000}"/>
    <cellStyle name="Right Date" xfId="207" xr:uid="{00000000-0005-0000-0000-0000F5000000}"/>
    <cellStyle name="Right Number" xfId="208" xr:uid="{00000000-0005-0000-0000-0000F6000000}"/>
    <cellStyle name="Right Year" xfId="209" xr:uid="{00000000-0005-0000-0000-0000F7000000}"/>
    <cellStyle name="SAPError" xfId="210" xr:uid="{00000000-0005-0000-0000-0000F8000000}"/>
    <cellStyle name="SAPError 2" xfId="211" xr:uid="{00000000-0005-0000-0000-0000F9000000}"/>
    <cellStyle name="SAPKey" xfId="212" xr:uid="{00000000-0005-0000-0000-0000FA000000}"/>
    <cellStyle name="SAPKey 2" xfId="213" xr:uid="{00000000-0005-0000-0000-0000FB000000}"/>
    <cellStyle name="SAPLocked" xfId="214" xr:uid="{00000000-0005-0000-0000-0000FC000000}"/>
    <cellStyle name="SAPLocked 2" xfId="215" xr:uid="{00000000-0005-0000-0000-0000FD000000}"/>
    <cellStyle name="SAPOutput" xfId="216" xr:uid="{00000000-0005-0000-0000-0000FE000000}"/>
    <cellStyle name="SAPOutput 2" xfId="217" xr:uid="{00000000-0005-0000-0000-0000FF000000}"/>
    <cellStyle name="SAPSpace" xfId="218" xr:uid="{00000000-0005-0000-0000-000000010000}"/>
    <cellStyle name="SAPSpace 2" xfId="219" xr:uid="{00000000-0005-0000-0000-000001010000}"/>
    <cellStyle name="SAPText" xfId="220" xr:uid="{00000000-0005-0000-0000-000002010000}"/>
    <cellStyle name="SAPText 2" xfId="221" xr:uid="{00000000-0005-0000-0000-000003010000}"/>
    <cellStyle name="SAPUnLocked" xfId="222" xr:uid="{00000000-0005-0000-0000-000004010000}"/>
    <cellStyle name="SAPUnLocked 2" xfId="223" xr:uid="{00000000-0005-0000-0000-000005010000}"/>
    <cellStyle name="Sheet Title" xfId="224" xr:uid="{00000000-0005-0000-0000-000006010000}"/>
    <cellStyle name="SheetHeader1" xfId="225" xr:uid="{00000000-0005-0000-0000-000007010000}"/>
    <cellStyle name="SheetHeader2" xfId="226" xr:uid="{00000000-0005-0000-0000-000008010000}"/>
    <cellStyle name="SheetHeader3" xfId="227" xr:uid="{00000000-0005-0000-0000-000009010000}"/>
    <cellStyle name="Style 1" xfId="228" xr:uid="{00000000-0005-0000-0000-00000A010000}"/>
    <cellStyle name="Style 1 2" xfId="229" xr:uid="{00000000-0005-0000-0000-00000B010000}"/>
    <cellStyle name="Style 1_29(d) - Gas extensions -tariffs" xfId="230" xr:uid="{00000000-0005-0000-0000-00000C010000}"/>
    <cellStyle name="Style2" xfId="231" xr:uid="{00000000-0005-0000-0000-00000D010000}"/>
    <cellStyle name="Style3" xfId="232" xr:uid="{00000000-0005-0000-0000-00000E010000}"/>
    <cellStyle name="Style4" xfId="233" xr:uid="{00000000-0005-0000-0000-00000F010000}"/>
    <cellStyle name="Style4 2" xfId="234" xr:uid="{00000000-0005-0000-0000-000010010000}"/>
    <cellStyle name="Style4_29(d) - Gas extensions -tariffs" xfId="235" xr:uid="{00000000-0005-0000-0000-000011010000}"/>
    <cellStyle name="Style5" xfId="236" xr:uid="{00000000-0005-0000-0000-000012010000}"/>
    <cellStyle name="Style5 2" xfId="237" xr:uid="{00000000-0005-0000-0000-000013010000}"/>
    <cellStyle name="Style5_29(d) - Gas extensions -tariffs" xfId="238" xr:uid="{00000000-0005-0000-0000-000014010000}"/>
    <cellStyle name="Table Head Green" xfId="239" xr:uid="{00000000-0005-0000-0000-000015010000}"/>
    <cellStyle name="Table Head_pldt" xfId="240" xr:uid="{00000000-0005-0000-0000-000016010000}"/>
    <cellStyle name="Table Source" xfId="241" xr:uid="{00000000-0005-0000-0000-000017010000}"/>
    <cellStyle name="Table Units" xfId="242" xr:uid="{00000000-0005-0000-0000-000018010000}"/>
    <cellStyle name="Table_Heading" xfId="243" xr:uid="{00000000-0005-0000-0000-000019010000}"/>
    <cellStyle name="TableLvl3" xfId="3" xr:uid="{00000000-0005-0000-0000-00001A010000}"/>
    <cellStyle name="Technical_Input" xfId="244" xr:uid="{00000000-0005-0000-0000-00001B010000}"/>
    <cellStyle name="Text" xfId="245" xr:uid="{00000000-0005-0000-0000-00001C010000}"/>
    <cellStyle name="Text 2" xfId="246" xr:uid="{00000000-0005-0000-0000-00001D010000}"/>
    <cellStyle name="Text 3" xfId="247" xr:uid="{00000000-0005-0000-0000-00001E010000}"/>
    <cellStyle name="Text Head 1" xfId="248" xr:uid="{00000000-0005-0000-0000-00001F010000}"/>
    <cellStyle name="Text Head 2" xfId="249" xr:uid="{00000000-0005-0000-0000-000020010000}"/>
    <cellStyle name="Text Indent 2" xfId="250" xr:uid="{00000000-0005-0000-0000-000021010000}"/>
    <cellStyle name="Theirs" xfId="251" xr:uid="{00000000-0005-0000-0000-000022010000}"/>
    <cellStyle name="Title 2" xfId="252" xr:uid="{00000000-0005-0000-0000-000023010000}"/>
    <cellStyle name="Title 2 2" xfId="303" xr:uid="{00000000-0005-0000-0000-000024010000}"/>
    <cellStyle name="TOC 1" xfId="253" xr:uid="{00000000-0005-0000-0000-000025010000}"/>
    <cellStyle name="TOC 2" xfId="254" xr:uid="{00000000-0005-0000-0000-000026010000}"/>
    <cellStyle name="TOC 3" xfId="255" xr:uid="{00000000-0005-0000-0000-000027010000}"/>
    <cellStyle name="Total 2" xfId="256" xr:uid="{00000000-0005-0000-0000-000028010000}"/>
    <cellStyle name="Total 2 2" xfId="304" xr:uid="{00000000-0005-0000-0000-000029010000}"/>
    <cellStyle name="Totals" xfId="257" xr:uid="{00000000-0005-0000-0000-00002A010000}"/>
    <cellStyle name="unit" xfId="258" xr:uid="{00000000-0005-0000-0000-00002B010000}"/>
    <cellStyle name="User_Input" xfId="259" xr:uid="{00000000-0005-0000-0000-00002C010000}"/>
    <cellStyle name="Warning Text 2" xfId="260" xr:uid="{00000000-0005-0000-0000-00002D010000}"/>
    <cellStyle name="year" xfId="261" xr:uid="{00000000-0005-0000-0000-00002E010000}"/>
    <cellStyle name="year 2" xfId="262" xr:uid="{00000000-0005-0000-0000-00002F010000}"/>
    <cellStyle name="year_29(d) - Gas extensions -tariffs" xfId="263" xr:uid="{00000000-0005-0000-0000-000030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18</xdr:row>
      <xdr:rowOff>76200</xdr:rowOff>
    </xdr:from>
    <xdr:to>
      <xdr:col>20</xdr:col>
      <xdr:colOff>369720</xdr:colOff>
      <xdr:row>28</xdr:row>
      <xdr:rowOff>161676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324225"/>
          <a:ext cx="14047620" cy="19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11</xdr:col>
      <xdr:colOff>341827</xdr:colOff>
      <xdr:row>63</xdr:row>
      <xdr:rowOff>56405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962650"/>
          <a:ext cx="8590477" cy="5961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ice%20Review/2021-25%20EDPR/9.0%202021%20EDPR%20-%20Modelling/Proposal%20-%204th%20cut%20(Jul-19)/Capex/Capex%20Model_EDPR%202021-26_Proposal_Base%20Case%20(Jan-20%20Updat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larkin\Downloads\AER%20-%20SA%20Power%20Networks%202020&#8211;25%20-%20Draft%20decision%20-%20Opex%20model%20-%20October%202019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set%20RIN/Final%20RIN%20update%20Jan%202015/Victorian%20DNSP%202016-20%20-%20Reset%20RIN%20templates%20-%20January%2020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ssumptions"/>
      <sheetName val="Lookups -&gt;"/>
      <sheetName val="Lab_Mat"/>
      <sheetName val="Escalators"/>
      <sheetName val="Lookups"/>
      <sheetName val="START"/>
      <sheetName val="Inputs -&gt;"/>
      <sheetName val="Augmentation"/>
      <sheetName val="Connections"/>
      <sheetName val="Major_Rebuilds"/>
      <sheetName val="Stations"/>
      <sheetName val="Lines"/>
      <sheetName val="PC&amp;A"/>
      <sheetName val="SCADA&amp;Comms"/>
      <sheetName val="ESL_1"/>
      <sheetName val="ESL_2"/>
      <sheetName val="REFCL"/>
      <sheetName val="ICT"/>
      <sheetName val="Metering_SCS"/>
      <sheetName val="Other_NN"/>
      <sheetName val="Downer_Contract"/>
      <sheetName val="Aggregations &amp; Alloc -&gt;"/>
      <sheetName val="Base_Forecast"/>
      <sheetName val="ESC_Tax_Capex"/>
      <sheetName val="Reg_Forecast"/>
      <sheetName val="Capex_by_Driver"/>
      <sheetName val="DER"/>
      <sheetName val="Safety"/>
      <sheetName val="RIN_Direct_Forecast"/>
      <sheetName val="REFCL_view"/>
      <sheetName val="AusNet_Overheads"/>
      <sheetName val="Tax analysis"/>
      <sheetName val="Outputs -&gt;"/>
      <sheetName val="RFM_PTRM"/>
      <sheetName val="TAB"/>
      <sheetName val="ESC_Cat"/>
      <sheetName val="Charts"/>
      <sheetName val="RIN Template -&gt;"/>
      <sheetName val="2.1 Exp Summary"/>
      <sheetName val="2.1.8 Cap Overheads"/>
      <sheetName val="2.6 Non-Network"/>
      <sheetName val="2.10 Overheads"/>
      <sheetName val="2.11 Labour"/>
      <sheetName val="2.12 Input Tables"/>
      <sheetName val="2.17 Step Changes"/>
      <sheetName val="Other -&gt;"/>
      <sheetName val="Repex_Analysis"/>
    </sheetNames>
    <sheetDataSet>
      <sheetData sheetId="0"/>
      <sheetData sheetId="1"/>
      <sheetData sheetId="2"/>
      <sheetData sheetId="3">
        <row r="5">
          <cell r="D5" t="str">
            <v>Direct Labour Cost</v>
          </cell>
          <cell r="E5" t="str">
            <v>Direct Material Cost</v>
          </cell>
          <cell r="F5" t="str">
            <v>Contracts Cost</v>
          </cell>
          <cell r="G5" t="str">
            <v>Other Cost</v>
          </cell>
        </row>
        <row r="6">
          <cell r="C6" t="str">
            <v>Subtransmission Substations, Switching Stations , Zone Substations</v>
          </cell>
          <cell r="D6">
            <v>0.15489332451817117</v>
          </cell>
          <cell r="E6">
            <v>0.30881909755197362</v>
          </cell>
          <cell r="F6">
            <v>0.42070477820427504</v>
          </cell>
          <cell r="G6">
            <v>0.11558279972558014</v>
          </cell>
        </row>
        <row r="7">
          <cell r="C7" t="str">
            <v>Subtransmission Lines</v>
          </cell>
          <cell r="D7">
            <v>0.15489332451817117</v>
          </cell>
          <cell r="E7">
            <v>0.30881909755197368</v>
          </cell>
          <cell r="F7">
            <v>0.42070477820427504</v>
          </cell>
          <cell r="G7">
            <v>0.11558279972558012</v>
          </cell>
        </row>
        <row r="8">
          <cell r="C8" t="str">
            <v>HV Feeders</v>
          </cell>
          <cell r="D8">
            <v>0.1548933245181712</v>
          </cell>
          <cell r="E8">
            <v>0.30881909755197368</v>
          </cell>
          <cell r="F8">
            <v>0.4207047782042751</v>
          </cell>
          <cell r="G8">
            <v>0.11558279972558015</v>
          </cell>
        </row>
        <row r="9">
          <cell r="C9" t="str">
            <v>Distribution Substations</v>
          </cell>
          <cell r="D9">
            <v>0.15489332451817117</v>
          </cell>
          <cell r="E9">
            <v>0.30881909755197368</v>
          </cell>
          <cell r="F9">
            <v>0.42070477820427504</v>
          </cell>
          <cell r="G9">
            <v>0.11558279972558014</v>
          </cell>
        </row>
        <row r="10">
          <cell r="C10" t="str">
            <v>LV Feeders</v>
          </cell>
          <cell r="D10">
            <v>0.15489332451817114</v>
          </cell>
          <cell r="E10">
            <v>0.30881909755197362</v>
          </cell>
          <cell r="F10">
            <v>0.42070477820427499</v>
          </cell>
          <cell r="G10">
            <v>0.11558279972558014</v>
          </cell>
        </row>
        <row r="11">
          <cell r="C11" t="str">
            <v>Other Assets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Simple and Complex Customer Connections</v>
          </cell>
          <cell r="D12">
            <v>0.1083177090788157</v>
          </cell>
          <cell r="E12">
            <v>0.12215934118391332</v>
          </cell>
          <cell r="F12">
            <v>0.7027694645437822</v>
          </cell>
          <cell r="G12">
            <v>6.6753485193488837E-2</v>
          </cell>
        </row>
        <row r="13">
          <cell r="C13" t="str">
            <v>Poles</v>
          </cell>
          <cell r="D13">
            <v>9.9857183765051566E-2</v>
          </cell>
          <cell r="E13">
            <v>0.21989912164615855</v>
          </cell>
          <cell r="F13">
            <v>0.58908054274122468</v>
          </cell>
          <cell r="G13">
            <v>9.1163151847565252E-2</v>
          </cell>
        </row>
        <row r="14">
          <cell r="C14" t="str">
            <v>Pole Top Structures</v>
          </cell>
          <cell r="D14">
            <v>9.9857183765051566E-2</v>
          </cell>
          <cell r="E14">
            <v>0.21989912164615852</v>
          </cell>
          <cell r="F14">
            <v>0.58908054274122468</v>
          </cell>
          <cell r="G14">
            <v>9.1163151847565266E-2</v>
          </cell>
        </row>
        <row r="15">
          <cell r="C15" t="str">
            <v>Overhead Conductors</v>
          </cell>
          <cell r="D15">
            <v>9.985718376505158E-2</v>
          </cell>
          <cell r="E15">
            <v>0.21989912164615855</v>
          </cell>
          <cell r="F15">
            <v>0.58908054274122468</v>
          </cell>
          <cell r="G15">
            <v>9.1163151847565266E-2</v>
          </cell>
        </row>
        <row r="16">
          <cell r="C16" t="str">
            <v>Underground Cables</v>
          </cell>
          <cell r="D16">
            <v>9.985718376505158E-2</v>
          </cell>
          <cell r="E16">
            <v>0.21989912164615857</v>
          </cell>
          <cell r="F16">
            <v>0.58908054274122468</v>
          </cell>
          <cell r="G16">
            <v>9.1163151847565266E-2</v>
          </cell>
        </row>
        <row r="17">
          <cell r="C17" t="str">
            <v>Service Lines</v>
          </cell>
          <cell r="D17">
            <v>9.9857183765051566E-2</v>
          </cell>
          <cell r="E17">
            <v>0.21989912164615852</v>
          </cell>
          <cell r="F17">
            <v>0.58908054274122457</v>
          </cell>
          <cell r="G17">
            <v>9.1163151847565252E-2</v>
          </cell>
        </row>
        <row r="18">
          <cell r="C18" t="str">
            <v>Transformers</v>
          </cell>
          <cell r="D18">
            <v>9.9857183765051566E-2</v>
          </cell>
          <cell r="E18">
            <v>0.21989912164615855</v>
          </cell>
          <cell r="F18">
            <v>0.58908054274122468</v>
          </cell>
          <cell r="G18">
            <v>9.1163151847565266E-2</v>
          </cell>
        </row>
        <row r="19">
          <cell r="C19" t="str">
            <v>Switchgear</v>
          </cell>
          <cell r="D19">
            <v>9.9857183765051566E-2</v>
          </cell>
          <cell r="E19">
            <v>0.21989912164615855</v>
          </cell>
          <cell r="F19">
            <v>0.58908054274122468</v>
          </cell>
          <cell r="G19">
            <v>9.1163151847565266E-2</v>
          </cell>
        </row>
        <row r="20">
          <cell r="C20" t="str">
            <v>Transformers &amp; Switchgear</v>
          </cell>
          <cell r="D20">
            <v>9.9857183765051566E-2</v>
          </cell>
          <cell r="E20">
            <v>0.21989912164615855</v>
          </cell>
          <cell r="F20">
            <v>0.58908054274122468</v>
          </cell>
          <cell r="G20">
            <v>9.1163151847565266E-2</v>
          </cell>
        </row>
        <row r="21">
          <cell r="C21" t="str">
            <v>SCADA network control and protection systems</v>
          </cell>
          <cell r="D21">
            <v>9.9857183765051566E-2</v>
          </cell>
          <cell r="E21">
            <v>0.21989912164615855</v>
          </cell>
          <cell r="F21">
            <v>0.58908054274122468</v>
          </cell>
          <cell r="G21">
            <v>9.1163151847565266E-2</v>
          </cell>
        </row>
        <row r="22">
          <cell r="C22" t="str">
            <v>Other</v>
          </cell>
          <cell r="D22">
            <v>9.9857183765051566E-2</v>
          </cell>
          <cell r="E22">
            <v>0.21989912164615852</v>
          </cell>
          <cell r="F22">
            <v>0.58908054274122468</v>
          </cell>
          <cell r="G22">
            <v>9.1163151847565266E-2</v>
          </cell>
        </row>
        <row r="23">
          <cell r="C23" t="str">
            <v>Other - Metering Comms Battery purchases</v>
          </cell>
          <cell r="D23">
            <v>0.2</v>
          </cell>
          <cell r="E23">
            <v>0.8</v>
          </cell>
          <cell r="F23">
            <v>0</v>
          </cell>
          <cell r="G23">
            <v>0</v>
          </cell>
        </row>
        <row r="24">
          <cell r="C24" t="str">
            <v>Other - Metering Business Communications</v>
          </cell>
          <cell r="D24">
            <v>0.19</v>
          </cell>
          <cell r="E24">
            <v>0.81</v>
          </cell>
          <cell r="F24">
            <v>0</v>
          </cell>
          <cell r="G24">
            <v>0</v>
          </cell>
        </row>
        <row r="25">
          <cell r="C25" t="str">
            <v>IT and Communications</v>
          </cell>
          <cell r="D25">
            <v>0.18059595131155939</v>
          </cell>
          <cell r="E25">
            <v>0.3444349339228841</v>
          </cell>
          <cell r="F25">
            <v>0.47496911476555648</v>
          </cell>
          <cell r="G25">
            <v>0</v>
          </cell>
        </row>
        <row r="26">
          <cell r="C26" t="str">
            <v>Motor Vehicles</v>
          </cell>
          <cell r="D26">
            <v>7.5602248903352409E-5</v>
          </cell>
          <cell r="E26">
            <v>0.31234844765683267</v>
          </cell>
          <cell r="F26">
            <v>-1.5861030210103227E-5</v>
          </cell>
          <cell r="G26">
            <v>0.68759181112447409</v>
          </cell>
        </row>
        <row r="27">
          <cell r="C27" t="str">
            <v>Buildings And Property</v>
          </cell>
          <cell r="D27">
            <v>0</v>
          </cell>
          <cell r="E27">
            <v>0.1234599702833751</v>
          </cell>
          <cell r="F27">
            <v>0.71805459816941353</v>
          </cell>
          <cell r="G27">
            <v>0.15848543154721134</v>
          </cell>
        </row>
        <row r="28">
          <cell r="C28" t="str">
            <v>Other</v>
          </cell>
          <cell r="D28">
            <v>4.1516835164001557E-2</v>
          </cell>
          <cell r="E28">
            <v>0.54643647744316437</v>
          </cell>
          <cell r="F28">
            <v>0.18816542802266789</v>
          </cell>
          <cell r="G28">
            <v>0.22388125937016617</v>
          </cell>
        </row>
        <row r="32">
          <cell r="D32" t="str">
            <v>Alum</v>
          </cell>
          <cell r="E32" t="str">
            <v>Copper</v>
          </cell>
          <cell r="F32" t="str">
            <v>Steel</v>
          </cell>
          <cell r="G32" t="str">
            <v>Crude Oil</v>
          </cell>
          <cell r="H32" t="str">
            <v>Other</v>
          </cell>
        </row>
        <row r="33">
          <cell r="C33" t="str">
            <v xml:space="preserve">New Zone Substation </v>
          </cell>
          <cell r="D33">
            <v>0.05</v>
          </cell>
          <cell r="E33">
            <v>0.15</v>
          </cell>
          <cell r="F33">
            <v>0.4</v>
          </cell>
          <cell r="G33">
            <v>0.05</v>
          </cell>
          <cell r="H33">
            <v>0.35</v>
          </cell>
        </row>
        <row r="34">
          <cell r="C34" t="str">
            <v>Zone Sub Transformers</v>
          </cell>
          <cell r="D34">
            <v>0.05</v>
          </cell>
          <cell r="E34">
            <v>0.2</v>
          </cell>
          <cell r="F34">
            <v>0.35</v>
          </cell>
          <cell r="G34">
            <v>0.05</v>
          </cell>
          <cell r="H34">
            <v>0.35</v>
          </cell>
        </row>
        <row r="35">
          <cell r="C35" t="str">
            <v>Distribution Sub Transformers (Pole Top &amp; Kiosk upgrades)</v>
          </cell>
          <cell r="D35">
            <v>0.67</v>
          </cell>
          <cell r="E35">
            <v>0</v>
          </cell>
          <cell r="F35">
            <v>0.13</v>
          </cell>
          <cell r="G35">
            <v>0</v>
          </cell>
          <cell r="H35">
            <v>0.2</v>
          </cell>
        </row>
        <row r="36">
          <cell r="C36" t="str">
            <v>Distribution Regulators</v>
          </cell>
          <cell r="D36">
            <v>0.17</v>
          </cell>
          <cell r="E36">
            <v>0.17</v>
          </cell>
          <cell r="F36">
            <v>0.42</v>
          </cell>
          <cell r="G36">
            <v>0.17</v>
          </cell>
          <cell r="H36">
            <v>7.0000000000000007E-2</v>
          </cell>
        </row>
        <row r="37">
          <cell r="C37" t="str">
            <v>Arc Suppression Coil</v>
          </cell>
          <cell r="D37">
            <v>0.05</v>
          </cell>
          <cell r="E37">
            <v>0.2</v>
          </cell>
          <cell r="F37">
            <v>0.35</v>
          </cell>
          <cell r="G37">
            <v>0.05</v>
          </cell>
          <cell r="H37">
            <v>0.35</v>
          </cell>
        </row>
        <row r="38">
          <cell r="C38" t="str">
            <v>Pole Top Capacitors</v>
          </cell>
          <cell r="D38">
            <v>0.2</v>
          </cell>
          <cell r="E38">
            <v>0.1</v>
          </cell>
          <cell r="F38">
            <v>0.3</v>
          </cell>
          <cell r="G38">
            <v>0.05</v>
          </cell>
          <cell r="H38">
            <v>0.35</v>
          </cell>
        </row>
        <row r="39">
          <cell r="C39" t="str">
            <v>Thermal Upgrade - 22kv LV Feeders</v>
          </cell>
          <cell r="D39">
            <v>0.67</v>
          </cell>
          <cell r="E39">
            <v>0</v>
          </cell>
          <cell r="F39">
            <v>0.13</v>
          </cell>
          <cell r="G39">
            <v>0</v>
          </cell>
          <cell r="H39">
            <v>0.2</v>
          </cell>
        </row>
        <row r="40">
          <cell r="C40" t="str">
            <v>Thermal Upgrade Voltage - 22kv LV Feeders</v>
          </cell>
          <cell r="D40">
            <v>0.67</v>
          </cell>
          <cell r="E40">
            <v>0</v>
          </cell>
          <cell r="F40">
            <v>0.13</v>
          </cell>
          <cell r="G40">
            <v>0</v>
          </cell>
          <cell r="H40">
            <v>0.2</v>
          </cell>
        </row>
        <row r="41">
          <cell r="C41" t="str">
            <v>66kv Feeders - HV</v>
          </cell>
          <cell r="D41">
            <v>0.67</v>
          </cell>
          <cell r="E41">
            <v>0</v>
          </cell>
          <cell r="F41">
            <v>0.13</v>
          </cell>
          <cell r="G41">
            <v>0</v>
          </cell>
          <cell r="H41">
            <v>0.2</v>
          </cell>
        </row>
        <row r="42">
          <cell r="C42" t="str">
            <v>New 66kV lines (kms)</v>
          </cell>
          <cell r="D42">
            <v>0.67</v>
          </cell>
          <cell r="E42">
            <v>0</v>
          </cell>
          <cell r="F42">
            <v>0.13</v>
          </cell>
          <cell r="G42">
            <v>0</v>
          </cell>
          <cell r="H42">
            <v>0.2</v>
          </cell>
        </row>
        <row r="43">
          <cell r="C43" t="str">
            <v>Reconductored 66kV lines (kms)</v>
          </cell>
          <cell r="D43">
            <v>0.67</v>
          </cell>
          <cell r="E43">
            <v>0</v>
          </cell>
          <cell r="F43">
            <v>0.13</v>
          </cell>
          <cell r="G43">
            <v>0</v>
          </cell>
          <cell r="H43">
            <v>0.2</v>
          </cell>
        </row>
        <row r="44">
          <cell r="C44" t="str">
            <v>Bird &amp; Animal proofing</v>
          </cell>
          <cell r="D44">
            <v>0.05</v>
          </cell>
          <cell r="E44">
            <v>0.15</v>
          </cell>
          <cell r="F44">
            <v>0.4</v>
          </cell>
          <cell r="G44">
            <v>0</v>
          </cell>
          <cell r="H44">
            <v>0.4</v>
          </cell>
        </row>
        <row r="45">
          <cell r="C45" t="str">
            <v>Other 56M Undergrounding</v>
          </cell>
          <cell r="D45">
            <v>0.75</v>
          </cell>
          <cell r="E45">
            <v>0</v>
          </cell>
          <cell r="F45">
            <v>0</v>
          </cell>
          <cell r="G45">
            <v>0.05</v>
          </cell>
          <cell r="H45">
            <v>0.2</v>
          </cell>
        </row>
        <row r="46">
          <cell r="C46" t="str">
            <v>Dampers &amp; Armour Rods</v>
          </cell>
          <cell r="D46">
            <v>0</v>
          </cell>
          <cell r="E46">
            <v>0</v>
          </cell>
          <cell r="F46">
            <v>1</v>
          </cell>
          <cell r="G46">
            <v>0</v>
          </cell>
          <cell r="H46">
            <v>0</v>
          </cell>
        </row>
        <row r="47">
          <cell r="C47" t="str">
            <v>Fall Arrests</v>
          </cell>
          <cell r="D47">
            <v>0</v>
          </cell>
          <cell r="E47">
            <v>0</v>
          </cell>
          <cell r="F47">
            <v>1</v>
          </cell>
          <cell r="G47">
            <v>0</v>
          </cell>
          <cell r="H47">
            <v>0</v>
          </cell>
        </row>
        <row r="48">
          <cell r="C48" t="str">
            <v>Other</v>
          </cell>
          <cell r="D48">
            <v>0.1</v>
          </cell>
          <cell r="E48">
            <v>0.1</v>
          </cell>
          <cell r="F48">
            <v>0.1</v>
          </cell>
          <cell r="G48">
            <v>0</v>
          </cell>
          <cell r="H48">
            <v>0.7</v>
          </cell>
        </row>
        <row r="49">
          <cell r="C49" t="str">
            <v>&lt;Spare&gt;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61">
          <cell r="C61" t="str">
            <v>Poles replaced</v>
          </cell>
          <cell r="D61">
            <v>0</v>
          </cell>
          <cell r="E61">
            <v>0</v>
          </cell>
          <cell r="F61">
            <v>0.1</v>
          </cell>
          <cell r="G61">
            <v>0</v>
          </cell>
          <cell r="H61">
            <v>0.9</v>
          </cell>
        </row>
        <row r="62">
          <cell r="C62" t="str">
            <v>Staked Poles</v>
          </cell>
          <cell r="D62">
            <v>0</v>
          </cell>
          <cell r="E62">
            <v>0</v>
          </cell>
          <cell r="F62">
            <v>1</v>
          </cell>
          <cell r="G62">
            <v>0</v>
          </cell>
          <cell r="H62">
            <v>0</v>
          </cell>
        </row>
        <row r="63">
          <cell r="C63" t="str">
            <v>Conductors - Steel</v>
          </cell>
          <cell r="D63">
            <v>0</v>
          </cell>
          <cell r="E63">
            <v>0</v>
          </cell>
          <cell r="F63">
            <v>1</v>
          </cell>
          <cell r="G63">
            <v>0</v>
          </cell>
          <cell r="H63">
            <v>0</v>
          </cell>
        </row>
        <row r="64">
          <cell r="C64" t="str">
            <v>Conductors - Copper</v>
          </cell>
          <cell r="D64">
            <v>0.67</v>
          </cell>
          <cell r="E64">
            <v>0</v>
          </cell>
          <cell r="F64">
            <v>0.13</v>
          </cell>
          <cell r="G64">
            <v>0</v>
          </cell>
          <cell r="H64">
            <v>0.2</v>
          </cell>
        </row>
        <row r="65">
          <cell r="C65" t="str">
            <v>Conductors - ACSR</v>
          </cell>
          <cell r="D65">
            <v>0.67</v>
          </cell>
          <cell r="E65">
            <v>0</v>
          </cell>
          <cell r="F65">
            <v>0.33</v>
          </cell>
          <cell r="G65">
            <v>0</v>
          </cell>
          <cell r="H65">
            <v>0</v>
          </cell>
        </row>
        <row r="66">
          <cell r="C66" t="str">
            <v>Conductors - Alum</v>
          </cell>
          <cell r="D66">
            <v>1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</row>
        <row r="67">
          <cell r="C67" t="str">
            <v>Conductors - SWER</v>
          </cell>
          <cell r="D67">
            <v>0.67</v>
          </cell>
          <cell r="E67">
            <v>0</v>
          </cell>
          <cell r="F67">
            <v>0.33</v>
          </cell>
          <cell r="G67">
            <v>0</v>
          </cell>
          <cell r="H67">
            <v>0</v>
          </cell>
        </row>
        <row r="68">
          <cell r="C68" t="str">
            <v>Crossarms</v>
          </cell>
          <cell r="D68">
            <v>0</v>
          </cell>
          <cell r="E68">
            <v>0</v>
          </cell>
          <cell r="F68">
            <v>0.7</v>
          </cell>
          <cell r="G68">
            <v>0</v>
          </cell>
          <cell r="H68">
            <v>0.3</v>
          </cell>
        </row>
        <row r="69">
          <cell r="C69" t="str">
            <v>Insulators</v>
          </cell>
          <cell r="D69">
            <v>0</v>
          </cell>
          <cell r="E69">
            <v>0</v>
          </cell>
          <cell r="F69">
            <v>1</v>
          </cell>
          <cell r="G69">
            <v>0</v>
          </cell>
          <cell r="H69">
            <v>0</v>
          </cell>
        </row>
        <row r="70">
          <cell r="C70" t="str">
            <v>Services - Unplanned</v>
          </cell>
          <cell r="D70">
            <v>0.67</v>
          </cell>
          <cell r="E70">
            <v>0</v>
          </cell>
          <cell r="F70">
            <v>0.13</v>
          </cell>
          <cell r="G70">
            <v>0</v>
          </cell>
          <cell r="H70">
            <v>0.2</v>
          </cell>
        </row>
        <row r="71">
          <cell r="C71" t="str">
            <v>Services - Planned</v>
          </cell>
          <cell r="D71">
            <v>0.67</v>
          </cell>
          <cell r="E71">
            <v>0</v>
          </cell>
          <cell r="F71">
            <v>0.13</v>
          </cell>
          <cell r="G71">
            <v>0</v>
          </cell>
          <cell r="H71">
            <v>0.2</v>
          </cell>
        </row>
        <row r="72">
          <cell r="C72" t="str">
            <v>Underground cables (Projects)</v>
          </cell>
          <cell r="D72">
            <v>0.67</v>
          </cell>
          <cell r="E72">
            <v>0</v>
          </cell>
          <cell r="F72">
            <v>0.13</v>
          </cell>
          <cell r="G72">
            <v>0</v>
          </cell>
          <cell r="H72">
            <v>0.2</v>
          </cell>
        </row>
        <row r="73">
          <cell r="C73" t="str">
            <v>Distribution Transformers</v>
          </cell>
          <cell r="D73">
            <v>0.17</v>
          </cell>
          <cell r="E73">
            <v>0.17</v>
          </cell>
          <cell r="F73">
            <v>0.42</v>
          </cell>
          <cell r="G73">
            <v>0.17</v>
          </cell>
          <cell r="H73">
            <v>7.0000000000000007E-2</v>
          </cell>
        </row>
        <row r="74">
          <cell r="C74" t="str">
            <v>Dist. Regulators</v>
          </cell>
          <cell r="D74">
            <v>0.17</v>
          </cell>
          <cell r="E74">
            <v>0.17</v>
          </cell>
          <cell r="F74">
            <v>0.42</v>
          </cell>
          <cell r="G74">
            <v>0.17</v>
          </cell>
          <cell r="H74">
            <v>7.0000000000000007E-2</v>
          </cell>
        </row>
        <row r="75">
          <cell r="C75" t="str">
            <v>Pole top Switches (Incl Gas)</v>
          </cell>
          <cell r="D75">
            <v>0.05</v>
          </cell>
          <cell r="E75">
            <v>0.05</v>
          </cell>
          <cell r="F75">
            <v>0.15</v>
          </cell>
          <cell r="G75">
            <v>0</v>
          </cell>
          <cell r="H75">
            <v>0.75</v>
          </cell>
        </row>
        <row r="76">
          <cell r="C76" t="str">
            <v>RMUs (Kiosk Substations)</v>
          </cell>
          <cell r="D76">
            <v>0</v>
          </cell>
          <cell r="E76">
            <v>0.05</v>
          </cell>
          <cell r="F76">
            <v>0.9</v>
          </cell>
          <cell r="G76">
            <v>0</v>
          </cell>
          <cell r="H76">
            <v>0.05</v>
          </cell>
        </row>
        <row r="77">
          <cell r="C77" t="str">
            <v>ACRs 3ph</v>
          </cell>
          <cell r="D77">
            <v>0.05</v>
          </cell>
          <cell r="E77">
            <v>0.05</v>
          </cell>
          <cell r="F77">
            <v>0.15</v>
          </cell>
          <cell r="G77">
            <v>0</v>
          </cell>
          <cell r="H77">
            <v>0.75</v>
          </cell>
        </row>
        <row r="78">
          <cell r="C78" t="str">
            <v>OCR 1ph</v>
          </cell>
          <cell r="D78">
            <v>0.05</v>
          </cell>
          <cell r="E78">
            <v>0.05</v>
          </cell>
          <cell r="F78">
            <v>0.15</v>
          </cell>
          <cell r="G78">
            <v>0</v>
          </cell>
          <cell r="H78">
            <v>0.75</v>
          </cell>
        </row>
        <row r="79">
          <cell r="C79" t="str">
            <v>HV Fuses</v>
          </cell>
          <cell r="D79">
            <v>0</v>
          </cell>
          <cell r="E79">
            <v>0</v>
          </cell>
          <cell r="F79">
            <v>0.7</v>
          </cell>
          <cell r="G79">
            <v>0</v>
          </cell>
          <cell r="H79">
            <v>0.3</v>
          </cell>
        </row>
        <row r="80">
          <cell r="C80" t="str">
            <v>Surge Diverters</v>
          </cell>
          <cell r="D80">
            <v>0</v>
          </cell>
          <cell r="E80">
            <v>0</v>
          </cell>
          <cell r="F80">
            <v>0.5</v>
          </cell>
          <cell r="G80">
            <v>0</v>
          </cell>
          <cell r="H80">
            <v>0.5</v>
          </cell>
        </row>
        <row r="81">
          <cell r="C81" t="str">
            <v>Zone Sub Transformers</v>
          </cell>
          <cell r="D81">
            <v>0</v>
          </cell>
          <cell r="E81">
            <v>0.3</v>
          </cell>
          <cell r="F81">
            <v>0.6</v>
          </cell>
          <cell r="G81">
            <v>0.1</v>
          </cell>
          <cell r="H81">
            <v>0</v>
          </cell>
        </row>
        <row r="82">
          <cell r="C82" t="str">
            <v>Instrument Transformers</v>
          </cell>
          <cell r="D82">
            <v>0.05</v>
          </cell>
          <cell r="E82">
            <v>0.05</v>
          </cell>
          <cell r="F82">
            <v>0.15</v>
          </cell>
          <cell r="G82">
            <v>0</v>
          </cell>
          <cell r="H82">
            <v>0.75</v>
          </cell>
        </row>
        <row r="83">
          <cell r="C83" t="str">
            <v>Circuit Breakers &amp; disconnectors 22 kV</v>
          </cell>
          <cell r="D83">
            <v>0.05</v>
          </cell>
          <cell r="E83">
            <v>0.05</v>
          </cell>
          <cell r="F83">
            <v>0.15</v>
          </cell>
          <cell r="G83">
            <v>0</v>
          </cell>
          <cell r="H83">
            <v>0.75</v>
          </cell>
        </row>
        <row r="84">
          <cell r="C84" t="str">
            <v>Circuit Breakers &amp; disconnectors  66kV</v>
          </cell>
          <cell r="D84">
            <v>0.05</v>
          </cell>
          <cell r="E84">
            <v>0.05</v>
          </cell>
          <cell r="F84">
            <v>0.15</v>
          </cell>
          <cell r="G84">
            <v>0</v>
          </cell>
          <cell r="H84">
            <v>0.75</v>
          </cell>
        </row>
        <row r="85">
          <cell r="C85" t="str">
            <v>Protection &amp; Control</v>
          </cell>
          <cell r="D85">
            <v>0</v>
          </cell>
          <cell r="E85">
            <v>0</v>
          </cell>
          <cell r="F85">
            <v>0.2</v>
          </cell>
          <cell r="G85">
            <v>0</v>
          </cell>
          <cell r="H85">
            <v>0.8</v>
          </cell>
        </row>
        <row r="86">
          <cell r="C86" t="str">
            <v>Enhanced Prot &amp; control 1ph &amp; 3ph</v>
          </cell>
          <cell r="D86">
            <v>0.05</v>
          </cell>
          <cell r="E86">
            <v>0.05</v>
          </cell>
          <cell r="F86">
            <v>0.15</v>
          </cell>
          <cell r="G86">
            <v>0</v>
          </cell>
          <cell r="H86">
            <v>0.75</v>
          </cell>
        </row>
        <row r="87">
          <cell r="C87" t="str">
            <v>Communication Systems</v>
          </cell>
          <cell r="D87">
            <v>0</v>
          </cell>
          <cell r="E87">
            <v>0</v>
          </cell>
          <cell r="F87">
            <v>0.2</v>
          </cell>
          <cell r="G87">
            <v>0</v>
          </cell>
          <cell r="H87">
            <v>0.8</v>
          </cell>
        </row>
        <row r="88">
          <cell r="C88" t="str">
            <v>SCADA Remote</v>
          </cell>
          <cell r="D88">
            <v>0</v>
          </cell>
          <cell r="E88">
            <v>0</v>
          </cell>
          <cell r="F88">
            <v>0.2</v>
          </cell>
          <cell r="G88">
            <v>0</v>
          </cell>
          <cell r="H88">
            <v>0.8</v>
          </cell>
        </row>
        <row r="89">
          <cell r="C89" t="str">
            <v>Cap Cans</v>
          </cell>
          <cell r="D89">
            <v>0</v>
          </cell>
          <cell r="E89">
            <v>0</v>
          </cell>
          <cell r="F89">
            <v>0.9</v>
          </cell>
          <cell r="G89">
            <v>0</v>
          </cell>
          <cell r="H89">
            <v>0.1</v>
          </cell>
        </row>
        <row r="90">
          <cell r="C90" t="str">
            <v>NER</v>
          </cell>
          <cell r="D90">
            <v>0</v>
          </cell>
          <cell r="E90">
            <v>0</v>
          </cell>
          <cell r="F90">
            <v>0.9</v>
          </cell>
          <cell r="G90">
            <v>0</v>
          </cell>
          <cell r="H90">
            <v>0.1</v>
          </cell>
        </row>
        <row r="91">
          <cell r="C91" t="str">
            <v>Buildings &amp; Civil infrastructure</v>
          </cell>
          <cell r="D91">
            <v>0</v>
          </cell>
          <cell r="E91">
            <v>0</v>
          </cell>
          <cell r="F91">
            <v>0.3</v>
          </cell>
          <cell r="G91">
            <v>0</v>
          </cell>
          <cell r="H91">
            <v>0.7</v>
          </cell>
        </row>
        <row r="92">
          <cell r="C92" t="str">
            <v>ZSS Major replacements</v>
          </cell>
          <cell r="D92">
            <v>0.05</v>
          </cell>
          <cell r="E92">
            <v>0.15</v>
          </cell>
          <cell r="F92">
            <v>0.4</v>
          </cell>
          <cell r="G92">
            <v>0</v>
          </cell>
          <cell r="H92">
            <v>0.4</v>
          </cell>
        </row>
        <row r="93">
          <cell r="C93" t="str">
            <v>Bird &amp; Animal proofing</v>
          </cell>
          <cell r="D93">
            <v>0.05</v>
          </cell>
          <cell r="E93">
            <v>0.15</v>
          </cell>
          <cell r="F93">
            <v>0.4</v>
          </cell>
          <cell r="G93">
            <v>0</v>
          </cell>
          <cell r="H93">
            <v>0.4</v>
          </cell>
        </row>
        <row r="94">
          <cell r="C94" t="str">
            <v>Other 56M Undergrounding</v>
          </cell>
          <cell r="D94">
            <v>0.75</v>
          </cell>
          <cell r="E94">
            <v>0</v>
          </cell>
          <cell r="F94">
            <v>0</v>
          </cell>
          <cell r="G94">
            <v>0.05</v>
          </cell>
          <cell r="H94">
            <v>0.2</v>
          </cell>
        </row>
        <row r="95">
          <cell r="C95" t="str">
            <v>Dampers &amp; Armour Rods</v>
          </cell>
          <cell r="D95">
            <v>0</v>
          </cell>
          <cell r="E95">
            <v>0</v>
          </cell>
          <cell r="F95">
            <v>1</v>
          </cell>
          <cell r="G95">
            <v>0</v>
          </cell>
          <cell r="H95">
            <v>0</v>
          </cell>
        </row>
        <row r="96">
          <cell r="C96" t="str">
            <v>Fall Arrests</v>
          </cell>
          <cell r="D96">
            <v>0</v>
          </cell>
          <cell r="E96">
            <v>0</v>
          </cell>
          <cell r="F96">
            <v>1</v>
          </cell>
          <cell r="G96">
            <v>0</v>
          </cell>
          <cell r="H96">
            <v>0</v>
          </cell>
        </row>
        <row r="97">
          <cell r="C97" t="str">
            <v>Other</v>
          </cell>
          <cell r="D97">
            <v>0.1</v>
          </cell>
          <cell r="E97">
            <v>0.1</v>
          </cell>
          <cell r="F97">
            <v>0.1</v>
          </cell>
          <cell r="G97">
            <v>0</v>
          </cell>
          <cell r="H97">
            <v>0.7</v>
          </cell>
        </row>
      </sheetData>
      <sheetData sheetId="4"/>
      <sheetData sheetId="5">
        <row r="30">
          <cell r="D30">
            <v>1000000</v>
          </cell>
        </row>
        <row r="31">
          <cell r="D31">
            <v>1000</v>
          </cell>
        </row>
      </sheetData>
      <sheetData sheetId="6">
        <row r="5">
          <cell r="D5" t="str">
            <v>2022-26</v>
          </cell>
        </row>
        <row r="13">
          <cell r="D13">
            <v>43800</v>
          </cell>
          <cell r="E13">
            <v>44166</v>
          </cell>
          <cell r="F13">
            <v>44377</v>
          </cell>
          <cell r="G13">
            <v>44742</v>
          </cell>
          <cell r="H13">
            <v>45107</v>
          </cell>
          <cell r="I13">
            <v>45473</v>
          </cell>
          <cell r="J13">
            <v>45838</v>
          </cell>
          <cell r="K13">
            <v>46203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|General"/>
      <sheetName val="Input|Inflation"/>
      <sheetName val="Input|Reported opex"/>
      <sheetName val="Input|Rate of change"/>
      <sheetName val="Input|Step changes"/>
      <sheetName val="Calc|Opex forecast"/>
      <sheetName val="Output|Models"/>
      <sheetName val="Lookup|Tables"/>
      <sheetName val="Check|List"/>
    </sheetNames>
    <sheetDataSet>
      <sheetData sheetId="0">
        <row r="1">
          <cell r="B1" t="str">
            <v>AER opex model</v>
          </cell>
        </row>
      </sheetData>
      <sheetData sheetId="1">
        <row r="9">
          <cell r="G9">
            <v>36678</v>
          </cell>
        </row>
        <row r="10">
          <cell r="G10">
            <v>2016</v>
          </cell>
        </row>
        <row r="11">
          <cell r="G11">
            <v>2019</v>
          </cell>
        </row>
        <row r="12">
          <cell r="G12">
            <v>2020</v>
          </cell>
        </row>
        <row r="13">
          <cell r="G13">
            <v>2021</v>
          </cell>
        </row>
        <row r="14">
          <cell r="G14">
            <v>2025</v>
          </cell>
        </row>
      </sheetData>
      <sheetData sheetId="2"/>
      <sheetData sheetId="3"/>
      <sheetData sheetId="4">
        <row r="25">
          <cell r="C25">
            <v>42156</v>
          </cell>
        </row>
        <row r="26">
          <cell r="C26">
            <v>42522</v>
          </cell>
        </row>
        <row r="27">
          <cell r="C27">
            <v>42887</v>
          </cell>
        </row>
        <row r="28">
          <cell r="C28">
            <v>43252</v>
          </cell>
        </row>
        <row r="29">
          <cell r="C29">
            <v>43617</v>
          </cell>
        </row>
        <row r="30">
          <cell r="C30">
            <v>43983</v>
          </cell>
        </row>
      </sheetData>
      <sheetData sheetId="5"/>
      <sheetData sheetId="6"/>
      <sheetData sheetId="7"/>
      <sheetData sheetId="8">
        <row r="14">
          <cell r="G14" t="str">
            <v>Per cent</v>
          </cell>
        </row>
      </sheetData>
      <sheetData sheetId="9">
        <row r="1">
          <cell r="S1" t="str">
            <v>Ok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structions"/>
      <sheetName val="1.0 Business &amp; other details"/>
      <sheetName val="2.1 Expenditure summary"/>
      <sheetName val="2.2 Repex"/>
      <sheetName val="2.3 Augex"/>
      <sheetName val="2.4 Augex model"/>
      <sheetName val="2.5 Connections"/>
      <sheetName val="2.6 Non-network"/>
      <sheetName val="2.10 Overheads"/>
      <sheetName val="2.11 Labour"/>
      <sheetName val="2.12 Input tables"/>
      <sheetName val="2.13 Provisions"/>
      <sheetName val="2.14 Forecast price changes"/>
      <sheetName val="2.15 Insurance &amp; Self-insurance"/>
      <sheetName val="2.16 Opex Summary"/>
      <sheetName val="2.17 Step Changes"/>
      <sheetName val="3.1 Revenue"/>
      <sheetName val="3.2 Operating expenditure"/>
      <sheetName val="3.3 Assets (RAB)"/>
      <sheetName val="3.4 Operational data"/>
      <sheetName val="3.5 Physical assets"/>
      <sheetName val="3.6 Quality of service"/>
      <sheetName val="3.7 Operating Environment"/>
      <sheetName val="4.1 Public lighting"/>
      <sheetName val="4.2 Metering"/>
      <sheetName val="4.3 Fee-based services"/>
      <sheetName val="4.4 Quoted services."/>
      <sheetName val="5.3 MD - Network level"/>
      <sheetName val="5.4 MD &amp; utilisation-Spatial"/>
      <sheetName val="6.1 Telephone answering"/>
      <sheetName val="6.2 Reliability &amp; Cust serv"/>
      <sheetName val="6.4 Historical MEDs"/>
      <sheetName val="7.1  Policies and Procedures"/>
      <sheetName val="7.2 Contingent projects"/>
      <sheetName val="7.3 Obligations"/>
      <sheetName val="7.4 Shared Assets"/>
      <sheetName val="7.5 EBSS"/>
      <sheetName val="7.6 Indicative bill impact"/>
      <sheetName val="Unprotected Worksheet"/>
    </sheetNames>
    <sheetDataSet>
      <sheetData sheetId="0"/>
      <sheetData sheetId="1"/>
      <sheetData sheetId="2">
        <row r="35">
          <cell r="C35" t="str">
            <v>2016</v>
          </cell>
          <cell r="D35" t="str">
            <v>2017</v>
          </cell>
          <cell r="E35" t="str">
            <v>2018</v>
          </cell>
          <cell r="F35" t="str">
            <v>2019</v>
          </cell>
          <cell r="G35" t="str">
            <v>2020</v>
          </cell>
        </row>
        <row r="38">
          <cell r="G38" t="str">
            <v>2015</v>
          </cell>
        </row>
        <row r="55">
          <cell r="C55" t="str">
            <v>December 2015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A32"/>
  <sheetViews>
    <sheetView tabSelected="1" workbookViewId="0">
      <selection activeCell="S3" sqref="S3"/>
    </sheetView>
  </sheetViews>
  <sheetFormatPr defaultRowHeight="15"/>
  <cols>
    <col min="1" max="2" width="20.7109375" customWidth="1"/>
  </cols>
  <sheetData>
    <row r="2" spans="1:27" ht="15.75" thickBot="1"/>
    <row r="3" spans="1:27">
      <c r="A3" s="7"/>
      <c r="B3" s="6"/>
      <c r="C3" s="6" t="s">
        <v>0</v>
      </c>
      <c r="D3" s="6" t="s">
        <v>1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  <c r="K3" s="8" t="s">
        <v>8</v>
      </c>
    </row>
    <row r="4" spans="1:27">
      <c r="A4" s="9" t="s">
        <v>9</v>
      </c>
      <c r="B4" s="10"/>
      <c r="C4" s="11"/>
      <c r="D4" s="12">
        <v>6.0000000000000001E-3</v>
      </c>
      <c r="E4" s="12">
        <v>6.0000000000000001E-3</v>
      </c>
      <c r="F4" s="11">
        <v>4.1110262708619104E-3</v>
      </c>
      <c r="G4" s="11">
        <v>3.7356136916013583E-3</v>
      </c>
      <c r="H4" s="11">
        <v>3.4203245037740526E-3</v>
      </c>
      <c r="I4" s="11">
        <v>4.5277698904737651E-3</v>
      </c>
      <c r="J4" s="11">
        <v>4.410518495279625E-3</v>
      </c>
      <c r="K4" s="13">
        <v>5.0000000000000001E-3</v>
      </c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>
      <c r="A5" s="14" t="s">
        <v>10</v>
      </c>
      <c r="B5" s="15"/>
      <c r="C5" s="16"/>
      <c r="D5" s="16">
        <v>9.7999999999999997E-3</v>
      </c>
      <c r="E5" s="16">
        <v>1.43E-2</v>
      </c>
      <c r="F5" s="16">
        <v>1.38E-2</v>
      </c>
      <c r="G5" s="16">
        <v>1.54E-2</v>
      </c>
      <c r="H5" s="16">
        <v>1.7100000000000001E-2</v>
      </c>
      <c r="I5" s="16">
        <v>1.7000000000000001E-2</v>
      </c>
      <c r="J5" s="16">
        <v>1.4499999999999999E-2</v>
      </c>
      <c r="K5" s="17">
        <v>1.26E-2</v>
      </c>
      <c r="L5" s="3"/>
      <c r="M5" s="3"/>
      <c r="N5" s="3"/>
      <c r="O5" s="4"/>
      <c r="P5" s="4"/>
      <c r="Q5" s="4"/>
      <c r="R5" s="4"/>
      <c r="S5" s="4"/>
      <c r="T5" s="4"/>
      <c r="U5" s="2"/>
      <c r="V5" s="2"/>
      <c r="W5" s="2"/>
      <c r="X5" s="2"/>
      <c r="Y5" s="2"/>
      <c r="Z5" s="2"/>
      <c r="AA5" s="2"/>
    </row>
    <row r="6" spans="1:27" ht="15.75" thickBot="1">
      <c r="A6" s="18" t="s">
        <v>11</v>
      </c>
      <c r="B6" s="19"/>
      <c r="C6" s="20">
        <v>8.5000000000000006E-3</v>
      </c>
      <c r="D6" s="20">
        <f t="shared" ref="D6:I6" si="0">AVERAGE(D4:D5)</f>
        <v>7.9000000000000008E-3</v>
      </c>
      <c r="E6" s="20">
        <f t="shared" si="0"/>
        <v>1.0149999999999999E-2</v>
      </c>
      <c r="F6" s="20">
        <f t="shared" si="0"/>
        <v>8.9555131354309547E-3</v>
      </c>
      <c r="G6" s="20">
        <f t="shared" si="0"/>
        <v>9.5678068458006794E-3</v>
      </c>
      <c r="H6" s="20">
        <f t="shared" si="0"/>
        <v>1.0260162251887027E-2</v>
      </c>
      <c r="I6" s="20">
        <f t="shared" si="0"/>
        <v>1.0763884945236883E-2</v>
      </c>
      <c r="J6" s="20">
        <f>AVERAGE(J4:J5)</f>
        <v>9.455259247639812E-3</v>
      </c>
      <c r="K6" s="21">
        <f>AVERAGE(K4:K5)</f>
        <v>8.8000000000000005E-3</v>
      </c>
      <c r="L6" s="3"/>
      <c r="M6" s="3"/>
      <c r="N6" s="3"/>
      <c r="O6" s="3"/>
      <c r="P6" s="3"/>
      <c r="Q6" s="3"/>
      <c r="R6" s="3"/>
      <c r="S6" s="3"/>
      <c r="T6" s="3"/>
    </row>
    <row r="7" spans="1:27" ht="15.75" thickBo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7">
      <c r="A8" s="7"/>
      <c r="B8" s="6"/>
      <c r="C8" s="6">
        <v>2017</v>
      </c>
      <c r="D8" s="6">
        <v>2018</v>
      </c>
      <c r="E8" s="6">
        <v>2018</v>
      </c>
      <c r="F8" s="6">
        <v>2019</v>
      </c>
      <c r="G8" s="6">
        <v>2019</v>
      </c>
      <c r="H8" s="6">
        <v>2020</v>
      </c>
      <c r="I8" s="6">
        <v>2020</v>
      </c>
      <c r="J8" s="6">
        <v>2021</v>
      </c>
      <c r="K8" s="6">
        <v>2021</v>
      </c>
      <c r="L8" s="6">
        <v>2022</v>
      </c>
      <c r="M8" s="6">
        <v>2022</v>
      </c>
      <c r="N8" s="6">
        <v>2023</v>
      </c>
      <c r="O8" s="6">
        <v>2023</v>
      </c>
      <c r="P8" s="6">
        <v>2024</v>
      </c>
      <c r="Q8" s="6">
        <v>2024</v>
      </c>
      <c r="R8" s="6">
        <v>2025</v>
      </c>
      <c r="S8" s="6">
        <v>2025</v>
      </c>
      <c r="T8" s="8">
        <v>2026</v>
      </c>
    </row>
    <row r="9" spans="1:27">
      <c r="A9" s="23"/>
      <c r="B9" s="22"/>
      <c r="C9" s="22" t="s">
        <v>12</v>
      </c>
      <c r="D9" s="22" t="s">
        <v>13</v>
      </c>
      <c r="E9" s="22" t="s">
        <v>12</v>
      </c>
      <c r="F9" s="22" t="s">
        <v>13</v>
      </c>
      <c r="G9" s="22" t="s">
        <v>12</v>
      </c>
      <c r="H9" s="22" t="s">
        <v>13</v>
      </c>
      <c r="I9" s="22" t="s">
        <v>12</v>
      </c>
      <c r="J9" s="22" t="s">
        <v>13</v>
      </c>
      <c r="K9" s="22" t="s">
        <v>12</v>
      </c>
      <c r="L9" s="22" t="s">
        <v>13</v>
      </c>
      <c r="M9" s="22" t="s">
        <v>12</v>
      </c>
      <c r="N9" s="22" t="s">
        <v>13</v>
      </c>
      <c r="O9" s="22" t="s">
        <v>12</v>
      </c>
      <c r="P9" s="22" t="s">
        <v>13</v>
      </c>
      <c r="Q9" s="22" t="s">
        <v>12</v>
      </c>
      <c r="R9" s="22" t="s">
        <v>13</v>
      </c>
      <c r="S9" s="22" t="s">
        <v>12</v>
      </c>
      <c r="T9" s="24" t="s">
        <v>13</v>
      </c>
    </row>
    <row r="10" spans="1:27">
      <c r="A10" s="14" t="s">
        <v>14</v>
      </c>
      <c r="B10" s="15"/>
      <c r="C10" s="16">
        <f>C6/2</f>
        <v>4.2500000000000003E-3</v>
      </c>
      <c r="D10" s="16">
        <f>C10</f>
        <v>4.2500000000000003E-3</v>
      </c>
      <c r="E10" s="16">
        <f>D6/2</f>
        <v>3.9500000000000004E-3</v>
      </c>
      <c r="F10" s="16">
        <f>E10</f>
        <v>3.9500000000000004E-3</v>
      </c>
      <c r="G10" s="16">
        <f>E6/2</f>
        <v>5.0749999999999997E-3</v>
      </c>
      <c r="H10" s="16">
        <f>G10</f>
        <v>5.0749999999999997E-3</v>
      </c>
      <c r="I10" s="16">
        <f>F6/2</f>
        <v>4.4777565677154773E-3</v>
      </c>
      <c r="J10" s="16">
        <f>I10</f>
        <v>4.4777565677154773E-3</v>
      </c>
      <c r="K10" s="16">
        <f>G6/2</f>
        <v>4.7839034229003397E-3</v>
      </c>
      <c r="L10" s="16">
        <f>K10</f>
        <v>4.7839034229003397E-3</v>
      </c>
      <c r="M10" s="16">
        <f>H6/2</f>
        <v>5.1300811259435133E-3</v>
      </c>
      <c r="N10" s="16">
        <f>M10</f>
        <v>5.1300811259435133E-3</v>
      </c>
      <c r="O10" s="16">
        <f>I6/2</f>
        <v>5.3819424726184416E-3</v>
      </c>
      <c r="P10" s="16">
        <f>O10</f>
        <v>5.3819424726184416E-3</v>
      </c>
      <c r="Q10" s="16">
        <f>J6/2</f>
        <v>4.727629623819906E-3</v>
      </c>
      <c r="R10" s="16">
        <f>Q10</f>
        <v>4.727629623819906E-3</v>
      </c>
      <c r="S10" s="16">
        <f>K6/2</f>
        <v>4.4000000000000003E-3</v>
      </c>
      <c r="T10" s="17">
        <f>S10</f>
        <v>4.4000000000000003E-3</v>
      </c>
    </row>
    <row r="11" spans="1:27" ht="15.75" thickBot="1">
      <c r="A11" s="18" t="s">
        <v>18</v>
      </c>
      <c r="B11" s="19"/>
      <c r="C11" s="20">
        <f t="shared" ref="C11:T11" si="1">C10*2</f>
        <v>8.5000000000000006E-3</v>
      </c>
      <c r="D11" s="20">
        <f t="shared" si="1"/>
        <v>8.5000000000000006E-3</v>
      </c>
      <c r="E11" s="20">
        <f t="shared" si="1"/>
        <v>7.9000000000000008E-3</v>
      </c>
      <c r="F11" s="20">
        <f t="shared" si="1"/>
        <v>7.9000000000000008E-3</v>
      </c>
      <c r="G11" s="20">
        <f t="shared" si="1"/>
        <v>1.0149999999999999E-2</v>
      </c>
      <c r="H11" s="20">
        <f t="shared" si="1"/>
        <v>1.0149999999999999E-2</v>
      </c>
      <c r="I11" s="20">
        <f t="shared" si="1"/>
        <v>8.9555131354309547E-3</v>
      </c>
      <c r="J11" s="20">
        <f t="shared" si="1"/>
        <v>8.9555131354309547E-3</v>
      </c>
      <c r="K11" s="20">
        <f t="shared" si="1"/>
        <v>9.5678068458006794E-3</v>
      </c>
      <c r="L11" s="20">
        <f t="shared" si="1"/>
        <v>9.5678068458006794E-3</v>
      </c>
      <c r="M11" s="20">
        <f t="shared" si="1"/>
        <v>1.0260162251887027E-2</v>
      </c>
      <c r="N11" s="20">
        <f t="shared" si="1"/>
        <v>1.0260162251887027E-2</v>
      </c>
      <c r="O11" s="20">
        <f t="shared" si="1"/>
        <v>1.0763884945236883E-2</v>
      </c>
      <c r="P11" s="20">
        <f t="shared" si="1"/>
        <v>1.0763884945236883E-2</v>
      </c>
      <c r="Q11" s="20">
        <f t="shared" si="1"/>
        <v>9.455259247639812E-3</v>
      </c>
      <c r="R11" s="20">
        <f t="shared" si="1"/>
        <v>9.455259247639812E-3</v>
      </c>
      <c r="S11" s="20">
        <f t="shared" si="1"/>
        <v>8.8000000000000005E-3</v>
      </c>
      <c r="T11" s="21">
        <f t="shared" si="1"/>
        <v>8.8000000000000005E-3</v>
      </c>
    </row>
    <row r="12" spans="1:27" ht="15.75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7">
      <c r="A13" s="7"/>
      <c r="B13" s="6"/>
      <c r="C13" s="6"/>
      <c r="D13" s="6">
        <v>2018</v>
      </c>
      <c r="E13" s="6">
        <v>2019</v>
      </c>
      <c r="F13" s="6">
        <v>2020</v>
      </c>
      <c r="G13" s="6">
        <v>2021</v>
      </c>
      <c r="H13" s="6">
        <v>2022</v>
      </c>
      <c r="I13" s="6">
        <v>2023</v>
      </c>
      <c r="J13" s="6">
        <v>2024</v>
      </c>
      <c r="K13" s="8">
        <v>2025</v>
      </c>
      <c r="L13" s="3"/>
      <c r="M13" s="3"/>
      <c r="N13" s="3"/>
      <c r="O13" s="3"/>
      <c r="P13" s="3"/>
      <c r="Q13" s="3"/>
      <c r="R13" s="3"/>
      <c r="S13" s="3"/>
      <c r="T13" s="3"/>
    </row>
    <row r="14" spans="1:27" ht="15.75" thickBot="1">
      <c r="A14" s="18" t="s">
        <v>15</v>
      </c>
      <c r="B14" s="19"/>
      <c r="C14" s="19"/>
      <c r="D14" s="20">
        <f>D10+E10</f>
        <v>8.2000000000000007E-3</v>
      </c>
      <c r="E14" s="20">
        <f>F10+G10</f>
        <v>9.025E-3</v>
      </c>
      <c r="F14" s="20">
        <f>H10+I10</f>
        <v>9.5527565677154778E-3</v>
      </c>
      <c r="G14" s="20">
        <f>J10+K10</f>
        <v>9.261659990615817E-3</v>
      </c>
      <c r="H14" s="20">
        <f>L10+M10</f>
        <v>9.913984548843853E-3</v>
      </c>
      <c r="I14" s="20">
        <f>N10+O10</f>
        <v>1.0512023598561956E-2</v>
      </c>
      <c r="J14" s="20">
        <f>P10+Q10</f>
        <v>1.0109572096438348E-2</v>
      </c>
      <c r="K14" s="21">
        <f>R10+S10</f>
        <v>9.1276296238199071E-3</v>
      </c>
      <c r="L14" s="3"/>
      <c r="M14" s="3"/>
      <c r="N14" s="3"/>
      <c r="O14" s="3"/>
      <c r="P14" s="3"/>
      <c r="Q14" s="3"/>
      <c r="R14" s="3"/>
      <c r="S14" s="3"/>
      <c r="T14" s="3"/>
    </row>
    <row r="17" spans="1:21"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>
      <c r="A18" s="1" t="s">
        <v>17</v>
      </c>
    </row>
    <row r="32" spans="1:21">
      <c r="A32" s="1" t="s">
        <v>16</v>
      </c>
    </row>
  </sheetData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WPI - revised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2020-01-29T22:41:53Z</dcterms:created>
  <dcterms:modified xsi:type="dcterms:W3CDTF">2020-01-29T22:42:40Z</dcterms:modified>
</cp:coreProperties>
</file>