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3350"/>
  </bookViews>
  <sheets>
    <sheet name="July15" sheetId="4" r:id="rId1"/>
  </sheets>
  <calcPr calcId="145621"/>
</workbook>
</file>

<file path=xl/calcChain.xml><?xml version="1.0" encoding="utf-8"?>
<calcChain xmlns="http://schemas.openxmlformats.org/spreadsheetml/2006/main">
  <c r="F23" i="4" l="1"/>
  <c r="G17" i="4"/>
  <c r="I17" i="4"/>
  <c r="J17" i="4"/>
  <c r="S11" i="4" l="1"/>
  <c r="T11" i="4" s="1"/>
  <c r="S13" i="4"/>
  <c r="T13" i="4" s="1"/>
  <c r="S14" i="4"/>
  <c r="T14" i="4" s="1"/>
  <c r="S16" i="4"/>
  <c r="T16" i="4" s="1"/>
  <c r="S17" i="4"/>
  <c r="T17" i="4" s="1"/>
  <c r="S19" i="4"/>
  <c r="T19" i="4" s="1"/>
  <c r="S21" i="4"/>
  <c r="T21" i="4" s="1"/>
  <c r="S23" i="4"/>
  <c r="T23" i="4" s="1"/>
  <c r="S25" i="4"/>
  <c r="T25" i="4" s="1"/>
  <c r="S27" i="4"/>
  <c r="T27" i="4" s="1"/>
  <c r="S29" i="4"/>
  <c r="T29" i="4" s="1"/>
  <c r="I16" i="4"/>
  <c r="J16" i="4" s="1"/>
  <c r="I29" i="4"/>
  <c r="J29" i="4" s="1"/>
  <c r="B10" i="4"/>
  <c r="F10" i="4"/>
  <c r="G10" i="4"/>
  <c r="P10" i="4"/>
  <c r="Q10" i="4"/>
  <c r="B11" i="4"/>
  <c r="F11" i="4"/>
  <c r="G11" i="4"/>
  <c r="P11" i="4"/>
  <c r="Q11" i="4"/>
  <c r="B12" i="4"/>
  <c r="F12" i="4"/>
  <c r="G12" i="4"/>
  <c r="P12" i="4"/>
  <c r="Q12" i="4"/>
  <c r="B13" i="4"/>
  <c r="F13" i="4"/>
  <c r="G13" i="4"/>
  <c r="P13" i="4"/>
  <c r="Q13" i="4"/>
  <c r="B14" i="4"/>
  <c r="F14" i="4"/>
  <c r="G14" i="4"/>
  <c r="P14" i="4"/>
  <c r="Q14" i="4"/>
  <c r="B15" i="4"/>
  <c r="F15" i="4"/>
  <c r="G15" i="4"/>
  <c r="P15" i="4"/>
  <c r="Q15" i="4"/>
  <c r="S15" i="4"/>
  <c r="T15" i="4" s="1"/>
  <c r="B16" i="4"/>
  <c r="F16" i="4"/>
  <c r="G16" i="4"/>
  <c r="P16" i="4"/>
  <c r="Q16" i="4"/>
  <c r="B17" i="4"/>
  <c r="F17" i="4"/>
  <c r="P17" i="4"/>
  <c r="Q17" i="4"/>
  <c r="B18" i="4"/>
  <c r="F18" i="4"/>
  <c r="G18" i="4"/>
  <c r="P18" i="4"/>
  <c r="Q18" i="4"/>
  <c r="B19" i="4"/>
  <c r="F19" i="4"/>
  <c r="G19" i="4"/>
  <c r="P19" i="4"/>
  <c r="Q19" i="4"/>
  <c r="B20" i="4"/>
  <c r="F20" i="4"/>
  <c r="G20" i="4"/>
  <c r="P20" i="4"/>
  <c r="Q20" i="4"/>
  <c r="B21" i="4"/>
  <c r="F21" i="4"/>
  <c r="G21" i="4"/>
  <c r="P21" i="4"/>
  <c r="Q21" i="4"/>
  <c r="B22" i="4"/>
  <c r="F22" i="4"/>
  <c r="G22" i="4"/>
  <c r="P22" i="4"/>
  <c r="Q22" i="4"/>
  <c r="B23" i="4"/>
  <c r="G23" i="4"/>
  <c r="P23" i="4"/>
  <c r="Q23" i="4"/>
  <c r="B24" i="4"/>
  <c r="F24" i="4"/>
  <c r="G24" i="4"/>
  <c r="P24" i="4"/>
  <c r="Q24" i="4"/>
  <c r="B25" i="4"/>
  <c r="F25" i="4"/>
  <c r="G25" i="4"/>
  <c r="P25" i="4"/>
  <c r="Q25" i="4"/>
  <c r="B26" i="4"/>
  <c r="F26" i="4"/>
  <c r="G26" i="4"/>
  <c r="P26" i="4"/>
  <c r="Q26" i="4"/>
  <c r="B27" i="4"/>
  <c r="F27" i="4"/>
  <c r="G27" i="4"/>
  <c r="P27" i="4"/>
  <c r="Q27" i="4"/>
  <c r="B28" i="4"/>
  <c r="F28" i="4"/>
  <c r="G28" i="4"/>
  <c r="P28" i="4"/>
  <c r="Q28" i="4"/>
  <c r="B29" i="4"/>
  <c r="F29" i="4"/>
  <c r="G29" i="4"/>
  <c r="P29" i="4"/>
  <c r="Q29" i="4"/>
  <c r="V29" i="4" l="1"/>
  <c r="I27" i="4"/>
  <c r="J27" i="4" s="1"/>
  <c r="V27" i="4" s="1"/>
  <c r="I25" i="4"/>
  <c r="J25" i="4" s="1"/>
  <c r="V25" i="4" s="1"/>
  <c r="I23" i="4"/>
  <c r="J23" i="4" s="1"/>
  <c r="V23" i="4" s="1"/>
  <c r="I21" i="4"/>
  <c r="J21" i="4" s="1"/>
  <c r="V21" i="4" s="1"/>
  <c r="I19" i="4"/>
  <c r="J19" i="4" s="1"/>
  <c r="V19" i="4" s="1"/>
  <c r="V17" i="4"/>
  <c r="I15" i="4"/>
  <c r="J15" i="4" s="1"/>
  <c r="I13" i="4"/>
  <c r="J13" i="4" s="1"/>
  <c r="V13" i="4" s="1"/>
  <c r="I11" i="4"/>
  <c r="J11" i="4" s="1"/>
  <c r="V11" i="4" s="1"/>
  <c r="I10" i="4"/>
  <c r="J10" i="4" s="1"/>
  <c r="I28" i="4"/>
  <c r="J28" i="4" s="1"/>
  <c r="I26" i="4"/>
  <c r="J26" i="4" s="1"/>
  <c r="I24" i="4"/>
  <c r="J24" i="4" s="1"/>
  <c r="I22" i="4"/>
  <c r="J22" i="4" s="1"/>
  <c r="I20" i="4"/>
  <c r="J20" i="4" s="1"/>
  <c r="I18" i="4"/>
  <c r="J18" i="4" s="1"/>
  <c r="I14" i="4"/>
  <c r="J14" i="4" s="1"/>
  <c r="V14" i="4" s="1"/>
  <c r="I12" i="4"/>
  <c r="J12" i="4" s="1"/>
  <c r="S28" i="4"/>
  <c r="T28" i="4" s="1"/>
  <c r="S26" i="4"/>
  <c r="T26" i="4" s="1"/>
  <c r="S24" i="4"/>
  <c r="T24" i="4" s="1"/>
  <c r="S22" i="4"/>
  <c r="T22" i="4" s="1"/>
  <c r="S20" i="4"/>
  <c r="T20" i="4" s="1"/>
  <c r="S18" i="4"/>
  <c r="T18" i="4" s="1"/>
  <c r="S12" i="4"/>
  <c r="T12" i="4" s="1"/>
  <c r="S10" i="4"/>
  <c r="T10" i="4" s="1"/>
  <c r="V15" i="4"/>
  <c r="V16" i="4"/>
  <c r="V24" i="4" l="1"/>
  <c r="V18" i="4"/>
  <c r="V26" i="4"/>
  <c r="V20" i="4"/>
  <c r="V28" i="4"/>
  <c r="V12" i="4"/>
  <c r="V22" i="4"/>
  <c r="V10" i="4"/>
  <c r="V31" i="4" l="1"/>
</calcChain>
</file>

<file path=xl/sharedStrings.xml><?xml version="1.0" encoding="utf-8"?>
<sst xmlns="http://schemas.openxmlformats.org/spreadsheetml/2006/main" count="21" uniqueCount="14">
  <si>
    <t>Date</t>
  </si>
  <si>
    <t>FISHER EQUATION</t>
  </si>
  <si>
    <t>Treasury Bond 139
3.25%
21-Apr-25</t>
  </si>
  <si>
    <t>Treasury Bond 142
4.25%
21-Apr-26</t>
  </si>
  <si>
    <t>Treasury Indexed Bond 409
1.25%
21-Feb-22</t>
  </si>
  <si>
    <t>Treasury Indexed Bond 407
3.00%
20-Sep-25</t>
  </si>
  <si>
    <t>Term</t>
  </si>
  <si>
    <t>Weight</t>
  </si>
  <si>
    <t>Interpolated BEYs</t>
  </si>
  <si>
    <t>Annualised yields</t>
  </si>
  <si>
    <t>10 YEAR BREAKEVEN INFLATION</t>
  </si>
  <si>
    <t>Average</t>
  </si>
  <si>
    <t>Forecast Inflation Calculation</t>
  </si>
  <si>
    <t>RINs Schedule 1 - 4.2.b. Forecast inflation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</si>
</sst>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0.000%"/>
    <numFmt numFmtId="165" formatCode="0.0%"/>
    <numFmt numFmtId="166" formatCode="_-* #,##0.00_-;[Red]\(#,##0.00\)_-;_-* &quot;-&quot;??_-;_-@_-"/>
    <numFmt numFmtId="167" formatCode="_(&quot;$&quot;#,##0.0_);\(&quot;$&quot;#,##0.0\);_(&quot;$&quot;#,##0.0_)"/>
    <numFmt numFmtId="168" formatCode="d/m/yy"/>
    <numFmt numFmtId="169" formatCode="_(#,##0.0\x_);\(#,##0.0\x\);_(#,##0.0\x_)"/>
    <numFmt numFmtId="170" formatCode="_(#,##0.0_);\(#,##0.0\);_(#,##0.0_)"/>
    <numFmt numFmtId="171" formatCode="_(#,##0.0%_);\(#,##0.0%\);_(#,##0.0%_)"/>
    <numFmt numFmtId="172" formatCode="_(###0_);\(###0\);_(###0_)"/>
    <numFmt numFmtId="173" formatCode="_)d/m/yy_)"/>
    <numFmt numFmtId="174" formatCode="_(&quot;$&quot;* #,##0_);_(&quot;$&quot;* \(#,##0\);_(&quot;$&quot;* &quot;-&quot;_);_(@_)"/>
    <numFmt numFmtId="175" formatCode="0.000_)"/>
    <numFmt numFmtId="176" formatCode="_(* #,##0_);_(* \(#,##0\);_(* &quot;-&quot;_);_(@_)"/>
    <numFmt numFmtId="177" formatCode="#,##0.0_);\(#,##0.0\)"/>
    <numFmt numFmtId="178" formatCode="_(* #,##0.00_);_(* \(#,##0.00\);_(* &quot;-&quot;??_);_(@_)"/>
    <numFmt numFmtId="179" formatCode="_(&quot;Rp.&quot;* #,##0_);_(&quot;Rp.&quot;* \(#,##0\);_(&quot;Rp.&quot;* &quot;-&quot;_);_(@_)"/>
    <numFmt numFmtId="180" formatCode="00000"/>
    <numFmt numFmtId="181" formatCode="_(&quot;$&quot;* #,##0.00_);_(&quot;$&quot;* \(#,##0.00\);_(&quot;$&quot;* &quot;-&quot;??_);_(@_)"/>
    <numFmt numFmtId="182" formatCode="mm/dd/yy"/>
    <numFmt numFmtId="183" formatCode="0_);[Red]\(0\)"/>
    <numFmt numFmtId="184" formatCode="_(* #,##0_);_(* \(#,##0\);_(* &quot;-&quot;??_);_(@_)"/>
    <numFmt numFmtId="185" formatCode="&quot;Rp.&quot;#,##0.00_);\(&quot;Rp.&quot;#,##0.00\)"/>
    <numFmt numFmtId="186" formatCode="0.00%;_*\(0.00\)%"/>
    <numFmt numFmtId="187" formatCode="_(#,##0_);\(#,##0\);_(#,##0_)"/>
    <numFmt numFmtId="188" formatCode="_-* #,##0.0_-;\(\ #,##0.0\)"/>
    <numFmt numFmtId="189" formatCode="0.00_)"/>
    <numFmt numFmtId="190" formatCode="#,##0_ ;[Red]\(#,##0\)\ "/>
    <numFmt numFmtId="191" formatCode="#,##0.00;\(#,##0.00\)"/>
    <numFmt numFmtId="192" formatCode="0_)"/>
    <numFmt numFmtId="193" formatCode="#,##0.0000_);[Red]\(#,##0.0000\)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0"/>
      <name val="Helvetica"/>
      <family val="2"/>
    </font>
    <font>
      <sz val="10"/>
      <color indexed="12"/>
      <name val="Helvetica"/>
      <family val="2"/>
    </font>
    <font>
      <b/>
      <sz val="8"/>
      <color indexed="15"/>
      <name val="Times New Roman"/>
      <family val="1"/>
    </font>
    <font>
      <sz val="11"/>
      <name val="Tms Rmn"/>
    </font>
    <font>
      <sz val="10"/>
      <name val="Palatino"/>
    </font>
    <font>
      <sz val="10"/>
      <name val="MS Sans Serif"/>
      <family val="2"/>
    </font>
    <font>
      <sz val="10"/>
      <color indexed="24"/>
      <name val="Arial"/>
      <family val="2"/>
    </font>
    <font>
      <sz val="11"/>
      <name val="Book Antiqua"/>
      <family val="1"/>
    </font>
    <font>
      <b/>
      <sz val="11"/>
      <color indexed="8"/>
      <name val="Calibri"/>
      <family val="2"/>
    </font>
    <font>
      <sz val="9"/>
      <name val="GillSans"/>
    </font>
    <font>
      <sz val="9"/>
      <name val="GillSans Light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b/>
      <sz val="10"/>
      <name val="Book Antiqua"/>
      <family val="1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0"/>
      <color indexed="10"/>
      <name val="Arial"/>
      <family val="2"/>
    </font>
    <font>
      <sz val="9"/>
      <color indexed="10"/>
      <name val="Times New Roman"/>
      <family val="1"/>
    </font>
    <font>
      <sz val="10"/>
      <color indexed="12"/>
      <name val="Calibri"/>
      <family val="2"/>
      <scheme val="minor"/>
    </font>
    <font>
      <sz val="8"/>
      <name val="MS Sans Serif"/>
      <family val="2"/>
    </font>
    <font>
      <sz val="12"/>
      <color indexed="14"/>
      <name val="Arial"/>
      <family val="2"/>
    </font>
    <font>
      <sz val="9"/>
      <color indexed="12"/>
      <name val="Times New Roman"/>
      <family val="1"/>
    </font>
    <font>
      <b/>
      <i/>
      <sz val="16"/>
      <name val="Helv"/>
    </font>
    <font>
      <sz val="10"/>
      <color theme="1"/>
      <name val="Verdana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b/>
      <sz val="16"/>
      <color indexed="48"/>
      <name val="Arial"/>
      <family val="2"/>
    </font>
    <font>
      <b/>
      <sz val="13"/>
      <name val="Arial"/>
      <family val="2"/>
    </font>
    <font>
      <sz val="9"/>
      <color indexed="20"/>
      <name val="Arial"/>
      <family val="2"/>
    </font>
    <font>
      <b/>
      <sz val="12"/>
      <color indexed="20"/>
      <name val="Arial"/>
      <family val="2"/>
    </font>
    <font>
      <b/>
      <sz val="14"/>
      <name val="Arial"/>
      <family val="2"/>
    </font>
    <font>
      <sz val="8"/>
      <name val="Book Antiqua"/>
      <family val="1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9"/>
      <name val="Arial"/>
      <family val="2"/>
    </font>
    <font>
      <u/>
      <sz val="10"/>
      <color indexed="12"/>
      <name val="Geneva"/>
    </font>
    <font>
      <b/>
      <sz val="14"/>
      <color theme="1"/>
      <name val="Calibri"/>
      <family val="2"/>
      <scheme val="minor"/>
    </font>
    <font>
      <b/>
      <sz val="22"/>
      <color rgb="FF0000FF"/>
      <name val="Calibri"/>
      <family val="2"/>
      <scheme val="minor"/>
    </font>
  </fonts>
  <fills count="54">
    <fill>
      <patternFill patternType="none"/>
    </fill>
    <fill>
      <patternFill patternType="gray125"/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Gray">
        <fgColor indexed="1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54"/>
      </patternFill>
    </fill>
    <fill>
      <patternFill patternType="solid">
        <fgColor indexed="26"/>
        <bgColor indexed="40"/>
      </patternFill>
    </fill>
    <fill>
      <patternFill patternType="solid">
        <fgColor indexed="26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20"/>
      </patternFill>
    </fill>
    <fill>
      <patternFill patternType="solid">
        <fgColor indexed="22"/>
      </patternFill>
    </fill>
    <fill>
      <patternFill patternType="solid">
        <fgColor indexed="14"/>
        <bgColor indexed="64"/>
      </patternFill>
    </fill>
    <fill>
      <patternFill patternType="solid">
        <fgColor indexed="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51"/>
      </left>
      <right style="thin">
        <color indexed="51"/>
      </right>
      <top/>
      <bottom/>
      <diagonal/>
    </border>
  </borders>
  <cellStyleXfs count="350">
    <xf numFmtId="0" fontId="0" fillId="0" borderId="0"/>
    <xf numFmtId="9" fontId="1" fillId="0" borderId="0" applyFont="0" applyFill="0" applyBorder="0" applyAlignment="0" applyProtection="0"/>
    <xf numFmtId="0" fontId="4" fillId="0" borderId="0"/>
    <xf numFmtId="166" fontId="5" fillId="0" borderId="0"/>
    <xf numFmtId="166" fontId="5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7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7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7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8" fillId="0" borderId="0"/>
    <xf numFmtId="167" fontId="5" fillId="0" borderId="5">
      <alignment horizontal="center" vertical="center"/>
      <protection locked="0"/>
    </xf>
    <xf numFmtId="167" fontId="5" fillId="0" borderId="5">
      <alignment horizontal="center" vertical="center"/>
      <protection locked="0"/>
    </xf>
    <xf numFmtId="167" fontId="5" fillId="0" borderId="5">
      <alignment horizontal="center" vertical="center"/>
      <protection locked="0"/>
    </xf>
    <xf numFmtId="168" fontId="5" fillId="0" borderId="5">
      <alignment horizontal="center" vertical="center"/>
      <protection locked="0"/>
    </xf>
    <xf numFmtId="168" fontId="5" fillId="0" borderId="5">
      <alignment horizontal="center" vertical="center"/>
      <protection locked="0"/>
    </xf>
    <xf numFmtId="168" fontId="5" fillId="0" borderId="5">
      <alignment horizontal="center" vertical="center"/>
      <protection locked="0"/>
    </xf>
    <xf numFmtId="169" fontId="5" fillId="0" borderId="5">
      <alignment horizontal="center" vertical="center"/>
      <protection locked="0"/>
    </xf>
    <xf numFmtId="169" fontId="5" fillId="0" borderId="5">
      <alignment horizontal="center" vertical="center"/>
      <protection locked="0"/>
    </xf>
    <xf numFmtId="169" fontId="5" fillId="0" borderId="5">
      <alignment horizontal="center" vertical="center"/>
      <protection locked="0"/>
    </xf>
    <xf numFmtId="170" fontId="5" fillId="0" borderId="5">
      <alignment horizontal="center" vertical="center"/>
      <protection locked="0"/>
    </xf>
    <xf numFmtId="170" fontId="5" fillId="0" borderId="5">
      <alignment horizontal="center" vertical="center"/>
      <protection locked="0"/>
    </xf>
    <xf numFmtId="170" fontId="5" fillId="0" borderId="5">
      <alignment horizontal="center" vertical="center"/>
      <protection locked="0"/>
    </xf>
    <xf numFmtId="171" fontId="5" fillId="0" borderId="5">
      <alignment horizontal="center" vertical="center"/>
      <protection locked="0"/>
    </xf>
    <xf numFmtId="171" fontId="5" fillId="0" borderId="5">
      <alignment horizontal="center" vertical="center"/>
      <protection locked="0"/>
    </xf>
    <xf numFmtId="171" fontId="5" fillId="0" borderId="5">
      <alignment horizontal="center" vertical="center"/>
      <protection locked="0"/>
    </xf>
    <xf numFmtId="172" fontId="5" fillId="0" borderId="5">
      <alignment horizontal="center" vertical="center"/>
      <protection locked="0"/>
    </xf>
    <xf numFmtId="172" fontId="5" fillId="0" borderId="5">
      <alignment horizontal="center" vertical="center"/>
      <protection locked="0"/>
    </xf>
    <xf numFmtId="172" fontId="5" fillId="0" borderId="5">
      <alignment horizontal="center" vertical="center"/>
      <protection locked="0"/>
    </xf>
    <xf numFmtId="0" fontId="5" fillId="0" borderId="5" applyAlignment="0">
      <protection locked="0"/>
    </xf>
    <xf numFmtId="0" fontId="5" fillId="0" borderId="5" applyAlignment="0">
      <protection locked="0"/>
    </xf>
    <xf numFmtId="0" fontId="5" fillId="0" borderId="5" applyAlignment="0">
      <protection locked="0"/>
    </xf>
    <xf numFmtId="167" fontId="5" fillId="0" borderId="5">
      <alignment vertical="center"/>
      <protection locked="0"/>
    </xf>
    <xf numFmtId="167" fontId="5" fillId="0" borderId="5">
      <alignment vertical="center"/>
      <protection locked="0"/>
    </xf>
    <xf numFmtId="167" fontId="5" fillId="0" borderId="5">
      <alignment vertical="center"/>
      <protection locked="0"/>
    </xf>
    <xf numFmtId="173" fontId="5" fillId="0" borderId="5">
      <alignment horizontal="right" vertical="center"/>
      <protection locked="0"/>
    </xf>
    <xf numFmtId="173" fontId="5" fillId="0" borderId="5">
      <alignment horizontal="right" vertical="center"/>
      <protection locked="0"/>
    </xf>
    <xf numFmtId="173" fontId="5" fillId="0" borderId="5">
      <alignment horizontal="right" vertical="center"/>
      <protection locked="0"/>
    </xf>
    <xf numFmtId="169" fontId="5" fillId="0" borderId="5">
      <alignment vertical="center"/>
      <protection locked="0"/>
    </xf>
    <xf numFmtId="169" fontId="5" fillId="0" borderId="5">
      <alignment vertical="center"/>
      <protection locked="0"/>
    </xf>
    <xf numFmtId="169" fontId="5" fillId="0" borderId="5">
      <alignment vertical="center"/>
      <protection locked="0"/>
    </xf>
    <xf numFmtId="170" fontId="5" fillId="0" borderId="5">
      <alignment vertical="center"/>
      <protection locked="0"/>
    </xf>
    <xf numFmtId="170" fontId="5" fillId="0" borderId="5">
      <alignment vertical="center"/>
      <protection locked="0"/>
    </xf>
    <xf numFmtId="170" fontId="5" fillId="0" borderId="5">
      <alignment vertical="center"/>
      <protection locked="0"/>
    </xf>
    <xf numFmtId="171" fontId="5" fillId="0" borderId="5">
      <alignment vertical="center"/>
      <protection locked="0"/>
    </xf>
    <xf numFmtId="171" fontId="5" fillId="0" borderId="5">
      <alignment vertical="center"/>
      <protection locked="0"/>
    </xf>
    <xf numFmtId="171" fontId="5" fillId="0" borderId="5">
      <alignment vertical="center"/>
      <protection locked="0"/>
    </xf>
    <xf numFmtId="172" fontId="5" fillId="0" borderId="5">
      <alignment horizontal="right" vertical="center"/>
      <protection locked="0"/>
    </xf>
    <xf numFmtId="172" fontId="5" fillId="0" borderId="5">
      <alignment horizontal="right" vertical="center"/>
      <protection locked="0"/>
    </xf>
    <xf numFmtId="172" fontId="5" fillId="0" borderId="5">
      <alignment horizontal="right" vertical="center"/>
      <protection locked="0"/>
    </xf>
    <xf numFmtId="174" fontId="9" fillId="0" borderId="0" applyFont="0" applyFill="0" applyBorder="0" applyAlignment="0" applyProtection="0"/>
    <xf numFmtId="0" fontId="10" fillId="0" borderId="0" applyNumberFormat="0" applyFill="0" applyBorder="0" applyAlignment="0"/>
    <xf numFmtId="0" fontId="11" fillId="0" borderId="0" applyNumberFormat="0" applyFill="0" applyBorder="0" applyAlignment="0">
      <protection locked="0"/>
    </xf>
    <xf numFmtId="0" fontId="12" fillId="17" borderId="0" applyNumberFormat="0" applyFill="0" applyBorder="0" applyProtection="0">
      <alignment horizontal="center"/>
    </xf>
    <xf numFmtId="0" fontId="12" fillId="17" borderId="0" applyNumberFormat="0" applyFill="0" applyBorder="0" applyProtection="0"/>
    <xf numFmtId="0" fontId="5" fillId="0" borderId="0" applyNumberFormat="0" applyFont="0" applyFill="0" applyBorder="0">
      <alignment horizontal="center" vertical="center"/>
      <protection locked="0"/>
    </xf>
    <xf numFmtId="0" fontId="5" fillId="0" borderId="0" applyNumberFormat="0" applyFont="0" applyFill="0" applyBorder="0">
      <alignment horizontal="center" vertical="center"/>
      <protection locked="0"/>
    </xf>
    <xf numFmtId="0" fontId="5" fillId="0" borderId="0" applyNumberFormat="0" applyFont="0" applyFill="0" applyBorder="0">
      <alignment horizontal="center" vertical="center"/>
      <protection locked="0"/>
    </xf>
    <xf numFmtId="167" fontId="5" fillId="0" borderId="0" applyFill="0" applyBorder="0">
      <alignment horizontal="center" vertical="center"/>
    </xf>
    <xf numFmtId="167" fontId="5" fillId="0" borderId="0" applyFill="0" applyBorder="0">
      <alignment horizontal="center" vertical="center"/>
    </xf>
    <xf numFmtId="167" fontId="5" fillId="0" borderId="0" applyFill="0" applyBorder="0">
      <alignment horizontal="center" vertical="center"/>
    </xf>
    <xf numFmtId="168" fontId="5" fillId="0" borderId="0" applyFill="0" applyBorder="0">
      <alignment horizontal="center" vertical="center"/>
    </xf>
    <xf numFmtId="168" fontId="5" fillId="0" borderId="0" applyFill="0" applyBorder="0">
      <alignment horizontal="center" vertical="center"/>
    </xf>
    <xf numFmtId="168" fontId="5" fillId="0" borderId="0" applyFill="0" applyBorder="0">
      <alignment horizontal="center" vertical="center"/>
    </xf>
    <xf numFmtId="169" fontId="5" fillId="0" borderId="0" applyFill="0" applyBorder="0">
      <alignment horizontal="center" vertical="center"/>
    </xf>
    <xf numFmtId="169" fontId="5" fillId="0" borderId="0" applyFill="0" applyBorder="0">
      <alignment horizontal="center" vertical="center"/>
    </xf>
    <xf numFmtId="169" fontId="5" fillId="0" borderId="0" applyFill="0" applyBorder="0">
      <alignment horizontal="center" vertical="center"/>
    </xf>
    <xf numFmtId="170" fontId="5" fillId="0" borderId="0" applyFill="0" applyBorder="0">
      <alignment horizontal="center" vertical="center"/>
    </xf>
    <xf numFmtId="170" fontId="5" fillId="0" borderId="0" applyFill="0" applyBorder="0">
      <alignment horizontal="center" vertical="center"/>
    </xf>
    <xf numFmtId="170" fontId="5" fillId="0" borderId="0" applyFill="0" applyBorder="0">
      <alignment horizontal="center" vertical="center"/>
    </xf>
    <xf numFmtId="171" fontId="5" fillId="0" borderId="0" applyFill="0" applyBorder="0">
      <alignment horizontal="center" vertical="center"/>
    </xf>
    <xf numFmtId="171" fontId="5" fillId="0" borderId="0" applyFill="0" applyBorder="0">
      <alignment horizontal="center" vertical="center"/>
    </xf>
    <xf numFmtId="171" fontId="5" fillId="0" borderId="0" applyFill="0" applyBorder="0">
      <alignment horizontal="center" vertical="center"/>
    </xf>
    <xf numFmtId="172" fontId="5" fillId="0" borderId="0" applyFill="0" applyBorder="0">
      <alignment horizontal="center" vertical="center"/>
    </xf>
    <xf numFmtId="172" fontId="5" fillId="0" borderId="0" applyFill="0" applyBorder="0">
      <alignment horizontal="center" vertical="center"/>
    </xf>
    <xf numFmtId="172" fontId="5" fillId="0" borderId="0" applyFill="0" applyBorder="0">
      <alignment horizontal="center" vertical="center"/>
    </xf>
    <xf numFmtId="175" fontId="13" fillId="0" borderId="0"/>
    <xf numFmtId="175" fontId="13" fillId="0" borderId="0"/>
    <xf numFmtId="175" fontId="13" fillId="0" borderId="0"/>
    <xf numFmtId="175" fontId="13" fillId="0" borderId="0"/>
    <xf numFmtId="175" fontId="13" fillId="0" borderId="0"/>
    <xf numFmtId="175" fontId="13" fillId="0" borderId="0"/>
    <xf numFmtId="175" fontId="13" fillId="0" borderId="0"/>
    <xf numFmtId="175" fontId="13" fillId="0" borderId="0"/>
    <xf numFmtId="176" fontId="4" fillId="0" borderId="0" applyFont="0" applyFill="0" applyBorder="0" applyAlignment="0" applyProtection="0"/>
    <xf numFmtId="177" fontId="14" fillId="0" borderId="0" applyFill="0" applyBorder="0" applyAlignment="0" applyProtection="0">
      <alignment horizontal="right"/>
    </xf>
    <xf numFmtId="0" fontId="15" fillId="0" borderId="0" applyFont="0" applyFill="0" applyBorder="0" applyAlignment="0" applyProtection="0"/>
    <xf numFmtId="0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3" fontId="16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17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4" fontId="17" fillId="0" borderId="0" applyFont="0" applyFill="0" applyBorder="0" applyAlignment="0" applyProtection="0"/>
    <xf numFmtId="185" fontId="4" fillId="0" borderId="0" applyFont="0" applyFill="0" applyBorder="0" applyAlignment="0" applyProtection="0">
      <alignment horizontal="center"/>
    </xf>
    <xf numFmtId="0" fontId="19" fillId="0" borderId="0"/>
    <xf numFmtId="0" fontId="20" fillId="0" borderId="0"/>
    <xf numFmtId="38" fontId="5" fillId="21" borderId="0" applyNumberFormat="0" applyBorder="0" applyAlignment="0" applyProtection="0"/>
    <xf numFmtId="0" fontId="21" fillId="0" borderId="6" applyNumberFormat="0" applyAlignment="0" applyProtection="0">
      <alignment horizontal="left" vertical="center"/>
    </xf>
    <xf numFmtId="0" fontId="21" fillId="0" borderId="7">
      <alignment horizontal="left" vertical="center"/>
    </xf>
    <xf numFmtId="0" fontId="22" fillId="0" borderId="0" applyFill="0" applyBorder="0">
      <alignment vertical="center"/>
    </xf>
    <xf numFmtId="0" fontId="22" fillId="0" borderId="0" applyFill="0" applyBorder="0">
      <alignment vertical="center"/>
    </xf>
    <xf numFmtId="0" fontId="23" fillId="0" borderId="0" applyFill="0" applyBorder="0">
      <alignment vertical="center"/>
    </xf>
    <xf numFmtId="0" fontId="23" fillId="0" borderId="0" applyFill="0" applyBorder="0">
      <alignment vertical="center"/>
    </xf>
    <xf numFmtId="0" fontId="24" fillId="0" borderId="0" applyFill="0" applyBorder="0">
      <alignment vertical="center"/>
    </xf>
    <xf numFmtId="0" fontId="24" fillId="0" borderId="0" applyFill="0" applyBorder="0">
      <alignment vertical="center"/>
    </xf>
    <xf numFmtId="0" fontId="25" fillId="0" borderId="0" applyNumberFormat="0" applyFill="0" applyBorder="0" applyAlignment="0" applyProtection="0"/>
    <xf numFmtId="0" fontId="5" fillId="0" borderId="0" applyFill="0" applyBorder="0">
      <alignment vertical="center"/>
    </xf>
    <xf numFmtId="165" fontId="26" fillId="0" borderId="0"/>
    <xf numFmtId="0" fontId="27" fillId="22" borderId="2"/>
    <xf numFmtId="0" fontId="3" fillId="0" borderId="0" applyNumberFormat="0" applyFill="0" applyBorder="0" applyAlignment="0" applyProtection="0">
      <alignment vertical="top"/>
      <protection locked="0"/>
    </xf>
    <xf numFmtId="0" fontId="28" fillId="0" borderId="0" applyFill="0" applyBorder="0" applyAlignment="0">
      <protection locked="0"/>
    </xf>
    <xf numFmtId="0" fontId="29" fillId="0" borderId="0" applyFill="0" applyBorder="0" applyAlignment="0">
      <protection locked="0"/>
    </xf>
    <xf numFmtId="177" fontId="30" fillId="0" borderId="8" applyProtection="0"/>
    <xf numFmtId="186" fontId="31" fillId="0" borderId="8">
      <alignment horizontal="right"/>
      <protection locked="0"/>
    </xf>
    <xf numFmtId="10" fontId="5" fillId="23" borderId="9" applyNumberFormat="0" applyBorder="0" applyAlignment="0" applyProtection="0"/>
    <xf numFmtId="0" fontId="30" fillId="0" borderId="8">
      <protection locked="0"/>
    </xf>
    <xf numFmtId="176" fontId="4" fillId="24" borderId="0" applyFont="0" applyBorder="0" applyAlignment="0">
      <alignment horizontal="right"/>
      <protection locked="0"/>
    </xf>
    <xf numFmtId="0" fontId="32" fillId="25" borderId="0">
      <alignment horizontal="center"/>
    </xf>
    <xf numFmtId="176" fontId="4" fillId="23" borderId="0" applyFont="0" applyBorder="0">
      <alignment horizontal="right"/>
      <protection locked="0"/>
    </xf>
    <xf numFmtId="0" fontId="33" fillId="22" borderId="0" applyNumberFormat="0" applyFont="0" applyAlignment="0"/>
    <xf numFmtId="0" fontId="33" fillId="22" borderId="10" applyNumberFormat="0" applyFont="0" applyAlignment="0">
      <protection locked="0"/>
    </xf>
    <xf numFmtId="0" fontId="5" fillId="21" borderId="0"/>
    <xf numFmtId="0" fontId="24" fillId="0" borderId="11" applyFill="0">
      <alignment horizontal="center" vertical="center"/>
    </xf>
    <xf numFmtId="0" fontId="24" fillId="0" borderId="11" applyFill="0">
      <alignment horizontal="center" vertical="center"/>
    </xf>
    <xf numFmtId="0" fontId="24" fillId="0" borderId="11" applyFill="0">
      <alignment horizontal="center" vertical="center"/>
    </xf>
    <xf numFmtId="0" fontId="5" fillId="0" borderId="11" applyFill="0">
      <alignment horizontal="center" vertical="center"/>
    </xf>
    <xf numFmtId="0" fontId="5" fillId="0" borderId="11" applyFill="0">
      <alignment horizontal="center" vertical="center"/>
    </xf>
    <xf numFmtId="0" fontId="5" fillId="0" borderId="11" applyFill="0">
      <alignment horizontal="center" vertical="center"/>
    </xf>
    <xf numFmtId="187" fontId="5" fillId="0" borderId="11" applyFill="0">
      <alignment horizontal="center" vertical="center"/>
    </xf>
    <xf numFmtId="187" fontId="5" fillId="0" borderId="11" applyFill="0">
      <alignment horizontal="center" vertical="center"/>
    </xf>
    <xf numFmtId="187" fontId="5" fillId="0" borderId="11" applyFill="0">
      <alignment horizontal="center" vertical="center"/>
    </xf>
    <xf numFmtId="177" fontId="34" fillId="0" borderId="0"/>
    <xf numFmtId="0" fontId="21" fillId="0" borderId="0" applyFill="0" applyBorder="0" applyAlignment="0"/>
    <xf numFmtId="188" fontId="35" fillId="0" borderId="8">
      <alignment horizontal="right"/>
      <protection locked="0"/>
    </xf>
    <xf numFmtId="189" fontId="3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Fill="0"/>
    <xf numFmtId="0" fontId="4" fillId="0" borderId="0" applyFill="0"/>
    <xf numFmtId="0" fontId="4" fillId="0" borderId="0" applyFill="0"/>
    <xf numFmtId="0" fontId="4" fillId="0" borderId="0" applyFill="0"/>
    <xf numFmtId="0" fontId="4" fillId="0" borderId="0" applyFill="0"/>
    <xf numFmtId="0" fontId="4" fillId="0" borderId="0" applyFill="0"/>
    <xf numFmtId="0" fontId="4" fillId="0" borderId="0"/>
    <xf numFmtId="0" fontId="4" fillId="0" borderId="0"/>
    <xf numFmtId="0" fontId="4" fillId="0" borderId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38" fillId="0" borderId="0"/>
    <xf numFmtId="0" fontId="24" fillId="0" borderId="0" applyFill="0" applyBorder="0">
      <alignment horizontal="right" vertical="center"/>
    </xf>
    <xf numFmtId="0" fontId="24" fillId="0" borderId="0" applyFill="0" applyBorder="0">
      <alignment horizontal="right" vertical="center"/>
    </xf>
    <xf numFmtId="0" fontId="24" fillId="0" borderId="0" applyFill="0" applyBorder="0">
      <alignment horizontal="right" vertical="center"/>
    </xf>
    <xf numFmtId="0" fontId="15" fillId="0" borderId="0" applyNumberFormat="0" applyFont="0" applyFill="0" applyBorder="0" applyAlignment="0" applyProtection="0">
      <alignment horizontal="left"/>
    </xf>
    <xf numFmtId="0" fontId="15" fillId="0" borderId="0" applyNumberFormat="0" applyFont="0" applyFill="0" applyBorder="0" applyAlignment="0" applyProtection="0">
      <alignment horizontal="left"/>
    </xf>
    <xf numFmtId="0" fontId="15" fillId="0" borderId="0" applyNumberFormat="0" applyFont="0" applyFill="0" applyBorder="0" applyAlignment="0" applyProtection="0">
      <alignment horizontal="left"/>
    </xf>
    <xf numFmtId="15" fontId="15" fillId="0" borderId="0" applyFont="0" applyFill="0" applyBorder="0" applyAlignment="0" applyProtection="0"/>
    <xf numFmtId="15" fontId="15" fillId="0" borderId="0" applyFont="0" applyFill="0" applyBorder="0" applyAlignment="0" applyProtection="0"/>
    <xf numFmtId="15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190" fontId="39" fillId="0" borderId="3"/>
    <xf numFmtId="0" fontId="40" fillId="0" borderId="12">
      <alignment horizontal="center"/>
    </xf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0" fontId="15" fillId="26" borderId="0" applyNumberFormat="0" applyFont="0" applyBorder="0" applyAlignment="0" applyProtection="0"/>
    <xf numFmtId="0" fontId="15" fillId="26" borderId="0" applyNumberFormat="0" applyFont="0" applyBorder="0" applyAlignment="0" applyProtection="0"/>
    <xf numFmtId="0" fontId="15" fillId="26" borderId="0" applyNumberFormat="0" applyFont="0" applyBorder="0" applyAlignment="0" applyProtection="0"/>
    <xf numFmtId="191" fontId="4" fillId="0" borderId="0"/>
    <xf numFmtId="167" fontId="5" fillId="0" borderId="0" applyFill="0" applyBorder="0">
      <alignment horizontal="right" vertical="center"/>
    </xf>
    <xf numFmtId="167" fontId="5" fillId="0" borderId="0" applyFill="0" applyBorder="0">
      <alignment horizontal="right" vertical="center"/>
    </xf>
    <xf numFmtId="167" fontId="5" fillId="0" borderId="0" applyFill="0" applyBorder="0">
      <alignment horizontal="right" vertical="center"/>
    </xf>
    <xf numFmtId="173" fontId="5" fillId="0" borderId="0" applyFill="0" applyBorder="0">
      <alignment horizontal="right" vertical="center"/>
    </xf>
    <xf numFmtId="173" fontId="5" fillId="0" borderId="0" applyFill="0" applyBorder="0">
      <alignment horizontal="right" vertical="center"/>
    </xf>
    <xf numFmtId="173" fontId="5" fillId="0" borderId="0" applyFill="0" applyBorder="0">
      <alignment horizontal="right" vertical="center"/>
    </xf>
    <xf numFmtId="169" fontId="5" fillId="0" borderId="0" applyFill="0" applyBorder="0">
      <alignment horizontal="right" vertical="center"/>
    </xf>
    <xf numFmtId="169" fontId="5" fillId="0" borderId="0" applyFill="0" applyBorder="0">
      <alignment horizontal="right" vertical="center"/>
    </xf>
    <xf numFmtId="169" fontId="5" fillId="0" borderId="0" applyFill="0" applyBorder="0">
      <alignment horizontal="right" vertical="center"/>
    </xf>
    <xf numFmtId="170" fontId="5" fillId="0" borderId="0" applyFill="0" applyBorder="0">
      <alignment horizontal="right" vertical="center"/>
    </xf>
    <xf numFmtId="170" fontId="5" fillId="0" borderId="0" applyFill="0" applyBorder="0">
      <alignment horizontal="right" vertical="center"/>
    </xf>
    <xf numFmtId="170" fontId="5" fillId="0" borderId="0" applyFill="0" applyBorder="0">
      <alignment horizontal="right" vertical="center"/>
    </xf>
    <xf numFmtId="171" fontId="5" fillId="0" borderId="0" applyFill="0" applyBorder="0">
      <alignment horizontal="right" vertical="center"/>
    </xf>
    <xf numFmtId="171" fontId="5" fillId="0" borderId="0" applyFill="0" applyBorder="0">
      <alignment horizontal="right" vertical="center"/>
    </xf>
    <xf numFmtId="171" fontId="5" fillId="0" borderId="0" applyFill="0" applyBorder="0">
      <alignment horizontal="right" vertical="center"/>
    </xf>
    <xf numFmtId="172" fontId="5" fillId="0" borderId="0" applyFill="0" applyBorder="0">
      <alignment horizontal="right" vertical="center"/>
    </xf>
    <xf numFmtId="172" fontId="5" fillId="0" borderId="0" applyFill="0" applyBorder="0">
      <alignment horizontal="right" vertical="center"/>
    </xf>
    <xf numFmtId="172" fontId="5" fillId="0" borderId="0" applyFill="0" applyBorder="0">
      <alignment horizontal="right" vertical="center"/>
    </xf>
    <xf numFmtId="4" fontId="41" fillId="27" borderId="13" applyNumberFormat="0" applyProtection="0">
      <alignment vertical="center"/>
    </xf>
    <xf numFmtId="4" fontId="42" fillId="28" borderId="13" applyNumberFormat="0" applyProtection="0">
      <alignment vertical="center"/>
    </xf>
    <xf numFmtId="4" fontId="41" fillId="28" borderId="13" applyNumberFormat="0" applyProtection="0">
      <alignment horizontal="left" vertical="center" indent="1"/>
    </xf>
    <xf numFmtId="0" fontId="41" fillId="28" borderId="13" applyNumberFormat="0" applyProtection="0">
      <alignment horizontal="left" vertical="top" indent="1"/>
    </xf>
    <xf numFmtId="4" fontId="41" fillId="0" borderId="0" applyNumberFormat="0" applyProtection="0">
      <alignment horizontal="left" vertical="center" indent="1"/>
    </xf>
    <xf numFmtId="4" fontId="43" fillId="29" borderId="13" applyNumberFormat="0" applyProtection="0">
      <alignment horizontal="right" vertical="center"/>
    </xf>
    <xf numFmtId="4" fontId="43" fillId="30" borderId="13" applyNumberFormat="0" applyProtection="0">
      <alignment horizontal="right" vertical="center"/>
    </xf>
    <xf numFmtId="4" fontId="43" fillId="31" borderId="13" applyNumberFormat="0" applyProtection="0">
      <alignment horizontal="right" vertical="center"/>
    </xf>
    <xf numFmtId="4" fontId="43" fillId="32" borderId="13" applyNumberFormat="0" applyProtection="0">
      <alignment horizontal="right" vertical="center"/>
    </xf>
    <xf numFmtId="4" fontId="43" fillId="33" borderId="13" applyNumberFormat="0" applyProtection="0">
      <alignment horizontal="right" vertical="center"/>
    </xf>
    <xf numFmtId="4" fontId="43" fillId="34" borderId="13" applyNumberFormat="0" applyProtection="0">
      <alignment horizontal="right" vertical="center"/>
    </xf>
    <xf numFmtId="4" fontId="43" fillId="35" borderId="13" applyNumberFormat="0" applyProtection="0">
      <alignment horizontal="right" vertical="center"/>
    </xf>
    <xf numFmtId="4" fontId="43" fillId="36" borderId="13" applyNumberFormat="0" applyProtection="0">
      <alignment horizontal="right" vertical="center"/>
    </xf>
    <xf numFmtId="4" fontId="43" fillId="37" borderId="13" applyNumberFormat="0" applyProtection="0">
      <alignment horizontal="right" vertical="center"/>
    </xf>
    <xf numFmtId="4" fontId="41" fillId="38" borderId="14" applyNumberFormat="0" applyProtection="0">
      <alignment horizontal="left" vertical="center" indent="1"/>
    </xf>
    <xf numFmtId="4" fontId="43" fillId="39" borderId="0" applyNumberFormat="0" applyProtection="0">
      <alignment horizontal="left" vertical="center" indent="1"/>
    </xf>
    <xf numFmtId="4" fontId="44" fillId="40" borderId="0" applyNumberFormat="0" applyProtection="0">
      <alignment horizontal="left" vertical="center" indent="1"/>
    </xf>
    <xf numFmtId="4" fontId="43" fillId="41" borderId="15" applyNumberFormat="0" applyProtection="0">
      <alignment horizontal="center" vertical="center"/>
    </xf>
    <xf numFmtId="4" fontId="43" fillId="39" borderId="0" applyNumberFormat="0" applyProtection="0">
      <alignment horizontal="left" vertical="center" indent="1"/>
    </xf>
    <xf numFmtId="4" fontId="43" fillId="39" borderId="0" applyNumberFormat="0" applyProtection="0">
      <alignment horizontal="left" vertical="center" indent="1"/>
    </xf>
    <xf numFmtId="4" fontId="43" fillId="39" borderId="0" applyNumberFormat="0" applyProtection="0">
      <alignment horizontal="left" vertical="center" indent="1"/>
    </xf>
    <xf numFmtId="4" fontId="43" fillId="42" borderId="0" applyNumberFormat="0" applyProtection="0">
      <alignment horizontal="left" vertical="center" indent="1"/>
    </xf>
    <xf numFmtId="4" fontId="43" fillId="42" borderId="0" applyNumberFormat="0" applyProtection="0">
      <alignment horizontal="left" vertical="center" indent="1"/>
    </xf>
    <xf numFmtId="4" fontId="43" fillId="42" borderId="0" applyNumberFormat="0" applyProtection="0">
      <alignment horizontal="left" vertical="center" indent="1"/>
    </xf>
    <xf numFmtId="0" fontId="22" fillId="43" borderId="13" applyNumberFormat="0" applyProtection="0">
      <alignment horizontal="left" vertical="center" indent="1"/>
    </xf>
    <xf numFmtId="0" fontId="22" fillId="43" borderId="13" applyNumberFormat="0" applyProtection="0">
      <alignment horizontal="left" vertical="center" indent="1"/>
    </xf>
    <xf numFmtId="0" fontId="22" fillId="43" borderId="13" applyNumberFormat="0" applyProtection="0">
      <alignment horizontal="left" vertical="center" indent="1"/>
    </xf>
    <xf numFmtId="0" fontId="4" fillId="41" borderId="13" applyNumberFormat="0" applyProtection="0">
      <alignment horizontal="left" vertical="top" indent="1"/>
    </xf>
    <xf numFmtId="0" fontId="22" fillId="44" borderId="13" applyNumberFormat="0" applyProtection="0">
      <alignment horizontal="left" vertical="center" indent="1"/>
    </xf>
    <xf numFmtId="0" fontId="22" fillId="44" borderId="13" applyNumberFormat="0" applyProtection="0">
      <alignment horizontal="left" vertical="center" indent="1"/>
    </xf>
    <xf numFmtId="0" fontId="22" fillId="44" borderId="13" applyNumberFormat="0" applyProtection="0">
      <alignment horizontal="left" vertical="center" indent="1"/>
    </xf>
    <xf numFmtId="0" fontId="4" fillId="41" borderId="13" applyNumberFormat="0" applyProtection="0">
      <alignment horizontal="left" vertical="top" indent="1"/>
    </xf>
    <xf numFmtId="0" fontId="4" fillId="45" borderId="13" applyNumberFormat="0" applyProtection="0">
      <alignment horizontal="left" vertical="center" indent="1"/>
    </xf>
    <xf numFmtId="0" fontId="4" fillId="46" borderId="13" applyNumberFormat="0" applyProtection="0">
      <alignment horizontal="left" vertical="top" indent="1"/>
    </xf>
    <xf numFmtId="0" fontId="4" fillId="47" borderId="13" applyNumberFormat="0" applyProtection="0">
      <alignment horizontal="left" vertical="center" indent="1"/>
    </xf>
    <xf numFmtId="0" fontId="4" fillId="47" borderId="13" applyNumberFormat="0" applyProtection="0">
      <alignment horizontal="left" vertical="top" indent="1"/>
    </xf>
    <xf numFmtId="0" fontId="4" fillId="0" borderId="0"/>
    <xf numFmtId="0" fontId="24" fillId="48" borderId="16" applyBorder="0"/>
    <xf numFmtId="4" fontId="43" fillId="23" borderId="13" applyNumberFormat="0" applyProtection="0">
      <alignment vertical="center"/>
    </xf>
    <xf numFmtId="4" fontId="45" fillId="23" borderId="13" applyNumberFormat="0" applyProtection="0">
      <alignment vertical="center"/>
    </xf>
    <xf numFmtId="4" fontId="43" fillId="23" borderId="13" applyNumberFormat="0" applyProtection="0">
      <alignment horizontal="left" vertical="center" indent="1"/>
    </xf>
    <xf numFmtId="0" fontId="43" fillId="23" borderId="13" applyNumberFormat="0" applyProtection="0">
      <alignment horizontal="left" vertical="top" indent="1"/>
    </xf>
    <xf numFmtId="4" fontId="43" fillId="0" borderId="13" applyNumberFormat="0" applyProtection="0">
      <alignment horizontal="right" vertical="center"/>
    </xf>
    <xf numFmtId="4" fontId="45" fillId="0" borderId="0" applyNumberFormat="0" applyProtection="0">
      <alignment horizontal="right" vertical="center"/>
    </xf>
    <xf numFmtId="4" fontId="43" fillId="49" borderId="13" applyNumberFormat="0" applyProtection="0">
      <alignment horizontal="left" vertical="center" indent="1"/>
    </xf>
    <xf numFmtId="0" fontId="41" fillId="44" borderId="17" applyNumberFormat="0" applyProtection="0">
      <alignment horizontal="left" vertical="top" indent="1"/>
    </xf>
    <xf numFmtId="4" fontId="46" fillId="0" borderId="0" applyNumberFormat="0" applyProtection="0">
      <alignment horizontal="left" vertical="center" indent="1"/>
    </xf>
    <xf numFmtId="0" fontId="5" fillId="50" borderId="9"/>
    <xf numFmtId="4" fontId="30" fillId="39" borderId="13" applyNumberFormat="0" applyProtection="0">
      <alignment horizontal="right" vertical="center"/>
    </xf>
    <xf numFmtId="0" fontId="4" fillId="41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51" borderId="0" applyNumberFormat="0" applyFont="0" applyBorder="0" applyAlignment="0" applyProtection="0"/>
    <xf numFmtId="0" fontId="4" fillId="0" borderId="0" applyNumberFormat="0" applyFont="0" applyFill="0" applyBorder="0" applyAlignment="0" applyProtection="0"/>
    <xf numFmtId="0" fontId="4" fillId="51" borderId="0" applyNumberFormat="0" applyFont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Border="0" applyAlignment="0" applyProtection="0"/>
    <xf numFmtId="0" fontId="47" fillId="0" borderId="0" applyFill="0" applyBorder="0" applyAlignment="0"/>
    <xf numFmtId="0" fontId="48" fillId="52" borderId="0"/>
    <xf numFmtId="49" fontId="49" fillId="52" borderId="18">
      <alignment horizontal="center" wrapText="1"/>
    </xf>
    <xf numFmtId="49" fontId="49" fillId="52" borderId="0">
      <alignment horizontal="center" wrapText="1"/>
    </xf>
    <xf numFmtId="0" fontId="48" fillId="52" borderId="0"/>
    <xf numFmtId="0" fontId="50" fillId="0" borderId="0" applyFill="0" applyBorder="0" applyAlignment="0"/>
    <xf numFmtId="192" fontId="43" fillId="0" borderId="4">
      <alignment horizontal="justify" vertical="top" wrapText="1"/>
    </xf>
    <xf numFmtId="38" fontId="51" fillId="0" borderId="2" applyBorder="0" applyAlignment="0"/>
    <xf numFmtId="0" fontId="4" fillId="0" borderId="0"/>
    <xf numFmtId="0" fontId="21" fillId="0" borderId="0"/>
    <xf numFmtId="0" fontId="50" fillId="0" borderId="0"/>
    <xf numFmtId="15" fontId="4" fillId="0" borderId="0"/>
    <xf numFmtId="10" fontId="4" fillId="0" borderId="0"/>
    <xf numFmtId="0" fontId="52" fillId="53" borderId="1" applyBorder="0" applyProtection="0">
      <alignment horizontal="centerContinuous" vertical="center"/>
    </xf>
    <xf numFmtId="0" fontId="53" fillId="0" borderId="0" applyBorder="0" applyProtection="0">
      <alignment vertical="center"/>
    </xf>
    <xf numFmtId="0" fontId="54" fillId="0" borderId="0">
      <alignment horizontal="left"/>
    </xf>
    <xf numFmtId="0" fontId="54" fillId="0" borderId="2" applyFill="0" applyBorder="0" applyProtection="0">
      <alignment horizontal="left" vertical="top"/>
    </xf>
    <xf numFmtId="49" fontId="4" fillId="0" borderId="0" applyFont="0" applyFill="0" applyBorder="0" applyAlignment="0" applyProtection="0"/>
    <xf numFmtId="0" fontId="55" fillId="0" borderId="0"/>
    <xf numFmtId="49" fontId="4" fillId="0" borderId="0" applyFont="0" applyFill="0" applyBorder="0" applyAlignment="0" applyProtection="0"/>
    <xf numFmtId="49" fontId="4" fillId="0" borderId="0" applyFont="0" applyFill="0" applyBorder="0" applyAlignment="0" applyProtection="0"/>
    <xf numFmtId="0" fontId="56" fillId="0" borderId="0"/>
    <xf numFmtId="0" fontId="56" fillId="0" borderId="0"/>
    <xf numFmtId="0" fontId="55" fillId="0" borderId="0"/>
    <xf numFmtId="177" fontId="57" fillId="0" borderId="0"/>
    <xf numFmtId="0" fontId="58" fillId="0" borderId="0" applyFill="0" applyBorder="0">
      <alignment horizontal="left" vertical="center"/>
      <protection locked="0"/>
    </xf>
    <xf numFmtId="0" fontId="55" fillId="0" borderId="0"/>
    <xf numFmtId="0" fontId="59" fillId="0" borderId="0" applyFill="0" applyBorder="0">
      <alignment horizontal="left" vertical="center"/>
      <protection locked="0"/>
    </xf>
    <xf numFmtId="193" fontId="4" fillId="0" borderId="1" applyBorder="0" applyProtection="0">
      <alignment horizontal="right"/>
    </xf>
    <xf numFmtId="0" fontId="6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2">
    <xf numFmtId="0" fontId="0" fillId="0" borderId="0" xfId="0"/>
    <xf numFmtId="0" fontId="62" fillId="0" borderId="0" xfId="0" applyFont="1"/>
    <xf numFmtId="0" fontId="2" fillId="0" borderId="0" xfId="0" applyFont="1" applyAlignment="1">
      <alignment horizontal="center"/>
    </xf>
    <xf numFmtId="0" fontId="0" fillId="0" borderId="0" xfId="0"/>
    <xf numFmtId="14" fontId="0" fillId="0" borderId="0" xfId="0" applyNumberFormat="1"/>
    <xf numFmtId="10" fontId="0" fillId="0" borderId="0" xfId="1" applyNumberFormat="1" applyFont="1"/>
    <xf numFmtId="0" fontId="2" fillId="0" borderId="0" xfId="0" applyFont="1"/>
    <xf numFmtId="0" fontId="60" fillId="0" borderId="0" xfId="343" applyFont="1" applyAlignment="1">
      <alignment horizontal="left" wrapText="1"/>
    </xf>
    <xf numFmtId="15" fontId="0" fillId="0" borderId="0" xfId="0" applyNumberFormat="1"/>
    <xf numFmtId="0" fontId="60" fillId="0" borderId="0" xfId="348" applyFont="1" applyAlignment="1">
      <alignment horizontal="left" wrapText="1"/>
    </xf>
    <xf numFmtId="14" fontId="60" fillId="0" borderId="0" xfId="343" applyNumberFormat="1" applyFont="1" applyAlignment="1">
      <alignment horizontal="left" wrapText="1"/>
    </xf>
    <xf numFmtId="164" fontId="0" fillId="0" borderId="0" xfId="1" applyNumberFormat="1" applyFont="1"/>
    <xf numFmtId="0" fontId="0" fillId="0" borderId="9" xfId="0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 wrapText="1"/>
    </xf>
    <xf numFmtId="10" fontId="60" fillId="0" borderId="0" xfId="1" applyNumberFormat="1" applyFont="1"/>
    <xf numFmtId="14" fontId="2" fillId="0" borderId="0" xfId="0" applyNumberFormat="1" applyFont="1"/>
    <xf numFmtId="10" fontId="2" fillId="0" borderId="0" xfId="1" applyNumberFormat="1" applyFont="1"/>
    <xf numFmtId="0" fontId="2" fillId="0" borderId="0" xfId="0" applyFont="1" applyAlignment="1">
      <alignment wrapText="1"/>
    </xf>
    <xf numFmtId="10" fontId="2" fillId="0" borderId="0" xfId="0" applyNumberFormat="1" applyFont="1"/>
    <xf numFmtId="0" fontId="0" fillId="0" borderId="0" xfId="0" applyAlignment="1">
      <alignment horizontal="center"/>
    </xf>
    <xf numFmtId="0" fontId="63" fillId="0" borderId="0" xfId="0" applyFont="1"/>
  </cellXfs>
  <cellStyles count="350">
    <cellStyle name="_Capex" xfId="2"/>
    <cellStyle name="_UED AMP 2009-14 Final 250309 Less PU" xfId="3"/>
    <cellStyle name="_UED AMP 2009-14 Final 250309 Less PU_1011 monthly" xfId="4"/>
    <cellStyle name="Accent1 - 20%" xfId="5"/>
    <cellStyle name="Accent1 - 40%" xfId="6"/>
    <cellStyle name="Accent1 - 60%" xfId="7"/>
    <cellStyle name="Accent2 - 20%" xfId="8"/>
    <cellStyle name="Accent2 - 40%" xfId="9"/>
    <cellStyle name="Accent2 - 60%" xfId="10"/>
    <cellStyle name="Accent3 - 20%" xfId="11"/>
    <cellStyle name="Accent3 - 40%" xfId="12"/>
    <cellStyle name="Accent3 - 60%" xfId="13"/>
    <cellStyle name="Accent4 - 20%" xfId="14"/>
    <cellStyle name="Accent4 - 40%" xfId="15"/>
    <cellStyle name="Accent4 - 60%" xfId="16"/>
    <cellStyle name="Accent5 - 20%" xfId="17"/>
    <cellStyle name="Accent5 - 40%" xfId="18"/>
    <cellStyle name="Accent5 - 60%" xfId="19"/>
    <cellStyle name="Accent6 - 20%" xfId="20"/>
    <cellStyle name="Accent6 - 40%" xfId="21"/>
    <cellStyle name="Accent6 - 60%" xfId="22"/>
    <cellStyle name="Agara" xfId="23"/>
    <cellStyle name="Assumptions Center Currency" xfId="24"/>
    <cellStyle name="Assumptions Center Currency 2" xfId="25"/>
    <cellStyle name="Assumptions Center Currency 3" xfId="26"/>
    <cellStyle name="Assumptions Center Date" xfId="27"/>
    <cellStyle name="Assumptions Center Date 2" xfId="28"/>
    <cellStyle name="Assumptions Center Date 3" xfId="29"/>
    <cellStyle name="Assumptions Center Multiple" xfId="30"/>
    <cellStyle name="Assumptions Center Multiple 2" xfId="31"/>
    <cellStyle name="Assumptions Center Multiple 3" xfId="32"/>
    <cellStyle name="Assumptions Center Number" xfId="33"/>
    <cellStyle name="Assumptions Center Number 2" xfId="34"/>
    <cellStyle name="Assumptions Center Number 3" xfId="35"/>
    <cellStyle name="Assumptions Center Percentage" xfId="36"/>
    <cellStyle name="Assumptions Center Percentage 2" xfId="37"/>
    <cellStyle name="Assumptions Center Percentage 3" xfId="38"/>
    <cellStyle name="Assumptions Center Year" xfId="39"/>
    <cellStyle name="Assumptions Center Year 2" xfId="40"/>
    <cellStyle name="Assumptions Center Year 3" xfId="41"/>
    <cellStyle name="Assumptions Heading" xfId="42"/>
    <cellStyle name="Assumptions Heading 2" xfId="43"/>
    <cellStyle name="Assumptions Heading 3" xfId="44"/>
    <cellStyle name="Assumptions Right Currency" xfId="45"/>
    <cellStyle name="Assumptions Right Currency 2" xfId="46"/>
    <cellStyle name="Assumptions Right Currency 3" xfId="47"/>
    <cellStyle name="Assumptions Right Date" xfId="48"/>
    <cellStyle name="Assumptions Right Date 2" xfId="49"/>
    <cellStyle name="Assumptions Right Date 3" xfId="50"/>
    <cellStyle name="Assumptions Right Multiple" xfId="51"/>
    <cellStyle name="Assumptions Right Multiple 2" xfId="52"/>
    <cellStyle name="Assumptions Right Multiple 3" xfId="53"/>
    <cellStyle name="Assumptions Right Number" xfId="54"/>
    <cellStyle name="Assumptions Right Number 2" xfId="55"/>
    <cellStyle name="Assumptions Right Number 3" xfId="56"/>
    <cellStyle name="Assumptions Right Percentage" xfId="57"/>
    <cellStyle name="Assumptions Right Percentage 2" xfId="58"/>
    <cellStyle name="Assumptions Right Percentage 3" xfId="59"/>
    <cellStyle name="Assumptions Right Year" xfId="60"/>
    <cellStyle name="Assumptions Right Year 2" xfId="61"/>
    <cellStyle name="Assumptions Right Year 3" xfId="62"/>
    <cellStyle name="B79812_.wvu.PrintTitlest" xfId="63"/>
    <cellStyle name="Black" xfId="64"/>
    <cellStyle name="Blue" xfId="65"/>
    <cellStyle name="CaptionC" xfId="66"/>
    <cellStyle name="CaptionL" xfId="67"/>
    <cellStyle name="Cell Link" xfId="68"/>
    <cellStyle name="Cell Link 2" xfId="69"/>
    <cellStyle name="Cell Link 3" xfId="70"/>
    <cellStyle name="Center Currency" xfId="71"/>
    <cellStyle name="Center Currency 2" xfId="72"/>
    <cellStyle name="Center Currency 3" xfId="73"/>
    <cellStyle name="Center Date" xfId="74"/>
    <cellStyle name="Center Date 2" xfId="75"/>
    <cellStyle name="Center Date 3" xfId="76"/>
    <cellStyle name="Center Multiple" xfId="77"/>
    <cellStyle name="Center Multiple 2" xfId="78"/>
    <cellStyle name="Center Multiple 3" xfId="79"/>
    <cellStyle name="Center Number" xfId="80"/>
    <cellStyle name="Center Number 2" xfId="81"/>
    <cellStyle name="Center Number 3" xfId="82"/>
    <cellStyle name="Center Percentage" xfId="83"/>
    <cellStyle name="Center Percentage 2" xfId="84"/>
    <cellStyle name="Center Percentage 3" xfId="85"/>
    <cellStyle name="Center Year" xfId="86"/>
    <cellStyle name="Center Year 2" xfId="87"/>
    <cellStyle name="Center Year 3" xfId="88"/>
    <cellStyle name="Comma  - Style1" xfId="89"/>
    <cellStyle name="Comma  - Style2" xfId="90"/>
    <cellStyle name="Comma  - Style3" xfId="91"/>
    <cellStyle name="Comma  - Style4" xfId="92"/>
    <cellStyle name="Comma  - Style5" xfId="93"/>
    <cellStyle name="Comma  - Style6" xfId="94"/>
    <cellStyle name="Comma  - Style7" xfId="95"/>
    <cellStyle name="Comma  - Style8" xfId="96"/>
    <cellStyle name="Comma [0]7Z_87C" xfId="97"/>
    <cellStyle name="Comma [1]" xfId="98"/>
    <cellStyle name="Comma 0" xfId="99"/>
    <cellStyle name="Comma 1" xfId="100"/>
    <cellStyle name="Comma 2" xfId="101"/>
    <cellStyle name="Comma 2 2" xfId="102"/>
    <cellStyle name="Comma 2 3" xfId="103"/>
    <cellStyle name="Comma 3" xfId="104"/>
    <cellStyle name="Comma0" xfId="105"/>
    <cellStyle name="Currency [$0]" xfId="106"/>
    <cellStyle name="Currency [£0]" xfId="107"/>
    <cellStyle name="Currency 11" xfId="108"/>
    <cellStyle name="Currency 11 2" xfId="109"/>
    <cellStyle name="Currency 11 3" xfId="110"/>
    <cellStyle name="Currency 2" xfId="111"/>
    <cellStyle name="Currency 2 2" xfId="112"/>
    <cellStyle name="Currency 2 3" xfId="113"/>
    <cellStyle name="Currency 3" xfId="114"/>
    <cellStyle name="Currency 3 2" xfId="115"/>
    <cellStyle name="Currency 3 3" xfId="116"/>
    <cellStyle name="Currency 4" xfId="117"/>
    <cellStyle name="Currency 4 2" xfId="118"/>
    <cellStyle name="Currency 4 3" xfId="119"/>
    <cellStyle name="D4_B8B1_005004B79812_.wvu.PrintTitlest" xfId="120"/>
    <cellStyle name="Date" xfId="121"/>
    <cellStyle name="Date 2" xfId="122"/>
    <cellStyle name="Date 3" xfId="123"/>
    <cellStyle name="Emphasis 1" xfId="124"/>
    <cellStyle name="Emphasis 2" xfId="125"/>
    <cellStyle name="Emphasis 3" xfId="126"/>
    <cellStyle name="Euro" xfId="127"/>
    <cellStyle name="Fixed" xfId="128"/>
    <cellStyle name="Fixed 2" xfId="129"/>
    <cellStyle name="Fixed 3" xfId="130"/>
    <cellStyle name="fred" xfId="131"/>
    <cellStyle name="Fred%" xfId="132"/>
    <cellStyle name="Gilsans" xfId="133"/>
    <cellStyle name="Gilsansl" xfId="134"/>
    <cellStyle name="Grey" xfId="135"/>
    <cellStyle name="Header1" xfId="136"/>
    <cellStyle name="Header2" xfId="137"/>
    <cellStyle name="Heading 1 2" xfId="138"/>
    <cellStyle name="Heading 1 3" xfId="139"/>
    <cellStyle name="Heading 2 2" xfId="140"/>
    <cellStyle name="Heading 2 3" xfId="141"/>
    <cellStyle name="Heading 3 2" xfId="142"/>
    <cellStyle name="Heading 3 3" xfId="143"/>
    <cellStyle name="Heading 4 2" xfId="144"/>
    <cellStyle name="Heading 4 3" xfId="145"/>
    <cellStyle name="Heading(4)" xfId="146"/>
    <cellStyle name="Heading2" xfId="147"/>
    <cellStyle name="Hyperlink 2" xfId="148"/>
    <cellStyle name="Hyperlink 3" xfId="342"/>
    <cellStyle name="Hyperlink Arrow" xfId="149"/>
    <cellStyle name="Hyperlink Text" xfId="150"/>
    <cellStyle name="Input $" xfId="151"/>
    <cellStyle name="Input %" xfId="152"/>
    <cellStyle name="Input [yellow]" xfId="153"/>
    <cellStyle name="Input text" xfId="154"/>
    <cellStyle name="Input1" xfId="155"/>
    <cellStyle name="Input2" xfId="156"/>
    <cellStyle name="Input3" xfId="157"/>
    <cellStyle name="InputArea" xfId="158"/>
    <cellStyle name="InputAreaDotted" xfId="159"/>
    <cellStyle name="Lines" xfId="160"/>
    <cellStyle name="Lookup Table Heading" xfId="161"/>
    <cellStyle name="Lookup Table Heading 2" xfId="162"/>
    <cellStyle name="Lookup Table Heading 3" xfId="163"/>
    <cellStyle name="Lookup Table Label" xfId="164"/>
    <cellStyle name="Lookup Table Label 2" xfId="165"/>
    <cellStyle name="Lookup Table Label 3" xfId="166"/>
    <cellStyle name="Lookup Table Number" xfId="167"/>
    <cellStyle name="Lookup Table Number 2" xfId="168"/>
    <cellStyle name="Lookup Table Number 3" xfId="169"/>
    <cellStyle name="Mine" xfId="170"/>
    <cellStyle name="Model Name" xfId="171"/>
    <cellStyle name="Non crit Input 0.0" xfId="172"/>
    <cellStyle name="Normal" xfId="0" builtinId="0"/>
    <cellStyle name="Normal - Style1" xfId="173"/>
    <cellStyle name="Normal 10" xfId="174"/>
    <cellStyle name="Normal 11" xfId="175"/>
    <cellStyle name="Normal 12" xfId="176"/>
    <cellStyle name="Normal 13" xfId="177"/>
    <cellStyle name="Normal 13 2" xfId="178"/>
    <cellStyle name="Normal 13 3" xfId="179"/>
    <cellStyle name="Normal 14" xfId="180"/>
    <cellStyle name="Normal 14 2" xfId="181"/>
    <cellStyle name="Normal 14 3" xfId="182"/>
    <cellStyle name="Normal 15" xfId="183"/>
    <cellStyle name="Normal 16" xfId="184"/>
    <cellStyle name="Normal 17" xfId="185"/>
    <cellStyle name="Normal 18" xfId="344"/>
    <cellStyle name="Normal 18 2" xfId="345"/>
    <cellStyle name="Normal 19" xfId="346"/>
    <cellStyle name="Normal 2" xfId="186"/>
    <cellStyle name="Normal 2 2" xfId="187"/>
    <cellStyle name="Normal 2 3" xfId="188"/>
    <cellStyle name="Normal 20" xfId="343"/>
    <cellStyle name="Normal 21" xfId="347"/>
    <cellStyle name="Normal 22" xfId="348"/>
    <cellStyle name="Normal 23" xfId="349"/>
    <cellStyle name="Normal 3" xfId="189"/>
    <cellStyle name="Normal 3 2" xfId="190"/>
    <cellStyle name="Normal 3 3" xfId="191"/>
    <cellStyle name="Normal 38" xfId="192"/>
    <cellStyle name="Normal 38 2" xfId="193"/>
    <cellStyle name="Normal 38 3" xfId="194"/>
    <cellStyle name="Normal 4" xfId="195"/>
    <cellStyle name="Normal 4 2" xfId="196"/>
    <cellStyle name="Normal 4 3" xfId="197"/>
    <cellStyle name="Normal 40" xfId="198"/>
    <cellStyle name="Normal 40 2" xfId="199"/>
    <cellStyle name="Normal 40 3" xfId="200"/>
    <cellStyle name="Normal 5" xfId="201"/>
    <cellStyle name="Normal 5 2" xfId="202"/>
    <cellStyle name="Normal 5 3" xfId="203"/>
    <cellStyle name="Normal 6" xfId="204"/>
    <cellStyle name="Normal 6 2" xfId="205"/>
    <cellStyle name="Normal 6 3" xfId="206"/>
    <cellStyle name="Normal 7" xfId="207"/>
    <cellStyle name="Normal 8" xfId="208"/>
    <cellStyle name="Normal 9" xfId="209"/>
    <cellStyle name="Percent" xfId="1" builtinId="5"/>
    <cellStyle name="Percent [2]" xfId="210"/>
    <cellStyle name="Percent 2" xfId="211"/>
    <cellStyle name="Percent 2 2" xfId="212"/>
    <cellStyle name="Percent 2 3" xfId="213"/>
    <cellStyle name="Percent 3" xfId="214"/>
    <cellStyle name="Percent 3 2" xfId="215"/>
    <cellStyle name="Percent 3 3" xfId="216"/>
    <cellStyle name="Percentage" xfId="217"/>
    <cellStyle name="Period Title" xfId="218"/>
    <cellStyle name="Period Title 2" xfId="219"/>
    <cellStyle name="Period Title 3" xfId="220"/>
    <cellStyle name="PSChar" xfId="221"/>
    <cellStyle name="PSChar 2" xfId="222"/>
    <cellStyle name="PSChar 3" xfId="223"/>
    <cellStyle name="PSDate" xfId="224"/>
    <cellStyle name="PSDate 2" xfId="225"/>
    <cellStyle name="PSDate 3" xfId="226"/>
    <cellStyle name="PSDec" xfId="227"/>
    <cellStyle name="PSDec 2" xfId="228"/>
    <cellStyle name="PSDec 3" xfId="229"/>
    <cellStyle name="PSDetail" xfId="230"/>
    <cellStyle name="PSHeading" xfId="231"/>
    <cellStyle name="PSInt" xfId="232"/>
    <cellStyle name="PSInt 2" xfId="233"/>
    <cellStyle name="PSInt 3" xfId="234"/>
    <cellStyle name="PSSpacer" xfId="235"/>
    <cellStyle name="PSSpacer 2" xfId="236"/>
    <cellStyle name="PSSpacer 3" xfId="237"/>
    <cellStyle name="Ratio" xfId="238"/>
    <cellStyle name="Right Currency" xfId="239"/>
    <cellStyle name="Right Currency 2" xfId="240"/>
    <cellStyle name="Right Currency 3" xfId="241"/>
    <cellStyle name="Right Date" xfId="242"/>
    <cellStyle name="Right Date 2" xfId="243"/>
    <cellStyle name="Right Date 3" xfId="244"/>
    <cellStyle name="Right Multiple" xfId="245"/>
    <cellStyle name="Right Multiple 2" xfId="246"/>
    <cellStyle name="Right Multiple 3" xfId="247"/>
    <cellStyle name="Right Number" xfId="248"/>
    <cellStyle name="Right Number 2" xfId="249"/>
    <cellStyle name="Right Number 3" xfId="250"/>
    <cellStyle name="Right Percentage" xfId="251"/>
    <cellStyle name="Right Percentage 2" xfId="252"/>
    <cellStyle name="Right Percentage 3" xfId="253"/>
    <cellStyle name="Right Year" xfId="254"/>
    <cellStyle name="Right Year 2" xfId="255"/>
    <cellStyle name="Right Year 3" xfId="256"/>
    <cellStyle name="SAPBEXaggData" xfId="257"/>
    <cellStyle name="SAPBEXaggDataEmph" xfId="258"/>
    <cellStyle name="SAPBEXaggItem" xfId="259"/>
    <cellStyle name="SAPBEXaggItemX" xfId="260"/>
    <cellStyle name="SAPBEXchaText" xfId="261"/>
    <cellStyle name="SAPBEXexcBad7" xfId="262"/>
    <cellStyle name="SAPBEXexcBad8" xfId="263"/>
    <cellStyle name="SAPBEXexcBad9" xfId="264"/>
    <cellStyle name="SAPBEXexcCritical4" xfId="265"/>
    <cellStyle name="SAPBEXexcCritical5" xfId="266"/>
    <cellStyle name="SAPBEXexcCritical6" xfId="267"/>
    <cellStyle name="SAPBEXexcGood1" xfId="268"/>
    <cellStyle name="SAPBEXexcGood2" xfId="269"/>
    <cellStyle name="SAPBEXexcGood3" xfId="270"/>
    <cellStyle name="SAPBEXfilterDrill" xfId="271"/>
    <cellStyle name="SAPBEXfilterItem" xfId="272"/>
    <cellStyle name="SAPBEXfilterText" xfId="273"/>
    <cellStyle name="SAPBEXformats" xfId="274"/>
    <cellStyle name="SAPBEXheaderItem" xfId="275"/>
    <cellStyle name="SAPBEXheaderItem 2" xfId="276"/>
    <cellStyle name="SAPBEXheaderItem 3" xfId="277"/>
    <cellStyle name="SAPBEXheaderText" xfId="278"/>
    <cellStyle name="SAPBEXheaderText 2" xfId="279"/>
    <cellStyle name="SAPBEXheaderText 3" xfId="280"/>
    <cellStyle name="SAPBEXHLevel0" xfId="281"/>
    <cellStyle name="SAPBEXHLevel0 2" xfId="282"/>
    <cellStyle name="SAPBEXHLevel0 3" xfId="283"/>
    <cellStyle name="SAPBEXHLevel0X" xfId="284"/>
    <cellStyle name="SAPBEXHLevel1" xfId="285"/>
    <cellStyle name="SAPBEXHLevel1 2" xfId="286"/>
    <cellStyle name="SAPBEXHLevel1 3" xfId="287"/>
    <cellStyle name="SAPBEXHLevel1X" xfId="288"/>
    <cellStyle name="SAPBEXHLevel2" xfId="289"/>
    <cellStyle name="SAPBEXHLevel2X" xfId="290"/>
    <cellStyle name="SAPBEXHLevel3" xfId="291"/>
    <cellStyle name="SAPBEXHLevel3X" xfId="292"/>
    <cellStyle name="SAPBEXinputData" xfId="293"/>
    <cellStyle name="SAPBEXItemHeader" xfId="294"/>
    <cellStyle name="SAPBEXresData" xfId="295"/>
    <cellStyle name="SAPBEXresDataEmph" xfId="296"/>
    <cellStyle name="SAPBEXresItem" xfId="297"/>
    <cellStyle name="SAPBEXresItemX" xfId="298"/>
    <cellStyle name="SAPBEXstdData" xfId="299"/>
    <cellStyle name="SAPBEXstdDataEmph" xfId="300"/>
    <cellStyle name="SAPBEXstdItem" xfId="301"/>
    <cellStyle name="SAPBEXstdItemX" xfId="302"/>
    <cellStyle name="SAPBEXtitle" xfId="303"/>
    <cellStyle name="SAPBEXunassignedItem" xfId="304"/>
    <cellStyle name="SAPBEXundefined" xfId="305"/>
    <cellStyle name="SAPError" xfId="306"/>
    <cellStyle name="SAPKey" xfId="307"/>
    <cellStyle name="SAPLocked" xfId="308"/>
    <cellStyle name="SAPOutput" xfId="309"/>
    <cellStyle name="SAPSpace" xfId="310"/>
    <cellStyle name="SAPText" xfId="311"/>
    <cellStyle name="SAPUnLocked" xfId="312"/>
    <cellStyle name="Section Number" xfId="313"/>
    <cellStyle name="SEM-BPS-data" xfId="314"/>
    <cellStyle name="SEM-BPS-headdata" xfId="315"/>
    <cellStyle name="SEM-BPS-headkey" xfId="316"/>
    <cellStyle name="SEM-BPS-key" xfId="317"/>
    <cellStyle name="Sheet Title" xfId="318"/>
    <cellStyle name="Special" xfId="319"/>
    <cellStyle name="StaticText" xfId="320"/>
    <cellStyle name="Style 1" xfId="321"/>
    <cellStyle name="Style2" xfId="322"/>
    <cellStyle name="Style3" xfId="323"/>
    <cellStyle name="Style4" xfId="324"/>
    <cellStyle name="Style5" xfId="325"/>
    <cellStyle name="Table Head Green" xfId="326"/>
    <cellStyle name="Table Head_pldt" xfId="327"/>
    <cellStyle name="Table Source" xfId="328"/>
    <cellStyle name="Table Units" xfId="329"/>
    <cellStyle name="Text" xfId="330"/>
    <cellStyle name="Text 2" xfId="331"/>
    <cellStyle name="Text 3" xfId="332"/>
    <cellStyle name="Text 4" xfId="333"/>
    <cellStyle name="Text Head 1" xfId="334"/>
    <cellStyle name="Text Head 2" xfId="335"/>
    <cellStyle name="Text Indent 2" xfId="336"/>
    <cellStyle name="Theirs" xfId="337"/>
    <cellStyle name="TOC 1" xfId="338"/>
    <cellStyle name="TOC 2" xfId="339"/>
    <cellStyle name="TOC 3" xfId="340"/>
    <cellStyle name="year" xfId="3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tabSelected="1" workbookViewId="0">
      <selection activeCell="I8" sqref="I8"/>
    </sheetView>
  </sheetViews>
  <sheetFormatPr defaultRowHeight="15"/>
  <cols>
    <col min="1" max="1" width="10.7109375" style="3" bestFit="1" customWidth="1"/>
    <col min="2" max="2" width="10.7109375" style="3" customWidth="1"/>
    <col min="3" max="3" width="9.85546875" style="3" bestFit="1" customWidth="1"/>
    <col min="4" max="4" width="10.7109375" style="3" bestFit="1" customWidth="1"/>
    <col min="5" max="5" width="2.42578125" style="3" customWidth="1"/>
    <col min="6" max="6" width="12" style="3" customWidth="1"/>
    <col min="7" max="7" width="11.85546875" style="3" customWidth="1"/>
    <col min="8" max="8" width="2.42578125" style="3" customWidth="1"/>
    <col min="9" max="9" width="12.7109375" style="3" customWidth="1"/>
    <col min="10" max="10" width="11.7109375" style="3" customWidth="1"/>
    <col min="11" max="12" width="9.140625" style="3"/>
    <col min="13" max="14" width="9.7109375" style="3" bestFit="1" customWidth="1"/>
    <col min="15" max="15" width="2.42578125" style="3" customWidth="1"/>
    <col min="16" max="17" width="12.42578125" style="3" customWidth="1"/>
    <col min="18" max="18" width="2.42578125" style="3" customWidth="1"/>
    <col min="19" max="20" width="13.5703125" style="3" customWidth="1"/>
    <col min="21" max="21" width="9.140625" style="3"/>
    <col min="22" max="22" width="17.140625" style="3" customWidth="1"/>
    <col min="23" max="16384" width="9.140625" style="3"/>
  </cols>
  <sheetData>
    <row r="1" spans="1:22" ht="28.5">
      <c r="D1" s="21" t="s">
        <v>13</v>
      </c>
      <c r="E1" s="21"/>
      <c r="F1" s="21"/>
      <c r="G1" s="21"/>
      <c r="H1" s="21"/>
      <c r="I1" s="21"/>
    </row>
    <row r="3" spans="1:22" ht="18.75">
      <c r="A3" s="1" t="s">
        <v>12</v>
      </c>
    </row>
    <row r="4" spans="1:22" ht="18.75">
      <c r="A4" s="1"/>
    </row>
    <row r="5" spans="1:22" ht="18.75">
      <c r="A5" s="1" t="s">
        <v>1</v>
      </c>
      <c r="B5" s="1"/>
    </row>
    <row r="7" spans="1:22">
      <c r="A7" s="3" t="s">
        <v>6</v>
      </c>
      <c r="B7" s="12">
        <v>10</v>
      </c>
    </row>
    <row r="8" spans="1:22" ht="60.75">
      <c r="C8" s="7" t="s">
        <v>2</v>
      </c>
      <c r="D8" s="7" t="s">
        <v>3</v>
      </c>
      <c r="F8" s="20" t="s">
        <v>7</v>
      </c>
      <c r="G8" s="20"/>
      <c r="M8" s="9" t="s">
        <v>4</v>
      </c>
      <c r="N8" s="9" t="s">
        <v>5</v>
      </c>
      <c r="P8" s="20" t="s">
        <v>7</v>
      </c>
      <c r="Q8" s="20"/>
    </row>
    <row r="9" spans="1:22" ht="60.75">
      <c r="A9" s="2" t="s">
        <v>0</v>
      </c>
      <c r="B9" s="2"/>
      <c r="C9" s="10">
        <v>45768</v>
      </c>
      <c r="D9" s="4">
        <v>46133</v>
      </c>
      <c r="F9" s="7" t="s">
        <v>2</v>
      </c>
      <c r="G9" s="7" t="s">
        <v>3</v>
      </c>
      <c r="I9" s="14" t="s">
        <v>8</v>
      </c>
      <c r="J9" s="14" t="s">
        <v>9</v>
      </c>
      <c r="M9" s="8">
        <v>44613</v>
      </c>
      <c r="N9" s="8">
        <v>45920</v>
      </c>
      <c r="P9" s="9" t="s">
        <v>4</v>
      </c>
      <c r="Q9" s="9" t="s">
        <v>5</v>
      </c>
      <c r="S9" s="14" t="s">
        <v>8</v>
      </c>
      <c r="T9" s="14" t="s">
        <v>9</v>
      </c>
      <c r="V9" s="18" t="s">
        <v>10</v>
      </c>
    </row>
    <row r="10" spans="1:22">
      <c r="A10" s="16">
        <v>42177</v>
      </c>
      <c r="B10" s="4">
        <f>DATE(YEAR(A10)+$B$7,MONTH(A10),DAY(A10))</f>
        <v>45830</v>
      </c>
      <c r="C10" s="5">
        <v>2.9500000000000002E-2</v>
      </c>
      <c r="D10" s="5">
        <v>3.0249999999999999E-2</v>
      </c>
      <c r="F10" s="11">
        <f>($D$9-B10)/($D$9-$C$9)</f>
        <v>0.83013698630136989</v>
      </c>
      <c r="G10" s="13">
        <f>1-F10</f>
        <v>0.16986301369863011</v>
      </c>
      <c r="I10" s="5">
        <f t="shared" ref="I10:I29" si="0">C10*F10+D10*G10</f>
        <v>2.9627397260273976E-2</v>
      </c>
      <c r="J10" s="17">
        <f>(1+I10/2)^2-1</f>
        <v>2.9846842927378603E-2</v>
      </c>
      <c r="M10" s="15">
        <v>3.7000000000000002E-3</v>
      </c>
      <c r="N10" s="15">
        <v>6.6500000000000005E-3</v>
      </c>
      <c r="P10" s="11">
        <f>($N$9-B10)/($N$9-$M$9)</f>
        <v>6.8859984697781179E-2</v>
      </c>
      <c r="Q10" s="13">
        <f>1-P10</f>
        <v>0.93114001530221879</v>
      </c>
      <c r="S10" s="5">
        <f>M10*P10+N10*Q10</f>
        <v>6.4468630451415456E-3</v>
      </c>
      <c r="T10" s="17">
        <f>(1+S10/2)^2-1</f>
        <v>6.4572535559221933E-3</v>
      </c>
      <c r="V10" s="5">
        <f>(J10-T10)/(1+T10)</f>
        <v>2.3239525860456033E-2</v>
      </c>
    </row>
    <row r="11" spans="1:22">
      <c r="A11" s="16">
        <v>42178</v>
      </c>
      <c r="B11" s="4">
        <f t="shared" ref="B11:B29" si="1">DATE(YEAR(A11)+$B$7,MONTH(A11),DAY(A11))</f>
        <v>45831</v>
      </c>
      <c r="C11" s="5">
        <v>3.0600000000000002E-2</v>
      </c>
      <c r="D11" s="5">
        <v>3.1349999999999996E-2</v>
      </c>
      <c r="F11" s="11">
        <f t="shared" ref="F11:F29" si="2">($D$9-B11)/($D$9-$C$9)</f>
        <v>0.82739726027397265</v>
      </c>
      <c r="G11" s="13">
        <f t="shared" ref="G11:G29" si="3">1-F11</f>
        <v>0.17260273972602735</v>
      </c>
      <c r="I11" s="5">
        <f t="shared" si="0"/>
        <v>3.0729452054794524E-2</v>
      </c>
      <c r="J11" s="17">
        <f t="shared" ref="J11:J29" si="4">(1+I11/2)^2-1</f>
        <v>3.0965526860691428E-2</v>
      </c>
      <c r="M11" s="15">
        <v>4.5500000000000002E-3</v>
      </c>
      <c r="N11" s="15">
        <v>7.4999999999999997E-3</v>
      </c>
      <c r="P11" s="11">
        <f t="shared" ref="P11:P29" si="5">($N$9-B11)/($N$9-$M$9)</f>
        <v>6.8094873756694721E-2</v>
      </c>
      <c r="Q11" s="13">
        <f t="shared" ref="Q11:Q29" si="6">1-P11</f>
        <v>0.93190512624330524</v>
      </c>
      <c r="S11" s="5">
        <f t="shared" ref="S11:S29" si="7">M11*P11+N11*Q11</f>
        <v>7.2991201224177496E-3</v>
      </c>
      <c r="T11" s="17">
        <f t="shared" ref="T11:T29" si="8">(1+S11/2)^2-1</f>
        <v>7.3124394110584134E-3</v>
      </c>
      <c r="V11" s="5">
        <f>(J11-T11)/(1+T11)</f>
        <v>2.3481381271795051E-2</v>
      </c>
    </row>
    <row r="12" spans="1:22">
      <c r="A12" s="16">
        <v>42179</v>
      </c>
      <c r="B12" s="4">
        <f t="shared" si="1"/>
        <v>45832</v>
      </c>
      <c r="C12" s="5">
        <v>3.0499999999999999E-2</v>
      </c>
      <c r="D12" s="5">
        <v>3.1200000000000002E-2</v>
      </c>
      <c r="F12" s="11">
        <f t="shared" si="2"/>
        <v>0.8246575342465754</v>
      </c>
      <c r="G12" s="13">
        <f t="shared" si="3"/>
        <v>0.1753424657534246</v>
      </c>
      <c r="I12" s="5">
        <f t="shared" si="0"/>
        <v>3.0622739726027397E-2</v>
      </c>
      <c r="J12" s="17">
        <f t="shared" si="4"/>
        <v>3.0857177773109257E-2</v>
      </c>
      <c r="M12" s="15">
        <v>4.3E-3</v>
      </c>
      <c r="N12" s="15">
        <v>7.3499999999999998E-3</v>
      </c>
      <c r="P12" s="11">
        <f t="shared" si="5"/>
        <v>6.7329762815608263E-2</v>
      </c>
      <c r="Q12" s="13">
        <f t="shared" si="6"/>
        <v>0.93267023718439179</v>
      </c>
      <c r="S12" s="5">
        <f t="shared" si="7"/>
        <v>7.1446442234123948E-3</v>
      </c>
      <c r="T12" s="17">
        <f t="shared" si="8"/>
        <v>7.1574057086820631E-3</v>
      </c>
      <c r="V12" s="5">
        <f t="shared" ref="V12:V29" si="9">(J12-T12)/(1+T12)</f>
        <v>2.3531348655229267E-2</v>
      </c>
    </row>
    <row r="13" spans="1:22">
      <c r="A13" s="16">
        <v>42180</v>
      </c>
      <c r="B13" s="4">
        <f t="shared" si="1"/>
        <v>45833</v>
      </c>
      <c r="C13" s="5">
        <v>3.0600000000000002E-2</v>
      </c>
      <c r="D13" s="5">
        <v>3.1349999999999996E-2</v>
      </c>
      <c r="F13" s="11">
        <f t="shared" si="2"/>
        <v>0.82191780821917804</v>
      </c>
      <c r="G13" s="13">
        <f t="shared" si="3"/>
        <v>0.17808219178082196</v>
      </c>
      <c r="I13" s="5">
        <f t="shared" si="0"/>
        <v>3.0733561643835616E-2</v>
      </c>
      <c r="J13" s="17">
        <f t="shared" si="4"/>
        <v>3.0969699596664402E-2</v>
      </c>
      <c r="M13" s="15">
        <v>4.45E-3</v>
      </c>
      <c r="N13" s="15">
        <v>7.45E-3</v>
      </c>
      <c r="P13" s="11">
        <f t="shared" si="5"/>
        <v>6.6564651874521805E-2</v>
      </c>
      <c r="Q13" s="13">
        <f t="shared" si="6"/>
        <v>0.93343534812547824</v>
      </c>
      <c r="S13" s="5">
        <f t="shared" si="7"/>
        <v>7.2503060443764355E-3</v>
      </c>
      <c r="T13" s="17">
        <f t="shared" si="8"/>
        <v>7.2634477788107166E-3</v>
      </c>
      <c r="V13" s="5">
        <f>(J13-T13)/(1+T13)</f>
        <v>2.3535304363649898E-2</v>
      </c>
    </row>
    <row r="14" spans="1:22">
      <c r="A14" s="16">
        <v>42181</v>
      </c>
      <c r="B14" s="4">
        <f t="shared" si="1"/>
        <v>45834</v>
      </c>
      <c r="C14" s="5">
        <v>3.0550000000000001E-2</v>
      </c>
      <c r="D14" s="5">
        <v>3.1300000000000001E-2</v>
      </c>
      <c r="F14" s="11">
        <f t="shared" si="2"/>
        <v>0.81917808219178079</v>
      </c>
      <c r="G14" s="13">
        <f t="shared" si="3"/>
        <v>0.18082191780821921</v>
      </c>
      <c r="I14" s="5">
        <f>C14*F14+D14*G14</f>
        <v>3.0685616438356166E-2</v>
      </c>
      <c r="J14" s="17">
        <f t="shared" si="4"/>
        <v>3.0921018202406447E-2</v>
      </c>
      <c r="M14" s="15">
        <v>4.4000000000000003E-3</v>
      </c>
      <c r="N14" s="15">
        <v>7.3499999999999998E-3</v>
      </c>
      <c r="P14" s="11">
        <f t="shared" si="5"/>
        <v>6.5799540933435346E-2</v>
      </c>
      <c r="Q14" s="13">
        <f t="shared" si="6"/>
        <v>0.93420045906656468</v>
      </c>
      <c r="S14" s="5">
        <f t="shared" si="7"/>
        <v>7.1558913542463659E-3</v>
      </c>
      <c r="T14" s="17">
        <f t="shared" si="8"/>
        <v>7.1686930495149515E-3</v>
      </c>
      <c r="V14" s="5">
        <f t="shared" si="9"/>
        <v>2.3583263972367905E-2</v>
      </c>
    </row>
    <row r="15" spans="1:22">
      <c r="A15" s="16">
        <v>42184</v>
      </c>
      <c r="B15" s="4">
        <f t="shared" si="1"/>
        <v>45837</v>
      </c>
      <c r="C15" s="5">
        <v>2.955E-2</v>
      </c>
      <c r="D15" s="5">
        <v>3.0249999999999999E-2</v>
      </c>
      <c r="F15" s="11">
        <f t="shared" si="2"/>
        <v>0.81095890410958904</v>
      </c>
      <c r="G15" s="13">
        <f t="shared" si="3"/>
        <v>0.18904109589041096</v>
      </c>
      <c r="I15" s="5">
        <f t="shared" si="0"/>
        <v>2.9682328767123286E-2</v>
      </c>
      <c r="J15" s="17">
        <f t="shared" si="4"/>
        <v>2.9902588927382956E-2</v>
      </c>
      <c r="M15" s="15">
        <v>3.65E-3</v>
      </c>
      <c r="N15" s="15">
        <v>6.6E-3</v>
      </c>
      <c r="P15" s="11">
        <f t="shared" si="5"/>
        <v>6.3504208110175972E-2</v>
      </c>
      <c r="Q15" s="13">
        <f t="shared" si="6"/>
        <v>0.93649579188982401</v>
      </c>
      <c r="S15" s="5">
        <f t="shared" si="7"/>
        <v>6.4126625860749806E-3</v>
      </c>
      <c r="T15" s="17">
        <f t="shared" si="8"/>
        <v>6.4229431464357667E-3</v>
      </c>
      <c r="V15" s="5">
        <f t="shared" si="9"/>
        <v>2.3329799803193548E-2</v>
      </c>
    </row>
    <row r="16" spans="1:22">
      <c r="A16" s="16">
        <v>42185</v>
      </c>
      <c r="B16" s="4">
        <f t="shared" si="1"/>
        <v>45838</v>
      </c>
      <c r="C16" s="5">
        <v>3.005E-2</v>
      </c>
      <c r="D16" s="5">
        <v>3.0800000000000001E-2</v>
      </c>
      <c r="F16" s="11">
        <f t="shared" si="2"/>
        <v>0.80821917808219179</v>
      </c>
      <c r="G16" s="13">
        <f t="shared" si="3"/>
        <v>0.19178082191780821</v>
      </c>
      <c r="I16" s="5">
        <f t="shared" si="0"/>
        <v>3.0193835616438354E-2</v>
      </c>
      <c r="J16" s="17">
        <f t="shared" si="4"/>
        <v>3.0421752543746461E-2</v>
      </c>
      <c r="M16" s="15">
        <v>4.1999999999999997E-3</v>
      </c>
      <c r="N16" s="15">
        <v>7.1500000000000001E-3</v>
      </c>
      <c r="P16" s="11">
        <f t="shared" si="5"/>
        <v>6.2739097169089514E-2</v>
      </c>
      <c r="Q16" s="13">
        <f t="shared" si="6"/>
        <v>0.93726090283091046</v>
      </c>
      <c r="S16" s="5">
        <f t="shared" si="7"/>
        <v>6.9649196633511856E-3</v>
      </c>
      <c r="T16" s="17">
        <f t="shared" si="8"/>
        <v>6.9770471898304987E-3</v>
      </c>
      <c r="V16" s="5">
        <f t="shared" si="9"/>
        <v>2.3282263899999579E-2</v>
      </c>
    </row>
    <row r="17" spans="1:22">
      <c r="A17" s="16">
        <v>42186</v>
      </c>
      <c r="B17" s="4">
        <f t="shared" si="1"/>
        <v>45839</v>
      </c>
      <c r="C17" s="5">
        <v>3.0099999999999998E-2</v>
      </c>
      <c r="D17" s="5">
        <v>3.0849999999999999E-2</v>
      </c>
      <c r="F17" s="11">
        <f t="shared" si="2"/>
        <v>0.80547945205479454</v>
      </c>
      <c r="G17" s="13">
        <f>1-F17</f>
        <v>0.19452054794520546</v>
      </c>
      <c r="I17" s="5">
        <f>C17*F17+D17*G17</f>
        <v>3.0245890410958903E-2</v>
      </c>
      <c r="J17" s="17">
        <f>(1+I17/2)^2-1</f>
        <v>3.047459388264695E-2</v>
      </c>
      <c r="M17" s="15">
        <v>4.2500000000000003E-3</v>
      </c>
      <c r="N17" s="15">
        <v>7.1999999999999998E-3</v>
      </c>
      <c r="P17" s="11">
        <f t="shared" si="5"/>
        <v>6.1973986228003063E-2</v>
      </c>
      <c r="Q17" s="13">
        <f t="shared" si="6"/>
        <v>0.9380260137719969</v>
      </c>
      <c r="S17" s="5">
        <f>M17*P17+N17*Q17</f>
        <v>7.017176740627391E-3</v>
      </c>
      <c r="T17" s="17">
        <f>(1+S17/2)^2-1</f>
        <v>7.0294869329796672E-3</v>
      </c>
      <c r="V17" s="5">
        <f>(J17-T17)/(1+T17)</f>
        <v>2.328145029900958E-2</v>
      </c>
    </row>
    <row r="18" spans="1:22">
      <c r="A18" s="16">
        <v>42187</v>
      </c>
      <c r="B18" s="4">
        <f t="shared" si="1"/>
        <v>45840</v>
      </c>
      <c r="C18" s="5">
        <v>3.1099999999999999E-2</v>
      </c>
      <c r="D18" s="5">
        <v>3.1850000000000003E-2</v>
      </c>
      <c r="F18" s="11">
        <f t="shared" si="2"/>
        <v>0.80273972602739729</v>
      </c>
      <c r="G18" s="13">
        <f t="shared" si="3"/>
        <v>0.19726027397260271</v>
      </c>
      <c r="I18" s="5">
        <f t="shared" si="0"/>
        <v>3.1247945205479452E-2</v>
      </c>
      <c r="J18" s="17">
        <f t="shared" si="4"/>
        <v>3.149205372537045E-2</v>
      </c>
      <c r="M18" s="15">
        <v>4.8500000000000001E-3</v>
      </c>
      <c r="N18" s="15">
        <v>7.8500000000000011E-3</v>
      </c>
      <c r="P18" s="11">
        <f t="shared" si="5"/>
        <v>6.1208875286916604E-2</v>
      </c>
      <c r="Q18" s="13">
        <f t="shared" si="6"/>
        <v>0.93879112471308335</v>
      </c>
      <c r="S18" s="5">
        <f t="shared" si="7"/>
        <v>7.6663733741392506E-3</v>
      </c>
      <c r="T18" s="17">
        <f t="shared" si="8"/>
        <v>7.6810666943170069E-3</v>
      </c>
      <c r="V18" s="5">
        <f t="shared" si="9"/>
        <v>2.3629487362668268E-2</v>
      </c>
    </row>
    <row r="19" spans="1:22">
      <c r="A19" s="16">
        <v>42188</v>
      </c>
      <c r="B19" s="4">
        <f t="shared" si="1"/>
        <v>45841</v>
      </c>
      <c r="C19" s="5">
        <v>3.065E-2</v>
      </c>
      <c r="D19" s="5">
        <v>3.1449999999999999E-2</v>
      </c>
      <c r="F19" s="11">
        <f t="shared" si="2"/>
        <v>0.8</v>
      </c>
      <c r="G19" s="13">
        <f t="shared" si="3"/>
        <v>0.19999999999999996</v>
      </c>
      <c r="I19" s="5">
        <f t="shared" si="0"/>
        <v>3.0809999999999997E-2</v>
      </c>
      <c r="J19" s="17">
        <f t="shared" si="4"/>
        <v>3.1047314024999828E-2</v>
      </c>
      <c r="M19" s="15">
        <v>4.4000000000000003E-3</v>
      </c>
      <c r="N19" s="15">
        <v>7.3499999999999998E-3</v>
      </c>
      <c r="P19" s="11">
        <f t="shared" si="5"/>
        <v>6.0443764345830146E-2</v>
      </c>
      <c r="Q19" s="13">
        <f t="shared" si="6"/>
        <v>0.9395562356541699</v>
      </c>
      <c r="S19" s="5">
        <f t="shared" si="7"/>
        <v>7.1716908951798006E-3</v>
      </c>
      <c r="T19" s="17">
        <f t="shared" si="8"/>
        <v>7.1845491827537966E-3</v>
      </c>
      <c r="V19" s="5">
        <f t="shared" si="9"/>
        <v>2.3692544590371917E-2</v>
      </c>
    </row>
    <row r="20" spans="1:22">
      <c r="A20" s="16">
        <v>42191</v>
      </c>
      <c r="B20" s="4">
        <f t="shared" si="1"/>
        <v>45844</v>
      </c>
      <c r="C20" s="5">
        <v>2.9300000000000003E-2</v>
      </c>
      <c r="D20" s="5">
        <v>3.0099999999999998E-2</v>
      </c>
      <c r="F20" s="11">
        <f t="shared" si="2"/>
        <v>0.79178082191780819</v>
      </c>
      <c r="G20" s="13">
        <f t="shared" si="3"/>
        <v>0.20821917808219181</v>
      </c>
      <c r="I20" s="5">
        <f t="shared" si="0"/>
        <v>2.9466575342465755E-2</v>
      </c>
      <c r="J20" s="17">
        <f t="shared" si="4"/>
        <v>2.968364510806909E-2</v>
      </c>
      <c r="M20" s="15">
        <v>3.3E-3</v>
      </c>
      <c r="N20" s="15">
        <v>6.1500000000000001E-3</v>
      </c>
      <c r="P20" s="11">
        <f t="shared" si="5"/>
        <v>5.8148431522570772E-2</v>
      </c>
      <c r="Q20" s="13">
        <f t="shared" si="6"/>
        <v>0.94185156847742924</v>
      </c>
      <c r="S20" s="5">
        <f t="shared" si="7"/>
        <v>5.9842769701606733E-3</v>
      </c>
      <c r="T20" s="17">
        <f t="shared" si="8"/>
        <v>5.9932298628746494E-3</v>
      </c>
      <c r="V20" s="5">
        <f t="shared" si="9"/>
        <v>2.3549279003024347E-2</v>
      </c>
    </row>
    <row r="21" spans="1:22">
      <c r="A21" s="16">
        <v>42192</v>
      </c>
      <c r="B21" s="4">
        <f t="shared" si="1"/>
        <v>45845</v>
      </c>
      <c r="C21" s="5">
        <v>2.9049999999999999E-2</v>
      </c>
      <c r="D21" s="5">
        <v>2.98E-2</v>
      </c>
      <c r="F21" s="11">
        <f t="shared" si="2"/>
        <v>0.78904109589041094</v>
      </c>
      <c r="G21" s="13">
        <f t="shared" si="3"/>
        <v>0.21095890410958906</v>
      </c>
      <c r="I21" s="5">
        <f t="shared" si="0"/>
        <v>2.9208219178082188E-2</v>
      </c>
      <c r="J21" s="17">
        <f t="shared" si="4"/>
        <v>2.9421499194970835E-2</v>
      </c>
      <c r="M21" s="15">
        <v>3.0499999999999998E-3</v>
      </c>
      <c r="N21" s="15">
        <v>5.9499999999999996E-3</v>
      </c>
      <c r="P21" s="11">
        <f t="shared" si="5"/>
        <v>5.7383320581484314E-2</v>
      </c>
      <c r="Q21" s="13">
        <f t="shared" si="6"/>
        <v>0.94261667941851568</v>
      </c>
      <c r="S21" s="5">
        <f t="shared" si="7"/>
        <v>5.7835883703136947E-3</v>
      </c>
      <c r="T21" s="17">
        <f t="shared" si="8"/>
        <v>5.7919508439232548E-3</v>
      </c>
      <c r="V21" s="5">
        <f t="shared" si="9"/>
        <v>2.3493475296974577E-2</v>
      </c>
    </row>
    <row r="22" spans="1:22">
      <c r="A22" s="16">
        <v>42193</v>
      </c>
      <c r="B22" s="4">
        <f t="shared" si="1"/>
        <v>45846</v>
      </c>
      <c r="C22" s="5">
        <v>2.7450000000000002E-2</v>
      </c>
      <c r="D22" s="5">
        <v>2.8250000000000001E-2</v>
      </c>
      <c r="F22" s="11">
        <f t="shared" si="2"/>
        <v>0.78630136986301369</v>
      </c>
      <c r="G22" s="13">
        <f t="shared" si="3"/>
        <v>0.21369863013698631</v>
      </c>
      <c r="I22" s="5">
        <f t="shared" si="0"/>
        <v>2.762095890410959E-2</v>
      </c>
      <c r="J22" s="17">
        <f t="shared" si="4"/>
        <v>2.7811688246805355E-2</v>
      </c>
      <c r="M22" s="15">
        <v>1.8E-3</v>
      </c>
      <c r="N22" s="15">
        <v>4.5999999999999999E-3</v>
      </c>
      <c r="P22" s="11">
        <f t="shared" si="5"/>
        <v>5.6618209640397855E-2</v>
      </c>
      <c r="Q22" s="13">
        <f t="shared" si="6"/>
        <v>0.94338179035960212</v>
      </c>
      <c r="S22" s="5">
        <f t="shared" si="7"/>
        <v>4.4414690130068855E-3</v>
      </c>
      <c r="T22" s="17">
        <f t="shared" si="8"/>
        <v>4.4464006747553242E-3</v>
      </c>
      <c r="V22" s="5">
        <f t="shared" si="9"/>
        <v>2.3261856039659228E-2</v>
      </c>
    </row>
    <row r="23" spans="1:22">
      <c r="A23" s="16">
        <v>42194</v>
      </c>
      <c r="B23" s="4">
        <f t="shared" si="1"/>
        <v>45847</v>
      </c>
      <c r="C23" s="5">
        <v>2.8050000000000002E-2</v>
      </c>
      <c r="D23" s="5">
        <v>2.8849999999999997E-2</v>
      </c>
      <c r="F23" s="11">
        <f>($D$9-B23)/($D$9-$C$9)</f>
        <v>0.78356164383561644</v>
      </c>
      <c r="G23" s="13">
        <f t="shared" si="3"/>
        <v>0.21643835616438356</v>
      </c>
      <c r="I23" s="5">
        <f t="shared" si="0"/>
        <v>2.822315068493151E-2</v>
      </c>
      <c r="J23" s="17">
        <f t="shared" si="4"/>
        <v>2.8422287243577316E-2</v>
      </c>
      <c r="M23" s="15">
        <v>2.4499999999999999E-3</v>
      </c>
      <c r="N23" s="15">
        <v>5.2500000000000003E-3</v>
      </c>
      <c r="P23" s="11">
        <f t="shared" si="5"/>
        <v>5.5853098699311397E-2</v>
      </c>
      <c r="Q23" s="13">
        <f t="shared" si="6"/>
        <v>0.94414690130068857</v>
      </c>
      <c r="S23" s="5">
        <f t="shared" si="7"/>
        <v>5.093611323641928E-3</v>
      </c>
      <c r="T23" s="17">
        <f t="shared" si="8"/>
        <v>5.1000975427211159E-3</v>
      </c>
      <c r="V23" s="5">
        <f t="shared" si="9"/>
        <v>2.3203847813640179E-2</v>
      </c>
    </row>
    <row r="24" spans="1:22">
      <c r="A24" s="16">
        <v>42195</v>
      </c>
      <c r="B24" s="4">
        <f t="shared" si="1"/>
        <v>45848</v>
      </c>
      <c r="C24" s="5">
        <v>2.9399999999999999E-2</v>
      </c>
      <c r="D24" s="5">
        <v>3.0200000000000001E-2</v>
      </c>
      <c r="F24" s="11">
        <f t="shared" si="2"/>
        <v>0.78082191780821919</v>
      </c>
      <c r="G24" s="13">
        <f t="shared" si="3"/>
        <v>0.21917808219178081</v>
      </c>
      <c r="I24" s="5">
        <f t="shared" si="0"/>
        <v>2.9575342465753423E-2</v>
      </c>
      <c r="J24" s="17">
        <f t="shared" si="4"/>
        <v>2.9794017686245011E-2</v>
      </c>
      <c r="M24" s="15">
        <v>3.4000000000000002E-3</v>
      </c>
      <c r="N24" s="15">
        <v>6.3E-3</v>
      </c>
      <c r="P24" s="11">
        <f t="shared" si="5"/>
        <v>5.5087987758224939E-2</v>
      </c>
      <c r="Q24" s="13">
        <f t="shared" si="6"/>
        <v>0.94491201224177501</v>
      </c>
      <c r="S24" s="5">
        <f t="shared" si="7"/>
        <v>6.140244835501147E-3</v>
      </c>
      <c r="T24" s="17">
        <f t="shared" si="8"/>
        <v>6.1496704871610852E-3</v>
      </c>
      <c r="V24" s="5">
        <f t="shared" si="9"/>
        <v>2.34998309820404E-2</v>
      </c>
    </row>
    <row r="25" spans="1:22">
      <c r="A25" s="16">
        <v>42198</v>
      </c>
      <c r="B25" s="4">
        <f t="shared" si="1"/>
        <v>45851</v>
      </c>
      <c r="C25" s="5">
        <v>2.9950000000000001E-2</v>
      </c>
      <c r="D25" s="5">
        <v>3.0800000000000001E-2</v>
      </c>
      <c r="F25" s="11">
        <f t="shared" si="2"/>
        <v>0.77260273972602744</v>
      </c>
      <c r="G25" s="13">
        <f t="shared" si="3"/>
        <v>0.22739726027397256</v>
      </c>
      <c r="I25" s="5">
        <f t="shared" si="0"/>
        <v>3.0143287671232876E-2</v>
      </c>
      <c r="J25" s="17">
        <f t="shared" si="4"/>
        <v>3.0370442119140639E-2</v>
      </c>
      <c r="M25" s="15">
        <v>3.8500000000000001E-3</v>
      </c>
      <c r="N25" s="15">
        <v>6.8000000000000005E-3</v>
      </c>
      <c r="P25" s="11">
        <f t="shared" si="5"/>
        <v>5.2792654934965572E-2</v>
      </c>
      <c r="Q25" s="13">
        <f t="shared" si="6"/>
        <v>0.94720734506503446</v>
      </c>
      <c r="S25" s="5">
        <f t="shared" si="7"/>
        <v>6.6442616679418523E-3</v>
      </c>
      <c r="T25" s="17">
        <f t="shared" si="8"/>
        <v>6.6552982212195744E-3</v>
      </c>
      <c r="V25" s="5">
        <f t="shared" si="9"/>
        <v>2.3558356013052537E-2</v>
      </c>
    </row>
    <row r="26" spans="1:22">
      <c r="A26" s="16">
        <v>42199</v>
      </c>
      <c r="B26" s="4">
        <f t="shared" si="1"/>
        <v>45852</v>
      </c>
      <c r="C26" s="5">
        <v>3.015E-2</v>
      </c>
      <c r="D26" s="5">
        <v>3.1050000000000001E-2</v>
      </c>
      <c r="F26" s="11">
        <f t="shared" si="2"/>
        <v>0.76986301369863008</v>
      </c>
      <c r="G26" s="13">
        <f t="shared" si="3"/>
        <v>0.23013698630136992</v>
      </c>
      <c r="I26" s="5">
        <f t="shared" si="0"/>
        <v>3.0357123287671234E-2</v>
      </c>
      <c r="J26" s="17">
        <f t="shared" si="4"/>
        <v>3.0587512021246877E-2</v>
      </c>
      <c r="M26" s="15">
        <v>3.9500000000000004E-3</v>
      </c>
      <c r="N26" s="15">
        <v>6.9499999999999996E-3</v>
      </c>
      <c r="P26" s="11">
        <f t="shared" si="5"/>
        <v>5.2027543993879113E-2</v>
      </c>
      <c r="Q26" s="13">
        <f t="shared" si="6"/>
        <v>0.9479724560061209</v>
      </c>
      <c r="S26" s="5">
        <f t="shared" si="7"/>
        <v>6.7939173680183623E-3</v>
      </c>
      <c r="T26" s="17">
        <f t="shared" si="8"/>
        <v>6.8054566963193786E-3</v>
      </c>
      <c r="V26" s="5">
        <f t="shared" si="9"/>
        <v>2.3621301579914687E-2</v>
      </c>
    </row>
    <row r="27" spans="1:22">
      <c r="A27" s="16">
        <v>42200</v>
      </c>
      <c r="B27" s="4">
        <f t="shared" si="1"/>
        <v>45853</v>
      </c>
      <c r="C27" s="5">
        <v>3.0299999999999997E-2</v>
      </c>
      <c r="D27" s="5">
        <v>3.1150000000000001E-2</v>
      </c>
      <c r="F27" s="11">
        <f t="shared" si="2"/>
        <v>0.76712328767123283</v>
      </c>
      <c r="G27" s="13">
        <f t="shared" si="3"/>
        <v>0.23287671232876717</v>
      </c>
      <c r="I27" s="5">
        <f t="shared" si="0"/>
        <v>3.0497945205479451E-2</v>
      </c>
      <c r="J27" s="17">
        <f t="shared" si="4"/>
        <v>3.0730476370918858E-2</v>
      </c>
      <c r="M27" s="15">
        <v>4.0500000000000006E-3</v>
      </c>
      <c r="N27" s="15">
        <v>6.9999999999999993E-3</v>
      </c>
      <c r="P27" s="11">
        <f t="shared" si="5"/>
        <v>5.1262433052792655E-2</v>
      </c>
      <c r="Q27" s="13">
        <f t="shared" si="6"/>
        <v>0.94873756694720734</v>
      </c>
      <c r="S27" s="5">
        <f t="shared" si="7"/>
        <v>6.8487758224942616E-3</v>
      </c>
      <c r="T27" s="17">
        <f t="shared" si="8"/>
        <v>6.8605022550611849E-3</v>
      </c>
      <c r="V27" s="5">
        <f t="shared" si="9"/>
        <v>2.3707329925442694E-2</v>
      </c>
    </row>
    <row r="28" spans="1:22">
      <c r="A28" s="16">
        <v>42201</v>
      </c>
      <c r="B28" s="4">
        <f t="shared" si="1"/>
        <v>45854</v>
      </c>
      <c r="C28" s="5">
        <v>2.9700000000000001E-2</v>
      </c>
      <c r="D28" s="5">
        <v>3.0550000000000001E-2</v>
      </c>
      <c r="F28" s="11">
        <f t="shared" si="2"/>
        <v>0.76438356164383559</v>
      </c>
      <c r="G28" s="13">
        <f t="shared" si="3"/>
        <v>0.23561643835616441</v>
      </c>
      <c r="I28" s="5">
        <f t="shared" si="0"/>
        <v>2.9900273972602739E-2</v>
      </c>
      <c r="J28" s="17">
        <f t="shared" si="4"/>
        <v>3.0123780568511949E-2</v>
      </c>
      <c r="M28" s="15">
        <v>3.5999999999999999E-3</v>
      </c>
      <c r="N28" s="15">
        <v>6.5000000000000006E-3</v>
      </c>
      <c r="P28" s="11">
        <f t="shared" si="5"/>
        <v>5.0497322111706197E-2</v>
      </c>
      <c r="Q28" s="13">
        <f t="shared" si="6"/>
        <v>0.94950267788829379</v>
      </c>
      <c r="S28" s="5">
        <f t="shared" si="7"/>
        <v>6.3535577658760528E-3</v>
      </c>
      <c r="T28" s="17">
        <f t="shared" si="8"/>
        <v>6.3636496899470707E-3</v>
      </c>
      <c r="V28" s="5">
        <f t="shared" si="9"/>
        <v>2.360988583588566E-2</v>
      </c>
    </row>
    <row r="29" spans="1:22">
      <c r="A29" s="16">
        <v>42202</v>
      </c>
      <c r="B29" s="4">
        <f t="shared" si="1"/>
        <v>45855</v>
      </c>
      <c r="C29" s="5">
        <v>2.9500000000000002E-2</v>
      </c>
      <c r="D29" s="5">
        <v>3.0299999999999997E-2</v>
      </c>
      <c r="F29" s="11">
        <f t="shared" si="2"/>
        <v>0.76164383561643834</v>
      </c>
      <c r="G29" s="13">
        <f t="shared" si="3"/>
        <v>0.23835616438356166</v>
      </c>
      <c r="I29" s="5">
        <f t="shared" si="0"/>
        <v>2.9690684931506849E-2</v>
      </c>
      <c r="J29" s="17">
        <f t="shared" si="4"/>
        <v>2.9911069124432643E-2</v>
      </c>
      <c r="M29" s="15">
        <v>3.4499999999999999E-3</v>
      </c>
      <c r="N29" s="15">
        <v>6.3E-3</v>
      </c>
      <c r="P29" s="11">
        <f t="shared" si="5"/>
        <v>4.9732211170619739E-2</v>
      </c>
      <c r="Q29" s="13">
        <f t="shared" si="6"/>
        <v>0.95026778882938023</v>
      </c>
      <c r="S29" s="5">
        <f t="shared" si="7"/>
        <v>6.1582631981637334E-3</v>
      </c>
      <c r="T29" s="17">
        <f t="shared" si="8"/>
        <v>6.16774424956823E-3</v>
      </c>
      <c r="V29" s="5">
        <f t="shared" si="9"/>
        <v>2.3597779804174639E-2</v>
      </c>
    </row>
    <row r="31" spans="1:22">
      <c r="U31" s="6" t="s">
        <v>11</v>
      </c>
      <c r="V31" s="19">
        <f>AVERAGE(V10:V29)</f>
        <v>2.3484465618627503E-2</v>
      </c>
    </row>
    <row r="33" spans="3:14">
      <c r="M33" s="5"/>
      <c r="N33" s="5"/>
    </row>
    <row r="34" spans="3:14">
      <c r="C34" s="5"/>
      <c r="D34" s="5"/>
      <c r="M34" s="5"/>
      <c r="N34" s="5"/>
    </row>
    <row r="35" spans="3:14">
      <c r="C35" s="5"/>
      <c r="D35" s="5"/>
      <c r="M35" s="5"/>
      <c r="N35" s="5"/>
    </row>
    <row r="36" spans="3:14">
      <c r="C36" s="5"/>
      <c r="D36" s="5"/>
      <c r="M36" s="5"/>
      <c r="N36" s="5"/>
    </row>
    <row r="37" spans="3:14">
      <c r="C37" s="5"/>
      <c r="D37" s="5"/>
      <c r="M37" s="5"/>
      <c r="N37" s="5"/>
    </row>
    <row r="38" spans="3:14">
      <c r="C38" s="5"/>
      <c r="D38" s="5"/>
      <c r="M38" s="5"/>
      <c r="N38" s="5"/>
    </row>
    <row r="39" spans="3:14">
      <c r="C39" s="5"/>
      <c r="D39" s="5"/>
      <c r="M39" s="5"/>
      <c r="N39" s="5"/>
    </row>
    <row r="40" spans="3:14">
      <c r="C40" s="5"/>
      <c r="D40" s="5"/>
      <c r="M40" s="5"/>
      <c r="N40" s="5"/>
    </row>
    <row r="41" spans="3:14">
      <c r="C41" s="5"/>
      <c r="D41" s="5"/>
      <c r="M41" s="5"/>
      <c r="N41" s="5"/>
    </row>
    <row r="42" spans="3:14">
      <c r="C42" s="5"/>
      <c r="D42" s="5"/>
      <c r="M42" s="5"/>
      <c r="N42" s="5"/>
    </row>
    <row r="43" spans="3:14">
      <c r="C43" s="5"/>
      <c r="D43" s="5"/>
      <c r="M43" s="5"/>
      <c r="N43" s="5"/>
    </row>
    <row r="44" spans="3:14">
      <c r="C44" s="5"/>
      <c r="D44" s="5"/>
      <c r="M44" s="5"/>
      <c r="N44" s="5"/>
    </row>
    <row r="45" spans="3:14">
      <c r="C45" s="5"/>
      <c r="D45" s="5"/>
      <c r="M45" s="5"/>
      <c r="N45" s="5"/>
    </row>
    <row r="46" spans="3:14">
      <c r="C46" s="5"/>
      <c r="D46" s="5"/>
      <c r="M46" s="5"/>
      <c r="N46" s="5"/>
    </row>
    <row r="47" spans="3:14">
      <c r="C47" s="5"/>
      <c r="D47" s="5"/>
      <c r="M47" s="5"/>
      <c r="N47" s="5"/>
    </row>
    <row r="48" spans="3:14">
      <c r="C48" s="5"/>
      <c r="D48" s="5"/>
      <c r="M48" s="5"/>
      <c r="N48" s="5"/>
    </row>
    <row r="49" spans="3:14">
      <c r="C49" s="5"/>
      <c r="D49" s="5"/>
      <c r="M49" s="5"/>
      <c r="N49" s="5"/>
    </row>
    <row r="50" spans="3:14">
      <c r="C50" s="5"/>
      <c r="D50" s="5"/>
      <c r="M50" s="5"/>
      <c r="N50" s="5"/>
    </row>
    <row r="51" spans="3:14">
      <c r="C51" s="5"/>
      <c r="D51" s="5"/>
      <c r="M51" s="5"/>
      <c r="N51" s="5"/>
    </row>
    <row r="52" spans="3:14">
      <c r="C52" s="5"/>
      <c r="D52" s="5"/>
      <c r="M52" s="5"/>
      <c r="N52" s="5"/>
    </row>
    <row r="53" spans="3:14">
      <c r="C53" s="5"/>
      <c r="D53" s="5"/>
    </row>
    <row r="54" spans="3:14">
      <c r="C54" s="5"/>
    </row>
  </sheetData>
  <mergeCells count="2">
    <mergeCell ref="F8:G8"/>
    <mergeCell ref="P8:Q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July15</vt:lpstr>
    </vt:vector>
  </TitlesOfParts>
  <Company>SP-Ausnet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 Coster</dc:creator>
  <cp:lastModifiedBy>Fatima Osman</cp:lastModifiedBy>
  <dcterms:created xsi:type="dcterms:W3CDTF">2015-07-30T06:15:40Z</dcterms:created>
  <dcterms:modified xsi:type="dcterms:W3CDTF">2015-10-28T08:20:53Z</dcterms:modified>
</cp:coreProperties>
</file>