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19320" windowHeight="10920"/>
  </bookViews>
  <sheets>
    <sheet name="AER Summary" sheetId="13" r:id="rId1"/>
    <sheet name="Comparisons" sheetId="12" r:id="rId2"/>
    <sheet name="Service Description" sheetId="11" r:id="rId3"/>
  </sheets>
  <externalReferences>
    <externalReference r:id="rId4"/>
    <externalReference r:id="rId5"/>
  </externalReferences>
  <definedNames>
    <definedName name="ANNLEAVE">[1]Control!$D$10</definedName>
    <definedName name="AWI">[2]Control!$D$6</definedName>
    <definedName name="AWILY">[2]Control!$D$7</definedName>
    <definedName name="OTHLEAVE">[1]Control!$D$11</definedName>
    <definedName name="WEEKS">[1]Control!$D$9</definedName>
  </definedNames>
  <calcPr calcId="125725"/>
</workbook>
</file>

<file path=xl/calcChain.xml><?xml version="1.0" encoding="utf-8"?>
<calcChain xmlns="http://schemas.openxmlformats.org/spreadsheetml/2006/main">
  <c r="D33" i="13"/>
  <c r="E33" s="1"/>
  <c r="F33" s="1"/>
  <c r="G33" s="1"/>
  <c r="H66"/>
  <c r="B66"/>
  <c r="H65"/>
  <c r="B65"/>
  <c r="H64"/>
  <c r="B64"/>
  <c r="B63"/>
  <c r="H67" l="1"/>
  <c r="D47"/>
  <c r="E47" l="1"/>
  <c r="F47" s="1"/>
  <c r="G47" s="1"/>
  <c r="H47" l="1"/>
  <c r="H32"/>
  <c r="C34" l="1"/>
  <c r="D34"/>
  <c r="D35" l="1"/>
  <c r="D50" s="1"/>
  <c r="D63" l="1"/>
  <c r="D67" s="1"/>
  <c r="C6"/>
  <c r="E34"/>
  <c r="E35" s="1"/>
  <c r="E50" s="1"/>
  <c r="E63" s="1"/>
  <c r="E67" s="1"/>
  <c r="B11" i="12" l="1"/>
  <c r="B4"/>
  <c r="F34" i="13"/>
  <c r="F35" s="1"/>
  <c r="F50" s="1"/>
  <c r="F63" s="1"/>
  <c r="F67" s="1"/>
  <c r="G34"/>
  <c r="C35"/>
  <c r="C50" s="1"/>
  <c r="H33"/>
  <c r="C63" l="1"/>
  <c r="C67" s="1"/>
  <c r="H50"/>
  <c r="G35"/>
  <c r="G50" s="1"/>
  <c r="G63" s="1"/>
  <c r="G67" s="1"/>
  <c r="H34"/>
  <c r="H35" s="1"/>
</calcChain>
</file>

<file path=xl/sharedStrings.xml><?xml version="1.0" encoding="utf-8"?>
<sst xmlns="http://schemas.openxmlformats.org/spreadsheetml/2006/main" count="91" uniqueCount="59">
  <si>
    <t>Alternative Control Service Summary</t>
  </si>
  <si>
    <t>Service:</t>
  </si>
  <si>
    <t>Detailed Service Description</t>
  </si>
  <si>
    <t>Total</t>
  </si>
  <si>
    <t>Notes:</t>
  </si>
  <si>
    <t>Workload</t>
  </si>
  <si>
    <t>Unit Prices</t>
  </si>
  <si>
    <t>Average cost per unit</t>
  </si>
  <si>
    <t>FY2015</t>
  </si>
  <si>
    <t>FY2016</t>
  </si>
  <si>
    <t>FY2017</t>
  </si>
  <si>
    <t>FY2018</t>
  </si>
  <si>
    <t>FY2019</t>
  </si>
  <si>
    <t>Projected volumes</t>
  </si>
  <si>
    <t>Indirect Costs</t>
  </si>
  <si>
    <t>Emergency maintenance of failed metering equipment not owned by the Network</t>
  </si>
  <si>
    <t>Pricing mechanism</t>
  </si>
  <si>
    <t>Current Fee</t>
  </si>
  <si>
    <t>Fee Based</t>
  </si>
  <si>
    <t>NEW</t>
  </si>
  <si>
    <t>Available on "Service Description" sheet.</t>
  </si>
  <si>
    <t>2014-2019 Pricing Methodology for Service (Summary)</t>
  </si>
  <si>
    <t xml:space="preserve">Method 3: Bottom up costs </t>
  </si>
  <si>
    <t>Projected Costs for FY2014-19 Regulatory Period</t>
  </si>
  <si>
    <t>Costs</t>
  </si>
  <si>
    <t>Direct Costs</t>
  </si>
  <si>
    <t>Estimated Costs</t>
  </si>
  <si>
    <t>Total Costs</t>
  </si>
  <si>
    <t>Projected Volumes for FY2014-19 Regulatory Period</t>
  </si>
  <si>
    <t>Ave unit price</t>
  </si>
  <si>
    <t>Alternative Control Service - Benchmarking workings</t>
  </si>
  <si>
    <t>No direct comparison with other jurisdictions.</t>
  </si>
  <si>
    <t>Comparisons within NSW</t>
  </si>
  <si>
    <t>Ausgrid</t>
  </si>
  <si>
    <t>Endeavour Energy</t>
  </si>
  <si>
    <t>Essential Energy</t>
  </si>
  <si>
    <t>Alternative Control Service - Service Description</t>
  </si>
  <si>
    <r>
      <t>Existing Service Description (2009 - 14) (</t>
    </r>
    <r>
      <rPr>
        <b/>
        <i/>
        <sz val="11"/>
        <color theme="0"/>
        <rFont val="Calibri"/>
        <family val="2"/>
        <scheme val="minor"/>
      </rPr>
      <t>AER Final Decision April 2009)</t>
    </r>
  </si>
  <si>
    <t>NEW FEE (Service provided but no fee currently in place).</t>
  </si>
  <si>
    <t>AER Framework and Approach paper March 2013</t>
  </si>
  <si>
    <t>Emergency maintenance of failed metering equipment not owned by DNSP</t>
  </si>
  <si>
    <t>Comparisons</t>
  </si>
  <si>
    <t>Detail: 
- Metering technician time of 1.4hr (including travel), 
- No call centre time included for this service (due to contact centre responding to outage call, and until technician attends the premise, cause of outage unknown), 
- No admin costs included in the service to generate bill to retailer,
- 2013 labour costs have been used to forecast future costs, 
- Grade 5 Metering Technician labour rates are used</t>
  </si>
  <si>
    <t>Bottom up costing approach has been used (time and labour) rather than historic costs. Indirect overheads of 6% have been applied.</t>
  </si>
  <si>
    <t>Indirect Costs %</t>
  </si>
  <si>
    <t>Ancillary metering services
For example, special meter reading for types 5 and 6 meters; testing for type 5 and 6 meters; franchise CT meter install; customer requested meter accuracy testing; types 5–7 non-standard metering data services; replacement or removal of a type 5 or 6 meter instigated by a customer switching to a non-type 5 or 6 meter that is not covered by any other fee.</t>
  </si>
  <si>
    <t>This fee will be levied against the retailer where Ausgrid has been called out by the customer due to a power outage where an external metering providers metering equipment has failed and Ausgrid has had to restore power to the customers premises. This may result in an unmetered supply arrangement at the site.
The retailer and metering provider will be notified by Ausgrid within 2 business days to arrange a repair by the metering provider.</t>
  </si>
  <si>
    <t>Historical revenue, costs and volumes</t>
  </si>
  <si>
    <t>Historical information not known for this service</t>
  </si>
  <si>
    <t>Forecast revenue, costs and volumes</t>
  </si>
  <si>
    <t>Bottom up estimates applied, assuming a forecast volume of 40 pa</t>
  </si>
  <si>
    <t>Proposed Fee (FY15/16)</t>
  </si>
  <si>
    <t>Real Escalators by Type</t>
  </si>
  <si>
    <t>% YOY (Compound)</t>
  </si>
  <si>
    <t>Labour EGW</t>
  </si>
  <si>
    <t>Labour Hire</t>
  </si>
  <si>
    <t>Contracted Services</t>
  </si>
  <si>
    <t>Materials</t>
  </si>
  <si>
    <t>Cost Incorporating Real Escalators</t>
  </si>
</sst>
</file>

<file path=xl/styles.xml><?xml version="1.0" encoding="utf-8"?>
<styleSheet xmlns="http://schemas.openxmlformats.org/spreadsheetml/2006/main">
  <numFmts count="9">
    <numFmt numFmtId="8" formatCode="&quot;$&quot;#,##0.00;[Red]\-&quot;$&quot;#,##0.00"/>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0.0%"/>
    <numFmt numFmtId="169" formatCode="&quot;$&quot;#,##0.00"/>
    <numFmt numFmtId="170" formatCode="0.000"/>
    <numFmt numFmtId="171" formatCode="_(&quot;$&quot;* #,##0_);_(&quot;$&quot;* \(#,##0\);_(&quot;$&quot;* &quot;-&quot;??_);_(@_)"/>
  </numFmts>
  <fonts count="14">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sz val="11"/>
      <color rgb="FF0065A6"/>
      <name val="Calibri"/>
      <family val="2"/>
      <scheme val="minor"/>
    </font>
    <font>
      <sz val="10"/>
      <color theme="1"/>
      <name val="Arial"/>
      <family val="2"/>
    </font>
    <font>
      <sz val="10"/>
      <name val="Arial"/>
      <family val="2"/>
    </font>
    <font>
      <sz val="11"/>
      <color rgb="FF3F3F76"/>
      <name val="Calibri"/>
      <family val="2"/>
      <scheme val="minor"/>
    </font>
    <font>
      <b/>
      <i/>
      <sz val="11"/>
      <color theme="0"/>
      <name val="Calibri"/>
      <family val="2"/>
      <scheme val="minor"/>
    </font>
    <font>
      <sz val="10"/>
      <color theme="1"/>
      <name val="Symbol"/>
      <family val="1"/>
      <charset val="2"/>
    </font>
    <font>
      <sz val="11"/>
      <name val="Calibri"/>
      <family val="2"/>
      <scheme val="minor"/>
    </font>
    <font>
      <b/>
      <sz val="11"/>
      <color rgb="FF0070C0"/>
      <name val="Calibri"/>
      <family val="2"/>
      <scheme val="minor"/>
    </font>
  </fonts>
  <fills count="8">
    <fill>
      <patternFill patternType="none"/>
    </fill>
    <fill>
      <patternFill patternType="gray125"/>
    </fill>
    <fill>
      <patternFill patternType="solid">
        <fgColor rgb="FF13294B"/>
        <bgColor indexed="64"/>
      </patternFill>
    </fill>
    <fill>
      <patternFill patternType="solid">
        <fgColor rgb="FF0065A6"/>
        <bgColor indexed="64"/>
      </patternFill>
    </fill>
    <fill>
      <patternFill patternType="solid">
        <fgColor theme="8" tint="0.79998168889431442"/>
        <bgColor indexed="64"/>
      </patternFill>
    </fill>
    <fill>
      <patternFill patternType="solid">
        <fgColor rgb="FFFFCC99"/>
      </patternFill>
    </fill>
    <fill>
      <patternFill patternType="solid">
        <fgColor theme="5"/>
      </patternFill>
    </fill>
    <fill>
      <patternFill patternType="solid">
        <fgColor rgb="FF209AD2"/>
        <bgColor indexed="64"/>
      </patternFill>
    </fill>
  </fills>
  <borders count="15">
    <border>
      <left/>
      <right/>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top style="thin">
        <color theme="0"/>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n">
        <color theme="0"/>
      </bottom>
      <diagonal/>
    </border>
    <border>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style="thin">
        <color theme="0"/>
      </right>
      <top style="thin">
        <color rgb="FF0070C0"/>
      </top>
      <bottom style="double">
        <color rgb="FF0070C0"/>
      </bottom>
      <diagonal/>
    </border>
  </borders>
  <cellStyleXfs count="8">
    <xf numFmtId="0" fontId="0"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8" fillId="0" borderId="0"/>
    <xf numFmtId="0" fontId="9" fillId="5" borderId="9" applyNumberFormat="0" applyAlignment="0" applyProtection="0"/>
    <xf numFmtId="0" fontId="4" fillId="6" borderId="0" applyNumberFormat="0" applyBorder="0" applyAlignment="0" applyProtection="0"/>
  </cellStyleXfs>
  <cellXfs count="82">
    <xf numFmtId="0" fontId="0" fillId="0" borderId="0" xfId="0"/>
    <xf numFmtId="0" fontId="2" fillId="3" borderId="5" xfId="0" applyFont="1" applyFill="1" applyBorder="1" applyAlignment="1">
      <alignment horizontal="left"/>
    </xf>
    <xf numFmtId="0" fontId="2" fillId="3" borderId="6" xfId="0" applyFont="1" applyFill="1" applyBorder="1" applyAlignment="1">
      <alignment horizontal="center"/>
    </xf>
    <xf numFmtId="0" fontId="3" fillId="0" borderId="0" xfId="0" applyFont="1"/>
    <xf numFmtId="0" fontId="0" fillId="0" borderId="0" xfId="0" applyFill="1"/>
    <xf numFmtId="0" fontId="0" fillId="0" borderId="0" xfId="0" applyAlignment="1">
      <alignment horizontal="left"/>
    </xf>
    <xf numFmtId="167" fontId="3" fillId="0" borderId="0" xfId="1" applyNumberFormat="1" applyFont="1"/>
    <xf numFmtId="164" fontId="6" fillId="0" borderId="0" xfId="2" applyNumberFormat="1" applyFont="1"/>
    <xf numFmtId="0" fontId="0" fillId="0" borderId="0" xfId="0"/>
    <xf numFmtId="0" fontId="2" fillId="3" borderId="1" xfId="0" applyFont="1" applyFill="1" applyBorder="1"/>
    <xf numFmtId="0" fontId="2" fillId="3" borderId="0" xfId="0" applyFont="1" applyFill="1" applyBorder="1"/>
    <xf numFmtId="0" fontId="2" fillId="2" borderId="0" xfId="0" applyFont="1" applyFill="1"/>
    <xf numFmtId="0" fontId="4" fillId="2" borderId="0" xfId="0" applyFont="1" applyFill="1"/>
    <xf numFmtId="0" fontId="2" fillId="3" borderId="7" xfId="0" applyFont="1" applyFill="1" applyBorder="1" applyAlignment="1">
      <alignment horizontal="center"/>
    </xf>
    <xf numFmtId="0" fontId="0" fillId="4" borderId="4" xfId="0" applyFill="1" applyBorder="1" applyAlignment="1">
      <alignment horizontal="left" vertical="top" wrapText="1"/>
    </xf>
    <xf numFmtId="0" fontId="0" fillId="4" borderId="0" xfId="0" applyFill="1" applyBorder="1" applyAlignment="1">
      <alignment horizontal="left" vertical="top" wrapText="1"/>
    </xf>
    <xf numFmtId="0" fontId="0" fillId="4" borderId="4" xfId="0" applyFill="1" applyBorder="1" applyAlignment="1">
      <alignment horizontal="left"/>
    </xf>
    <xf numFmtId="0" fontId="3" fillId="4" borderId="0" xfId="0" applyFont="1" applyFill="1" applyBorder="1" applyAlignment="1">
      <alignment horizontal="left"/>
    </xf>
    <xf numFmtId="164" fontId="3" fillId="4" borderId="0" xfId="2" applyFont="1" applyFill="1" applyBorder="1" applyAlignment="1">
      <alignment horizontal="left"/>
    </xf>
    <xf numFmtId="164" fontId="2" fillId="6" borderId="0" xfId="7" applyNumberFormat="1" applyFont="1" applyBorder="1" applyAlignment="1">
      <alignment horizontal="left"/>
    </xf>
    <xf numFmtId="0" fontId="4" fillId="6" borderId="0" xfId="7" applyBorder="1" applyAlignment="1">
      <alignment horizontal="left"/>
    </xf>
    <xf numFmtId="0" fontId="0" fillId="0" borderId="0" xfId="0" applyFill="1" applyBorder="1" applyAlignment="1">
      <alignment vertical="top"/>
    </xf>
    <xf numFmtId="0" fontId="0" fillId="0" borderId="0" xfId="0" applyAlignment="1"/>
    <xf numFmtId="166" fontId="5" fillId="0" borderId="0" xfId="2" applyNumberFormat="1" applyFont="1"/>
    <xf numFmtId="166" fontId="3" fillId="0" borderId="0" xfId="2" applyNumberFormat="1" applyFont="1"/>
    <xf numFmtId="166" fontId="3" fillId="0" borderId="0" xfId="3" applyNumberFormat="1" applyFont="1"/>
    <xf numFmtId="0" fontId="2" fillId="7" borderId="5" xfId="0" applyFont="1" applyFill="1" applyBorder="1"/>
    <xf numFmtId="166" fontId="2" fillId="7" borderId="6" xfId="2" applyNumberFormat="1" applyFont="1" applyFill="1" applyBorder="1"/>
    <xf numFmtId="0" fontId="0" fillId="4" borderId="0" xfId="0" applyFill="1" applyBorder="1" applyAlignment="1">
      <alignment horizontal="left"/>
    </xf>
    <xf numFmtId="0" fontId="0" fillId="4" borderId="0" xfId="0" applyFill="1" applyBorder="1" applyAlignment="1">
      <alignment horizontal="center"/>
    </xf>
    <xf numFmtId="167" fontId="6" fillId="0" borderId="0" xfId="1" applyNumberFormat="1" applyFont="1"/>
    <xf numFmtId="0" fontId="2" fillId="3" borderId="6" xfId="0" applyFont="1" applyFill="1" applyBorder="1" applyAlignment="1">
      <alignment horizontal="center" wrapText="1"/>
    </xf>
    <xf numFmtId="8" fontId="0" fillId="0" borderId="8" xfId="0" applyNumberFormat="1" applyBorder="1" applyAlignment="1">
      <alignment horizontal="right"/>
    </xf>
    <xf numFmtId="8" fontId="9" fillId="5" borderId="9" xfId="6" applyNumberFormat="1" applyAlignment="1">
      <alignment horizontal="right"/>
    </xf>
    <xf numFmtId="0" fontId="2" fillId="3" borderId="0" xfId="0" applyFont="1" applyFill="1" applyBorder="1" applyAlignment="1">
      <alignment horizontal="left"/>
    </xf>
    <xf numFmtId="0" fontId="7" fillId="0" borderId="0" xfId="0" applyFont="1" applyAlignment="1">
      <alignment horizontal="left" indent="15"/>
    </xf>
    <xf numFmtId="0" fontId="11" fillId="0" borderId="0" xfId="0" applyFont="1" applyAlignment="1">
      <alignment horizontal="left" indent="15"/>
    </xf>
    <xf numFmtId="0" fontId="0" fillId="0" borderId="0" xfId="0" applyNumberFormat="1" applyAlignment="1">
      <alignment horizontal="left"/>
    </xf>
    <xf numFmtId="0" fontId="0" fillId="0" borderId="8" xfId="0" applyBorder="1" applyAlignment="1">
      <alignment wrapText="1"/>
    </xf>
    <xf numFmtId="0" fontId="4" fillId="0" borderId="0" xfId="0" applyFont="1" applyFill="1"/>
    <xf numFmtId="0" fontId="3" fillId="0" borderId="3" xfId="0" applyFont="1" applyFill="1" applyBorder="1" applyAlignment="1">
      <alignment horizontal="left"/>
    </xf>
    <xf numFmtId="0" fontId="3" fillId="0" borderId="0" xfId="0" applyFont="1" applyFill="1" applyBorder="1" applyAlignment="1">
      <alignment horizontal="left"/>
    </xf>
    <xf numFmtId="0" fontId="0" fillId="0" borderId="4" xfId="0" applyFill="1" applyBorder="1" applyAlignment="1">
      <alignment horizontal="left" vertical="top" wrapText="1"/>
    </xf>
    <xf numFmtId="0" fontId="0" fillId="0" borderId="0" xfId="0" applyFill="1" applyBorder="1" applyAlignment="1">
      <alignment horizontal="left" vertical="top" wrapText="1"/>
    </xf>
    <xf numFmtId="0" fontId="0" fillId="0" borderId="0" xfId="0" applyFill="1" applyAlignment="1">
      <alignment horizontal="left"/>
    </xf>
    <xf numFmtId="0" fontId="0" fillId="0" borderId="4" xfId="0" applyBorder="1" applyAlignment="1"/>
    <xf numFmtId="0" fontId="0" fillId="0" borderId="4" xfId="0" applyFill="1" applyBorder="1" applyAlignment="1">
      <alignment horizontal="left"/>
    </xf>
    <xf numFmtId="0" fontId="0" fillId="0" borderId="0" xfId="0" applyFill="1" applyBorder="1" applyAlignment="1">
      <alignment horizontal="center"/>
    </xf>
    <xf numFmtId="0" fontId="0" fillId="4" borderId="4" xfId="0" applyFill="1" applyBorder="1" applyAlignment="1">
      <alignment horizontal="left"/>
    </xf>
    <xf numFmtId="168" fontId="2" fillId="7" borderId="6" xfId="3" applyNumberFormat="1" applyFont="1" applyFill="1" applyBorder="1"/>
    <xf numFmtId="0" fontId="2" fillId="2" borderId="0" xfId="0" applyFont="1" applyFill="1"/>
    <xf numFmtId="0" fontId="2" fillId="7" borderId="11" xfId="0" applyFont="1" applyFill="1" applyBorder="1"/>
    <xf numFmtId="0" fontId="2" fillId="7" borderId="11" xfId="0" applyFont="1" applyFill="1" applyBorder="1" applyAlignment="1">
      <alignment horizontal="center"/>
    </xf>
    <xf numFmtId="0" fontId="2" fillId="7" borderId="12" xfId="0" applyFont="1" applyFill="1" applyBorder="1" applyAlignment="1">
      <alignment horizontal="center"/>
    </xf>
    <xf numFmtId="170" fontId="0" fillId="0" borderId="0" xfId="0" applyNumberFormat="1"/>
    <xf numFmtId="164" fontId="5" fillId="0" borderId="1" xfId="2" applyNumberFormat="1" applyFont="1" applyFill="1" applyBorder="1"/>
    <xf numFmtId="171" fontId="13" fillId="0" borderId="1" xfId="2" applyNumberFormat="1" applyFont="1" applyFill="1" applyBorder="1"/>
    <xf numFmtId="171" fontId="5" fillId="0" borderId="1" xfId="2" applyNumberFormat="1" applyFont="1" applyFill="1" applyBorder="1"/>
    <xf numFmtId="171" fontId="5" fillId="0" borderId="13" xfId="2" applyNumberFormat="1" applyFont="1" applyFill="1" applyBorder="1"/>
    <xf numFmtId="171" fontId="13" fillId="0" borderId="13" xfId="2" applyNumberFormat="1" applyFont="1" applyFill="1" applyBorder="1"/>
    <xf numFmtId="164" fontId="5" fillId="0" borderId="14" xfId="2" applyNumberFormat="1" applyFont="1" applyFill="1" applyBorder="1"/>
    <xf numFmtId="171" fontId="13" fillId="0" borderId="14" xfId="2" applyNumberFormat="1" applyFont="1" applyFill="1" applyBorder="1"/>
    <xf numFmtId="0" fontId="3" fillId="0" borderId="7" xfId="0" applyFont="1" applyFill="1" applyBorder="1" applyAlignment="1">
      <alignment horizontal="left"/>
    </xf>
    <xf numFmtId="0" fontId="0" fillId="0" borderId="0" xfId="0" applyFill="1" applyAlignment="1"/>
    <xf numFmtId="169" fontId="3" fillId="0" borderId="7" xfId="2" applyNumberFormat="1" applyFont="1" applyFill="1" applyBorder="1" applyAlignment="1">
      <alignment horizontal="left"/>
    </xf>
    <xf numFmtId="169" fontId="4" fillId="0" borderId="0" xfId="7" applyNumberFormat="1" applyFill="1" applyBorder="1" applyAlignment="1">
      <alignment horizontal="left"/>
    </xf>
    <xf numFmtId="0" fontId="4" fillId="0" borderId="0" xfId="7" applyFill="1" applyAlignment="1"/>
    <xf numFmtId="0" fontId="3" fillId="4" borderId="2" xfId="0" applyFont="1" applyFill="1" applyBorder="1" applyAlignment="1">
      <alignment horizontal="left"/>
    </xf>
    <xf numFmtId="0" fontId="3" fillId="4" borderId="3" xfId="0" applyFont="1" applyFill="1" applyBorder="1" applyAlignment="1">
      <alignment horizontal="left"/>
    </xf>
    <xf numFmtId="0" fontId="0" fillId="4" borderId="10" xfId="0" applyFill="1" applyBorder="1" applyAlignment="1">
      <alignment horizontal="left"/>
    </xf>
    <xf numFmtId="0" fontId="0" fillId="4" borderId="4" xfId="0" applyFill="1" applyBorder="1" applyAlignment="1">
      <alignment horizontal="left" vertical="top" wrapText="1"/>
    </xf>
    <xf numFmtId="0" fontId="0" fillId="4" borderId="0" xfId="0" applyFill="1" applyBorder="1" applyAlignment="1">
      <alignment horizontal="left" vertical="top" wrapText="1"/>
    </xf>
    <xf numFmtId="0" fontId="0" fillId="4" borderId="0" xfId="0" applyFill="1" applyAlignment="1">
      <alignment horizontal="left"/>
    </xf>
    <xf numFmtId="0" fontId="3" fillId="4" borderId="7" xfId="0" applyFont="1" applyFill="1" applyBorder="1" applyAlignment="1">
      <alignment horizontal="left"/>
    </xf>
    <xf numFmtId="0" fontId="3" fillId="4" borderId="0" xfId="0" applyFont="1" applyFill="1" applyBorder="1" applyAlignment="1">
      <alignment horizontal="left"/>
    </xf>
    <xf numFmtId="0" fontId="2" fillId="2" borderId="0" xfId="0" applyFont="1" applyFill="1" applyBorder="1" applyAlignment="1">
      <alignment horizontal="left"/>
    </xf>
    <xf numFmtId="169" fontId="4" fillId="6" borderId="0" xfId="7" applyNumberFormat="1" applyBorder="1" applyAlignment="1">
      <alignment horizontal="left"/>
    </xf>
    <xf numFmtId="0" fontId="2" fillId="2" borderId="10" xfId="0" applyFont="1" applyFill="1" applyBorder="1" applyAlignment="1">
      <alignment horizontal="left"/>
    </xf>
    <xf numFmtId="0" fontId="12" fillId="4" borderId="4" xfId="0" applyFont="1" applyFill="1" applyBorder="1" applyAlignment="1">
      <alignment horizontal="left" vertical="top" wrapText="1"/>
    </xf>
    <xf numFmtId="0" fontId="12" fillId="4" borderId="0" xfId="0" applyFont="1" applyFill="1" applyBorder="1" applyAlignment="1">
      <alignment horizontal="left" vertical="top" wrapText="1"/>
    </xf>
    <xf numFmtId="0" fontId="2" fillId="2" borderId="0" xfId="0" applyFont="1" applyFill="1" applyAlignment="1">
      <alignment horizontal="left"/>
    </xf>
    <xf numFmtId="0" fontId="0" fillId="4" borderId="0" xfId="0" applyFill="1" applyAlignment="1">
      <alignment horizontal="left" vertical="top" wrapText="1"/>
    </xf>
  </cellXfs>
  <cellStyles count="8">
    <cellStyle name="Accent2" xfId="7" builtinId="33"/>
    <cellStyle name="Comma" xfId="1" builtinId="3"/>
    <cellStyle name="Currency" xfId="2" builtinId="4"/>
    <cellStyle name="Currency 2" xfId="4"/>
    <cellStyle name="Input" xfId="6" builtinId="20"/>
    <cellStyle name="Normal" xfId="0" builtinId="0"/>
    <cellStyle name="Normal 2" xfId="5"/>
    <cellStyle name="Percent" xfId="3" builtinId="5"/>
  </cellStyles>
  <dxfs count="0"/>
  <tableStyles count="0" defaultTableStyle="TableStyleMedium9" defaultPivotStyle="PivotStyleLight16"/>
  <colors>
    <mruColors>
      <color rgb="FF0065A6"/>
      <color rgb="FF0070C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dgets\BUD1213\Labour%20Budget%20Templates\Metering%20Provisioning%20UPDATED%20FOR%20AMR%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udgets\BUD1213\Labour%20Budget%20Templates\Network%20Revenue%20&amp;%20Services%20v3%20updated%20(new%20oncost%20rate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ntrol"/>
      <sheetName val="Summary"/>
      <sheetName val="Head Count"/>
      <sheetName val="Category Split"/>
      <sheetName val="Cost Split"/>
      <sheetName val="4611"/>
      <sheetName val="4611 LH"/>
      <sheetName val="4613"/>
      <sheetName val="4613 LH"/>
      <sheetName val="PAY POINTS"/>
      <sheetName val="Sheet2"/>
      <sheetName val="4613 (working)"/>
      <sheetName val="4611 (working)"/>
      <sheetName val="erin version 4613"/>
      <sheetName val="erin version 4611"/>
    </sheetNames>
    <sheetDataSet>
      <sheetData sheetId="0">
        <row r="9">
          <cell r="D9">
            <v>52.142857142857146</v>
          </cell>
        </row>
        <row r="10">
          <cell r="D10">
            <v>4</v>
          </cell>
        </row>
        <row r="11">
          <cell r="D11">
            <v>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ntrol"/>
      <sheetName val="FY2012 Labour Budget"/>
      <sheetName val="Summary"/>
      <sheetName val="Head Count"/>
      <sheetName val="Category Split"/>
      <sheetName val="Cost Split"/>
      <sheetName val="4520"/>
      <sheetName val="4520 LH"/>
      <sheetName val="4521"/>
      <sheetName val="4521 LH"/>
      <sheetName val="4909"/>
      <sheetName val="4909 LH"/>
      <sheetName val="Sheet1"/>
    </sheetNames>
    <sheetDataSet>
      <sheetData sheetId="0">
        <row r="6">
          <cell r="D6">
            <v>4.0399999999999991E-2</v>
          </cell>
        </row>
        <row r="7">
          <cell r="D7">
            <v>0.02</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B2:AD68"/>
  <sheetViews>
    <sheetView tabSelected="1" topLeftCell="A40" workbookViewId="0">
      <selection activeCell="H57" sqref="H57"/>
    </sheetView>
  </sheetViews>
  <sheetFormatPr defaultRowHeight="15"/>
  <cols>
    <col min="1" max="1" width="2.42578125" style="8" customWidth="1"/>
    <col min="2" max="2" width="39.42578125" style="8" customWidth="1"/>
    <col min="3" max="7" width="13.140625" style="8" customWidth="1"/>
    <col min="8" max="8" width="15.28515625" style="8" bestFit="1" customWidth="1"/>
    <col min="9" max="10" width="9.5703125" style="8" bestFit="1" customWidth="1"/>
    <col min="11" max="15" width="9.140625" style="8"/>
    <col min="16" max="16" width="5.28515625" style="8" customWidth="1"/>
    <col min="17" max="17" width="2.42578125" style="8" customWidth="1"/>
    <col min="18" max="16384" width="9.140625" style="8"/>
  </cols>
  <sheetData>
    <row r="2" spans="2:30">
      <c r="B2" s="11" t="s">
        <v>0</v>
      </c>
      <c r="C2" s="12"/>
      <c r="D2" s="12"/>
      <c r="E2" s="12"/>
      <c r="F2" s="12"/>
      <c r="G2" s="12"/>
      <c r="H2" s="12"/>
      <c r="I2" s="39"/>
      <c r="J2" s="39"/>
      <c r="K2" s="39"/>
      <c r="L2" s="39"/>
      <c r="M2" s="39"/>
      <c r="N2" s="39"/>
      <c r="O2" s="39"/>
      <c r="P2" s="39"/>
    </row>
    <row r="3" spans="2:30">
      <c r="B3" s="9" t="s">
        <v>1</v>
      </c>
      <c r="C3" s="67" t="s">
        <v>15</v>
      </c>
      <c r="D3" s="68"/>
      <c r="E3" s="68"/>
      <c r="F3" s="68"/>
      <c r="G3" s="68"/>
      <c r="H3" s="68"/>
      <c r="I3" s="40"/>
      <c r="J3" s="40"/>
      <c r="K3" s="40"/>
      <c r="L3" s="40"/>
      <c r="M3" s="40"/>
      <c r="N3" s="40"/>
      <c r="O3" s="40"/>
      <c r="P3" s="40"/>
    </row>
    <row r="4" spans="2:30">
      <c r="B4" s="9" t="s">
        <v>16</v>
      </c>
      <c r="C4" s="17" t="s">
        <v>18</v>
      </c>
      <c r="D4" s="17"/>
      <c r="E4" s="17"/>
      <c r="F4" s="17"/>
      <c r="G4" s="17"/>
      <c r="H4" s="17"/>
      <c r="I4" s="41"/>
      <c r="J4" s="41"/>
      <c r="K4" s="41"/>
      <c r="L4" s="41"/>
      <c r="M4" s="41"/>
      <c r="N4" s="41"/>
      <c r="O4" s="41"/>
      <c r="P4" s="41"/>
    </row>
    <row r="5" spans="2:30">
      <c r="B5" s="9" t="s">
        <v>17</v>
      </c>
      <c r="C5" s="18" t="s">
        <v>19</v>
      </c>
      <c r="D5" s="17"/>
      <c r="E5" s="17"/>
      <c r="F5" s="17"/>
      <c r="G5" s="17"/>
      <c r="H5" s="17"/>
      <c r="I5" s="41"/>
      <c r="J5" s="41"/>
      <c r="K5" s="41"/>
      <c r="L5" s="41"/>
      <c r="M5" s="41"/>
      <c r="N5" s="41"/>
      <c r="O5" s="41"/>
      <c r="P5" s="41"/>
      <c r="S5" s="4"/>
      <c r="T5" s="4"/>
      <c r="U5" s="4"/>
      <c r="V5" s="4"/>
      <c r="W5" s="4"/>
      <c r="X5" s="4"/>
      <c r="Y5" s="4"/>
    </row>
    <row r="6" spans="2:30">
      <c r="B6" s="10" t="s">
        <v>51</v>
      </c>
      <c r="C6" s="19">
        <f>D50</f>
        <v>160.70046371326117</v>
      </c>
      <c r="D6" s="20"/>
      <c r="E6" s="17"/>
      <c r="F6" s="17"/>
      <c r="G6" s="17"/>
      <c r="H6" s="17"/>
      <c r="I6" s="41"/>
      <c r="J6" s="41"/>
      <c r="K6" s="41"/>
      <c r="L6" s="41"/>
      <c r="M6" s="41"/>
      <c r="N6" s="41"/>
      <c r="O6" s="41"/>
      <c r="P6" s="41"/>
      <c r="S6" s="4"/>
      <c r="T6" s="4"/>
      <c r="U6" s="4"/>
      <c r="V6" s="4"/>
      <c r="W6" s="4"/>
      <c r="X6" s="4"/>
      <c r="Y6" s="4"/>
    </row>
    <row r="7" spans="2:30">
      <c r="S7" s="4"/>
      <c r="T7" s="4"/>
      <c r="U7" s="4"/>
      <c r="V7" s="4"/>
      <c r="W7" s="4"/>
      <c r="X7" s="4"/>
      <c r="Y7" s="4"/>
    </row>
    <row r="8" spans="2:30">
      <c r="B8" s="11" t="s">
        <v>2</v>
      </c>
      <c r="C8" s="12"/>
      <c r="D8" s="12"/>
      <c r="E8" s="12"/>
      <c r="F8" s="12"/>
      <c r="G8" s="12"/>
      <c r="H8" s="12"/>
      <c r="I8" s="39"/>
      <c r="J8" s="39"/>
      <c r="K8" s="39"/>
      <c r="L8" s="39"/>
      <c r="M8" s="39"/>
      <c r="N8" s="39"/>
      <c r="O8" s="39"/>
      <c r="P8" s="39"/>
      <c r="S8" s="4"/>
      <c r="T8" s="4"/>
      <c r="U8" s="62"/>
      <c r="V8" s="63"/>
      <c r="W8" s="4"/>
      <c r="X8" s="4"/>
      <c r="Y8" s="4"/>
    </row>
    <row r="9" spans="2:30">
      <c r="B9" s="14" t="s">
        <v>20</v>
      </c>
      <c r="C9" s="14"/>
      <c r="D9" s="14"/>
      <c r="E9" s="14"/>
      <c r="F9" s="14"/>
      <c r="G9" s="14"/>
      <c r="H9" s="14"/>
      <c r="I9" s="42"/>
      <c r="J9" s="42"/>
      <c r="K9" s="42"/>
      <c r="L9" s="42"/>
      <c r="M9" s="42"/>
      <c r="N9" s="42"/>
      <c r="O9" s="42"/>
      <c r="P9" s="42"/>
      <c r="S9" s="4"/>
      <c r="T9" s="4"/>
      <c r="U9" s="64"/>
      <c r="V9" s="63"/>
      <c r="W9" s="4"/>
      <c r="X9" s="4"/>
      <c r="Y9" s="4"/>
    </row>
    <row r="10" spans="2:30">
      <c r="B10" s="15"/>
      <c r="C10" s="15"/>
      <c r="D10" s="15"/>
      <c r="E10" s="15"/>
      <c r="F10" s="15"/>
      <c r="G10" s="15"/>
      <c r="H10" s="15"/>
      <c r="I10" s="43"/>
      <c r="J10" s="43"/>
      <c r="K10" s="43"/>
      <c r="L10" s="43"/>
      <c r="M10" s="43"/>
      <c r="N10" s="43"/>
      <c r="O10" s="43"/>
      <c r="P10" s="43"/>
      <c r="S10" s="4"/>
      <c r="T10" s="4"/>
      <c r="U10" s="65"/>
      <c r="V10" s="66"/>
      <c r="W10" s="4"/>
      <c r="X10" s="4"/>
      <c r="Y10" s="4"/>
    </row>
    <row r="11" spans="2:30">
      <c r="T11" s="4"/>
    </row>
    <row r="12" spans="2:30">
      <c r="B12" s="11" t="s">
        <v>21</v>
      </c>
      <c r="C12" s="12"/>
      <c r="D12" s="12"/>
      <c r="E12" s="12"/>
      <c r="F12" s="12"/>
      <c r="G12" s="12"/>
      <c r="H12" s="12"/>
      <c r="I12" s="39"/>
      <c r="J12" s="39"/>
      <c r="K12" s="39"/>
      <c r="L12" s="39"/>
      <c r="M12" s="39"/>
      <c r="N12" s="39"/>
      <c r="O12" s="39"/>
      <c r="P12" s="39"/>
      <c r="R12" s="4"/>
      <c r="S12" s="4"/>
      <c r="T12" s="4"/>
      <c r="U12" s="4"/>
      <c r="V12" s="4"/>
      <c r="W12" s="4"/>
      <c r="X12" s="4"/>
      <c r="Y12" s="4"/>
      <c r="Z12" s="4"/>
      <c r="AA12" s="4"/>
      <c r="AB12" s="4"/>
      <c r="AC12" s="4"/>
      <c r="AD12" s="4"/>
    </row>
    <row r="13" spans="2:30">
      <c r="B13" s="69" t="s">
        <v>22</v>
      </c>
      <c r="C13" s="69"/>
      <c r="D13" s="69"/>
      <c r="E13" s="69"/>
      <c r="F13" s="69"/>
      <c r="G13" s="69"/>
      <c r="H13" s="69"/>
      <c r="I13" s="44"/>
      <c r="J13" s="44"/>
      <c r="K13" s="44"/>
      <c r="L13" s="44"/>
      <c r="M13" s="44"/>
      <c r="N13" s="44"/>
      <c r="O13" s="44"/>
      <c r="P13" s="44"/>
      <c r="R13" s="4"/>
      <c r="S13" s="4"/>
      <c r="T13" s="4"/>
      <c r="U13" s="4"/>
      <c r="V13" s="4"/>
      <c r="W13" s="4"/>
      <c r="X13" s="4"/>
      <c r="Y13" s="4"/>
      <c r="Z13" s="4"/>
      <c r="AA13" s="4"/>
      <c r="AB13" s="4"/>
      <c r="AC13" s="4"/>
      <c r="AD13" s="4"/>
    </row>
    <row r="14" spans="2:30" ht="15" customHeight="1">
      <c r="B14" s="70" t="s">
        <v>42</v>
      </c>
      <c r="C14" s="70"/>
      <c r="D14" s="70"/>
      <c r="E14" s="70"/>
      <c r="F14" s="70"/>
      <c r="G14" s="70"/>
      <c r="H14" s="70"/>
      <c r="I14" s="45"/>
      <c r="J14" s="45"/>
      <c r="K14" s="45"/>
      <c r="L14" s="45"/>
      <c r="M14" s="45"/>
      <c r="N14" s="45"/>
      <c r="O14" s="45"/>
      <c r="P14" s="45"/>
      <c r="R14" s="4"/>
      <c r="S14" s="4"/>
      <c r="T14" s="4"/>
      <c r="U14" s="4"/>
      <c r="V14" s="4"/>
      <c r="W14" s="4"/>
      <c r="X14" s="4"/>
      <c r="Y14" s="4"/>
      <c r="Z14" s="4"/>
      <c r="AA14" s="4"/>
      <c r="AB14" s="4"/>
      <c r="AC14" s="4"/>
      <c r="AD14" s="4"/>
    </row>
    <row r="15" spans="2:30">
      <c r="B15" s="71"/>
      <c r="C15" s="71"/>
      <c r="D15" s="71"/>
      <c r="E15" s="71"/>
      <c r="F15" s="71"/>
      <c r="G15" s="71"/>
      <c r="H15" s="71"/>
      <c r="I15" s="22"/>
      <c r="J15" s="22"/>
      <c r="K15" s="22"/>
      <c r="L15" s="22"/>
      <c r="M15" s="22"/>
      <c r="N15" s="22"/>
      <c r="O15" s="22"/>
      <c r="P15" s="22"/>
      <c r="R15" s="4"/>
      <c r="S15" s="4"/>
      <c r="T15" s="4"/>
      <c r="U15" s="4"/>
      <c r="V15" s="4"/>
      <c r="W15" s="4"/>
      <c r="X15" s="4"/>
      <c r="Y15" s="4"/>
      <c r="Z15" s="4"/>
      <c r="AA15" s="4"/>
      <c r="AB15" s="4"/>
      <c r="AC15" s="4"/>
      <c r="AD15" s="4"/>
    </row>
    <row r="16" spans="2:30">
      <c r="B16" s="71"/>
      <c r="C16" s="71"/>
      <c r="D16" s="71"/>
      <c r="E16" s="71"/>
      <c r="F16" s="71"/>
      <c r="G16" s="71"/>
      <c r="H16" s="71"/>
      <c r="I16" s="22"/>
      <c r="J16" s="22"/>
      <c r="K16" s="22"/>
      <c r="L16" s="22"/>
      <c r="M16" s="22"/>
      <c r="N16" s="22"/>
      <c r="O16" s="22"/>
      <c r="P16" s="22"/>
      <c r="R16" s="4"/>
      <c r="S16" s="21"/>
      <c r="T16" s="4"/>
      <c r="U16" s="4"/>
      <c r="V16" s="4"/>
      <c r="W16" s="4"/>
      <c r="X16" s="4"/>
      <c r="Y16" s="4"/>
      <c r="Z16" s="4"/>
      <c r="AA16" s="4"/>
      <c r="AB16" s="4"/>
      <c r="AC16" s="4"/>
      <c r="AD16" s="4"/>
    </row>
    <row r="17" spans="2:30">
      <c r="B17" s="71"/>
      <c r="C17" s="71"/>
      <c r="D17" s="71"/>
      <c r="E17" s="71"/>
      <c r="F17" s="71"/>
      <c r="G17" s="71"/>
      <c r="H17" s="71"/>
      <c r="I17" s="22"/>
      <c r="J17" s="22"/>
      <c r="K17" s="22"/>
      <c r="L17" s="22"/>
      <c r="M17" s="22"/>
      <c r="N17" s="22"/>
      <c r="O17" s="22"/>
      <c r="P17" s="22"/>
      <c r="R17" s="4"/>
      <c r="S17" s="21"/>
      <c r="T17" s="4"/>
      <c r="U17" s="4"/>
      <c r="V17" s="4"/>
      <c r="W17" s="4"/>
      <c r="X17" s="4"/>
      <c r="Y17" s="4"/>
      <c r="Z17" s="4"/>
      <c r="AA17" s="4"/>
      <c r="AB17" s="4"/>
      <c r="AC17" s="4"/>
      <c r="AD17" s="4"/>
    </row>
    <row r="18" spans="2:30">
      <c r="B18" s="71"/>
      <c r="C18" s="71"/>
      <c r="D18" s="71"/>
      <c r="E18" s="71"/>
      <c r="F18" s="71"/>
      <c r="G18" s="71"/>
      <c r="H18" s="71"/>
      <c r="I18" s="22"/>
      <c r="J18" s="22"/>
      <c r="K18" s="22"/>
      <c r="L18" s="22"/>
      <c r="M18" s="22"/>
      <c r="N18" s="22"/>
      <c r="O18" s="22"/>
      <c r="P18" s="22"/>
      <c r="R18" s="4"/>
      <c r="S18" s="21"/>
      <c r="T18" s="4"/>
      <c r="U18" s="4"/>
      <c r="V18" s="4"/>
      <c r="W18" s="4"/>
      <c r="X18" s="4"/>
      <c r="Y18" s="4"/>
      <c r="Z18" s="4"/>
      <c r="AA18" s="4"/>
      <c r="AB18" s="4"/>
      <c r="AC18" s="4"/>
      <c r="AD18" s="4"/>
    </row>
    <row r="19" spans="2:30">
      <c r="B19" s="71"/>
      <c r="C19" s="71"/>
      <c r="D19" s="71"/>
      <c r="E19" s="71"/>
      <c r="F19" s="71"/>
      <c r="G19" s="71"/>
      <c r="H19" s="71"/>
      <c r="I19" s="22"/>
      <c r="J19" s="22"/>
      <c r="K19" s="22"/>
      <c r="L19" s="22"/>
      <c r="M19" s="22"/>
      <c r="N19" s="22"/>
      <c r="O19" s="22"/>
      <c r="P19" s="22"/>
      <c r="R19" s="4"/>
      <c r="S19" s="21"/>
      <c r="T19" s="4"/>
      <c r="U19" s="4"/>
      <c r="V19" s="4"/>
      <c r="W19" s="4"/>
      <c r="X19" s="4"/>
      <c r="Y19" s="4"/>
      <c r="Z19" s="4"/>
      <c r="AA19" s="4"/>
      <c r="AB19" s="4"/>
      <c r="AC19" s="4"/>
      <c r="AD19" s="4"/>
    </row>
    <row r="20" spans="2:30">
      <c r="R20" s="4"/>
      <c r="S20" s="21"/>
      <c r="T20" s="4"/>
      <c r="U20" s="4"/>
      <c r="V20" s="4"/>
      <c r="W20" s="4"/>
      <c r="X20" s="4"/>
      <c r="Y20" s="4"/>
      <c r="Z20" s="4"/>
      <c r="AA20" s="4"/>
      <c r="AB20" s="4"/>
      <c r="AC20" s="4"/>
      <c r="AD20" s="4"/>
    </row>
    <row r="21" spans="2:30">
      <c r="B21" s="1" t="s">
        <v>4</v>
      </c>
      <c r="R21" s="4"/>
      <c r="S21" s="4"/>
      <c r="T21" s="4"/>
      <c r="U21" s="4"/>
      <c r="V21" s="4"/>
      <c r="W21" s="4"/>
      <c r="X21" s="4"/>
      <c r="Y21" s="4"/>
      <c r="Z21" s="4"/>
      <c r="AA21" s="4"/>
      <c r="AB21" s="4"/>
      <c r="AC21" s="4"/>
      <c r="AD21" s="4"/>
    </row>
    <row r="22" spans="2:30">
      <c r="B22" s="50" t="s">
        <v>47</v>
      </c>
      <c r="C22" s="72" t="s">
        <v>48</v>
      </c>
      <c r="D22" s="72"/>
      <c r="E22" s="72"/>
      <c r="F22" s="72"/>
      <c r="G22" s="72"/>
      <c r="H22" s="72"/>
      <c r="I22" s="44"/>
      <c r="J22" s="44"/>
      <c r="K22" s="44"/>
      <c r="L22" s="44"/>
      <c r="M22" s="44"/>
      <c r="N22" s="44"/>
      <c r="O22" s="44"/>
      <c r="P22" s="44"/>
      <c r="R22" s="4"/>
      <c r="S22" s="4"/>
      <c r="T22" s="4"/>
      <c r="U22" s="4"/>
      <c r="V22" s="4"/>
      <c r="W22" s="4"/>
      <c r="X22" s="4"/>
      <c r="Y22" s="4"/>
      <c r="Z22" s="4"/>
      <c r="AA22" s="4"/>
      <c r="AB22" s="4"/>
      <c r="AC22" s="4"/>
      <c r="AD22" s="4"/>
    </row>
    <row r="23" spans="2:30">
      <c r="B23" s="50" t="s">
        <v>49</v>
      </c>
      <c r="C23" s="72" t="s">
        <v>50</v>
      </c>
      <c r="D23" s="72"/>
      <c r="E23" s="72"/>
      <c r="F23" s="72"/>
      <c r="G23" s="72"/>
      <c r="H23" s="72"/>
      <c r="I23" s="44"/>
      <c r="J23" s="44"/>
      <c r="K23" s="44"/>
      <c r="L23" s="44"/>
      <c r="M23" s="44"/>
      <c r="N23" s="44"/>
      <c r="O23" s="44"/>
      <c r="P23" s="44"/>
      <c r="R23" s="4"/>
      <c r="S23" s="4"/>
      <c r="T23" s="4"/>
      <c r="U23" s="4"/>
      <c r="V23" s="4"/>
      <c r="W23" s="4"/>
      <c r="X23" s="4"/>
      <c r="Y23" s="4"/>
      <c r="Z23" s="4"/>
      <c r="AA23" s="4"/>
      <c r="AB23" s="4"/>
      <c r="AC23" s="4"/>
      <c r="AD23" s="4"/>
    </row>
    <row r="24" spans="2:30">
      <c r="I24" s="44"/>
      <c r="J24" s="44"/>
      <c r="K24" s="44"/>
      <c r="L24" s="44"/>
      <c r="M24" s="44"/>
      <c r="N24" s="44"/>
      <c r="O24" s="44"/>
      <c r="P24" s="44"/>
      <c r="R24" s="4"/>
      <c r="S24" s="4"/>
      <c r="T24" s="4"/>
      <c r="U24" s="4"/>
      <c r="V24" s="4"/>
      <c r="W24" s="4"/>
      <c r="X24" s="4"/>
      <c r="Y24" s="4"/>
      <c r="Z24" s="4"/>
      <c r="AA24" s="4"/>
      <c r="AB24" s="4"/>
      <c r="AC24" s="4"/>
      <c r="AD24" s="4"/>
    </row>
    <row r="25" spans="2:30">
      <c r="I25" s="44"/>
      <c r="J25" s="44"/>
      <c r="K25" s="44"/>
      <c r="L25" s="44"/>
      <c r="M25" s="44"/>
      <c r="N25" s="44"/>
      <c r="O25" s="44"/>
      <c r="P25" s="44"/>
      <c r="R25" s="4"/>
      <c r="S25" s="4"/>
      <c r="T25" s="4"/>
      <c r="U25" s="4"/>
      <c r="V25" s="4"/>
      <c r="W25" s="4"/>
      <c r="X25" s="4"/>
      <c r="Y25" s="4"/>
      <c r="Z25" s="4"/>
      <c r="AA25" s="4"/>
      <c r="AB25" s="4"/>
      <c r="AC25" s="4"/>
      <c r="AD25" s="4"/>
    </row>
    <row r="26" spans="2:30">
      <c r="I26" s="44"/>
      <c r="J26" s="44"/>
      <c r="K26" s="44"/>
      <c r="L26" s="44"/>
      <c r="M26" s="44"/>
      <c r="N26" s="44"/>
      <c r="O26" s="44"/>
      <c r="P26" s="44"/>
      <c r="R26" s="4"/>
      <c r="S26" s="4"/>
      <c r="T26" s="4"/>
      <c r="U26" s="4"/>
      <c r="V26" s="4"/>
      <c r="W26" s="4"/>
      <c r="X26" s="4"/>
      <c r="Y26" s="4"/>
      <c r="Z26" s="4"/>
      <c r="AA26" s="4"/>
      <c r="AB26" s="4"/>
      <c r="AC26" s="4"/>
      <c r="AD26" s="4"/>
    </row>
    <row r="27" spans="2:30">
      <c r="R27" s="4"/>
      <c r="S27" s="4"/>
      <c r="T27" s="4"/>
      <c r="U27" s="4"/>
      <c r="V27" s="4"/>
      <c r="W27" s="4"/>
      <c r="X27" s="4"/>
      <c r="Y27" s="4"/>
      <c r="Z27" s="4"/>
      <c r="AA27" s="4"/>
      <c r="AB27" s="4"/>
      <c r="AC27" s="4"/>
      <c r="AD27" s="4"/>
    </row>
    <row r="28" spans="2:30">
      <c r="R28" s="4"/>
      <c r="S28" s="4"/>
      <c r="T28" s="4"/>
      <c r="U28" s="4"/>
      <c r="V28" s="4"/>
      <c r="W28" s="4"/>
      <c r="X28" s="4"/>
      <c r="Y28" s="4"/>
      <c r="Z28" s="4"/>
      <c r="AA28" s="4"/>
      <c r="AB28" s="4"/>
      <c r="AC28" s="4"/>
      <c r="AD28" s="4"/>
    </row>
    <row r="29" spans="2:30">
      <c r="B29" s="11" t="s">
        <v>23</v>
      </c>
      <c r="C29" s="12"/>
      <c r="D29" s="12"/>
      <c r="E29" s="12"/>
      <c r="F29" s="12"/>
      <c r="G29" s="12"/>
      <c r="H29" s="12"/>
      <c r="I29" s="39"/>
      <c r="J29" s="39"/>
      <c r="K29" s="39"/>
      <c r="L29" s="39"/>
      <c r="M29" s="39"/>
      <c r="N29" s="39"/>
      <c r="O29" s="39"/>
      <c r="P29" s="39"/>
    </row>
    <row r="31" spans="2:30">
      <c r="B31" s="1" t="s">
        <v>24</v>
      </c>
      <c r="C31" s="2" t="s">
        <v>8</v>
      </c>
      <c r="D31" s="2" t="s">
        <v>9</v>
      </c>
      <c r="E31" s="2" t="s">
        <v>10</v>
      </c>
      <c r="F31" s="2" t="s">
        <v>11</v>
      </c>
      <c r="G31" s="2" t="s">
        <v>12</v>
      </c>
      <c r="H31" s="13" t="s">
        <v>3</v>
      </c>
    </row>
    <row r="32" spans="2:30">
      <c r="B32" s="8" t="s">
        <v>25</v>
      </c>
      <c r="C32" s="23">
        <v>0</v>
      </c>
      <c r="D32" s="23">
        <v>0</v>
      </c>
      <c r="E32" s="23">
        <v>0</v>
      </c>
      <c r="F32" s="23">
        <v>0</v>
      </c>
      <c r="G32" s="23">
        <v>0</v>
      </c>
      <c r="H32" s="24">
        <f>SUM(C32:G32)</f>
        <v>0</v>
      </c>
    </row>
    <row r="33" spans="2:16">
      <c r="B33" s="8" t="s">
        <v>26</v>
      </c>
      <c r="C33" s="23">
        <v>6047.6504521419311</v>
      </c>
      <c r="D33" s="23">
        <f>C33*1.025</f>
        <v>6198.8417134454785</v>
      </c>
      <c r="E33" s="23">
        <f t="shared" ref="E33:G33" si="0">D33*1.025</f>
        <v>6353.8127562816153</v>
      </c>
      <c r="F33" s="23">
        <f t="shared" si="0"/>
        <v>6512.6580751886549</v>
      </c>
      <c r="G33" s="23">
        <f t="shared" si="0"/>
        <v>6675.4745270683707</v>
      </c>
      <c r="H33" s="24">
        <f>SUM(C33:G33)</f>
        <v>31788.43752412605</v>
      </c>
    </row>
    <row r="34" spans="2:16">
      <c r="B34" s="8" t="s">
        <v>14</v>
      </c>
      <c r="C34" s="23">
        <f>(C33+C32)*C36</f>
        <v>223.58715618045716</v>
      </c>
      <c r="D34" s="23">
        <f t="shared" ref="D34:G34" si="1">(D33+D32)*D36</f>
        <v>229.17683508496856</v>
      </c>
      <c r="E34" s="23">
        <f t="shared" si="1"/>
        <v>234.90625596209279</v>
      </c>
      <c r="F34" s="23">
        <f t="shared" si="1"/>
        <v>240.77891236114507</v>
      </c>
      <c r="G34" s="23">
        <f t="shared" si="1"/>
        <v>246.79838517017367</v>
      </c>
      <c r="H34" s="25">
        <f>SUM(C34:G34)</f>
        <v>1175.2475447588372</v>
      </c>
    </row>
    <row r="35" spans="2:16">
      <c r="B35" s="26" t="s">
        <v>27</v>
      </c>
      <c r="C35" s="27">
        <f t="shared" ref="C35:H35" si="2">SUM(C32:C34)</f>
        <v>6271.237608322388</v>
      </c>
      <c r="D35" s="27">
        <f t="shared" si="2"/>
        <v>6428.0185485304473</v>
      </c>
      <c r="E35" s="27">
        <f t="shared" si="2"/>
        <v>6588.7190122437078</v>
      </c>
      <c r="F35" s="27">
        <f t="shared" si="2"/>
        <v>6753.4369875497996</v>
      </c>
      <c r="G35" s="27">
        <f t="shared" si="2"/>
        <v>6922.2729122385444</v>
      </c>
      <c r="H35" s="27">
        <f t="shared" si="2"/>
        <v>32963.685068884886</v>
      </c>
    </row>
    <row r="36" spans="2:16">
      <c r="B36" s="26" t="s">
        <v>44</v>
      </c>
      <c r="C36" s="49">
        <v>3.6970912579986831E-2</v>
      </c>
      <c r="D36" s="49">
        <v>3.6970912579986831E-2</v>
      </c>
      <c r="E36" s="49">
        <v>3.6970912579986831E-2</v>
      </c>
      <c r="F36" s="49">
        <v>3.6970912579986831E-2</v>
      </c>
      <c r="G36" s="49">
        <v>3.6970912579986831E-2</v>
      </c>
      <c r="H36" s="49">
        <v>3.6970912579986831E-2</v>
      </c>
    </row>
    <row r="38" spans="2:16">
      <c r="B38" s="1" t="s">
        <v>4</v>
      </c>
    </row>
    <row r="39" spans="2:16">
      <c r="B39" s="48" t="s">
        <v>43</v>
      </c>
      <c r="C39" s="16"/>
      <c r="D39" s="16"/>
      <c r="E39" s="16"/>
      <c r="F39" s="16"/>
      <c r="G39" s="16"/>
      <c r="H39" s="16"/>
      <c r="I39" s="46"/>
      <c r="J39" s="46"/>
      <c r="K39" s="46"/>
      <c r="L39" s="46"/>
      <c r="M39" s="46"/>
      <c r="N39" s="46"/>
      <c r="O39" s="46"/>
      <c r="P39" s="46"/>
    </row>
    <row r="40" spans="2:16">
      <c r="B40" s="28"/>
      <c r="C40" s="29"/>
      <c r="D40" s="29"/>
      <c r="E40" s="29"/>
      <c r="F40" s="29"/>
      <c r="G40" s="29"/>
      <c r="H40" s="29"/>
      <c r="I40" s="47"/>
      <c r="J40" s="47"/>
      <c r="K40" s="47"/>
      <c r="L40" s="47"/>
      <c r="M40" s="47"/>
      <c r="N40" s="47"/>
      <c r="O40" s="47"/>
      <c r="P40" s="47"/>
    </row>
    <row r="41" spans="2:16">
      <c r="B41" s="29"/>
      <c r="C41" s="29"/>
      <c r="D41" s="29"/>
      <c r="E41" s="29"/>
      <c r="F41" s="29"/>
      <c r="G41" s="29"/>
      <c r="H41" s="29"/>
      <c r="I41" s="47"/>
      <c r="J41" s="47"/>
      <c r="K41" s="47"/>
      <c r="L41" s="47"/>
      <c r="M41" s="47"/>
      <c r="N41" s="47"/>
      <c r="O41" s="47"/>
      <c r="P41" s="47"/>
    </row>
    <row r="44" spans="2:16">
      <c r="B44" s="11" t="s">
        <v>28</v>
      </c>
      <c r="C44" s="12"/>
      <c r="D44" s="12"/>
      <c r="E44" s="12"/>
      <c r="F44" s="12"/>
      <c r="G44" s="12"/>
      <c r="H44" s="12"/>
      <c r="I44" s="39"/>
      <c r="J44" s="39"/>
      <c r="K44" s="39"/>
      <c r="L44" s="39"/>
      <c r="M44" s="39"/>
      <c r="N44" s="39"/>
      <c r="O44" s="39"/>
      <c r="P44" s="39"/>
    </row>
    <row r="45" spans="2:16">
      <c r="B45" s="3"/>
    </row>
    <row r="46" spans="2:16">
      <c r="B46" s="1" t="s">
        <v>5</v>
      </c>
      <c r="C46" s="2" t="s">
        <v>8</v>
      </c>
      <c r="D46" s="2" t="s">
        <v>9</v>
      </c>
      <c r="E46" s="2" t="s">
        <v>10</v>
      </c>
      <c r="F46" s="2" t="s">
        <v>11</v>
      </c>
      <c r="G46" s="2" t="s">
        <v>12</v>
      </c>
      <c r="H46" s="13" t="s">
        <v>3</v>
      </c>
    </row>
    <row r="47" spans="2:16">
      <c r="B47" s="8" t="s">
        <v>13</v>
      </c>
      <c r="C47" s="30">
        <v>40</v>
      </c>
      <c r="D47" s="30">
        <f>C47</f>
        <v>40</v>
      </c>
      <c r="E47" s="30">
        <f>D47</f>
        <v>40</v>
      </c>
      <c r="F47" s="30">
        <f>E47</f>
        <v>40</v>
      </c>
      <c r="G47" s="30">
        <f>F47</f>
        <v>40</v>
      </c>
      <c r="H47" s="6">
        <f>SUM(C47:G47)</f>
        <v>200</v>
      </c>
    </row>
    <row r="49" spans="2:9">
      <c r="B49" s="1" t="s">
        <v>6</v>
      </c>
      <c r="C49" s="2" t="s">
        <v>8</v>
      </c>
      <c r="D49" s="2" t="s">
        <v>9</v>
      </c>
      <c r="E49" s="2" t="s">
        <v>10</v>
      </c>
      <c r="F49" s="2" t="s">
        <v>11</v>
      </c>
      <c r="G49" s="2" t="s">
        <v>12</v>
      </c>
      <c r="H49" s="13" t="s">
        <v>29</v>
      </c>
    </row>
    <row r="50" spans="2:9">
      <c r="B50" s="8" t="s">
        <v>7</v>
      </c>
      <c r="C50" s="7">
        <f>C35/C47</f>
        <v>156.78094020805969</v>
      </c>
      <c r="D50" s="7">
        <f t="shared" ref="D50:G50" si="3">D35/D47</f>
        <v>160.70046371326117</v>
      </c>
      <c r="E50" s="7">
        <f t="shared" si="3"/>
        <v>164.71797530609268</v>
      </c>
      <c r="F50" s="7">
        <f t="shared" si="3"/>
        <v>168.835924688745</v>
      </c>
      <c r="G50" s="7">
        <f t="shared" si="3"/>
        <v>173.05682280596361</v>
      </c>
      <c r="H50" s="7">
        <f>AVERAGE(C50:G50)</f>
        <v>164.81842534442444</v>
      </c>
      <c r="I50" s="7"/>
    </row>
    <row r="53" spans="2:9">
      <c r="B53" s="51" t="s">
        <v>52</v>
      </c>
      <c r="C53" s="52" t="s">
        <v>8</v>
      </c>
      <c r="D53" s="52" t="s">
        <v>9</v>
      </c>
      <c r="E53" s="52" t="s">
        <v>10</v>
      </c>
      <c r="F53" s="52" t="s">
        <v>11</v>
      </c>
      <c r="G53" s="52" t="s">
        <v>12</v>
      </c>
      <c r="H53" s="53"/>
    </row>
    <row r="54" spans="2:9" s="4" customFormat="1">
      <c r="B54" s="8" t="s">
        <v>53</v>
      </c>
      <c r="C54" s="8"/>
      <c r="D54" s="8"/>
      <c r="E54" s="8"/>
      <c r="F54" s="8"/>
      <c r="G54" s="8"/>
      <c r="H54" s="8"/>
      <c r="I54" s="8"/>
    </row>
    <row r="55" spans="2:9" s="4" customFormat="1">
      <c r="B55" s="8" t="s">
        <v>54</v>
      </c>
      <c r="C55" s="54">
        <v>1.0088999999999999</v>
      </c>
      <c r="D55" s="54">
        <v>1.0176774299999998</v>
      </c>
      <c r="E55" s="54">
        <v>1.0319249140199998</v>
      </c>
      <c r="F55" s="54">
        <v>1.0486420976271238</v>
      </c>
      <c r="G55" s="54">
        <v>1.0637425438329544</v>
      </c>
      <c r="H55" s="8"/>
      <c r="I55" s="8"/>
    </row>
    <row r="56" spans="2:9" s="4" customFormat="1">
      <c r="B56" s="8" t="s">
        <v>55</v>
      </c>
      <c r="C56" s="54">
        <v>1.0068089696657949</v>
      </c>
      <c r="D56" s="54">
        <v>1.0201853463488124</v>
      </c>
      <c r="E56" s="54">
        <v>1.0331468206955503</v>
      </c>
      <c r="F56" s="54">
        <v>1.045194706841702</v>
      </c>
      <c r="G56" s="54">
        <v>1.0577832377708929</v>
      </c>
      <c r="H56" s="8"/>
      <c r="I56" s="8"/>
    </row>
    <row r="57" spans="2:9">
      <c r="B57" s="8" t="s">
        <v>56</v>
      </c>
      <c r="C57" s="54">
        <v>1.0068089696657949</v>
      </c>
      <c r="D57" s="54">
        <v>1.0201853463488124</v>
      </c>
      <c r="E57" s="54">
        <v>1.0331468206955503</v>
      </c>
      <c r="F57" s="54">
        <v>1.045194706841702</v>
      </c>
      <c r="G57" s="54">
        <v>1.0577832377708929</v>
      </c>
    </row>
    <row r="58" spans="2:9">
      <c r="B58" s="8" t="s">
        <v>57</v>
      </c>
      <c r="C58" s="54">
        <v>1</v>
      </c>
      <c r="D58" s="54">
        <v>1</v>
      </c>
      <c r="E58" s="54">
        <v>1</v>
      </c>
      <c r="F58" s="54">
        <v>1</v>
      </c>
      <c r="G58" s="54">
        <v>1</v>
      </c>
    </row>
    <row r="59" spans="2:9">
      <c r="C59" s="54"/>
      <c r="D59" s="54"/>
      <c r="E59" s="54"/>
      <c r="F59" s="54"/>
      <c r="G59" s="54"/>
    </row>
    <row r="61" spans="2:9">
      <c r="B61" s="51" t="s">
        <v>58</v>
      </c>
      <c r="C61" s="52" t="s">
        <v>8</v>
      </c>
      <c r="D61" s="52" t="s">
        <v>9</v>
      </c>
      <c r="E61" s="52" t="s">
        <v>10</v>
      </c>
      <c r="F61" s="52" t="s">
        <v>11</v>
      </c>
      <c r="G61" s="52" t="s">
        <v>12</v>
      </c>
      <c r="H61" s="53" t="s">
        <v>3</v>
      </c>
    </row>
    <row r="62" spans="2:9">
      <c r="B62" s="3" t="s">
        <v>25</v>
      </c>
    </row>
    <row r="63" spans="2:9">
      <c r="B63" s="8" t="str">
        <f>B55</f>
        <v>Labour EGW</v>
      </c>
      <c r="C63" s="55">
        <f>C50*C55</f>
        <v>158.17629057591139</v>
      </c>
      <c r="D63" s="55">
        <f t="shared" ref="D63:G63" si="4">D50*D55</f>
        <v>163.54123491151984</v>
      </c>
      <c r="E63" s="55">
        <f t="shared" si="4"/>
        <v>169.97658250528812</v>
      </c>
      <c r="F63" s="55">
        <f t="shared" si="4"/>
        <v>177.04845822042066</v>
      </c>
      <c r="G63" s="55">
        <f t="shared" si="4"/>
        <v>184.08790491926456</v>
      </c>
      <c r="H63" s="56"/>
    </row>
    <row r="64" spans="2:9">
      <c r="B64" s="8" t="str">
        <f t="shared" ref="B64:B66" si="5">B56</f>
        <v>Labour Hire</v>
      </c>
      <c r="C64" s="57"/>
      <c r="D64" s="57"/>
      <c r="E64" s="57"/>
      <c r="F64" s="57"/>
      <c r="G64" s="57"/>
      <c r="H64" s="56">
        <f t="shared" ref="H64:H66" si="6">SUM(C64:G64)</f>
        <v>0</v>
      </c>
    </row>
    <row r="65" spans="2:8">
      <c r="B65" s="8" t="str">
        <f t="shared" si="5"/>
        <v>Contracted Services</v>
      </c>
      <c r="C65" s="57"/>
      <c r="D65" s="57"/>
      <c r="E65" s="57"/>
      <c r="F65" s="57"/>
      <c r="G65" s="57"/>
      <c r="H65" s="56">
        <f t="shared" si="6"/>
        <v>0</v>
      </c>
    </row>
    <row r="66" spans="2:8">
      <c r="B66" s="8" t="str">
        <f t="shared" si="5"/>
        <v>Materials</v>
      </c>
      <c r="C66" s="58"/>
      <c r="D66" s="58"/>
      <c r="E66" s="58"/>
      <c r="F66" s="58"/>
      <c r="G66" s="58"/>
      <c r="H66" s="59">
        <f t="shared" si="6"/>
        <v>0</v>
      </c>
    </row>
    <row r="67" spans="2:8" ht="15.75" thickBot="1">
      <c r="C67" s="60">
        <f>SUM(C63:C66)</f>
        <v>158.17629057591139</v>
      </c>
      <c r="D67" s="60">
        <f t="shared" ref="D67:H67" si="7">SUM(D63:D66)</f>
        <v>163.54123491151984</v>
      </c>
      <c r="E67" s="60">
        <f t="shared" si="7"/>
        <v>169.97658250528812</v>
      </c>
      <c r="F67" s="60">
        <f t="shared" si="7"/>
        <v>177.04845822042066</v>
      </c>
      <c r="G67" s="60">
        <f t="shared" si="7"/>
        <v>184.08790491926456</v>
      </c>
      <c r="H67" s="61">
        <f t="shared" si="7"/>
        <v>0</v>
      </c>
    </row>
    <row r="68" spans="2:8" ht="15.75" thickTop="1"/>
  </sheetData>
  <mergeCells count="8">
    <mergeCell ref="B14:H19"/>
    <mergeCell ref="C22:H22"/>
    <mergeCell ref="C23:H23"/>
    <mergeCell ref="U8:V8"/>
    <mergeCell ref="U9:V9"/>
    <mergeCell ref="U10:V10"/>
    <mergeCell ref="C3:H3"/>
    <mergeCell ref="B13:H13"/>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11"/>
  <sheetViews>
    <sheetView workbookViewId="0">
      <selection sqref="A1:G1"/>
    </sheetView>
  </sheetViews>
  <sheetFormatPr defaultColWidth="12" defaultRowHeight="15"/>
  <cols>
    <col min="1" max="1" width="42.5703125" bestFit="1" customWidth="1"/>
    <col min="2" max="2" width="7.7109375" bestFit="1" customWidth="1"/>
    <col min="3" max="3" width="14.42578125" customWidth="1"/>
    <col min="4" max="4" width="13.7109375" customWidth="1"/>
  </cols>
  <sheetData>
    <row r="1" spans="1:7">
      <c r="A1" s="75" t="s">
        <v>30</v>
      </c>
      <c r="B1" s="75"/>
      <c r="C1" s="75"/>
      <c r="D1" s="75"/>
      <c r="E1" s="75"/>
      <c r="F1" s="75"/>
      <c r="G1" s="75"/>
    </row>
    <row r="2" spans="1:7">
      <c r="A2" s="9" t="s">
        <v>1</v>
      </c>
      <c r="B2" s="73" t="s">
        <v>40</v>
      </c>
      <c r="C2" s="74"/>
      <c r="D2" s="74"/>
      <c r="E2" s="74"/>
      <c r="F2" s="74"/>
      <c r="G2" s="74"/>
    </row>
    <row r="3" spans="1:7">
      <c r="A3" s="9" t="s">
        <v>16</v>
      </c>
      <c r="B3" s="73" t="s">
        <v>18</v>
      </c>
      <c r="C3" s="74"/>
      <c r="D3" s="74"/>
      <c r="E3" s="74"/>
      <c r="F3" s="74"/>
      <c r="G3" s="74"/>
    </row>
    <row r="4" spans="1:7">
      <c r="A4" s="10" t="s">
        <v>51</v>
      </c>
      <c r="B4" s="76">
        <f>'AER Summary'!C6</f>
        <v>160.70046371326117</v>
      </c>
      <c r="C4" s="76"/>
      <c r="D4" s="76"/>
      <c r="E4" s="76"/>
      <c r="F4" s="76"/>
      <c r="G4" s="76"/>
    </row>
    <row r="5" spans="1:7">
      <c r="A5" s="8"/>
      <c r="B5" s="8"/>
      <c r="C5" s="8"/>
      <c r="D5" s="8"/>
      <c r="E5" s="8"/>
      <c r="F5" s="8"/>
    </row>
    <row r="6" spans="1:7">
      <c r="A6" s="10" t="s">
        <v>31</v>
      </c>
      <c r="B6" s="8"/>
      <c r="C6" s="8"/>
      <c r="D6" s="8"/>
      <c r="E6" s="8"/>
      <c r="F6" s="8"/>
    </row>
    <row r="7" spans="1:7">
      <c r="A7" s="8"/>
      <c r="B7" s="8"/>
      <c r="C7" s="8"/>
      <c r="D7" s="8"/>
      <c r="E7" s="8"/>
      <c r="F7" s="8"/>
    </row>
    <row r="8" spans="1:7">
      <c r="A8" s="8"/>
      <c r="B8" s="8"/>
      <c r="C8" s="8"/>
      <c r="D8" s="8"/>
      <c r="E8" s="8"/>
      <c r="F8" s="8"/>
    </row>
    <row r="9" spans="1:7">
      <c r="A9" s="11" t="s">
        <v>41</v>
      </c>
      <c r="B9" s="8"/>
      <c r="C9" s="8"/>
      <c r="D9" s="8"/>
      <c r="E9" s="8"/>
      <c r="F9" s="8"/>
    </row>
    <row r="10" spans="1:7" ht="30">
      <c r="A10" s="1" t="s">
        <v>32</v>
      </c>
      <c r="B10" s="31" t="s">
        <v>33</v>
      </c>
      <c r="C10" s="31" t="s">
        <v>34</v>
      </c>
      <c r="D10" s="31" t="s">
        <v>35</v>
      </c>
      <c r="E10" s="8"/>
      <c r="F10" s="8"/>
    </row>
    <row r="11" spans="1:7" ht="31.5" customHeight="1">
      <c r="A11" s="38" t="s">
        <v>40</v>
      </c>
      <c r="B11" s="32">
        <f>'AER Summary'!C6</f>
        <v>160.70046371326117</v>
      </c>
      <c r="C11" s="33"/>
      <c r="D11" s="33"/>
      <c r="E11" s="8"/>
      <c r="F11" s="8"/>
    </row>
  </sheetData>
  <mergeCells count="4">
    <mergeCell ref="B2:G2"/>
    <mergeCell ref="A1:G1"/>
    <mergeCell ref="B3:G3"/>
    <mergeCell ref="B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R28"/>
  <sheetViews>
    <sheetView workbookViewId="0">
      <selection sqref="A1:K1"/>
    </sheetView>
  </sheetViews>
  <sheetFormatPr defaultRowHeight="15"/>
  <cols>
    <col min="1" max="1" width="2.42578125" style="5" customWidth="1"/>
    <col min="2" max="2" width="10.140625" style="5" customWidth="1"/>
    <col min="3" max="8" width="13.140625" style="5" customWidth="1"/>
    <col min="9" max="10" width="9.5703125" style="5" bestFit="1" customWidth="1"/>
    <col min="11" max="15" width="9.140625" style="5"/>
    <col min="16" max="16" width="5.28515625" style="5" customWidth="1"/>
    <col min="17" max="17" width="2.42578125" style="8" customWidth="1"/>
    <col min="18" max="16384" width="9.140625" style="8"/>
  </cols>
  <sheetData>
    <row r="1" spans="1:18">
      <c r="A1" s="80" t="s">
        <v>36</v>
      </c>
      <c r="B1" s="80"/>
      <c r="C1" s="80"/>
      <c r="D1" s="80"/>
      <c r="E1" s="80"/>
      <c r="F1" s="80"/>
      <c r="G1" s="80"/>
      <c r="H1" s="80"/>
      <c r="I1" s="80"/>
      <c r="J1" s="80"/>
      <c r="K1" s="80"/>
    </row>
    <row r="2" spans="1:18">
      <c r="A2" s="34" t="s">
        <v>1</v>
      </c>
      <c r="B2" s="1"/>
      <c r="C2" s="67" t="s">
        <v>15</v>
      </c>
      <c r="D2" s="68"/>
      <c r="E2" s="68"/>
      <c r="F2" s="68"/>
      <c r="G2" s="68"/>
      <c r="H2" s="68"/>
      <c r="I2" s="68"/>
      <c r="J2" s="68"/>
      <c r="K2" s="68"/>
      <c r="R2" s="35"/>
    </row>
    <row r="3" spans="1:18">
      <c r="R3" s="35"/>
    </row>
    <row r="4" spans="1:18" ht="15" customHeight="1">
      <c r="A4" s="77" t="s">
        <v>37</v>
      </c>
      <c r="B4" s="77"/>
      <c r="C4" s="77"/>
      <c r="D4" s="77"/>
      <c r="E4" s="77"/>
      <c r="F4" s="77"/>
      <c r="G4" s="77"/>
      <c r="H4" s="77"/>
      <c r="I4" s="77"/>
      <c r="J4" s="77"/>
      <c r="K4" s="77"/>
      <c r="L4" s="77"/>
      <c r="M4" s="77"/>
      <c r="N4" s="77"/>
      <c r="O4" s="77"/>
      <c r="R4" s="36"/>
    </row>
    <row r="5" spans="1:18" ht="15" customHeight="1">
      <c r="A5" s="70" t="s">
        <v>38</v>
      </c>
      <c r="B5" s="70"/>
      <c r="C5" s="70"/>
      <c r="D5" s="70"/>
      <c r="E5" s="70"/>
      <c r="F5" s="70"/>
      <c r="G5" s="70"/>
      <c r="H5" s="70"/>
      <c r="I5" s="70"/>
      <c r="J5" s="70"/>
      <c r="K5" s="70"/>
      <c r="L5" s="70"/>
      <c r="M5" s="70"/>
      <c r="N5" s="70"/>
      <c r="O5" s="70"/>
      <c r="R5" s="36"/>
    </row>
    <row r="6" spans="1:18">
      <c r="A6" s="81"/>
      <c r="B6" s="81"/>
      <c r="C6" s="81"/>
      <c r="D6" s="81"/>
      <c r="E6" s="81"/>
      <c r="F6" s="81"/>
      <c r="G6" s="81"/>
      <c r="H6" s="81"/>
      <c r="I6" s="81"/>
      <c r="J6" s="81"/>
      <c r="K6" s="81"/>
      <c r="L6" s="81"/>
      <c r="M6" s="81"/>
      <c r="N6" s="81"/>
      <c r="O6" s="81"/>
    </row>
    <row r="7" spans="1:18">
      <c r="A7" s="81"/>
      <c r="B7" s="81"/>
      <c r="C7" s="81"/>
      <c r="D7" s="81"/>
      <c r="E7" s="81"/>
      <c r="F7" s="81"/>
      <c r="G7" s="81"/>
      <c r="H7" s="81"/>
      <c r="I7" s="81"/>
      <c r="J7" s="81"/>
      <c r="K7" s="81"/>
      <c r="L7" s="81"/>
      <c r="M7" s="81"/>
      <c r="N7" s="81"/>
      <c r="O7" s="81"/>
    </row>
    <row r="8" spans="1:18">
      <c r="A8" s="81"/>
      <c r="B8" s="81"/>
      <c r="C8" s="81"/>
      <c r="D8" s="81"/>
      <c r="E8" s="81"/>
      <c r="F8" s="81"/>
      <c r="G8" s="81"/>
      <c r="H8" s="81"/>
      <c r="I8" s="81"/>
      <c r="J8" s="81"/>
      <c r="K8" s="81"/>
      <c r="L8" s="81"/>
      <c r="M8" s="81"/>
      <c r="N8" s="81"/>
      <c r="O8" s="81"/>
    </row>
    <row r="11" spans="1:18">
      <c r="A11" s="77" t="s">
        <v>39</v>
      </c>
      <c r="B11" s="77"/>
      <c r="C11" s="77"/>
      <c r="D11" s="77"/>
      <c r="E11" s="77"/>
      <c r="F11" s="77"/>
      <c r="G11" s="77"/>
      <c r="H11" s="77"/>
      <c r="I11" s="77"/>
      <c r="J11" s="77"/>
      <c r="K11" s="77"/>
      <c r="L11" s="77"/>
      <c r="M11" s="77"/>
      <c r="N11" s="77"/>
      <c r="O11" s="77"/>
    </row>
    <row r="12" spans="1:18" ht="15" customHeight="1">
      <c r="A12" s="70" t="s">
        <v>45</v>
      </c>
      <c r="B12" s="70"/>
      <c r="C12" s="70"/>
      <c r="D12" s="70"/>
      <c r="E12" s="70"/>
      <c r="F12" s="70"/>
      <c r="G12" s="70"/>
      <c r="H12" s="70"/>
      <c r="I12" s="70"/>
      <c r="J12" s="70"/>
      <c r="K12" s="70"/>
      <c r="L12" s="70"/>
      <c r="M12" s="70"/>
      <c r="N12" s="70"/>
      <c r="O12" s="70"/>
    </row>
    <row r="13" spans="1:18">
      <c r="A13" s="71"/>
      <c r="B13" s="71"/>
      <c r="C13" s="71"/>
      <c r="D13" s="71"/>
      <c r="E13" s="71"/>
      <c r="F13" s="71"/>
      <c r="G13" s="71"/>
      <c r="H13" s="71"/>
      <c r="I13" s="71"/>
      <c r="J13" s="71"/>
      <c r="K13" s="71"/>
      <c r="L13" s="71"/>
      <c r="M13" s="71"/>
      <c r="N13" s="71"/>
      <c r="O13" s="71"/>
    </row>
    <row r="14" spans="1:18">
      <c r="A14" s="71"/>
      <c r="B14" s="71"/>
      <c r="C14" s="71"/>
      <c r="D14" s="71"/>
      <c r="E14" s="71"/>
      <c r="F14" s="71"/>
      <c r="G14" s="71"/>
      <c r="H14" s="71"/>
      <c r="I14" s="71"/>
      <c r="J14" s="71"/>
      <c r="K14" s="71"/>
      <c r="L14" s="71"/>
      <c r="M14" s="71"/>
      <c r="N14" s="71"/>
      <c r="O14" s="71"/>
    </row>
    <row r="17" spans="1:15">
      <c r="A17" s="77" t="s">
        <v>2</v>
      </c>
      <c r="B17" s="77"/>
      <c r="C17" s="77"/>
      <c r="D17" s="77"/>
      <c r="E17" s="77"/>
      <c r="F17" s="77"/>
      <c r="G17" s="77"/>
      <c r="H17" s="77"/>
      <c r="I17" s="77"/>
      <c r="J17" s="77"/>
      <c r="K17" s="77"/>
      <c r="L17" s="77"/>
      <c r="M17" s="77"/>
      <c r="N17" s="77"/>
      <c r="O17" s="77"/>
    </row>
    <row r="18" spans="1:15" ht="15" customHeight="1">
      <c r="A18" s="78" t="s">
        <v>46</v>
      </c>
      <c r="B18" s="78"/>
      <c r="C18" s="78"/>
      <c r="D18" s="78"/>
      <c r="E18" s="78"/>
      <c r="F18" s="78"/>
      <c r="G18" s="78"/>
      <c r="H18" s="78"/>
      <c r="I18" s="78"/>
      <c r="J18" s="78"/>
      <c r="K18" s="78"/>
      <c r="L18" s="78"/>
      <c r="M18" s="78"/>
      <c r="N18" s="78"/>
      <c r="O18" s="78"/>
    </row>
    <row r="19" spans="1:15">
      <c r="A19" s="79"/>
      <c r="B19" s="79"/>
      <c r="C19" s="79"/>
      <c r="D19" s="79"/>
      <c r="E19" s="79"/>
      <c r="F19" s="79"/>
      <c r="G19" s="79"/>
      <c r="H19" s="79"/>
      <c r="I19" s="79"/>
      <c r="J19" s="79"/>
      <c r="K19" s="79"/>
      <c r="L19" s="79"/>
      <c r="M19" s="79"/>
      <c r="N19" s="79"/>
      <c r="O19" s="79"/>
    </row>
    <row r="20" spans="1:15">
      <c r="A20" s="79"/>
      <c r="B20" s="79"/>
      <c r="C20" s="79"/>
      <c r="D20" s="79"/>
      <c r="E20" s="79"/>
      <c r="F20" s="79"/>
      <c r="G20" s="79"/>
      <c r="H20" s="79"/>
      <c r="I20" s="79"/>
      <c r="J20" s="79"/>
      <c r="K20" s="79"/>
      <c r="L20" s="79"/>
      <c r="M20" s="79"/>
      <c r="N20" s="79"/>
      <c r="O20" s="79"/>
    </row>
    <row r="21" spans="1:15">
      <c r="A21" s="79"/>
      <c r="B21" s="79"/>
      <c r="C21" s="79"/>
      <c r="D21" s="79"/>
      <c r="E21" s="79"/>
      <c r="F21" s="79"/>
      <c r="G21" s="79"/>
      <c r="H21" s="79"/>
      <c r="I21" s="79"/>
      <c r="J21" s="79"/>
      <c r="K21" s="79"/>
      <c r="L21" s="79"/>
      <c r="M21" s="79"/>
      <c r="N21" s="79"/>
      <c r="O21" s="79"/>
    </row>
    <row r="22" spans="1:15">
      <c r="A22" s="79"/>
      <c r="B22" s="79"/>
      <c r="C22" s="79"/>
      <c r="D22" s="79"/>
      <c r="E22" s="79"/>
      <c r="F22" s="79"/>
      <c r="G22" s="79"/>
      <c r="H22" s="79"/>
      <c r="I22" s="79"/>
      <c r="J22" s="79"/>
      <c r="K22" s="79"/>
      <c r="L22" s="79"/>
      <c r="M22" s="79"/>
      <c r="N22" s="79"/>
      <c r="O22" s="79"/>
    </row>
    <row r="28" spans="1:15">
      <c r="B28" s="37"/>
    </row>
  </sheetData>
  <mergeCells count="8">
    <mergeCell ref="A17:O17"/>
    <mergeCell ref="A18:O22"/>
    <mergeCell ref="A1:K1"/>
    <mergeCell ref="C2:K2"/>
    <mergeCell ref="A4:O4"/>
    <mergeCell ref="A5:O8"/>
    <mergeCell ref="A11:O11"/>
    <mergeCell ref="A12:O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AER Summary</vt:lpstr>
      <vt:lpstr>Comparisons</vt:lpstr>
      <vt:lpstr>Service Description</vt:lpstr>
    </vt:vector>
  </TitlesOfParts>
  <Company>Ausgrid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t52274</dc:creator>
  <cp:lastModifiedBy>T46481</cp:lastModifiedBy>
  <dcterms:created xsi:type="dcterms:W3CDTF">2013-08-05T22:37:54Z</dcterms:created>
  <dcterms:modified xsi:type="dcterms:W3CDTF">2015-01-12T02:53:47Z</dcterms:modified>
</cp:coreProperties>
</file>