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0610" windowHeight="11640"/>
  </bookViews>
  <sheets>
    <sheet name="AER Summary" sheetId="13" r:id="rId1"/>
    <sheet name="Comparisons" sheetId="12" r:id="rId2"/>
    <sheet name="Service description" sheetId="11" r:id="rId3"/>
    <sheet name="Historical" sheetId="2" r:id="rId4"/>
    <sheet name="Projected" sheetId="3" r:id="rId5"/>
  </sheets>
  <definedNames>
    <definedName name="_xlnm.Print_Titles" localSheetId="3">Historical!$1:$5</definedName>
    <definedName name="_xlnm.Print_Titles" localSheetId="4">Projected!$1:$5</definedName>
  </definedNames>
  <calcPr calcId="125725"/>
</workbook>
</file>

<file path=xl/calcChain.xml><?xml version="1.0" encoding="utf-8"?>
<calcChain xmlns="http://schemas.openxmlformats.org/spreadsheetml/2006/main">
  <c r="C27" i="13"/>
  <c r="H28" s="1"/>
  <c r="C26"/>
  <c r="H26" s="1"/>
  <c r="D58"/>
  <c r="H31"/>
  <c r="G29"/>
  <c r="G34" s="1"/>
  <c r="F29"/>
  <c r="F34" s="1"/>
  <c r="E29"/>
  <c r="E34" s="1"/>
  <c r="D29"/>
  <c r="D34" s="1"/>
  <c r="J85" i="3"/>
  <c r="J84"/>
  <c r="J83"/>
  <c r="J77"/>
  <c r="B77"/>
  <c r="B85" s="1"/>
  <c r="J76"/>
  <c r="B76"/>
  <c r="B84" s="1"/>
  <c r="J75"/>
  <c r="B75"/>
  <c r="B83" s="1"/>
  <c r="B74"/>
  <c r="B82" s="1"/>
  <c r="I33" i="2"/>
  <c r="H33"/>
  <c r="G33"/>
  <c r="F33"/>
  <c r="E33"/>
  <c r="J32"/>
  <c r="J31"/>
  <c r="J30"/>
  <c r="J33" s="1"/>
  <c r="J22"/>
  <c r="J21"/>
  <c r="J20"/>
  <c r="J23" s="1"/>
  <c r="J70"/>
  <c r="J69"/>
  <c r="J67"/>
  <c r="J66"/>
  <c r="J65"/>
  <c r="J64"/>
  <c r="I23"/>
  <c r="E23"/>
  <c r="J86"/>
  <c r="J85"/>
  <c r="J84"/>
  <c r="J83"/>
  <c r="J82"/>
  <c r="J68"/>
  <c r="H23"/>
  <c r="G23"/>
  <c r="F23"/>
  <c r="J13"/>
  <c r="J12"/>
  <c r="J11"/>
  <c r="J81"/>
  <c r="F87"/>
  <c r="G87"/>
  <c r="E14"/>
  <c r="G14"/>
  <c r="F14"/>
  <c r="H14"/>
  <c r="H87"/>
  <c r="J59"/>
  <c r="G71"/>
  <c r="E71"/>
  <c r="F71"/>
  <c r="J60"/>
  <c r="I14"/>
  <c r="I87"/>
  <c r="J10"/>
  <c r="J14"/>
  <c r="J45" i="3"/>
  <c r="J12"/>
  <c r="H27" i="13" l="1"/>
  <c r="H29" s="1"/>
  <c r="C29"/>
  <c r="C34" s="1"/>
  <c r="E58"/>
  <c r="F58" s="1"/>
  <c r="G58" s="1"/>
  <c r="J39" i="3"/>
  <c r="E13"/>
  <c r="E87" i="2"/>
  <c r="J80"/>
  <c r="J87" s="1"/>
  <c r="J10" i="3"/>
  <c r="H58" i="13" l="1"/>
  <c r="G13" i="3"/>
  <c r="I13"/>
  <c r="I71" i="2"/>
  <c r="J42" i="3"/>
  <c r="H13"/>
  <c r="J44"/>
  <c r="J43"/>
  <c r="J41"/>
  <c r="J40"/>
  <c r="F13" l="1"/>
  <c r="J11"/>
  <c r="J13" s="1"/>
  <c r="J63" i="2"/>
  <c r="J71" s="1"/>
  <c r="H71"/>
  <c r="E82" i="3" l="1"/>
  <c r="C44" i="13" s="1"/>
  <c r="E61" i="3"/>
  <c r="E86" l="1"/>
  <c r="F82"/>
  <c r="D44" i="13" s="1"/>
  <c r="F61" i="3"/>
  <c r="G61" l="1"/>
  <c r="G82"/>
  <c r="E44" i="13" s="1"/>
  <c r="F86" i="3"/>
  <c r="H82" l="1"/>
  <c r="F44" i="13" s="1"/>
  <c r="H61" i="3"/>
  <c r="J54"/>
  <c r="G86"/>
  <c r="J36"/>
  <c r="E46"/>
  <c r="E74"/>
  <c r="C43" i="13" s="1"/>
  <c r="C45" s="1"/>
  <c r="C46" s="1"/>
  <c r="C61" s="1"/>
  <c r="J55" i="3"/>
  <c r="J61" l="1"/>
  <c r="I61"/>
  <c r="I82"/>
  <c r="E78"/>
  <c r="J37"/>
  <c r="H86"/>
  <c r="F46"/>
  <c r="F74"/>
  <c r="D43" i="13" s="1"/>
  <c r="D45" s="1"/>
  <c r="D46" s="1"/>
  <c r="D61" s="1"/>
  <c r="C6" s="1"/>
  <c r="I74" i="3"/>
  <c r="G43" i="13" s="1"/>
  <c r="I46" i="3"/>
  <c r="J82" l="1"/>
  <c r="J86" s="1"/>
  <c r="G44" i="13"/>
  <c r="G45" s="1"/>
  <c r="G46" s="1"/>
  <c r="G61" s="1"/>
  <c r="G46" i="3"/>
  <c r="G74"/>
  <c r="E43" i="13" s="1"/>
  <c r="E45" s="1"/>
  <c r="E46" s="1"/>
  <c r="E61" s="1"/>
  <c r="J38" i="3"/>
  <c r="J46" s="1"/>
  <c r="F78"/>
  <c r="I86"/>
  <c r="I78"/>
  <c r="H46" l="1"/>
  <c r="H74"/>
  <c r="F43" i="13" s="1"/>
  <c r="F45" s="1"/>
  <c r="F46" s="1"/>
  <c r="F61" s="1"/>
  <c r="H61" s="1"/>
  <c r="G78" i="3"/>
  <c r="B4" i="12" l="1"/>
  <c r="B12" s="1"/>
  <c r="H78" i="3"/>
  <c r="J74"/>
  <c r="J78" s="1"/>
</calcChain>
</file>

<file path=xl/comments1.xml><?xml version="1.0" encoding="utf-8"?>
<comments xmlns="http://schemas.openxmlformats.org/spreadsheetml/2006/main">
  <authors>
    <author>t52274</author>
  </authors>
  <commentList>
    <comment ref="B31" authorId="0">
      <text>
        <r>
          <rPr>
            <b/>
            <sz val="8"/>
            <color indexed="81"/>
            <rFont val="Tahoma"/>
            <family val="2"/>
          </rPr>
          <t>t52274:</t>
        </r>
        <r>
          <rPr>
            <sz val="8"/>
            <color indexed="81"/>
            <rFont val="Tahoma"/>
            <family val="2"/>
          </rPr>
          <t xml:space="preserve">
Note, these volumes are actual volumes, not those historically charged (which were based on &gt;1 request pa)</t>
        </r>
      </text>
    </comment>
  </commentList>
</comments>
</file>

<file path=xl/connections.xml><?xml version="1.0" encoding="utf-8"?>
<connections xmlns="http://schemas.openxmlformats.org/spreadsheetml/2006/main">
  <connection id="1" name="Connection" type="1" refreshedVersion="2">
    <dbPr connection="DSN=MS Access 97 Database;DBQ=U:\TCA\MOG\Monthly report for Finance\MOG Monthly Report.mdb;DefaultDir=U:\TCA\MOG\Monthly report for Finance;DriverId=25;FIL=MS Access;MaxBufferSize=2048;PageTimeout=5;" command="SELECT `qry Projects complete for totals_month`.COMPLETE_DATE, `qry Projects complete for totals_month`.DEPOT_DESC, `qry Projects complete for totals_month`.MBS_ID, `qry Projects complete for totals_month`.MBS_SRVC_ORDR_ID, `qry Projects complete for totals_month`.Month, `qry Projects complete for totals_month`.`Month Number`, `qry Projects complete for totals_month`.Product, `qry Projects complete for totals_month`.PROJ_DESC, `qry Projects complete for totals_month`.STATUS_DESC_x000d__x000a_FROM `U:\TCA\MOG\Monthly report for Finance\MOG Monthly Report`.`qry Projects complete for totals_month` `qry Projects complete for totals_month`"/>
  </connection>
</connections>
</file>

<file path=xl/sharedStrings.xml><?xml version="1.0" encoding="utf-8"?>
<sst xmlns="http://schemas.openxmlformats.org/spreadsheetml/2006/main" count="276" uniqueCount="119">
  <si>
    <t>Service:</t>
  </si>
  <si>
    <t>FY2009-14 Classification:</t>
  </si>
  <si>
    <t>FY2010</t>
  </si>
  <si>
    <t>FY2011</t>
  </si>
  <si>
    <t>FY2012</t>
  </si>
  <si>
    <t>Total</t>
  </si>
  <si>
    <t>Historical Revenue</t>
  </si>
  <si>
    <t>Historical Costs</t>
  </si>
  <si>
    <t>Direct Costs</t>
  </si>
  <si>
    <t>Indirect Costs</t>
  </si>
  <si>
    <t>Total Costs</t>
  </si>
  <si>
    <t>IO/Cost Centre #</t>
  </si>
  <si>
    <t>Description</t>
  </si>
  <si>
    <t>Direct revenue</t>
  </si>
  <si>
    <t>Direct cost</t>
  </si>
  <si>
    <t>Allocation Method</t>
  </si>
  <si>
    <t>FY2015</t>
  </si>
  <si>
    <t>FY2016</t>
  </si>
  <si>
    <t>FY2017</t>
  </si>
  <si>
    <t>FY2018</t>
  </si>
  <si>
    <t>FY2019</t>
  </si>
  <si>
    <t>Average cost per unit</t>
  </si>
  <si>
    <t>Volumes</t>
  </si>
  <si>
    <t>Detailed Service Description</t>
  </si>
  <si>
    <t>Notes:</t>
  </si>
  <si>
    <t>Unit Prices</t>
  </si>
  <si>
    <t>Workload</t>
  </si>
  <si>
    <t>Costs</t>
  </si>
  <si>
    <t>Alternative Control Service Summary</t>
  </si>
  <si>
    <t>Alternative Control Service - Historical Revenue &amp; Costs Workings</t>
  </si>
  <si>
    <t>Source</t>
  </si>
  <si>
    <t>Historical Completed Volumes</t>
  </si>
  <si>
    <t>Total Service Orders</t>
  </si>
  <si>
    <t>Details on how costs were obtained:</t>
  </si>
  <si>
    <t>Completed Service Orders 1</t>
  </si>
  <si>
    <t>Completed Service Orders 2</t>
  </si>
  <si>
    <t>Completed Service Orders 3</t>
  </si>
  <si>
    <t>Estimated Costs</t>
  </si>
  <si>
    <t>Due to the lack of information/data entry, the following costs were estimated based on feedback from the business:</t>
  </si>
  <si>
    <t>Activity</t>
  </si>
  <si>
    <t>Direct Costs (on IO's, work orders, cost objects, cost centres)</t>
  </si>
  <si>
    <t>Details of Cost Modelling Adopted</t>
  </si>
  <si>
    <t>Alternative Control Service - Projected Costs for FY2014-19 Submission</t>
  </si>
  <si>
    <t>Basis of projected volumes</t>
  </si>
  <si>
    <t>Projected Costs</t>
  </si>
  <si>
    <t>Projected Volumes</t>
  </si>
  <si>
    <t>Details on how costs have been projected:</t>
  </si>
  <si>
    <t>Due to the lack of information/data entry, the following costs were projected based on feedback from the business:</t>
  </si>
  <si>
    <t>Projected Costs for FY2014-19 Regulatory Period</t>
  </si>
  <si>
    <t>Projected Volumes for FY2014-19 Regulatory Period</t>
  </si>
  <si>
    <t>Projected volumes</t>
  </si>
  <si>
    <t>Details of Cost Modelling Adopted (eg AHT x Labour)</t>
  </si>
  <si>
    <t>FY2014-19 Classification:</t>
  </si>
  <si>
    <t>FY2009</t>
  </si>
  <si>
    <t>Ausgrid</t>
  </si>
  <si>
    <t>Unregulated Distribution Service</t>
  </si>
  <si>
    <t>Fee based service</t>
  </si>
  <si>
    <t>FY2013</t>
  </si>
  <si>
    <t>David Buck - MM Fees Summary FY 1213 June.xls</t>
  </si>
  <si>
    <t>Services Orders Charged</t>
  </si>
  <si>
    <t>Service Orders Completed</t>
  </si>
  <si>
    <t>Total Service Orders Competed</t>
  </si>
  <si>
    <t>Total Service Orders Charged</t>
  </si>
  <si>
    <t>131610332</t>
  </si>
  <si>
    <t>Off Peak Conversion</t>
  </si>
  <si>
    <t>129020151</t>
  </si>
  <si>
    <t>1) Off Peak Conversion costs contained within orders under Metering Operations Group (cost centre 4611) and NEMS (Cost Centre 4909)</t>
  </si>
  <si>
    <t>2) Costs extracted from SAP/TM1 after relevant IO's were identified by the business operations.</t>
  </si>
  <si>
    <t>132100043</t>
  </si>
  <si>
    <t>132100048</t>
  </si>
  <si>
    <t>Off Peak Conversion - Sydney Sth</t>
  </si>
  <si>
    <t>Off Peak Conversion - Sydney Nth</t>
  </si>
  <si>
    <t>3) Off Peak Conversion costs for Sydney North and Sydney South assuming AHT of 0.90 hrs per job</t>
  </si>
  <si>
    <t>Hunter/Central Coast Volumes</t>
  </si>
  <si>
    <t>Sydney Sth/Nth Volumes</t>
  </si>
  <si>
    <t>Volume based on 2011/12 and 2012/13 actual volumes for Hunter/Central Coast, and 2012/13 volumes for Sydney Sth/Sydney Nth. All volumes expected to stay constant across regulatory period</t>
  </si>
  <si>
    <t>Costs  inflated by 2.5% CPI year on year (refer "Projection Base" worksheet for further details)</t>
  </si>
  <si>
    <t>The above relates only to services orders that have been charged.  Not all changes have been charged back historically (based on principle of only charging for a tariff change if more than one is requested in a given year).</t>
  </si>
  <si>
    <t>Refer "volumes" worksheet</t>
  </si>
  <si>
    <t>ZTAR Tariff Change - CC</t>
  </si>
  <si>
    <t>ZTAR Tariff Change - Hunter</t>
  </si>
  <si>
    <t>B2B Services Other (Meter Tests/Inspect)</t>
  </si>
  <si>
    <t>IPART NW MISC CHG - Off Peak Conversion</t>
  </si>
  <si>
    <t>Pricing mechanism</t>
  </si>
  <si>
    <t>Fee Based</t>
  </si>
  <si>
    <t>Current Fee</t>
  </si>
  <si>
    <t>Available on "Service Description" sheet.</t>
  </si>
  <si>
    <t>2014-2019 Pricing Methodology for Service (Summary)</t>
  </si>
  <si>
    <t>Ave unit price</t>
  </si>
  <si>
    <t>Alternative Control Service - Benchmarking workings</t>
  </si>
  <si>
    <t>No direct comparison with other jurisdictions.</t>
  </si>
  <si>
    <t>Comparisons</t>
  </si>
  <si>
    <t>Comparisons within NSW</t>
  </si>
  <si>
    <t>Endeavour Energy</t>
  </si>
  <si>
    <t>Essential Energy</t>
  </si>
  <si>
    <t>Alternative Control Service - Service Description</t>
  </si>
  <si>
    <r>
      <t>Existing Service Description (2009 - 14) (</t>
    </r>
    <r>
      <rPr>
        <b/>
        <i/>
        <sz val="11"/>
        <color theme="0"/>
        <rFont val="Calibri"/>
        <family val="2"/>
        <scheme val="minor"/>
      </rPr>
      <t>AER Final Decision April 2009)</t>
    </r>
  </si>
  <si>
    <t>AER Framework and Approach paper March 2013</t>
  </si>
  <si>
    <t>Off peak conversion</t>
  </si>
  <si>
    <t>Off peak  conversion (average time)</t>
  </si>
  <si>
    <t>1.00 hr</t>
  </si>
  <si>
    <t>Off peak conversion cost</t>
  </si>
  <si>
    <t>Real Escalators by Type</t>
  </si>
  <si>
    <t>% YOY (Compound)</t>
  </si>
  <si>
    <t>Labour EGW</t>
  </si>
  <si>
    <t>Labour Hire</t>
  </si>
  <si>
    <t>Contracted Services</t>
  </si>
  <si>
    <t>Materials</t>
  </si>
  <si>
    <t>Cost Incorporating Real Escalators</t>
  </si>
  <si>
    <t>Method: 2. Operating costs (historic data for Hunter &amp; Central Coast and estimation for Sydney North &amp; South (unit costs only))</t>
  </si>
  <si>
    <t>Historical Costs for FY2010-14 Regulatory Period</t>
  </si>
  <si>
    <t>Actual volumes</t>
  </si>
  <si>
    <t>Off peak conversion costs performed by Network Operations division estimated based on an AHT of 0.9 hrs per job</t>
  </si>
  <si>
    <t xml:space="preserve"> - Off peak conversion costs contained within orders under Metering Operations Group,
 - Historical costs, time and volumes are used for 2 regions (Hunter and Central Coast),
 - Costs for  2 regions (Sydney North and Sydney South) estimated using ACTUAL volumes and
    an assumed AHT of 0.90 hrs/job of Hunter and Central Costs time (difference due to travel time),
 - Using 2013 admin time of 0.02hr (due to automation of processes, time has reduced over the period)
- Historical Costs relate to direct and estimated costs only, no indirect costs have been applied.</t>
  </si>
  <si>
    <t>Indirect Cost (CAM) %</t>
  </si>
  <si>
    <t>Off-peak conversion.
No further description.</t>
  </si>
  <si>
    <t>The alteration of the off–peak meter at a customer’s premises for the purpose of changing the hours of the meter’s operation.
A charge for the service described as ‘off–peak conversion’ may only be levied for each occasion that the service is provided in excess of once in any 12 month period.</t>
  </si>
  <si>
    <t>The alteration of the off-peak metering equipment at a customer’s premises for the purpose of changing the hours of the metering equipment’s operation.  A charge for this service may be levied for each occasion that the service is provided.
Ausgrid may be notified to conduct this service via the use of the 'Meter reconfiguration' sub type ' Change Controlled Load' B2B service order.</t>
  </si>
  <si>
    <t>Proposed Fee (FY15/16)</t>
  </si>
</sst>
</file>

<file path=xl/styles.xml><?xml version="1.0" encoding="utf-8"?>
<styleSheet xmlns="http://schemas.openxmlformats.org/spreadsheetml/2006/main">
  <numFmts count="10">
    <numFmt numFmtId="8" formatCode="&quot;$&quot;#,##0.00;[Red]\-&quot;$&quot;#,##0.00"/>
    <numFmt numFmtId="44" formatCode="_-&quot;$&quot;* #,##0.00_-;\-&quot;$&quot;* #,##0.00_-;_-&quot;$&quot;* &quot;-&quot;??_-;_-@_-"/>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_(&quot;$&quot;* #,##0_);_(&quot;$&quot;* \(#,##0\);_(&quot;$&quot;* &quot;-&quot;??_);_(@_)"/>
    <numFmt numFmtId="169" formatCode="&quot;$&quot;#,##0.00"/>
    <numFmt numFmtId="170" formatCode="0.0%"/>
    <numFmt numFmtId="171" formatCode="0.000"/>
  </numFmts>
  <fonts count="15">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1"/>
      <color rgb="FF0070C0"/>
      <name val="Calibri"/>
      <family val="2"/>
      <scheme val="minor"/>
    </font>
    <font>
      <sz val="11"/>
      <color rgb="FF0065A6"/>
      <name val="Calibri"/>
      <family val="2"/>
      <scheme val="minor"/>
    </font>
    <font>
      <sz val="8"/>
      <color indexed="81"/>
      <name val="Tahoma"/>
      <family val="2"/>
    </font>
    <font>
      <b/>
      <sz val="8"/>
      <color indexed="81"/>
      <name val="Tahoma"/>
      <family val="2"/>
    </font>
    <font>
      <sz val="11"/>
      <color rgb="FF3F3F76"/>
      <name val="Calibri"/>
      <family val="2"/>
      <scheme val="minor"/>
    </font>
    <font>
      <sz val="10"/>
      <color theme="1"/>
      <name val="Arial"/>
      <family val="2"/>
    </font>
    <font>
      <b/>
      <i/>
      <sz val="11"/>
      <color theme="0"/>
      <name val="Calibri"/>
      <family val="2"/>
      <scheme val="minor"/>
    </font>
    <font>
      <sz val="10"/>
      <color theme="1"/>
      <name val="Symbol"/>
      <family val="1"/>
      <charset val="2"/>
    </font>
    <font>
      <sz val="11"/>
      <name val="Calibri"/>
      <family val="2"/>
      <scheme val="minor"/>
    </font>
  </fonts>
  <fills count="10">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rgb="FFACDCF2"/>
        <bgColor indexed="64"/>
      </patternFill>
    </fill>
    <fill>
      <patternFill patternType="solid">
        <fgColor rgb="FFFFCC99"/>
      </patternFill>
    </fill>
    <fill>
      <patternFill patternType="solid">
        <fgColor theme="5"/>
      </patternFill>
    </fill>
    <fill>
      <patternFill patternType="solid">
        <fgColor theme="5" tint="0.39997558519241921"/>
        <bgColor indexed="64"/>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style="thin">
        <color theme="0"/>
      </right>
      <top style="thin">
        <color rgb="FF0070C0"/>
      </top>
      <bottom style="double">
        <color rgb="FF0070C0"/>
      </bottom>
      <diagonal/>
    </border>
  </borders>
  <cellStyleXfs count="6">
    <xf numFmtId="0" fontId="0" fillId="0" borderId="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10" fillId="7" borderId="16" applyNumberFormat="0" applyAlignment="0" applyProtection="0"/>
    <xf numFmtId="0" fontId="4" fillId="8" borderId="0" applyNumberFormat="0" applyBorder="0" applyAlignment="0" applyProtection="0"/>
  </cellStyleXfs>
  <cellXfs count="131">
    <xf numFmtId="0" fontId="0" fillId="0" borderId="0" xfId="0"/>
    <xf numFmtId="0" fontId="3" fillId="0" borderId="0" xfId="0" applyFont="1"/>
    <xf numFmtId="0" fontId="2" fillId="2" borderId="0" xfId="0" applyFont="1" applyFill="1"/>
    <xf numFmtId="0" fontId="4" fillId="2" borderId="0" xfId="0" applyFont="1" applyFill="1"/>
    <xf numFmtId="0" fontId="2" fillId="4" borderId="3" xfId="0" applyFont="1" applyFill="1" applyBorder="1"/>
    <xf numFmtId="0" fontId="0" fillId="0" borderId="4" xfId="0" applyBorder="1"/>
    <xf numFmtId="0" fontId="0" fillId="3" borderId="4" xfId="0" applyFill="1" applyBorder="1"/>
    <xf numFmtId="0" fontId="0" fillId="3" borderId="5" xfId="0" applyFill="1" applyBorder="1"/>
    <xf numFmtId="0" fontId="2" fillId="4" borderId="6" xfId="0" applyFont="1" applyFill="1" applyBorder="1" applyAlignment="1">
      <alignment horizontal="left"/>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6" xfId="0" applyFont="1" applyFill="1" applyBorder="1"/>
    <xf numFmtId="0" fontId="2" fillId="5" borderId="8" xfId="0" applyFont="1" applyFill="1" applyBorder="1"/>
    <xf numFmtId="0" fontId="2" fillId="4" borderId="7" xfId="0" applyFont="1" applyFill="1" applyBorder="1" applyAlignment="1">
      <alignment horizontal="left"/>
    </xf>
    <xf numFmtId="0" fontId="0" fillId="3" borderId="3" xfId="0" applyFill="1" applyBorder="1"/>
    <xf numFmtId="0" fontId="2" fillId="5" borderId="0" xfId="0" applyFont="1" applyFill="1" applyBorder="1"/>
    <xf numFmtId="0" fontId="0" fillId="0" borderId="9" xfId="0" applyBorder="1"/>
    <xf numFmtId="0" fontId="0" fillId="0" borderId="12" xfId="0" applyBorder="1"/>
    <xf numFmtId="0" fontId="0" fillId="3" borderId="1" xfId="0" applyFont="1" applyFill="1" applyBorder="1" applyAlignment="1">
      <alignment vertical="top"/>
    </xf>
    <xf numFmtId="0" fontId="0" fillId="3" borderId="0" xfId="0" applyFont="1" applyFill="1" applyBorder="1" applyAlignment="1">
      <alignment vertical="top"/>
    </xf>
    <xf numFmtId="0" fontId="2" fillId="4" borderId="13" xfId="0" applyFont="1" applyFill="1" applyBorder="1" applyAlignment="1">
      <alignment horizontal="left"/>
    </xf>
    <xf numFmtId="0" fontId="0" fillId="0" borderId="0" xfId="0" applyFill="1"/>
    <xf numFmtId="0" fontId="4" fillId="4" borderId="14" xfId="0" applyFont="1" applyFill="1" applyBorder="1"/>
    <xf numFmtId="0" fontId="2" fillId="4" borderId="14" xfId="0" applyFont="1" applyFill="1" applyBorder="1"/>
    <xf numFmtId="0" fontId="4" fillId="0" borderId="14" xfId="0" applyFont="1" applyFill="1" applyBorder="1"/>
    <xf numFmtId="0" fontId="2" fillId="5" borderId="3" xfId="0" applyFont="1" applyFill="1" applyBorder="1"/>
    <xf numFmtId="0" fontId="2" fillId="5" borderId="4" xfId="0" applyFont="1" applyFill="1" applyBorder="1"/>
    <xf numFmtId="0" fontId="2" fillId="5" borderId="4" xfId="0" applyFont="1" applyFill="1" applyBorder="1" applyAlignment="1">
      <alignment horizontal="center"/>
    </xf>
    <xf numFmtId="0" fontId="2" fillId="5" borderId="5" xfId="0" applyFont="1" applyFill="1" applyBorder="1" applyAlignment="1">
      <alignment horizontal="center"/>
    </xf>
    <xf numFmtId="0" fontId="3" fillId="6" borderId="1" xfId="0" applyFont="1" applyFill="1" applyBorder="1"/>
    <xf numFmtId="0" fontId="0" fillId="6" borderId="9" xfId="0" applyFill="1" applyBorder="1"/>
    <xf numFmtId="0" fontId="0" fillId="6" borderId="1" xfId="0" applyFill="1" applyBorder="1"/>
    <xf numFmtId="0" fontId="2" fillId="5" borderId="5" xfId="0" applyFont="1" applyFill="1" applyBorder="1"/>
    <xf numFmtId="0" fontId="2" fillId="5" borderId="7" xfId="0" applyFont="1" applyFill="1" applyBorder="1" applyAlignment="1">
      <alignment horizontal="center"/>
    </xf>
    <xf numFmtId="0" fontId="2" fillId="5" borderId="12" xfId="0" applyFont="1" applyFill="1" applyBorder="1"/>
    <xf numFmtId="0" fontId="2" fillId="5" borderId="13" xfId="0" applyFont="1" applyFill="1" applyBorder="1"/>
    <xf numFmtId="0" fontId="0" fillId="0" borderId="0" xfId="0" applyBorder="1"/>
    <xf numFmtId="0" fontId="2" fillId="5" borderId="13" xfId="0" applyFont="1" applyFill="1" applyBorder="1" applyAlignment="1">
      <alignment horizontal="center"/>
    </xf>
    <xf numFmtId="0" fontId="0" fillId="3" borderId="0" xfId="0" applyFill="1" applyBorder="1" applyAlignment="1">
      <alignment horizontal="center"/>
    </xf>
    <xf numFmtId="166" fontId="0" fillId="3" borderId="4" xfId="2" applyNumberFormat="1" applyFont="1" applyFill="1" applyBorder="1"/>
    <xf numFmtId="166" fontId="3" fillId="0" borderId="5" xfId="2" applyNumberFormat="1" applyFont="1" applyBorder="1"/>
    <xf numFmtId="166" fontId="2" fillId="5" borderId="8" xfId="2" applyNumberFormat="1" applyFont="1" applyFill="1" applyBorder="1"/>
    <xf numFmtId="166" fontId="5" fillId="0" borderId="0" xfId="2" applyNumberFormat="1" applyFont="1"/>
    <xf numFmtId="166" fontId="3" fillId="0" borderId="0" xfId="2" applyNumberFormat="1" applyFont="1"/>
    <xf numFmtId="166" fontId="2" fillId="5" borderId="7" xfId="2" applyNumberFormat="1" applyFont="1" applyFill="1" applyBorder="1"/>
    <xf numFmtId="0" fontId="5" fillId="0" borderId="3" xfId="0" quotePrefix="1" applyFont="1" applyFill="1" applyBorder="1"/>
    <xf numFmtId="166" fontId="5" fillId="0" borderId="4" xfId="2" applyNumberFormat="1" applyFont="1" applyFill="1" applyBorder="1"/>
    <xf numFmtId="166" fontId="3" fillId="6" borderId="10" xfId="2" applyNumberFormat="1" applyFont="1" applyFill="1" applyBorder="1"/>
    <xf numFmtId="166" fontId="3" fillId="6" borderId="11" xfId="2" applyNumberFormat="1" applyFont="1" applyFill="1" applyBorder="1"/>
    <xf numFmtId="166" fontId="0" fillId="3" borderId="3" xfId="2" applyNumberFormat="1" applyFont="1" applyFill="1" applyBorder="1"/>
    <xf numFmtId="0" fontId="0" fillId="3" borderId="0" xfId="0" applyFill="1" applyBorder="1" applyAlignment="1">
      <alignment vertical="top"/>
    </xf>
    <xf numFmtId="168" fontId="5" fillId="0" borderId="3" xfId="2" applyNumberFormat="1" applyFont="1" applyFill="1" applyBorder="1"/>
    <xf numFmtId="167" fontId="3" fillId="0" borderId="5" xfId="3" applyNumberFormat="1" applyFont="1" applyBorder="1"/>
    <xf numFmtId="3" fontId="0" fillId="3" borderId="4" xfId="0" applyNumberFormat="1" applyFill="1" applyBorder="1"/>
    <xf numFmtId="167" fontId="3" fillId="0" borderId="11" xfId="3" applyNumberFormat="1" applyFont="1" applyBorder="1"/>
    <xf numFmtId="167" fontId="2" fillId="5" borderId="8" xfId="3" applyNumberFormat="1" applyFont="1" applyFill="1" applyBorder="1"/>
    <xf numFmtId="167" fontId="3" fillId="0" borderId="0" xfId="3" applyNumberFormat="1" applyFont="1"/>
    <xf numFmtId="0" fontId="2" fillId="4" borderId="0" xfId="0" applyFont="1" applyFill="1" applyBorder="1"/>
    <xf numFmtId="164" fontId="7" fillId="0" borderId="0" xfId="2" applyNumberFormat="1" applyFont="1"/>
    <xf numFmtId="167" fontId="7" fillId="0" borderId="0" xfId="3" applyNumberFormat="1" applyFont="1"/>
    <xf numFmtId="0" fontId="0" fillId="3" borderId="1" xfId="0" applyFill="1" applyBorder="1" applyAlignment="1">
      <alignment vertical="top"/>
    </xf>
    <xf numFmtId="3" fontId="3" fillId="0" borderId="11" xfId="0" applyNumberFormat="1" applyFont="1" applyBorder="1"/>
    <xf numFmtId="3" fontId="2" fillId="5" borderId="8" xfId="0" applyNumberFormat="1" applyFont="1" applyFill="1" applyBorder="1"/>
    <xf numFmtId="167" fontId="0" fillId="3" borderId="4" xfId="3" applyNumberFormat="1" applyFont="1" applyFill="1" applyBorder="1"/>
    <xf numFmtId="0" fontId="0" fillId="3" borderId="0" xfId="0" quotePrefix="1" applyFill="1" applyBorder="1" applyAlignment="1">
      <alignment vertical="top"/>
    </xf>
    <xf numFmtId="10" fontId="0" fillId="0" borderId="0" xfId="0" applyNumberFormat="1"/>
    <xf numFmtId="0" fontId="4" fillId="0" borderId="0" xfId="0" applyFont="1" applyFill="1"/>
    <xf numFmtId="0" fontId="3" fillId="0" borderId="2" xfId="0" applyFont="1" applyFill="1" applyBorder="1" applyAlignment="1">
      <alignment horizontal="left"/>
    </xf>
    <xf numFmtId="0" fontId="3" fillId="0" borderId="0" xfId="0" applyFont="1" applyFill="1" applyBorder="1" applyAlignment="1">
      <alignment horizontal="left"/>
    </xf>
    <xf numFmtId="164" fontId="3" fillId="3" borderId="0" xfId="2" applyFont="1" applyFill="1" applyBorder="1" applyAlignment="1">
      <alignment horizontal="left"/>
    </xf>
    <xf numFmtId="164" fontId="2" fillId="8" borderId="0" xfId="5" applyNumberFormat="1" applyFont="1" applyBorder="1" applyAlignment="1">
      <alignment horizontal="left"/>
    </xf>
    <xf numFmtId="0" fontId="4" fillId="8" borderId="0" xfId="5" applyBorder="1" applyAlignment="1">
      <alignment horizontal="left"/>
    </xf>
    <xf numFmtId="0" fontId="0" fillId="0" borderId="1" xfId="0" applyFill="1" applyBorder="1" applyAlignment="1">
      <alignment horizontal="left" vertical="top" wrapText="1"/>
    </xf>
    <xf numFmtId="0" fontId="0" fillId="0" borderId="0" xfId="0" applyFill="1" applyBorder="1" applyAlignment="1">
      <alignment horizontal="left" vertical="top" wrapText="1"/>
    </xf>
    <xf numFmtId="0" fontId="0" fillId="0" borderId="0" xfId="0" applyFill="1" applyAlignment="1">
      <alignment horizontal="left"/>
    </xf>
    <xf numFmtId="0" fontId="0" fillId="0" borderId="1" xfId="0" applyBorder="1" applyAlignment="1"/>
    <xf numFmtId="0" fontId="0" fillId="0" borderId="0" xfId="0" applyAlignment="1"/>
    <xf numFmtId="0" fontId="0" fillId="0" borderId="0" xfId="0" applyFill="1" applyBorder="1" applyAlignment="1">
      <alignment vertical="top"/>
    </xf>
    <xf numFmtId="166" fontId="3" fillId="0" borderId="0" xfId="1" applyNumberFormat="1" applyFont="1"/>
    <xf numFmtId="10" fontId="0" fillId="0" borderId="0" xfId="1" applyNumberFormat="1" applyFont="1"/>
    <xf numFmtId="0" fontId="0" fillId="0" borderId="1" xfId="0" applyFill="1" applyBorder="1" applyAlignment="1">
      <alignment horizontal="left"/>
    </xf>
    <xf numFmtId="0" fontId="0" fillId="3" borderId="0" xfId="0" applyFill="1" applyBorder="1" applyAlignment="1">
      <alignment horizontal="left"/>
    </xf>
    <xf numFmtId="0" fontId="0" fillId="0" borderId="0" xfId="0" applyFill="1" applyBorder="1" applyAlignment="1">
      <alignment horizontal="center"/>
    </xf>
    <xf numFmtId="0" fontId="2" fillId="4" borderId="7" xfId="0" applyFont="1" applyFill="1" applyBorder="1" applyAlignment="1">
      <alignment horizontal="center" wrapText="1"/>
    </xf>
    <xf numFmtId="0" fontId="0" fillId="0" borderId="15" xfId="0" applyBorder="1" applyAlignment="1">
      <alignment wrapText="1"/>
    </xf>
    <xf numFmtId="8" fontId="0" fillId="0" borderId="15" xfId="0" applyNumberFormat="1" applyBorder="1" applyAlignment="1">
      <alignment horizontal="right"/>
    </xf>
    <xf numFmtId="8" fontId="10" fillId="7" borderId="16" xfId="4" applyNumberFormat="1" applyAlignment="1">
      <alignment horizontal="right"/>
    </xf>
    <xf numFmtId="0" fontId="0" fillId="0" borderId="0" xfId="0" applyAlignment="1">
      <alignment horizontal="left"/>
    </xf>
    <xf numFmtId="0" fontId="2" fillId="4" borderId="0" xfId="0" applyFont="1" applyFill="1" applyBorder="1" applyAlignment="1">
      <alignment horizontal="left"/>
    </xf>
    <xf numFmtId="0" fontId="11" fillId="0" borderId="0" xfId="0" applyFont="1" applyAlignment="1">
      <alignment horizontal="left" indent="15"/>
    </xf>
    <xf numFmtId="0" fontId="13" fillId="0" borderId="0" xfId="0" applyFont="1" applyAlignment="1">
      <alignment horizontal="left" indent="15"/>
    </xf>
    <xf numFmtId="0" fontId="0" fillId="0" borderId="0" xfId="0" applyNumberFormat="1" applyAlignment="1">
      <alignment horizontal="left"/>
    </xf>
    <xf numFmtId="0" fontId="0" fillId="0" borderId="0" xfId="0" applyFill="1" applyAlignment="1"/>
    <xf numFmtId="0" fontId="3" fillId="3" borderId="0" xfId="0" applyFont="1" applyFill="1" applyBorder="1" applyAlignment="1">
      <alignment horizontal="left"/>
    </xf>
    <xf numFmtId="0" fontId="0" fillId="3" borderId="1" xfId="0" applyFill="1" applyBorder="1" applyAlignment="1">
      <alignment horizontal="left" vertical="top" wrapText="1"/>
    </xf>
    <xf numFmtId="0" fontId="0" fillId="3" borderId="0" xfId="0" applyFill="1" applyBorder="1" applyAlignment="1">
      <alignment horizontal="left" vertical="top" wrapText="1"/>
    </xf>
    <xf numFmtId="0" fontId="0" fillId="3" borderId="1" xfId="0" applyFill="1" applyBorder="1" applyAlignment="1">
      <alignment horizontal="left"/>
    </xf>
    <xf numFmtId="170" fontId="2" fillId="5" borderId="7" xfId="1" applyNumberFormat="1" applyFont="1" applyFill="1" applyBorder="1"/>
    <xf numFmtId="0" fontId="2" fillId="5" borderId="12" xfId="0" applyFont="1" applyFill="1" applyBorder="1" applyAlignment="1">
      <alignment horizontal="center"/>
    </xf>
    <xf numFmtId="171" fontId="0" fillId="0" borderId="0" xfId="0" applyNumberFormat="1"/>
    <xf numFmtId="168" fontId="6" fillId="0" borderId="3" xfId="2" applyNumberFormat="1" applyFont="1" applyFill="1" applyBorder="1"/>
    <xf numFmtId="168" fontId="5" fillId="0" borderId="9" xfId="2" applyNumberFormat="1" applyFont="1" applyFill="1" applyBorder="1"/>
    <xf numFmtId="168" fontId="6" fillId="0" borderId="9" xfId="2" applyNumberFormat="1" applyFont="1" applyFill="1" applyBorder="1"/>
    <xf numFmtId="168" fontId="5" fillId="0" borderId="17" xfId="2" applyNumberFormat="1" applyFont="1" applyFill="1" applyBorder="1"/>
    <xf numFmtId="168" fontId="6" fillId="0" borderId="17" xfId="2" applyNumberFormat="1" applyFont="1" applyFill="1" applyBorder="1"/>
    <xf numFmtId="167" fontId="7" fillId="9" borderId="0" xfId="3" applyNumberFormat="1" applyFont="1" applyFill="1"/>
    <xf numFmtId="44" fontId="0" fillId="0" borderId="0" xfId="0" applyNumberFormat="1"/>
    <xf numFmtId="0" fontId="0" fillId="3" borderId="1" xfId="0" applyNumberFormat="1" applyFill="1" applyBorder="1" applyAlignment="1">
      <alignment horizontal="left" vertical="top" wrapText="1"/>
    </xf>
    <xf numFmtId="0" fontId="0" fillId="3" borderId="0" xfId="0" applyNumberFormat="1" applyFill="1" applyBorder="1" applyAlignment="1">
      <alignment horizontal="left" vertical="top" wrapText="1"/>
    </xf>
    <xf numFmtId="0" fontId="0" fillId="0" borderId="0" xfId="0" applyAlignment="1">
      <alignment horizontal="left" vertical="top" wrapText="1"/>
    </xf>
    <xf numFmtId="0" fontId="3" fillId="3" borderId="5" xfId="0" applyFont="1" applyFill="1" applyBorder="1" applyAlignment="1">
      <alignment horizontal="left"/>
    </xf>
    <xf numFmtId="0" fontId="3" fillId="3" borderId="2" xfId="0" applyFont="1" applyFill="1" applyBorder="1" applyAlignment="1">
      <alignment horizontal="left"/>
    </xf>
    <xf numFmtId="0" fontId="3" fillId="0" borderId="8" xfId="0" applyFont="1" applyFill="1" applyBorder="1" applyAlignment="1">
      <alignment horizontal="left"/>
    </xf>
    <xf numFmtId="0" fontId="0" fillId="0" borderId="0" xfId="0" applyFill="1" applyAlignment="1"/>
    <xf numFmtId="169" fontId="3" fillId="0" borderId="8" xfId="2" applyNumberFormat="1" applyFont="1" applyFill="1" applyBorder="1" applyAlignment="1">
      <alignment horizontal="left"/>
    </xf>
    <xf numFmtId="169" fontId="4" fillId="0" borderId="0" xfId="5" applyNumberFormat="1" applyFill="1" applyBorder="1" applyAlignment="1">
      <alignment horizontal="left"/>
    </xf>
    <xf numFmtId="0" fontId="4" fillId="0" borderId="0" xfId="5" applyFill="1" applyAlignment="1"/>
    <xf numFmtId="0" fontId="0" fillId="3" borderId="14" xfId="0" applyFill="1" applyBorder="1" applyAlignment="1">
      <alignment horizontal="left"/>
    </xf>
    <xf numFmtId="0" fontId="2" fillId="2" borderId="0" xfId="0" applyFont="1" applyFill="1" applyBorder="1" applyAlignment="1">
      <alignment horizontal="left"/>
    </xf>
    <xf numFmtId="0" fontId="3" fillId="3" borderId="8" xfId="0" applyFont="1" applyFill="1" applyBorder="1" applyAlignment="1">
      <alignment horizontal="left"/>
    </xf>
    <xf numFmtId="0" fontId="3" fillId="3" borderId="0" xfId="0" applyFont="1" applyFill="1" applyBorder="1" applyAlignment="1">
      <alignment horizontal="left"/>
    </xf>
    <xf numFmtId="169" fontId="4" fillId="8" borderId="0" xfId="5" applyNumberFormat="1" applyBorder="1" applyAlignment="1">
      <alignment horizontal="left"/>
    </xf>
    <xf numFmtId="0" fontId="0" fillId="3" borderId="1" xfId="0" applyFill="1" applyBorder="1" applyAlignment="1">
      <alignment horizontal="left" vertical="top" wrapText="1"/>
    </xf>
    <xf numFmtId="0" fontId="0" fillId="3" borderId="0" xfId="0" applyFill="1" applyBorder="1" applyAlignment="1">
      <alignment horizontal="left" vertical="top" wrapText="1"/>
    </xf>
    <xf numFmtId="0" fontId="2" fillId="2" borderId="14" xfId="0" applyFont="1" applyFill="1" applyBorder="1" applyAlignment="1">
      <alignment horizontal="left"/>
    </xf>
    <xf numFmtId="0" fontId="14" fillId="3" borderId="1" xfId="0" applyFont="1" applyFill="1" applyBorder="1" applyAlignment="1">
      <alignment horizontal="left" vertical="top" wrapText="1"/>
    </xf>
    <xf numFmtId="0" fontId="14" fillId="3" borderId="0" xfId="0" applyFont="1" applyFill="1" applyBorder="1" applyAlignment="1">
      <alignment horizontal="left" vertical="top" wrapText="1"/>
    </xf>
    <xf numFmtId="0" fontId="2" fillId="2" borderId="0" xfId="0" applyFont="1" applyFill="1" applyAlignment="1">
      <alignment horizontal="left"/>
    </xf>
    <xf numFmtId="0" fontId="0" fillId="3" borderId="0" xfId="0" applyFill="1" applyAlignment="1">
      <alignment horizontal="left" vertical="top" wrapText="1"/>
    </xf>
    <xf numFmtId="0" fontId="0" fillId="0" borderId="5" xfId="0" applyFont="1" applyFill="1" applyBorder="1" applyAlignment="1">
      <alignment horizontal="left"/>
    </xf>
    <xf numFmtId="0" fontId="0" fillId="0" borderId="2" xfId="0" applyFont="1" applyFill="1" applyBorder="1" applyAlignment="1">
      <alignment horizontal="left"/>
    </xf>
  </cellXfs>
  <cellStyles count="6">
    <cellStyle name="Accent2" xfId="5" builtinId="33"/>
    <cellStyle name="Comma" xfId="3" builtinId="3"/>
    <cellStyle name="Currency" xfId="2" builtinId="4"/>
    <cellStyle name="Input" xfId="4" builtinId="20"/>
    <cellStyle name="Normal" xfId="0" builtinId="0"/>
    <cellStyle name="Percent" xfId="1" builtinId="5"/>
  </cellStyles>
  <dxfs count="0"/>
  <tableStyles count="0" defaultTableStyle="TableStyleMedium9" defaultPivotStyle="PivotStyleLight16"/>
  <colors>
    <mruColors>
      <color rgb="FF0065A6"/>
      <color rgb="FF76AD1C"/>
      <color rgb="FF13294B"/>
      <color rgb="FF209AD2"/>
      <color rgb="FFACDCF2"/>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AG61"/>
  <sheetViews>
    <sheetView tabSelected="1" topLeftCell="A31" workbookViewId="0">
      <selection activeCell="C66" sqref="C66"/>
    </sheetView>
  </sheetViews>
  <sheetFormatPr defaultRowHeight="15"/>
  <cols>
    <col min="1" max="1" width="2.42578125" customWidth="1"/>
    <col min="2" max="2" width="39.42578125" customWidth="1"/>
    <col min="3" max="7" width="13.140625" customWidth="1"/>
    <col min="8" max="8" width="15.28515625" bestFit="1" customWidth="1"/>
    <col min="9" max="10" width="9.5703125" bestFit="1" customWidth="1"/>
    <col min="16" max="16" width="5.28515625" customWidth="1"/>
    <col min="17" max="17" width="2.42578125" customWidth="1"/>
  </cols>
  <sheetData>
    <row r="2" spans="2:30">
      <c r="B2" s="2" t="s">
        <v>28</v>
      </c>
      <c r="C2" s="3"/>
      <c r="D2" s="3"/>
      <c r="E2" s="3"/>
      <c r="F2" s="3"/>
      <c r="G2" s="3"/>
      <c r="H2" s="3"/>
      <c r="I2" s="66"/>
      <c r="J2" s="66"/>
      <c r="K2" s="66"/>
      <c r="L2" s="66"/>
      <c r="M2" s="66"/>
      <c r="N2" s="66"/>
      <c r="O2" s="66"/>
      <c r="P2" s="66"/>
    </row>
    <row r="3" spans="2:30">
      <c r="B3" s="4" t="s">
        <v>0</v>
      </c>
      <c r="C3" s="110" t="s">
        <v>98</v>
      </c>
      <c r="D3" s="111"/>
      <c r="E3" s="111"/>
      <c r="F3" s="111"/>
      <c r="G3" s="111"/>
      <c r="H3" s="111"/>
      <c r="I3" s="67"/>
      <c r="J3" s="67"/>
      <c r="K3" s="67"/>
      <c r="L3" s="67"/>
      <c r="M3" s="67"/>
      <c r="N3" s="67"/>
      <c r="O3" s="67"/>
      <c r="P3" s="67"/>
    </row>
    <row r="4" spans="2:30">
      <c r="B4" s="4" t="s">
        <v>83</v>
      </c>
      <c r="C4" s="93" t="s">
        <v>84</v>
      </c>
      <c r="D4" s="93"/>
      <c r="E4" s="93"/>
      <c r="F4" s="93"/>
      <c r="G4" s="93"/>
      <c r="H4" s="93"/>
      <c r="I4" s="68"/>
      <c r="J4" s="68"/>
      <c r="K4" s="68"/>
      <c r="L4" s="68"/>
      <c r="M4" s="68"/>
      <c r="N4" s="68"/>
      <c r="O4" s="68"/>
      <c r="P4" s="68"/>
    </row>
    <row r="5" spans="2:30">
      <c r="B5" s="4" t="s">
        <v>85</v>
      </c>
      <c r="C5" s="69">
        <v>59</v>
      </c>
      <c r="D5" s="93"/>
      <c r="E5" s="93"/>
      <c r="F5" s="93"/>
      <c r="G5" s="93"/>
      <c r="H5" s="93"/>
      <c r="I5" s="68"/>
      <c r="J5" s="68"/>
      <c r="K5" s="68"/>
      <c r="L5" s="68"/>
      <c r="M5" s="68"/>
      <c r="N5" s="68"/>
      <c r="O5" s="68"/>
      <c r="P5" s="68"/>
      <c r="S5" s="21"/>
      <c r="T5" s="21"/>
      <c r="U5" s="21"/>
      <c r="V5" s="21"/>
      <c r="W5" s="21"/>
      <c r="X5" s="21"/>
      <c r="Y5" s="21"/>
    </row>
    <row r="6" spans="2:30">
      <c r="B6" s="57" t="s">
        <v>118</v>
      </c>
      <c r="C6" s="70">
        <f>D61</f>
        <v>205.45311920674231</v>
      </c>
      <c r="D6" s="71"/>
      <c r="E6" s="93"/>
      <c r="F6" s="93"/>
      <c r="G6" s="93"/>
      <c r="H6" s="93"/>
      <c r="I6" s="68"/>
      <c r="J6" s="68"/>
      <c r="K6" s="68"/>
      <c r="L6" s="68"/>
      <c r="M6" s="68"/>
      <c r="N6" s="68"/>
      <c r="O6" s="68"/>
      <c r="P6" s="68"/>
      <c r="S6" s="21"/>
      <c r="T6" s="21"/>
      <c r="U6" s="21"/>
      <c r="V6" s="21"/>
      <c r="W6" s="21"/>
      <c r="X6" s="21"/>
      <c r="Y6" s="21"/>
    </row>
    <row r="7" spans="2:30">
      <c r="S7" s="21"/>
      <c r="T7" s="21"/>
      <c r="U7" s="21"/>
      <c r="V7" s="21"/>
      <c r="W7" s="21"/>
      <c r="X7" s="21"/>
      <c r="Y7" s="21"/>
    </row>
    <row r="8" spans="2:30">
      <c r="B8" s="2" t="s">
        <v>23</v>
      </c>
      <c r="C8" s="3"/>
      <c r="D8" s="3"/>
      <c r="E8" s="3"/>
      <c r="F8" s="3"/>
      <c r="G8" s="3"/>
      <c r="H8" s="3"/>
      <c r="I8" s="66"/>
      <c r="J8" s="66"/>
      <c r="K8" s="66"/>
      <c r="L8" s="66"/>
      <c r="M8" s="66"/>
      <c r="N8" s="66"/>
      <c r="O8" s="66"/>
      <c r="P8" s="66"/>
      <c r="S8" s="21"/>
      <c r="T8" s="21"/>
      <c r="U8" s="112"/>
      <c r="V8" s="113"/>
      <c r="W8" s="21"/>
      <c r="X8" s="21"/>
      <c r="Y8" s="21"/>
    </row>
    <row r="9" spans="2:30">
      <c r="B9" s="94" t="s">
        <v>86</v>
      </c>
      <c r="C9" s="94"/>
      <c r="D9" s="94"/>
      <c r="E9" s="94"/>
      <c r="F9" s="94"/>
      <c r="G9" s="94"/>
      <c r="H9" s="94"/>
      <c r="I9" s="72"/>
      <c r="J9" s="72"/>
      <c r="K9" s="72"/>
      <c r="L9" s="72"/>
      <c r="M9" s="72"/>
      <c r="N9" s="72"/>
      <c r="O9" s="72"/>
      <c r="P9" s="72"/>
      <c r="S9" s="21"/>
      <c r="T9" s="21"/>
      <c r="U9" s="114"/>
      <c r="V9" s="113"/>
      <c r="W9" s="21"/>
      <c r="X9" s="21"/>
      <c r="Y9" s="21"/>
    </row>
    <row r="10" spans="2:30">
      <c r="B10" s="95"/>
      <c r="C10" s="95"/>
      <c r="D10" s="95"/>
      <c r="E10" s="95"/>
      <c r="F10" s="95"/>
      <c r="G10" s="95"/>
      <c r="H10" s="95"/>
      <c r="I10" s="73"/>
      <c r="J10" s="73"/>
      <c r="K10" s="73"/>
      <c r="L10" s="73"/>
      <c r="M10" s="73"/>
      <c r="N10" s="73"/>
      <c r="O10" s="73"/>
      <c r="P10" s="73"/>
      <c r="S10" s="21"/>
      <c r="T10" s="21"/>
      <c r="U10" s="115"/>
      <c r="V10" s="116"/>
      <c r="W10" s="21"/>
      <c r="X10" s="21"/>
      <c r="Y10" s="21"/>
    </row>
    <row r="11" spans="2:30">
      <c r="T11" s="21"/>
    </row>
    <row r="12" spans="2:30">
      <c r="B12" s="2" t="s">
        <v>87</v>
      </c>
      <c r="C12" s="3"/>
      <c r="D12" s="3"/>
      <c r="E12" s="3"/>
      <c r="F12" s="3"/>
      <c r="G12" s="3"/>
      <c r="H12" s="3"/>
      <c r="I12" s="66"/>
      <c r="J12" s="66"/>
      <c r="K12" s="66"/>
      <c r="L12" s="66"/>
      <c r="M12" s="66"/>
      <c r="N12" s="66"/>
      <c r="O12" s="66"/>
      <c r="P12" s="66"/>
      <c r="R12" s="21"/>
      <c r="S12" s="21"/>
      <c r="T12" s="21"/>
      <c r="U12" s="21"/>
      <c r="V12" s="21"/>
      <c r="W12" s="21"/>
      <c r="X12" s="21"/>
      <c r="Y12" s="21"/>
      <c r="Z12" s="21"/>
      <c r="AA12" s="21"/>
      <c r="AB12" s="21"/>
      <c r="AC12" s="21"/>
      <c r="AD12" s="21"/>
    </row>
    <row r="13" spans="2:30">
      <c r="B13" s="117" t="s">
        <v>109</v>
      </c>
      <c r="C13" s="117"/>
      <c r="D13" s="117"/>
      <c r="E13" s="117"/>
      <c r="F13" s="117"/>
      <c r="G13" s="117"/>
      <c r="H13" s="117"/>
      <c r="I13" s="74"/>
      <c r="J13" s="74"/>
      <c r="K13" s="74"/>
      <c r="L13" s="74"/>
      <c r="M13" s="74"/>
      <c r="N13" s="74"/>
      <c r="O13" s="74"/>
      <c r="P13" s="74"/>
      <c r="R13" s="21"/>
      <c r="S13" s="21"/>
      <c r="T13" s="21"/>
      <c r="U13" s="21"/>
      <c r="V13" s="21"/>
      <c r="W13" s="21"/>
      <c r="X13" s="21"/>
      <c r="Y13" s="21"/>
      <c r="Z13" s="21"/>
      <c r="AA13" s="21"/>
      <c r="AB13" s="21"/>
      <c r="AC13" s="21"/>
      <c r="AD13" s="21"/>
    </row>
    <row r="14" spans="2:30" ht="15" customHeight="1">
      <c r="B14" s="107" t="s">
        <v>113</v>
      </c>
      <c r="C14" s="107"/>
      <c r="D14" s="107"/>
      <c r="E14" s="107"/>
      <c r="F14" s="107"/>
      <c r="G14" s="107"/>
      <c r="H14" s="107"/>
      <c r="I14" s="75"/>
      <c r="J14" s="75"/>
      <c r="K14" s="75"/>
      <c r="L14" s="75"/>
      <c r="M14" s="75"/>
      <c r="N14" s="75"/>
      <c r="O14" s="75"/>
      <c r="P14" s="75"/>
      <c r="R14" s="21"/>
      <c r="S14" s="21"/>
      <c r="T14" s="21"/>
      <c r="U14" s="21"/>
      <c r="V14" s="21"/>
      <c r="W14" s="21"/>
      <c r="X14" s="21"/>
      <c r="Y14" s="21"/>
      <c r="Z14" s="21"/>
      <c r="AA14" s="21"/>
      <c r="AB14" s="21"/>
      <c r="AC14" s="21"/>
      <c r="AD14" s="21"/>
    </row>
    <row r="15" spans="2:30">
      <c r="B15" s="108"/>
      <c r="C15" s="108"/>
      <c r="D15" s="108"/>
      <c r="E15" s="108"/>
      <c r="F15" s="108"/>
      <c r="G15" s="108"/>
      <c r="H15" s="108"/>
      <c r="I15" s="76"/>
      <c r="J15" s="76"/>
      <c r="K15" s="76"/>
      <c r="L15" s="76"/>
      <c r="M15" s="76"/>
      <c r="N15" s="76"/>
      <c r="O15" s="76"/>
      <c r="P15" s="76"/>
      <c r="R15" s="21"/>
      <c r="S15" s="21"/>
      <c r="T15" s="21"/>
      <c r="U15" s="21"/>
      <c r="V15" s="21"/>
      <c r="W15" s="21"/>
      <c r="X15" s="21"/>
      <c r="Y15" s="21"/>
      <c r="Z15" s="21"/>
      <c r="AA15" s="21"/>
      <c r="AB15" s="21"/>
      <c r="AC15" s="21"/>
      <c r="AD15" s="21"/>
    </row>
    <row r="16" spans="2:30">
      <c r="B16" s="108"/>
      <c r="C16" s="108"/>
      <c r="D16" s="108"/>
      <c r="E16" s="108"/>
      <c r="F16" s="108"/>
      <c r="G16" s="108"/>
      <c r="H16" s="108"/>
      <c r="I16" s="76"/>
      <c r="J16" s="76"/>
      <c r="K16" s="76"/>
      <c r="L16" s="77"/>
      <c r="M16" s="92"/>
      <c r="N16" s="92"/>
      <c r="O16" s="92"/>
      <c r="P16" s="92"/>
      <c r="Q16" s="21"/>
      <c r="R16" s="21"/>
      <c r="S16" s="77"/>
      <c r="T16" s="21"/>
      <c r="U16" s="21"/>
      <c r="V16" s="21"/>
      <c r="W16" s="21"/>
      <c r="X16" s="21"/>
      <c r="Y16" s="21"/>
      <c r="Z16" s="21"/>
      <c r="AA16" s="21"/>
      <c r="AB16" s="21"/>
      <c r="AC16" s="21"/>
      <c r="AD16" s="21"/>
    </row>
    <row r="17" spans="2:33">
      <c r="B17" s="108"/>
      <c r="C17" s="108"/>
      <c r="D17" s="108"/>
      <c r="E17" s="108"/>
      <c r="F17" s="108"/>
      <c r="G17" s="108"/>
      <c r="H17" s="108"/>
      <c r="I17" s="76"/>
      <c r="J17" s="76"/>
      <c r="K17" s="76"/>
      <c r="L17" s="77"/>
      <c r="M17" s="92"/>
      <c r="N17" s="92"/>
      <c r="O17" s="92"/>
      <c r="P17" s="92"/>
      <c r="Q17" s="21"/>
      <c r="R17" s="21"/>
      <c r="S17" s="77"/>
      <c r="T17" s="21"/>
      <c r="U17" s="21"/>
      <c r="V17" s="21"/>
      <c r="W17" s="21"/>
      <c r="X17" s="21"/>
      <c r="Y17" s="21"/>
      <c r="Z17" s="21"/>
      <c r="AA17" s="21"/>
      <c r="AB17" s="21"/>
      <c r="AC17" s="21"/>
      <c r="AD17" s="21"/>
    </row>
    <row r="18" spans="2:33">
      <c r="B18" s="108"/>
      <c r="C18" s="108"/>
      <c r="D18" s="108"/>
      <c r="E18" s="108"/>
      <c r="F18" s="108"/>
      <c r="G18" s="108"/>
      <c r="H18" s="108"/>
      <c r="I18" s="76"/>
      <c r="J18" s="76"/>
      <c r="K18" s="76"/>
      <c r="L18" s="77"/>
      <c r="M18" s="92"/>
      <c r="N18" s="92"/>
      <c r="O18" s="92"/>
      <c r="P18" s="92"/>
      <c r="Q18" s="21"/>
      <c r="R18" s="21"/>
      <c r="S18" s="77"/>
      <c r="T18" s="21"/>
      <c r="U18" s="21"/>
      <c r="V18" s="21"/>
      <c r="W18" s="21"/>
      <c r="X18" s="21"/>
      <c r="Y18" s="21"/>
      <c r="Z18" s="21"/>
      <c r="AA18" s="21"/>
      <c r="AB18" s="21"/>
      <c r="AC18" s="21"/>
      <c r="AD18" s="21"/>
    </row>
    <row r="19" spans="2:33">
      <c r="B19" s="108"/>
      <c r="C19" s="108"/>
      <c r="D19" s="108"/>
      <c r="E19" s="108"/>
      <c r="F19" s="108"/>
      <c r="G19" s="108"/>
      <c r="H19" s="108"/>
      <c r="I19" s="76"/>
      <c r="J19" s="76"/>
      <c r="K19" s="76"/>
      <c r="L19" s="92"/>
      <c r="M19" s="92"/>
      <c r="N19" s="92"/>
      <c r="O19" s="92"/>
      <c r="P19" s="92"/>
      <c r="Q19" s="21"/>
      <c r="R19" s="21"/>
      <c r="S19" s="77"/>
      <c r="T19" s="21"/>
      <c r="U19" s="21"/>
      <c r="V19" s="21"/>
      <c r="W19" s="21"/>
      <c r="X19" s="21"/>
      <c r="Y19" s="21"/>
      <c r="Z19" s="21"/>
      <c r="AA19" s="21"/>
      <c r="AB19" s="21"/>
      <c r="AC19" s="21"/>
      <c r="AD19" s="21"/>
    </row>
    <row r="20" spans="2:33">
      <c r="B20" s="109"/>
      <c r="C20" s="109"/>
      <c r="D20" s="109"/>
      <c r="E20" s="109"/>
      <c r="F20" s="109"/>
      <c r="G20" s="109"/>
      <c r="H20" s="109"/>
      <c r="I20" s="76"/>
      <c r="J20" s="76"/>
      <c r="K20" s="76"/>
      <c r="L20" s="92"/>
      <c r="M20" s="92"/>
      <c r="N20" s="92"/>
      <c r="O20" s="92"/>
      <c r="P20" s="92"/>
      <c r="Q20" s="21"/>
      <c r="R20" s="21"/>
      <c r="S20" s="77"/>
      <c r="T20" s="21"/>
      <c r="U20" s="21"/>
      <c r="V20" s="21"/>
      <c r="W20" s="21"/>
      <c r="X20" s="21"/>
      <c r="Y20" s="21"/>
      <c r="Z20" s="21"/>
      <c r="AA20" s="21"/>
      <c r="AB20" s="21"/>
      <c r="AC20" s="21"/>
      <c r="AD20" s="21"/>
    </row>
    <row r="21" spans="2:33">
      <c r="B21" s="76"/>
      <c r="C21" s="76"/>
      <c r="D21" s="76"/>
      <c r="E21" s="76"/>
      <c r="F21" s="76"/>
      <c r="G21" s="76"/>
      <c r="H21" s="76"/>
      <c r="I21" s="76"/>
      <c r="J21" s="76"/>
      <c r="K21" s="76"/>
      <c r="L21" s="76"/>
      <c r="M21" s="76"/>
      <c r="N21" s="76"/>
      <c r="O21" s="76"/>
      <c r="P21" s="76"/>
      <c r="R21" s="21"/>
      <c r="S21" s="92"/>
      <c r="T21" s="92"/>
      <c r="U21" s="92"/>
      <c r="V21" s="92"/>
      <c r="W21" s="92"/>
      <c r="X21" s="92"/>
      <c r="Y21" s="92"/>
      <c r="Z21" s="92"/>
      <c r="AA21" s="92"/>
      <c r="AB21" s="92"/>
      <c r="AC21" s="92"/>
      <c r="AD21" s="92"/>
      <c r="AE21" s="92"/>
      <c r="AF21" s="92"/>
      <c r="AG21" s="92"/>
    </row>
    <row r="22" spans="2:33">
      <c r="I22" s="21"/>
      <c r="J22" s="21"/>
      <c r="K22" s="21"/>
      <c r="L22" s="21"/>
      <c r="M22" s="21"/>
      <c r="N22" s="21"/>
      <c r="O22" s="21"/>
      <c r="P22" s="21"/>
      <c r="R22" s="21"/>
      <c r="S22" s="21"/>
      <c r="T22" s="21"/>
      <c r="U22" s="21"/>
      <c r="V22" s="21"/>
      <c r="W22" s="21"/>
      <c r="X22" s="21"/>
      <c r="Y22" s="21"/>
      <c r="Z22" s="21"/>
      <c r="AA22" s="21"/>
      <c r="AB22" s="21"/>
      <c r="AC22" s="21"/>
      <c r="AD22" s="21"/>
    </row>
    <row r="23" spans="2:33">
      <c r="B23" s="2" t="s">
        <v>110</v>
      </c>
      <c r="C23" s="3"/>
      <c r="D23" s="3"/>
      <c r="E23" s="3"/>
      <c r="F23" s="3"/>
      <c r="G23" s="3"/>
      <c r="H23" s="3"/>
      <c r="I23" s="66"/>
      <c r="J23" s="66"/>
      <c r="K23" s="66"/>
      <c r="L23" s="66"/>
      <c r="M23" s="66"/>
      <c r="N23" s="66"/>
      <c r="O23" s="66"/>
      <c r="P23" s="66"/>
    </row>
    <row r="25" spans="2:33">
      <c r="B25" s="8" t="s">
        <v>27</v>
      </c>
      <c r="C25" s="9" t="s">
        <v>53</v>
      </c>
      <c r="D25" s="9" t="s">
        <v>2</v>
      </c>
      <c r="E25" s="9" t="s">
        <v>3</v>
      </c>
      <c r="F25" s="9" t="s">
        <v>4</v>
      </c>
      <c r="G25" s="9" t="s">
        <v>57</v>
      </c>
      <c r="H25" s="10" t="s">
        <v>5</v>
      </c>
    </row>
    <row r="26" spans="2:33">
      <c r="B26" t="s">
        <v>8</v>
      </c>
      <c r="C26" s="42">
        <f>Historical!E71</f>
        <v>229773.34371549898</v>
      </c>
      <c r="D26" s="42">
        <v>361343.20965984534</v>
      </c>
      <c r="E26" s="42">
        <v>286593.25574647891</v>
      </c>
      <c r="F26" s="42">
        <v>193999.75730603447</v>
      </c>
      <c r="G26" s="42">
        <v>192360.81659525627</v>
      </c>
      <c r="H26" s="43">
        <f>SUM(C26:G26)</f>
        <v>1264070.3830231139</v>
      </c>
    </row>
    <row r="27" spans="2:33">
      <c r="B27" t="s">
        <v>37</v>
      </c>
      <c r="C27" s="42">
        <f>Historical!E87</f>
        <v>226275.82514337217</v>
      </c>
      <c r="D27" s="42">
        <v>138052.06525433011</v>
      </c>
      <c r="E27" s="42">
        <v>188807.41258460502</v>
      </c>
      <c r="F27" s="42">
        <v>218033.08536239495</v>
      </c>
      <c r="G27" s="42">
        <v>236750.52077312546</v>
      </c>
      <c r="H27" s="43">
        <f>SUM(C27:G27)</f>
        <v>1007918.9091178277</v>
      </c>
    </row>
    <row r="28" spans="2:33">
      <c r="C28" s="42"/>
      <c r="D28" s="42"/>
      <c r="E28" s="42"/>
      <c r="F28" s="42"/>
      <c r="G28" s="42"/>
      <c r="H28" s="78">
        <f>SUM(C28:G28)</f>
        <v>0</v>
      </c>
    </row>
    <row r="29" spans="2:33">
      <c r="B29" s="11" t="s">
        <v>10</v>
      </c>
      <c r="C29" s="44">
        <f t="shared" ref="C29:H29" si="0">SUM(C26:C28)</f>
        <v>456049.16885887115</v>
      </c>
      <c r="D29" s="44">
        <f t="shared" si="0"/>
        <v>499395.27491417545</v>
      </c>
      <c r="E29" s="44">
        <f t="shared" si="0"/>
        <v>475400.66833108396</v>
      </c>
      <c r="F29" s="44">
        <f t="shared" si="0"/>
        <v>412032.84266842942</v>
      </c>
      <c r="G29" s="44">
        <f t="shared" si="0"/>
        <v>429111.33736838173</v>
      </c>
      <c r="H29" s="44">
        <f t="shared" si="0"/>
        <v>2271989.2921409416</v>
      </c>
    </row>
    <row r="30" spans="2:33" ht="11.25" customHeight="1"/>
    <row r="31" spans="2:33">
      <c r="B31" t="s">
        <v>111</v>
      </c>
      <c r="C31" s="105">
        <v>2564</v>
      </c>
      <c r="D31" s="105">
        <v>4710</v>
      </c>
      <c r="E31" s="105">
        <v>3399</v>
      </c>
      <c r="F31" s="105">
        <v>2607</v>
      </c>
      <c r="G31" s="105">
        <v>2521</v>
      </c>
      <c r="H31" s="56">
        <f>SUM(C31:G31)</f>
        <v>15801</v>
      </c>
    </row>
    <row r="32" spans="2:33" ht="11.25" customHeight="1"/>
    <row r="33" spans="2:30">
      <c r="B33" s="8" t="s">
        <v>25</v>
      </c>
      <c r="C33" s="9" t="s">
        <v>53</v>
      </c>
      <c r="D33" s="9" t="s">
        <v>2</v>
      </c>
      <c r="E33" s="9" t="s">
        <v>3</v>
      </c>
      <c r="F33" s="9" t="s">
        <v>4</v>
      </c>
      <c r="G33" s="9" t="s">
        <v>57</v>
      </c>
    </row>
    <row r="34" spans="2:30">
      <c r="B34" t="s">
        <v>21</v>
      </c>
      <c r="C34" s="58">
        <f>C29/C31</f>
        <v>177.86629050658001</v>
      </c>
      <c r="D34" s="58">
        <f t="shared" ref="D34:G34" si="1">D29/D31</f>
        <v>106.02872078857229</v>
      </c>
      <c r="E34" s="58">
        <f t="shared" si="1"/>
        <v>139.8648627040553</v>
      </c>
      <c r="F34" s="58">
        <f t="shared" si="1"/>
        <v>158.04865464841942</v>
      </c>
      <c r="G34" s="58">
        <f t="shared" si="1"/>
        <v>170.21473120522876</v>
      </c>
      <c r="I34" s="58"/>
    </row>
    <row r="36" spans="2:30">
      <c r="C36" s="106"/>
    </row>
    <row r="37" spans="2:30">
      <c r="C37" s="79"/>
      <c r="D37" s="65"/>
      <c r="E37" s="79"/>
      <c r="F37" s="79"/>
      <c r="G37" s="79"/>
    </row>
    <row r="38" spans="2:30">
      <c r="R38" s="21"/>
      <c r="S38" s="21"/>
      <c r="T38" s="21"/>
      <c r="U38" s="21"/>
      <c r="V38" s="21"/>
      <c r="W38" s="21"/>
      <c r="X38" s="21"/>
      <c r="Y38" s="21"/>
      <c r="Z38" s="21"/>
      <c r="AA38" s="21"/>
      <c r="AB38" s="21"/>
      <c r="AC38" s="21"/>
      <c r="AD38" s="21"/>
    </row>
    <row r="39" spans="2:30">
      <c r="R39" s="21"/>
      <c r="S39" s="21"/>
      <c r="T39" s="21"/>
      <c r="U39" s="21"/>
      <c r="V39" s="21"/>
      <c r="W39" s="21"/>
      <c r="X39" s="21"/>
      <c r="Y39" s="21"/>
      <c r="Z39" s="21"/>
      <c r="AA39" s="21"/>
      <c r="AB39" s="21"/>
      <c r="AC39" s="21"/>
      <c r="AD39" s="21"/>
    </row>
    <row r="40" spans="2:30">
      <c r="B40" s="2" t="s">
        <v>48</v>
      </c>
      <c r="C40" s="3"/>
      <c r="D40" s="3"/>
      <c r="E40" s="3"/>
      <c r="F40" s="3"/>
      <c r="G40" s="3"/>
      <c r="H40" s="3"/>
      <c r="I40" s="66"/>
      <c r="J40" s="66"/>
      <c r="K40" s="66"/>
      <c r="L40" s="66"/>
      <c r="M40" s="66"/>
      <c r="N40" s="66"/>
      <c r="O40" s="66"/>
      <c r="P40" s="66"/>
    </row>
    <row r="42" spans="2:30">
      <c r="B42" s="8" t="s">
        <v>27</v>
      </c>
      <c r="C42" s="9" t="s">
        <v>16</v>
      </c>
      <c r="D42" s="9" t="s">
        <v>17</v>
      </c>
      <c r="E42" s="9" t="s">
        <v>18</v>
      </c>
      <c r="F42" s="9" t="s">
        <v>19</v>
      </c>
      <c r="G42" s="9" t="s">
        <v>20</v>
      </c>
      <c r="H42" s="10" t="s">
        <v>5</v>
      </c>
    </row>
    <row r="43" spans="2:30">
      <c r="B43" t="s">
        <v>8</v>
      </c>
      <c r="C43" s="42">
        <f>Projected!E74</f>
        <v>204262.5731106436</v>
      </c>
      <c r="D43" s="42">
        <f>Projected!F74</f>
        <v>211190.6489341238</v>
      </c>
      <c r="E43" s="42">
        <f>Projected!G74</f>
        <v>219501.00096968151</v>
      </c>
      <c r="F43" s="42">
        <f>Projected!H74</f>
        <v>228633.34011502509</v>
      </c>
      <c r="G43" s="42">
        <f>Projected!I74</f>
        <v>237723.80171799846</v>
      </c>
      <c r="H43" s="43">
        <v>1064199.8094126398</v>
      </c>
    </row>
    <row r="44" spans="2:30">
      <c r="B44" t="s">
        <v>37</v>
      </c>
      <c r="C44" s="42">
        <f>Projected!E82</f>
        <v>278833.07380962395</v>
      </c>
      <c r="D44" s="42">
        <f>Projected!F82</f>
        <v>288290.3945905618</v>
      </c>
      <c r="E44" s="42">
        <f>Projected!G82</f>
        <v>299634.62161770044</v>
      </c>
      <c r="F44" s="42">
        <f>Projected!H82</f>
        <v>312100.92005010479</v>
      </c>
      <c r="G44" s="42">
        <f>Projected!I82</f>
        <v>324510.05263129692</v>
      </c>
      <c r="H44" s="43">
        <v>1452709.1257457598</v>
      </c>
    </row>
    <row r="45" spans="2:30">
      <c r="B45" t="s">
        <v>9</v>
      </c>
      <c r="C45" s="42">
        <f>(C43+C44)*C47</f>
        <v>17860.486930061397</v>
      </c>
      <c r="D45" s="42">
        <f t="shared" ref="D45:G45" si="2">(D43+D44)*D47</f>
        <v>18466.26999551175</v>
      </c>
      <c r="E45" s="42">
        <f t="shared" si="2"/>
        <v>19192.917719835135</v>
      </c>
      <c r="F45" s="42">
        <f t="shared" si="2"/>
        <v>19991.439061568872</v>
      </c>
      <c r="G45" s="42">
        <f t="shared" si="2"/>
        <v>20786.298678656847</v>
      </c>
      <c r="H45" s="78">
        <v>253682.5153109064</v>
      </c>
    </row>
    <row r="46" spans="2:30">
      <c r="B46" s="11" t="s">
        <v>10</v>
      </c>
      <c r="C46" s="44">
        <f>SUM(C43:C45)</f>
        <v>500956.13385032897</v>
      </c>
      <c r="D46" s="44">
        <f t="shared" ref="D46:G46" si="3">SUM(D43:D45)</f>
        <v>517947.31352019735</v>
      </c>
      <c r="E46" s="44">
        <f t="shared" si="3"/>
        <v>538328.54030721716</v>
      </c>
      <c r="F46" s="44">
        <f t="shared" si="3"/>
        <v>560725.69922669872</v>
      </c>
      <c r="G46" s="44">
        <f t="shared" si="3"/>
        <v>583020.15302795218</v>
      </c>
      <c r="H46" s="44">
        <v>2770591.4504693062</v>
      </c>
    </row>
    <row r="47" spans="2:30">
      <c r="B47" s="11" t="s">
        <v>114</v>
      </c>
      <c r="C47" s="97">
        <v>3.6970912579986831E-2</v>
      </c>
      <c r="D47" s="97">
        <v>3.6970912579986831E-2</v>
      </c>
      <c r="E47" s="97">
        <v>3.6970912579986831E-2</v>
      </c>
      <c r="F47" s="97">
        <v>3.6970912579986831E-2</v>
      </c>
      <c r="G47" s="97">
        <v>3.6970912579986831E-2</v>
      </c>
    </row>
    <row r="49" spans="2:16">
      <c r="B49" s="8" t="s">
        <v>24</v>
      </c>
    </row>
    <row r="50" spans="2:16">
      <c r="B50" s="96" t="s">
        <v>112</v>
      </c>
      <c r="C50" s="96"/>
      <c r="D50" s="96"/>
      <c r="E50" s="96"/>
      <c r="F50" s="96"/>
      <c r="G50" s="96"/>
      <c r="H50" s="96"/>
      <c r="I50" s="80"/>
      <c r="J50" s="80"/>
      <c r="K50" s="80"/>
      <c r="L50" s="80"/>
      <c r="M50" s="80"/>
      <c r="N50" s="80"/>
      <c r="O50" s="80"/>
      <c r="P50" s="80"/>
    </row>
    <row r="51" spans="2:16">
      <c r="B51" s="81"/>
      <c r="C51" s="38"/>
      <c r="D51" s="38"/>
      <c r="E51" s="38"/>
      <c r="F51" s="38"/>
      <c r="G51" s="38"/>
      <c r="H51" s="38"/>
      <c r="I51" s="82"/>
      <c r="J51" s="82"/>
      <c r="K51" s="82"/>
      <c r="L51" s="82"/>
      <c r="M51" s="82"/>
      <c r="N51" s="82"/>
      <c r="O51" s="82"/>
      <c r="P51" s="82"/>
    </row>
    <row r="52" spans="2:16">
      <c r="B52" s="38"/>
      <c r="C52" s="38"/>
      <c r="D52" s="38"/>
      <c r="E52" s="38"/>
      <c r="F52" s="38"/>
      <c r="G52" s="38"/>
      <c r="H52" s="38"/>
      <c r="I52" s="82"/>
      <c r="J52" s="82"/>
      <c r="K52" s="82"/>
      <c r="L52" s="82"/>
      <c r="M52" s="82"/>
      <c r="N52" s="82"/>
      <c r="O52" s="82"/>
      <c r="P52" s="82"/>
    </row>
    <row r="55" spans="2:16">
      <c r="B55" s="2" t="s">
        <v>49</v>
      </c>
      <c r="C55" s="3"/>
      <c r="D55" s="3"/>
      <c r="E55" s="3"/>
      <c r="F55" s="3"/>
      <c r="G55" s="3"/>
      <c r="H55" s="3"/>
      <c r="I55" s="66"/>
      <c r="J55" s="66"/>
      <c r="K55" s="66"/>
      <c r="L55" s="66"/>
      <c r="M55" s="66"/>
      <c r="N55" s="66"/>
      <c r="O55" s="66"/>
      <c r="P55" s="66"/>
    </row>
    <row r="56" spans="2:16">
      <c r="B56" s="1"/>
    </row>
    <row r="57" spans="2:16">
      <c r="B57" s="8" t="s">
        <v>26</v>
      </c>
      <c r="C57" s="9" t="s">
        <v>16</v>
      </c>
      <c r="D57" s="9" t="s">
        <v>17</v>
      </c>
      <c r="E57" s="9" t="s">
        <v>18</v>
      </c>
      <c r="F57" s="9" t="s">
        <v>19</v>
      </c>
      <c r="G57" s="9" t="s">
        <v>20</v>
      </c>
      <c r="H57" s="10" t="s">
        <v>5</v>
      </c>
    </row>
    <row r="58" spans="2:16">
      <c r="B58" t="s">
        <v>50</v>
      </c>
      <c r="C58" s="59">
        <v>2521</v>
      </c>
      <c r="D58" s="59">
        <f>C58</f>
        <v>2521</v>
      </c>
      <c r="E58" s="59">
        <f>D58</f>
        <v>2521</v>
      </c>
      <c r="F58" s="59">
        <f>E58</f>
        <v>2521</v>
      </c>
      <c r="G58" s="59">
        <f>F58</f>
        <v>2521</v>
      </c>
      <c r="H58" s="56">
        <f>SUM(C58:G58)</f>
        <v>12605</v>
      </c>
    </row>
    <row r="60" spans="2:16">
      <c r="B60" s="8" t="s">
        <v>25</v>
      </c>
      <c r="C60" s="9" t="s">
        <v>16</v>
      </c>
      <c r="D60" s="9" t="s">
        <v>17</v>
      </c>
      <c r="E60" s="9" t="s">
        <v>18</v>
      </c>
      <c r="F60" s="9" t="s">
        <v>19</v>
      </c>
      <c r="G60" s="9" t="s">
        <v>20</v>
      </c>
      <c r="H60" s="10" t="s">
        <v>88</v>
      </c>
    </row>
    <row r="61" spans="2:16">
      <c r="B61" t="s">
        <v>21</v>
      </c>
      <c r="C61" s="58">
        <f>C46/C58</f>
        <v>198.71326213817096</v>
      </c>
      <c r="D61" s="58">
        <f>D46/D58</f>
        <v>205.45311920674231</v>
      </c>
      <c r="E61" s="58">
        <f t="shared" ref="E61:G61" si="4">E46/E58</f>
        <v>213.53769944752764</v>
      </c>
      <c r="F61" s="58">
        <f t="shared" si="4"/>
        <v>222.42193543304194</v>
      </c>
      <c r="G61" s="58">
        <f t="shared" si="4"/>
        <v>231.26543158585966</v>
      </c>
      <c r="H61" s="58">
        <f>SUM(C61:G61)/5</f>
        <v>214.2782895622685</v>
      </c>
      <c r="I61" s="58"/>
    </row>
  </sheetData>
  <mergeCells count="6">
    <mergeCell ref="B14:H20"/>
    <mergeCell ref="C3:H3"/>
    <mergeCell ref="U8:V8"/>
    <mergeCell ref="U9:V9"/>
    <mergeCell ref="U10:V10"/>
    <mergeCell ref="B13:H13"/>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dimension ref="A1:G12"/>
  <sheetViews>
    <sheetView workbookViewId="0">
      <selection sqref="A1:G1"/>
    </sheetView>
  </sheetViews>
  <sheetFormatPr defaultColWidth="12" defaultRowHeight="15"/>
  <cols>
    <col min="1" max="1" width="42.5703125" bestFit="1" customWidth="1"/>
    <col min="2" max="2" width="7.7109375" bestFit="1" customWidth="1"/>
    <col min="3" max="3" width="14.42578125" customWidth="1"/>
    <col min="4" max="4" width="13.7109375" customWidth="1"/>
  </cols>
  <sheetData>
    <row r="1" spans="1:7">
      <c r="A1" s="118" t="s">
        <v>89</v>
      </c>
      <c r="B1" s="118"/>
      <c r="C1" s="118"/>
      <c r="D1" s="118"/>
      <c r="E1" s="118"/>
      <c r="F1" s="118"/>
      <c r="G1" s="118"/>
    </row>
    <row r="2" spans="1:7">
      <c r="A2" s="4" t="s">
        <v>0</v>
      </c>
      <c r="B2" s="110" t="s">
        <v>98</v>
      </c>
      <c r="C2" s="111"/>
      <c r="D2" s="111"/>
      <c r="E2" s="111"/>
      <c r="F2" s="111"/>
      <c r="G2" s="111"/>
    </row>
    <row r="3" spans="1:7">
      <c r="A3" s="4" t="s">
        <v>83</v>
      </c>
      <c r="B3" s="119" t="s">
        <v>84</v>
      </c>
      <c r="C3" s="120"/>
      <c r="D3" s="120"/>
      <c r="E3" s="120"/>
      <c r="F3" s="120"/>
      <c r="G3" s="120"/>
    </row>
    <row r="4" spans="1:7">
      <c r="A4" s="57" t="s">
        <v>118</v>
      </c>
      <c r="B4" s="121">
        <f>'AER Summary'!C6</f>
        <v>205.45311920674231</v>
      </c>
      <c r="C4" s="121"/>
      <c r="D4" s="121"/>
      <c r="E4" s="121"/>
      <c r="F4" s="121"/>
      <c r="G4" s="121"/>
    </row>
    <row r="6" spans="1:7">
      <c r="A6" s="57" t="s">
        <v>90</v>
      </c>
    </row>
    <row r="9" spans="1:7">
      <c r="A9" s="2" t="s">
        <v>91</v>
      </c>
    </row>
    <row r="10" spans="1:7" ht="30">
      <c r="A10" s="8" t="s">
        <v>92</v>
      </c>
      <c r="B10" s="83" t="s">
        <v>54</v>
      </c>
      <c r="C10" s="83" t="s">
        <v>93</v>
      </c>
      <c r="D10" s="83" t="s">
        <v>94</v>
      </c>
    </row>
    <row r="11" spans="1:7">
      <c r="A11" s="84" t="s">
        <v>99</v>
      </c>
      <c r="B11" s="85" t="s">
        <v>100</v>
      </c>
      <c r="C11" s="86"/>
      <c r="D11" s="86"/>
    </row>
    <row r="12" spans="1:7">
      <c r="A12" s="84" t="s">
        <v>101</v>
      </c>
      <c r="B12" s="85">
        <f>B4</f>
        <v>205.45311920674231</v>
      </c>
      <c r="C12" s="86"/>
      <c r="D12" s="86"/>
    </row>
  </sheetData>
  <mergeCells count="4">
    <mergeCell ref="A1:G1"/>
    <mergeCell ref="B2:G2"/>
    <mergeCell ref="B3:G3"/>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R28"/>
  <sheetViews>
    <sheetView workbookViewId="0">
      <selection sqref="A1:K1"/>
    </sheetView>
  </sheetViews>
  <sheetFormatPr defaultRowHeight="15"/>
  <cols>
    <col min="1" max="1" width="2.42578125" style="87" customWidth="1"/>
    <col min="2" max="2" width="10.140625" style="87" customWidth="1"/>
    <col min="3" max="8" width="13.140625" style="87" customWidth="1"/>
    <col min="9" max="10" width="9.5703125" style="87" bestFit="1" customWidth="1"/>
    <col min="11" max="15" width="9.140625" style="87"/>
    <col min="16" max="16" width="5.28515625" style="87" customWidth="1"/>
    <col min="17" max="17" width="2.42578125" customWidth="1"/>
  </cols>
  <sheetData>
    <row r="1" spans="1:18">
      <c r="A1" s="127" t="s">
        <v>95</v>
      </c>
      <c r="B1" s="127"/>
      <c r="C1" s="127"/>
      <c r="D1" s="127"/>
      <c r="E1" s="127"/>
      <c r="F1" s="127"/>
      <c r="G1" s="127"/>
      <c r="H1" s="127"/>
      <c r="I1" s="127"/>
      <c r="J1" s="127"/>
      <c r="K1" s="127"/>
    </row>
    <row r="2" spans="1:18">
      <c r="A2" s="88" t="s">
        <v>0</v>
      </c>
      <c r="B2" s="8"/>
      <c r="C2" s="110" t="s">
        <v>98</v>
      </c>
      <c r="D2" s="111"/>
      <c r="E2" s="111"/>
      <c r="F2" s="111"/>
      <c r="G2" s="111"/>
      <c r="H2" s="111"/>
      <c r="I2" s="111"/>
      <c r="J2" s="111"/>
      <c r="K2" s="111"/>
      <c r="R2" s="89"/>
    </row>
    <row r="3" spans="1:18">
      <c r="R3" s="89"/>
    </row>
    <row r="4" spans="1:18" ht="15" customHeight="1">
      <c r="A4" s="124" t="s">
        <v>96</v>
      </c>
      <c r="B4" s="124"/>
      <c r="C4" s="124"/>
      <c r="D4" s="124"/>
      <c r="E4" s="124"/>
      <c r="F4" s="124"/>
      <c r="G4" s="124"/>
      <c r="H4" s="124"/>
      <c r="I4" s="124"/>
      <c r="J4" s="124"/>
      <c r="K4" s="124"/>
      <c r="L4" s="124"/>
      <c r="M4" s="124"/>
      <c r="N4" s="124"/>
      <c r="O4" s="124"/>
      <c r="R4" s="90"/>
    </row>
    <row r="5" spans="1:18" ht="15" customHeight="1">
      <c r="A5" s="122" t="s">
        <v>116</v>
      </c>
      <c r="B5" s="122"/>
      <c r="C5" s="122"/>
      <c r="D5" s="122"/>
      <c r="E5" s="122"/>
      <c r="F5" s="122"/>
      <c r="G5" s="122"/>
      <c r="H5" s="122"/>
      <c r="I5" s="122"/>
      <c r="J5" s="122"/>
      <c r="K5" s="122"/>
      <c r="L5" s="122"/>
      <c r="M5" s="122"/>
      <c r="N5" s="122"/>
      <c r="O5" s="122"/>
      <c r="R5" s="90"/>
    </row>
    <row r="6" spans="1:18">
      <c r="A6" s="128"/>
      <c r="B6" s="128"/>
      <c r="C6" s="128"/>
      <c r="D6" s="128"/>
      <c r="E6" s="128"/>
      <c r="F6" s="128"/>
      <c r="G6" s="128"/>
      <c r="H6" s="128"/>
      <c r="I6" s="128"/>
      <c r="J6" s="128"/>
      <c r="K6" s="128"/>
      <c r="L6" s="128"/>
      <c r="M6" s="128"/>
      <c r="N6" s="128"/>
      <c r="O6" s="128"/>
    </row>
    <row r="7" spans="1:18">
      <c r="A7" s="128"/>
      <c r="B7" s="128"/>
      <c r="C7" s="128"/>
      <c r="D7" s="128"/>
      <c r="E7" s="128"/>
      <c r="F7" s="128"/>
      <c r="G7" s="128"/>
      <c r="H7" s="128"/>
      <c r="I7" s="128"/>
      <c r="J7" s="128"/>
      <c r="K7" s="128"/>
      <c r="L7" s="128"/>
      <c r="M7" s="128"/>
      <c r="N7" s="128"/>
      <c r="O7" s="128"/>
    </row>
    <row r="8" spans="1:18">
      <c r="A8" s="128"/>
      <c r="B8" s="128"/>
      <c r="C8" s="128"/>
      <c r="D8" s="128"/>
      <c r="E8" s="128"/>
      <c r="F8" s="128"/>
      <c r="G8" s="128"/>
      <c r="H8" s="128"/>
      <c r="I8" s="128"/>
      <c r="J8" s="128"/>
      <c r="K8" s="128"/>
      <c r="L8" s="128"/>
      <c r="M8" s="128"/>
      <c r="N8" s="128"/>
      <c r="O8" s="128"/>
    </row>
    <row r="11" spans="1:18">
      <c r="A11" s="124" t="s">
        <v>97</v>
      </c>
      <c r="B11" s="124"/>
      <c r="C11" s="124"/>
      <c r="D11" s="124"/>
      <c r="E11" s="124"/>
      <c r="F11" s="124"/>
      <c r="G11" s="124"/>
      <c r="H11" s="124"/>
      <c r="I11" s="124"/>
      <c r="J11" s="124"/>
      <c r="K11" s="124"/>
      <c r="L11" s="124"/>
      <c r="M11" s="124"/>
      <c r="N11" s="124"/>
      <c r="O11" s="124"/>
    </row>
    <row r="12" spans="1:18" ht="15" customHeight="1">
      <c r="A12" s="122" t="s">
        <v>115</v>
      </c>
      <c r="B12" s="122"/>
      <c r="C12" s="122"/>
      <c r="D12" s="122"/>
      <c r="E12" s="122"/>
      <c r="F12" s="122"/>
      <c r="G12" s="122"/>
      <c r="H12" s="122"/>
      <c r="I12" s="122"/>
      <c r="J12" s="122"/>
      <c r="K12" s="122"/>
      <c r="L12" s="122"/>
      <c r="M12" s="122"/>
      <c r="N12" s="122"/>
      <c r="O12" s="122"/>
    </row>
    <row r="13" spans="1:18">
      <c r="A13" s="123"/>
      <c r="B13" s="123"/>
      <c r="C13" s="123"/>
      <c r="D13" s="123"/>
      <c r="E13" s="123"/>
      <c r="F13" s="123"/>
      <c r="G13" s="123"/>
      <c r="H13" s="123"/>
      <c r="I13" s="123"/>
      <c r="J13" s="123"/>
      <c r="K13" s="123"/>
      <c r="L13" s="123"/>
      <c r="M13" s="123"/>
      <c r="N13" s="123"/>
      <c r="O13" s="123"/>
    </row>
    <row r="14" spans="1:18">
      <c r="A14" s="123"/>
      <c r="B14" s="123"/>
      <c r="C14" s="123"/>
      <c r="D14" s="123"/>
      <c r="E14" s="123"/>
      <c r="F14" s="123"/>
      <c r="G14" s="123"/>
      <c r="H14" s="123"/>
      <c r="I14" s="123"/>
      <c r="J14" s="123"/>
      <c r="K14" s="123"/>
      <c r="L14" s="123"/>
      <c r="M14" s="123"/>
      <c r="N14" s="123"/>
      <c r="O14" s="123"/>
    </row>
    <row r="17" spans="1:15">
      <c r="A17" s="124" t="s">
        <v>23</v>
      </c>
      <c r="B17" s="124"/>
      <c r="C17" s="124"/>
      <c r="D17" s="124"/>
      <c r="E17" s="124"/>
      <c r="F17" s="124"/>
      <c r="G17" s="124"/>
      <c r="H17" s="124"/>
      <c r="I17" s="124"/>
      <c r="J17" s="124"/>
      <c r="K17" s="124"/>
      <c r="L17" s="124"/>
      <c r="M17" s="124"/>
      <c r="N17" s="124"/>
      <c r="O17" s="124"/>
    </row>
    <row r="18" spans="1:15" ht="15" customHeight="1">
      <c r="A18" s="125" t="s">
        <v>117</v>
      </c>
      <c r="B18" s="125"/>
      <c r="C18" s="125"/>
      <c r="D18" s="125"/>
      <c r="E18" s="125"/>
      <c r="F18" s="125"/>
      <c r="G18" s="125"/>
      <c r="H18" s="125"/>
      <c r="I18" s="125"/>
      <c r="J18" s="125"/>
      <c r="K18" s="125"/>
      <c r="L18" s="125"/>
      <c r="M18" s="125"/>
      <c r="N18" s="125"/>
      <c r="O18" s="125"/>
    </row>
    <row r="19" spans="1:15">
      <c r="A19" s="126"/>
      <c r="B19" s="126"/>
      <c r="C19" s="126"/>
      <c r="D19" s="126"/>
      <c r="E19" s="126"/>
      <c r="F19" s="126"/>
      <c r="G19" s="126"/>
      <c r="H19" s="126"/>
      <c r="I19" s="126"/>
      <c r="J19" s="126"/>
      <c r="K19" s="126"/>
      <c r="L19" s="126"/>
      <c r="M19" s="126"/>
      <c r="N19" s="126"/>
      <c r="O19" s="126"/>
    </row>
    <row r="20" spans="1:15">
      <c r="A20" s="126"/>
      <c r="B20" s="126"/>
      <c r="C20" s="126"/>
      <c r="D20" s="126"/>
      <c r="E20" s="126"/>
      <c r="F20" s="126"/>
      <c r="G20" s="126"/>
      <c r="H20" s="126"/>
      <c r="I20" s="126"/>
      <c r="J20" s="126"/>
      <c r="K20" s="126"/>
      <c r="L20" s="126"/>
      <c r="M20" s="126"/>
      <c r="N20" s="126"/>
      <c r="O20" s="126"/>
    </row>
    <row r="21" spans="1:15">
      <c r="A21" s="126"/>
      <c r="B21" s="126"/>
      <c r="C21" s="126"/>
      <c r="D21" s="126"/>
      <c r="E21" s="126"/>
      <c r="F21" s="126"/>
      <c r="G21" s="126"/>
      <c r="H21" s="126"/>
      <c r="I21" s="126"/>
      <c r="J21" s="126"/>
      <c r="K21" s="126"/>
      <c r="L21" s="126"/>
      <c r="M21" s="126"/>
      <c r="N21" s="126"/>
      <c r="O21" s="126"/>
    </row>
    <row r="22" spans="1:15">
      <c r="A22" s="126"/>
      <c r="B22" s="126"/>
      <c r="C22" s="126"/>
      <c r="D22" s="126"/>
      <c r="E22" s="126"/>
      <c r="F22" s="126"/>
      <c r="G22" s="126"/>
      <c r="H22" s="126"/>
      <c r="I22" s="126"/>
      <c r="J22" s="126"/>
      <c r="K22" s="126"/>
      <c r="L22" s="126"/>
      <c r="M22" s="126"/>
      <c r="N22" s="126"/>
      <c r="O22" s="126"/>
    </row>
    <row r="28" spans="1:15">
      <c r="B28" s="91"/>
    </row>
  </sheetData>
  <mergeCells count="8">
    <mergeCell ref="A12:O14"/>
    <mergeCell ref="A17:O17"/>
    <mergeCell ref="A18:O22"/>
    <mergeCell ref="A1:K1"/>
    <mergeCell ref="C2:K2"/>
    <mergeCell ref="A4:O4"/>
    <mergeCell ref="A5:O8"/>
    <mergeCell ref="A11:O11"/>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76AD1C"/>
    <pageSetUpPr fitToPage="1"/>
  </sheetPr>
  <dimension ref="B2:K94"/>
  <sheetViews>
    <sheetView showGridLines="0" workbookViewId="0"/>
  </sheetViews>
  <sheetFormatPr defaultRowHeight="15"/>
  <cols>
    <col min="1" max="1" width="2.5703125" customWidth="1"/>
    <col min="2" max="2" width="27.5703125" customWidth="1"/>
    <col min="3" max="3" width="46.140625" customWidth="1"/>
    <col min="4" max="4" width="20.140625" customWidth="1"/>
    <col min="5" max="5" width="16.140625" customWidth="1"/>
    <col min="6" max="9" width="15" customWidth="1"/>
    <col min="10" max="10" width="14.5703125" customWidth="1"/>
    <col min="12" max="12" width="2.5703125" customWidth="1"/>
  </cols>
  <sheetData>
    <row r="2" spans="2:11">
      <c r="B2" s="2" t="s">
        <v>29</v>
      </c>
      <c r="C2" s="3"/>
      <c r="D2" s="3"/>
      <c r="E2" s="3"/>
      <c r="F2" s="3"/>
      <c r="G2" s="3"/>
      <c r="H2" s="3"/>
      <c r="I2" s="3"/>
      <c r="J2" s="3"/>
      <c r="K2" s="3"/>
    </row>
    <row r="3" spans="2:11">
      <c r="B3" s="4" t="s">
        <v>0</v>
      </c>
      <c r="C3" s="129" t="s">
        <v>64</v>
      </c>
      <c r="D3" s="130"/>
      <c r="E3" s="130"/>
      <c r="F3" s="130"/>
      <c r="G3" s="130"/>
      <c r="H3" s="130"/>
      <c r="I3" s="130"/>
      <c r="J3" s="130"/>
      <c r="K3" s="130"/>
    </row>
    <row r="4" spans="2:11">
      <c r="B4" s="4" t="s">
        <v>1</v>
      </c>
      <c r="C4" s="129" t="s">
        <v>55</v>
      </c>
      <c r="D4" s="130"/>
      <c r="E4" s="130"/>
      <c r="F4" s="130"/>
      <c r="G4" s="130"/>
      <c r="H4" s="130"/>
      <c r="I4" s="130"/>
      <c r="J4" s="130"/>
      <c r="K4" s="130"/>
    </row>
    <row r="7" spans="2:11">
      <c r="B7" s="2" t="s">
        <v>6</v>
      </c>
      <c r="C7" s="3"/>
      <c r="D7" s="3"/>
      <c r="E7" s="3"/>
      <c r="F7" s="3"/>
      <c r="G7" s="3"/>
      <c r="H7" s="3"/>
      <c r="I7" s="3"/>
      <c r="J7" s="3"/>
      <c r="K7" s="3"/>
    </row>
    <row r="9" spans="2:11">
      <c r="B9" s="13" t="s">
        <v>11</v>
      </c>
      <c r="C9" s="13" t="s">
        <v>12</v>
      </c>
      <c r="D9" s="13" t="s">
        <v>15</v>
      </c>
      <c r="E9" s="9" t="s">
        <v>53</v>
      </c>
      <c r="F9" s="9" t="s">
        <v>2</v>
      </c>
      <c r="G9" s="9" t="s">
        <v>3</v>
      </c>
      <c r="H9" s="9" t="s">
        <v>4</v>
      </c>
      <c r="I9" s="9" t="s">
        <v>57</v>
      </c>
      <c r="J9" s="10" t="s">
        <v>5</v>
      </c>
    </row>
    <row r="10" spans="2:11">
      <c r="B10" s="45" t="s">
        <v>65</v>
      </c>
      <c r="C10" s="45" t="s">
        <v>82</v>
      </c>
      <c r="D10" s="5" t="s">
        <v>13</v>
      </c>
      <c r="E10" s="46">
        <v>9964</v>
      </c>
      <c r="F10" s="46">
        <v>11611</v>
      </c>
      <c r="G10" s="46">
        <v>8614</v>
      </c>
      <c r="H10" s="46">
        <v>7803</v>
      </c>
      <c r="I10" s="46">
        <v>6785</v>
      </c>
      <c r="J10" s="40">
        <f>SUM(E10:I10)</f>
        <v>44777</v>
      </c>
    </row>
    <row r="11" spans="2:11">
      <c r="B11" s="14"/>
      <c r="C11" s="6"/>
      <c r="D11" s="5" t="s">
        <v>13</v>
      </c>
      <c r="E11" s="39"/>
      <c r="F11" s="39"/>
      <c r="G11" s="39"/>
      <c r="H11" s="39"/>
      <c r="I11" s="39"/>
      <c r="J11" s="40">
        <f>SUM(E11:I11)</f>
        <v>0</v>
      </c>
    </row>
    <row r="12" spans="2:11">
      <c r="B12" s="14"/>
      <c r="C12" s="6"/>
      <c r="D12" s="5" t="s">
        <v>13</v>
      </c>
      <c r="E12" s="39"/>
      <c r="F12" s="39"/>
      <c r="G12" s="39"/>
      <c r="H12" s="39"/>
      <c r="I12" s="39"/>
      <c r="J12" s="40">
        <f>SUM(E12:I12)</f>
        <v>0</v>
      </c>
    </row>
    <row r="13" spans="2:11">
      <c r="B13" s="14"/>
      <c r="C13" s="6"/>
      <c r="D13" s="5" t="s">
        <v>13</v>
      </c>
      <c r="E13" s="39"/>
      <c r="F13" s="39"/>
      <c r="G13" s="39"/>
      <c r="H13" s="39"/>
      <c r="I13" s="39"/>
      <c r="J13" s="40">
        <f>SUM(E13:I13)</f>
        <v>0</v>
      </c>
    </row>
    <row r="14" spans="2:11">
      <c r="B14" s="12" t="s">
        <v>5</v>
      </c>
      <c r="C14" s="15"/>
      <c r="D14" s="11"/>
      <c r="E14" s="41">
        <f>SUM(E10:E13)</f>
        <v>9964</v>
      </c>
      <c r="F14" s="41">
        <f t="shared" ref="F14:J14" si="0">SUM(F10:F13)</f>
        <v>11611</v>
      </c>
      <c r="G14" s="41">
        <f t="shared" si="0"/>
        <v>8614</v>
      </c>
      <c r="H14" s="41">
        <f t="shared" si="0"/>
        <v>7803</v>
      </c>
      <c r="I14" s="41">
        <f t="shared" si="0"/>
        <v>6785</v>
      </c>
      <c r="J14" s="41">
        <f t="shared" si="0"/>
        <v>44777</v>
      </c>
    </row>
    <row r="17" spans="2:11">
      <c r="B17" s="2" t="s">
        <v>31</v>
      </c>
      <c r="C17" s="3"/>
      <c r="D17" s="3"/>
      <c r="E17" s="3"/>
      <c r="F17" s="3"/>
      <c r="G17" s="3"/>
      <c r="H17" s="3"/>
      <c r="I17" s="3"/>
      <c r="J17" s="3"/>
      <c r="K17" s="3"/>
    </row>
    <row r="19" spans="2:11">
      <c r="B19" s="13" t="s">
        <v>22</v>
      </c>
      <c r="C19" s="20" t="s">
        <v>30</v>
      </c>
      <c r="D19" s="8"/>
      <c r="E19" s="9" t="s">
        <v>53</v>
      </c>
      <c r="F19" s="9" t="s">
        <v>2</v>
      </c>
      <c r="G19" s="9" t="s">
        <v>3</v>
      </c>
      <c r="H19" s="9" t="s">
        <v>4</v>
      </c>
      <c r="I19" s="9" t="s">
        <v>57</v>
      </c>
      <c r="J19" s="10" t="s">
        <v>5</v>
      </c>
    </row>
    <row r="20" spans="2:11">
      <c r="B20" s="16" t="s">
        <v>59</v>
      </c>
      <c r="C20" s="7" t="s">
        <v>58</v>
      </c>
      <c r="D20" s="14"/>
      <c r="E20" s="53">
        <v>212</v>
      </c>
      <c r="F20" s="53">
        <v>196.79661016949154</v>
      </c>
      <c r="G20" s="53">
        <v>146</v>
      </c>
      <c r="H20" s="53">
        <v>132.25423728813558</v>
      </c>
      <c r="I20" s="53">
        <v>100.36363636363636</v>
      </c>
      <c r="J20" s="61">
        <f>SUM(E20:I20)</f>
        <v>787.41448382126339</v>
      </c>
    </row>
    <row r="21" spans="2:11">
      <c r="B21" s="16"/>
      <c r="C21" s="7"/>
      <c r="D21" s="14"/>
      <c r="E21" s="53"/>
      <c r="F21" s="53"/>
      <c r="G21" s="53"/>
      <c r="H21" s="53"/>
      <c r="I21" s="53"/>
      <c r="J21" s="61">
        <f>SUM(E21:I21)</f>
        <v>0</v>
      </c>
    </row>
    <row r="22" spans="2:11">
      <c r="B22" s="17"/>
      <c r="C22" s="7"/>
      <c r="D22" s="14"/>
      <c r="E22" s="53"/>
      <c r="F22" s="53"/>
      <c r="G22" s="53"/>
      <c r="H22" s="53"/>
      <c r="I22" s="53"/>
      <c r="J22" s="61">
        <f>SUM(E22:I22)</f>
        <v>0</v>
      </c>
    </row>
    <row r="23" spans="2:11">
      <c r="B23" s="12" t="s">
        <v>62</v>
      </c>
      <c r="C23" s="15"/>
      <c r="D23" s="11"/>
      <c r="E23" s="62">
        <f t="shared" ref="E23:I23" si="1">SUM(E20:E22)</f>
        <v>212</v>
      </c>
      <c r="F23" s="62">
        <f t="shared" si="1"/>
        <v>196.79661016949154</v>
      </c>
      <c r="G23" s="62">
        <f t="shared" si="1"/>
        <v>146</v>
      </c>
      <c r="H23" s="62">
        <f t="shared" si="1"/>
        <v>132.25423728813558</v>
      </c>
      <c r="I23" s="62">
        <f t="shared" si="1"/>
        <v>100.36363636363636</v>
      </c>
      <c r="J23" s="62">
        <f>SUM(J20:J22)</f>
        <v>787.41448382126339</v>
      </c>
    </row>
    <row r="24" spans="2:11">
      <c r="E24" s="1"/>
      <c r="F24" s="1"/>
      <c r="G24" s="1"/>
      <c r="H24" s="1"/>
      <c r="I24" s="1"/>
      <c r="J24" s="1"/>
    </row>
    <row r="25" spans="2:11">
      <c r="B25" s="8" t="s">
        <v>24</v>
      </c>
      <c r="E25" s="1"/>
      <c r="F25" s="1"/>
      <c r="G25" s="1"/>
      <c r="H25" s="1"/>
      <c r="I25" s="1"/>
      <c r="J25" s="1"/>
    </row>
    <row r="26" spans="2:11">
      <c r="B26" s="60" t="s">
        <v>77</v>
      </c>
      <c r="C26" s="18"/>
      <c r="D26" s="18"/>
      <c r="E26" s="18"/>
      <c r="F26" s="18"/>
      <c r="G26" s="18"/>
      <c r="H26" s="18"/>
      <c r="I26" s="18"/>
      <c r="J26" s="18"/>
      <c r="K26" s="18"/>
    </row>
    <row r="27" spans="2:11">
      <c r="B27" s="50"/>
      <c r="C27" s="19"/>
      <c r="D27" s="19"/>
      <c r="E27" s="19"/>
      <c r="F27" s="19"/>
      <c r="G27" s="19"/>
      <c r="H27" s="19"/>
      <c r="I27" s="19"/>
      <c r="J27" s="19"/>
      <c r="K27" s="19"/>
    </row>
    <row r="28" spans="2:11">
      <c r="E28" s="1"/>
      <c r="F28" s="1"/>
      <c r="G28" s="1"/>
      <c r="H28" s="1"/>
      <c r="I28" s="1"/>
      <c r="J28" s="1"/>
    </row>
    <row r="29" spans="2:11">
      <c r="B29" s="13" t="s">
        <v>22</v>
      </c>
      <c r="C29" s="20" t="s">
        <v>30</v>
      </c>
      <c r="D29" s="8"/>
      <c r="E29" s="9" t="s">
        <v>53</v>
      </c>
      <c r="F29" s="9" t="s">
        <v>2</v>
      </c>
      <c r="G29" s="9" t="s">
        <v>3</v>
      </c>
      <c r="H29" s="9" t="s">
        <v>4</v>
      </c>
      <c r="I29" s="9" t="s">
        <v>57</v>
      </c>
      <c r="J29" s="10" t="s">
        <v>5</v>
      </c>
    </row>
    <row r="30" spans="2:11">
      <c r="B30" s="16" t="s">
        <v>60</v>
      </c>
      <c r="C30" s="7" t="s">
        <v>78</v>
      </c>
      <c r="D30" s="14"/>
      <c r="E30" s="53">
        <v>2564</v>
      </c>
      <c r="F30" s="53">
        <v>4710</v>
      </c>
      <c r="G30" s="53">
        <v>3399</v>
      </c>
      <c r="H30" s="53">
        <v>2607</v>
      </c>
      <c r="I30" s="53">
        <v>2521</v>
      </c>
      <c r="J30" s="61">
        <f>SUM(E30:I30)</f>
        <v>15801</v>
      </c>
    </row>
    <row r="31" spans="2:11">
      <c r="B31" s="16"/>
      <c r="C31" s="7"/>
      <c r="D31" s="14"/>
      <c r="E31" s="53"/>
      <c r="F31" s="53"/>
      <c r="G31" s="53"/>
      <c r="H31" s="53"/>
      <c r="I31" s="53"/>
      <c r="J31" s="61">
        <f>SUM(E31:I31)</f>
        <v>0</v>
      </c>
    </row>
    <row r="32" spans="2:11">
      <c r="B32" s="17"/>
      <c r="C32" s="7"/>
      <c r="D32" s="14"/>
      <c r="E32" s="53"/>
      <c r="F32" s="53"/>
      <c r="G32" s="53"/>
      <c r="H32" s="53"/>
      <c r="I32" s="53"/>
      <c r="J32" s="61">
        <f>SUM(E32:I32)</f>
        <v>0</v>
      </c>
    </row>
    <row r="33" spans="2:11">
      <c r="B33" s="12" t="s">
        <v>61</v>
      </c>
      <c r="C33" s="15"/>
      <c r="D33" s="11"/>
      <c r="E33" s="62">
        <f t="shared" ref="E33:I33" si="2">SUM(E30:E32)</f>
        <v>2564</v>
      </c>
      <c r="F33" s="62">
        <f t="shared" si="2"/>
        <v>4710</v>
      </c>
      <c r="G33" s="62">
        <f t="shared" si="2"/>
        <v>3399</v>
      </c>
      <c r="H33" s="62">
        <f t="shared" si="2"/>
        <v>2607</v>
      </c>
      <c r="I33" s="62">
        <f t="shared" si="2"/>
        <v>2521</v>
      </c>
      <c r="J33" s="62">
        <f>SUM(J30:J32)</f>
        <v>15801</v>
      </c>
    </row>
    <row r="34" spans="2:11">
      <c r="E34" s="1"/>
      <c r="F34" s="1"/>
      <c r="G34" s="1"/>
      <c r="H34" s="1"/>
      <c r="I34" s="1"/>
      <c r="J34" s="1"/>
    </row>
    <row r="35" spans="2:11">
      <c r="B35" s="8" t="s">
        <v>24</v>
      </c>
      <c r="E35" s="1"/>
      <c r="F35" s="1"/>
      <c r="G35" s="1"/>
      <c r="H35" s="1"/>
      <c r="I35" s="1"/>
      <c r="J35" s="1"/>
    </row>
    <row r="36" spans="2:11">
      <c r="B36" s="60"/>
      <c r="C36" s="18"/>
      <c r="D36" s="18"/>
      <c r="E36" s="18"/>
      <c r="F36" s="18"/>
      <c r="G36" s="18"/>
      <c r="H36" s="18"/>
      <c r="I36" s="18"/>
      <c r="J36" s="18"/>
      <c r="K36" s="18"/>
    </row>
    <row r="37" spans="2:11">
      <c r="B37" s="19"/>
      <c r="C37" s="19"/>
      <c r="D37" s="19"/>
      <c r="E37" s="19"/>
      <c r="F37" s="19"/>
      <c r="G37" s="19"/>
      <c r="H37" s="19"/>
      <c r="I37" s="19"/>
      <c r="J37" s="19"/>
      <c r="K37" s="19"/>
    </row>
    <row r="38" spans="2:11">
      <c r="E38" s="1"/>
      <c r="F38" s="1"/>
      <c r="G38" s="1"/>
      <c r="H38" s="1"/>
      <c r="I38" s="1"/>
      <c r="J38" s="1"/>
    </row>
    <row r="39" spans="2:11">
      <c r="E39" s="1"/>
      <c r="F39" s="1"/>
      <c r="G39" s="1"/>
      <c r="H39" s="1"/>
      <c r="I39" s="1"/>
      <c r="J39" s="1"/>
    </row>
    <row r="40" spans="2:11">
      <c r="B40" s="2" t="s">
        <v>7</v>
      </c>
      <c r="C40" s="3"/>
      <c r="D40" s="3"/>
      <c r="E40" s="3"/>
      <c r="F40" s="3"/>
      <c r="G40" s="3"/>
      <c r="H40" s="3"/>
      <c r="I40" s="3"/>
      <c r="J40" s="3"/>
      <c r="K40" s="3"/>
    </row>
    <row r="42" spans="2:11">
      <c r="B42" s="23" t="s">
        <v>33</v>
      </c>
      <c r="C42" s="22"/>
      <c r="D42" s="22"/>
      <c r="E42" s="22"/>
      <c r="F42" s="22"/>
      <c r="G42" s="22"/>
      <c r="H42" s="22"/>
      <c r="I42" s="22"/>
      <c r="J42" s="22"/>
      <c r="K42" s="22"/>
    </row>
    <row r="43" spans="2:11">
      <c r="B43" s="50" t="s">
        <v>66</v>
      </c>
      <c r="C43" s="19"/>
      <c r="D43" s="19"/>
      <c r="E43" s="19"/>
      <c r="F43" s="19"/>
      <c r="G43" s="19"/>
      <c r="H43" s="19"/>
      <c r="I43" s="19"/>
      <c r="J43" s="19"/>
      <c r="K43" s="19"/>
    </row>
    <row r="44" spans="2:11">
      <c r="B44" s="50" t="s">
        <v>67</v>
      </c>
      <c r="C44" s="19"/>
      <c r="D44" s="19"/>
      <c r="E44" s="19"/>
      <c r="F44" s="19"/>
      <c r="G44" s="19"/>
      <c r="H44" s="19"/>
      <c r="I44" s="19"/>
      <c r="J44" s="19"/>
      <c r="K44" s="19"/>
    </row>
    <row r="45" spans="2:11">
      <c r="B45" s="50" t="s">
        <v>72</v>
      </c>
      <c r="C45" s="19"/>
      <c r="D45" s="19"/>
      <c r="E45" s="19"/>
      <c r="F45" s="19"/>
      <c r="G45" s="19"/>
      <c r="H45" s="19"/>
      <c r="I45" s="19"/>
      <c r="J45" s="19"/>
      <c r="K45" s="19"/>
    </row>
    <row r="46" spans="2:11">
      <c r="B46" s="64"/>
      <c r="C46" s="19"/>
      <c r="D46" s="19"/>
      <c r="E46" s="19"/>
      <c r="F46" s="19"/>
      <c r="G46" s="19"/>
      <c r="H46" s="19"/>
      <c r="I46" s="19"/>
      <c r="J46" s="19"/>
      <c r="K46" s="19"/>
    </row>
    <row r="47" spans="2:11">
      <c r="B47" s="64"/>
      <c r="C47" s="19"/>
      <c r="D47" s="19"/>
      <c r="E47" s="19"/>
      <c r="F47" s="19"/>
      <c r="G47" s="19"/>
      <c r="H47" s="19"/>
      <c r="I47" s="19"/>
      <c r="J47" s="19"/>
      <c r="K47" s="19"/>
    </row>
    <row r="48" spans="2:11">
      <c r="B48" s="64"/>
      <c r="C48" s="19"/>
      <c r="D48" s="19"/>
      <c r="E48" s="19"/>
      <c r="F48" s="19"/>
      <c r="G48" s="19"/>
      <c r="H48" s="19"/>
      <c r="I48" s="19"/>
      <c r="J48" s="19"/>
      <c r="K48" s="19"/>
    </row>
    <row r="49" spans="2:11">
      <c r="B49" s="19"/>
      <c r="C49" s="19"/>
      <c r="D49" s="19"/>
      <c r="E49" s="19"/>
      <c r="F49" s="19"/>
      <c r="G49" s="19"/>
      <c r="H49" s="19"/>
      <c r="I49" s="19"/>
      <c r="J49" s="19"/>
      <c r="K49" s="19"/>
    </row>
    <row r="50" spans="2:11">
      <c r="B50" s="19"/>
      <c r="C50" s="19"/>
      <c r="D50" s="19"/>
      <c r="E50" s="19"/>
      <c r="F50" s="19"/>
      <c r="G50" s="19"/>
      <c r="H50" s="19"/>
      <c r="I50" s="19"/>
      <c r="J50" s="19"/>
      <c r="K50" s="19"/>
    </row>
    <row r="51" spans="2:11">
      <c r="B51" s="19"/>
      <c r="C51" s="19"/>
      <c r="D51" s="19"/>
      <c r="E51" s="19"/>
      <c r="F51" s="19"/>
      <c r="G51" s="19"/>
      <c r="H51" s="19"/>
      <c r="I51" s="19"/>
      <c r="J51" s="19"/>
      <c r="K51" s="19"/>
    </row>
    <row r="52" spans="2:11">
      <c r="B52" s="19"/>
      <c r="C52" s="19"/>
      <c r="D52" s="19"/>
      <c r="E52" s="19"/>
      <c r="F52" s="19"/>
      <c r="G52" s="19"/>
      <c r="H52" s="19"/>
      <c r="I52" s="19"/>
      <c r="J52" s="19"/>
      <c r="K52" s="19"/>
    </row>
    <row r="53" spans="2:11">
      <c r="B53" s="19"/>
      <c r="C53" s="19"/>
      <c r="D53" s="19"/>
      <c r="E53" s="19"/>
      <c r="F53" s="19"/>
      <c r="G53" s="19"/>
      <c r="H53" s="19"/>
      <c r="I53" s="19"/>
      <c r="J53" s="19"/>
      <c r="K53" s="19"/>
    </row>
    <row r="54" spans="2:11">
      <c r="B54" s="19"/>
      <c r="C54" s="19"/>
      <c r="D54" s="19"/>
      <c r="E54" s="19"/>
      <c r="F54" s="19"/>
      <c r="G54" s="19"/>
      <c r="H54" s="19"/>
      <c r="I54" s="19"/>
      <c r="J54" s="19"/>
      <c r="K54" s="19"/>
    </row>
    <row r="57" spans="2:11">
      <c r="B57" s="23" t="s">
        <v>40</v>
      </c>
      <c r="C57" s="22"/>
      <c r="D57" s="22"/>
      <c r="E57" s="22"/>
      <c r="F57" s="22"/>
      <c r="G57" s="22"/>
      <c r="H57" s="22"/>
      <c r="I57" s="22"/>
      <c r="J57" s="22"/>
      <c r="K57" s="24"/>
    </row>
    <row r="58" spans="2:11">
      <c r="B58" s="25" t="s">
        <v>11</v>
      </c>
      <c r="C58" s="26" t="s">
        <v>12</v>
      </c>
      <c r="D58" s="26" t="s">
        <v>15</v>
      </c>
      <c r="E58" s="27" t="s">
        <v>53</v>
      </c>
      <c r="F58" s="27" t="s">
        <v>2</v>
      </c>
      <c r="G58" s="27" t="s">
        <v>3</v>
      </c>
      <c r="H58" s="27" t="s">
        <v>4</v>
      </c>
      <c r="I58" s="27" t="s">
        <v>57</v>
      </c>
      <c r="J58" s="28" t="s">
        <v>5</v>
      </c>
    </row>
    <row r="59" spans="2:11">
      <c r="B59" s="45" t="s">
        <v>68</v>
      </c>
      <c r="C59" s="45" t="s">
        <v>79</v>
      </c>
      <c r="D59" s="5" t="s">
        <v>14</v>
      </c>
      <c r="E59" s="46">
        <v>0</v>
      </c>
      <c r="F59" s="46">
        <v>0</v>
      </c>
      <c r="G59" s="46">
        <v>54643.310000000005</v>
      </c>
      <c r="H59" s="46">
        <v>30989.84</v>
      </c>
      <c r="I59" s="46">
        <v>30826.240000000005</v>
      </c>
      <c r="J59" s="40">
        <f t="shared" ref="J59:J67" si="3">SUM(E59:I59)</f>
        <v>116459.39000000001</v>
      </c>
    </row>
    <row r="60" spans="2:11">
      <c r="B60" s="45" t="s">
        <v>69</v>
      </c>
      <c r="C60" s="45" t="s">
        <v>80</v>
      </c>
      <c r="D60" s="5" t="s">
        <v>14</v>
      </c>
      <c r="E60" s="46">
        <v>185737.91000000003</v>
      </c>
      <c r="F60" s="46">
        <v>339117.27</v>
      </c>
      <c r="G60" s="46">
        <v>220496.62000000002</v>
      </c>
      <c r="H60" s="46">
        <v>155127.62</v>
      </c>
      <c r="I60" s="46">
        <v>155750.78999999998</v>
      </c>
      <c r="J60" s="40">
        <f t="shared" si="3"/>
        <v>1056230.21</v>
      </c>
    </row>
    <row r="61" spans="2:11">
      <c r="B61" s="45"/>
      <c r="C61" s="45"/>
      <c r="D61" s="5"/>
      <c r="E61" s="46"/>
      <c r="F61" s="46"/>
      <c r="G61" s="46"/>
      <c r="H61" s="46"/>
      <c r="I61" s="46"/>
      <c r="J61" s="40"/>
    </row>
    <row r="62" spans="2:11">
      <c r="B62" s="45"/>
      <c r="C62" s="45"/>
      <c r="D62" s="5"/>
      <c r="E62" s="46"/>
      <c r="F62" s="46"/>
      <c r="G62" s="46"/>
      <c r="H62" s="46"/>
      <c r="I62" s="46"/>
      <c r="J62" s="40"/>
    </row>
    <row r="63" spans="2:11">
      <c r="B63" s="45" t="s">
        <v>63</v>
      </c>
      <c r="C63" s="45" t="s">
        <v>81</v>
      </c>
      <c r="D63" s="5" t="s">
        <v>14</v>
      </c>
      <c r="E63" s="46">
        <v>44035.433715498941</v>
      </c>
      <c r="F63" s="46">
        <v>22225.939659845288</v>
      </c>
      <c r="G63" s="46">
        <v>11453.325746478871</v>
      </c>
      <c r="H63" s="46">
        <v>7882.2973060344821</v>
      </c>
      <c r="I63" s="46">
        <v>5783.7865952563125</v>
      </c>
      <c r="J63" s="40">
        <f t="shared" si="3"/>
        <v>91380.783023113909</v>
      </c>
    </row>
    <row r="64" spans="2:11">
      <c r="B64" s="14"/>
      <c r="C64" s="6"/>
      <c r="D64" s="5" t="s">
        <v>14</v>
      </c>
      <c r="E64" s="39"/>
      <c r="F64" s="39"/>
      <c r="G64" s="39"/>
      <c r="H64" s="39"/>
      <c r="I64" s="39"/>
      <c r="J64" s="40">
        <f t="shared" si="3"/>
        <v>0</v>
      </c>
    </row>
    <row r="65" spans="2:10">
      <c r="B65" s="14"/>
      <c r="C65" s="6"/>
      <c r="D65" s="5" t="s">
        <v>14</v>
      </c>
      <c r="E65" s="39"/>
      <c r="F65" s="39"/>
      <c r="G65" s="39"/>
      <c r="H65" s="39"/>
      <c r="I65" s="39"/>
      <c r="J65" s="40">
        <f t="shared" si="3"/>
        <v>0</v>
      </c>
    </row>
    <row r="66" spans="2:10">
      <c r="B66" s="14"/>
      <c r="C66" s="6"/>
      <c r="D66" s="5" t="s">
        <v>14</v>
      </c>
      <c r="E66" s="39"/>
      <c r="F66" s="39"/>
      <c r="G66" s="39"/>
      <c r="H66" s="39"/>
      <c r="I66" s="39"/>
      <c r="J66" s="40">
        <f t="shared" si="3"/>
        <v>0</v>
      </c>
    </row>
    <row r="67" spans="2:10">
      <c r="B67" s="14"/>
      <c r="C67" s="6"/>
      <c r="D67" s="5" t="s">
        <v>14</v>
      </c>
      <c r="E67" s="39"/>
      <c r="F67" s="39"/>
      <c r="G67" s="39"/>
      <c r="H67" s="39"/>
      <c r="I67" s="39"/>
      <c r="J67" s="40">
        <f t="shared" si="3"/>
        <v>0</v>
      </c>
    </row>
    <row r="68" spans="2:10">
      <c r="B68" s="14"/>
      <c r="C68" s="6"/>
      <c r="D68" s="5" t="s">
        <v>14</v>
      </c>
      <c r="E68" s="39"/>
      <c r="F68" s="39"/>
      <c r="G68" s="39"/>
      <c r="H68" s="39"/>
      <c r="I68" s="39"/>
      <c r="J68" s="40">
        <f t="shared" ref="J68" si="4">SUM(E68:I68)</f>
        <v>0</v>
      </c>
    </row>
    <row r="69" spans="2:10">
      <c r="B69" s="14"/>
      <c r="C69" s="6"/>
      <c r="D69" s="5" t="s">
        <v>14</v>
      </c>
      <c r="E69" s="39"/>
      <c r="F69" s="39"/>
      <c r="G69" s="39"/>
      <c r="H69" s="39"/>
      <c r="I69" s="39"/>
      <c r="J69" s="40">
        <f>SUM(E69:I69)</f>
        <v>0</v>
      </c>
    </row>
    <row r="70" spans="2:10">
      <c r="B70" s="14"/>
      <c r="C70" s="6"/>
      <c r="D70" s="5" t="s">
        <v>14</v>
      </c>
      <c r="E70" s="39"/>
      <c r="F70" s="39"/>
      <c r="G70" s="39"/>
      <c r="H70" s="39"/>
      <c r="I70" s="39"/>
      <c r="J70" s="40">
        <f>SUM(E70:I70)</f>
        <v>0</v>
      </c>
    </row>
    <row r="71" spans="2:10">
      <c r="B71" s="29" t="s">
        <v>5</v>
      </c>
      <c r="C71" s="31"/>
      <c r="D71" s="30"/>
      <c r="E71" s="47">
        <f t="shared" ref="E71:I71" si="5">SUM(E59:E70)</f>
        <v>229773.34371549898</v>
      </c>
      <c r="F71" s="47">
        <f t="shared" si="5"/>
        <v>361343.20965984534</v>
      </c>
      <c r="G71" s="47">
        <f t="shared" si="5"/>
        <v>286593.25574647891</v>
      </c>
      <c r="H71" s="47">
        <f t="shared" si="5"/>
        <v>193999.75730603447</v>
      </c>
      <c r="I71" s="47">
        <f t="shared" si="5"/>
        <v>192360.81659525627</v>
      </c>
      <c r="J71" s="48">
        <f>SUM(J59:J70)</f>
        <v>1264070.3830231139</v>
      </c>
    </row>
    <row r="75" spans="2:10">
      <c r="B75" s="23" t="s">
        <v>37</v>
      </c>
      <c r="C75" s="22"/>
      <c r="D75" s="22"/>
      <c r="E75" s="22"/>
      <c r="F75" s="22"/>
      <c r="G75" s="22"/>
      <c r="H75" s="22"/>
      <c r="I75" s="22"/>
      <c r="J75" s="22"/>
    </row>
    <row r="77" spans="2:10">
      <c r="B77" t="s">
        <v>38</v>
      </c>
    </row>
    <row r="79" spans="2:10">
      <c r="B79" s="25" t="s">
        <v>39</v>
      </c>
      <c r="C79" s="32" t="s">
        <v>51</v>
      </c>
      <c r="D79" s="25"/>
      <c r="E79" s="27" t="s">
        <v>53</v>
      </c>
      <c r="F79" s="27" t="s">
        <v>2</v>
      </c>
      <c r="G79" s="27" t="s">
        <v>3</v>
      </c>
      <c r="H79" s="27" t="s">
        <v>4</v>
      </c>
      <c r="I79" s="27" t="s">
        <v>57</v>
      </c>
      <c r="J79" s="28" t="s">
        <v>5</v>
      </c>
    </row>
    <row r="80" spans="2:10">
      <c r="B80" s="45">
        <v>0</v>
      </c>
      <c r="C80" s="45" t="s">
        <v>71</v>
      </c>
      <c r="D80" s="5" t="s">
        <v>14</v>
      </c>
      <c r="E80" s="46">
        <v>140147.97239882027</v>
      </c>
      <c r="F80" s="46">
        <v>85505.011499151326</v>
      </c>
      <c r="G80" s="46">
        <v>116941.24209174258</v>
      </c>
      <c r="H80" s="46">
        <v>135042.6843434874</v>
      </c>
      <c r="I80" s="46">
        <v>146635.66216008645</v>
      </c>
      <c r="J80" s="40">
        <f t="shared" ref="J80:J81" si="6">SUM(E80:I80)</f>
        <v>624272.57249328797</v>
      </c>
    </row>
    <row r="81" spans="2:11">
      <c r="B81" s="45">
        <v>0</v>
      </c>
      <c r="C81" s="45" t="s">
        <v>70</v>
      </c>
      <c r="D81" s="5" t="s">
        <v>14</v>
      </c>
      <c r="E81" s="46">
        <v>86127.852744551885</v>
      </c>
      <c r="F81" s="46">
        <v>52547.053755178778</v>
      </c>
      <c r="G81" s="46">
        <v>71866.170492862439</v>
      </c>
      <c r="H81" s="46">
        <v>82990.401018907549</v>
      </c>
      <c r="I81" s="46">
        <v>90114.858613039003</v>
      </c>
      <c r="J81" s="40">
        <f t="shared" si="6"/>
        <v>383646.33662453969</v>
      </c>
    </row>
    <row r="82" spans="2:11">
      <c r="B82" s="14"/>
      <c r="C82" s="7"/>
      <c r="D82" s="14"/>
      <c r="E82" s="49"/>
      <c r="F82" s="49"/>
      <c r="G82" s="49"/>
      <c r="H82" s="49"/>
      <c r="I82" s="49"/>
      <c r="J82" s="40">
        <f t="shared" ref="J82:J86" si="7">SUM(E82:I82)</f>
        <v>0</v>
      </c>
    </row>
    <row r="83" spans="2:11">
      <c r="B83" s="14"/>
      <c r="C83" s="7"/>
      <c r="D83" s="14"/>
      <c r="E83" s="49"/>
      <c r="F83" s="49"/>
      <c r="G83" s="49"/>
      <c r="H83" s="49"/>
      <c r="I83" s="49"/>
      <c r="J83" s="40">
        <f t="shared" si="7"/>
        <v>0</v>
      </c>
    </row>
    <row r="84" spans="2:11">
      <c r="B84" s="14"/>
      <c r="C84" s="7"/>
      <c r="D84" s="14"/>
      <c r="E84" s="49"/>
      <c r="F84" s="49"/>
      <c r="G84" s="49"/>
      <c r="H84" s="49"/>
      <c r="I84" s="49"/>
      <c r="J84" s="40">
        <f t="shared" si="7"/>
        <v>0</v>
      </c>
    </row>
    <row r="85" spans="2:11">
      <c r="B85" s="14"/>
      <c r="C85" s="7"/>
      <c r="D85" s="14"/>
      <c r="E85" s="49"/>
      <c r="F85" s="49"/>
      <c r="G85" s="49"/>
      <c r="H85" s="49"/>
      <c r="I85" s="49"/>
      <c r="J85" s="40">
        <f t="shared" si="7"/>
        <v>0</v>
      </c>
    </row>
    <row r="86" spans="2:11">
      <c r="B86" s="14"/>
      <c r="C86" s="7"/>
      <c r="D86" s="14"/>
      <c r="E86" s="49"/>
      <c r="F86" s="49"/>
      <c r="G86" s="49"/>
      <c r="H86" s="49"/>
      <c r="I86" s="49"/>
      <c r="J86" s="40">
        <f t="shared" si="7"/>
        <v>0</v>
      </c>
    </row>
    <row r="87" spans="2:11">
      <c r="B87" s="29" t="s">
        <v>5</v>
      </c>
      <c r="C87" s="31"/>
      <c r="D87" s="30"/>
      <c r="E87" s="47">
        <f>SUM(E80:E86)</f>
        <v>226275.82514337217</v>
      </c>
      <c r="F87" s="47">
        <f t="shared" ref="F87:J87" si="8">SUM(F80:F86)</f>
        <v>138052.06525433011</v>
      </c>
      <c r="G87" s="47">
        <f t="shared" si="8"/>
        <v>188807.41258460502</v>
      </c>
      <c r="H87" s="47">
        <f t="shared" si="8"/>
        <v>218033.08536239495</v>
      </c>
      <c r="I87" s="47">
        <f t="shared" si="8"/>
        <v>236750.52077312546</v>
      </c>
      <c r="J87" s="47">
        <f t="shared" si="8"/>
        <v>1007918.9091178277</v>
      </c>
    </row>
    <row r="92" spans="2:11" s="21" customFormat="1">
      <c r="B92"/>
      <c r="C92"/>
      <c r="D92"/>
      <c r="E92"/>
      <c r="F92"/>
      <c r="G92"/>
      <c r="H92"/>
      <c r="I92"/>
      <c r="J92"/>
      <c r="K92"/>
    </row>
    <row r="93" spans="2:11" s="21" customFormat="1">
      <c r="B93"/>
      <c r="C93"/>
      <c r="D93"/>
      <c r="E93"/>
      <c r="F93"/>
      <c r="G93"/>
      <c r="H93"/>
      <c r="I93"/>
      <c r="J93"/>
      <c r="K93"/>
    </row>
    <row r="94" spans="2:11" s="21" customFormat="1">
      <c r="B94"/>
      <c r="C94"/>
      <c r="D94"/>
      <c r="E94"/>
      <c r="F94"/>
      <c r="G94"/>
      <c r="H94"/>
      <c r="I94"/>
      <c r="J94"/>
      <c r="K94"/>
    </row>
  </sheetData>
  <mergeCells count="2">
    <mergeCell ref="C3:K3"/>
    <mergeCell ref="C4:K4"/>
  </mergeCells>
  <pageMargins left="0.70866141732283472" right="0.70866141732283472" top="0.74803149606299213" bottom="0.74803149606299213" header="0.31496062992125984" footer="0.31496062992125984"/>
  <pageSetup paperSize="9" scale="50" fitToHeight="10" orientation="portrait" r:id="rId1"/>
</worksheet>
</file>

<file path=xl/worksheets/sheet5.xml><?xml version="1.0" encoding="utf-8"?>
<worksheet xmlns="http://schemas.openxmlformats.org/spreadsheetml/2006/main" xmlns:r="http://schemas.openxmlformats.org/officeDocument/2006/relationships">
  <sheetPr>
    <tabColor rgb="FF76AD1C"/>
    <pageSetUpPr fitToPage="1"/>
  </sheetPr>
  <dimension ref="B2:K87"/>
  <sheetViews>
    <sheetView showGridLines="0" topLeftCell="A55" workbookViewId="0">
      <selection activeCell="E66" sqref="E66:I69"/>
    </sheetView>
  </sheetViews>
  <sheetFormatPr defaultRowHeight="15"/>
  <cols>
    <col min="1" max="1" width="2.5703125" customWidth="1"/>
    <col min="2" max="2" width="26.5703125" customWidth="1"/>
    <col min="3" max="3" width="40.140625" customWidth="1"/>
    <col min="4" max="4" width="19.140625" customWidth="1"/>
    <col min="5" max="9" width="16.28515625" customWidth="1"/>
    <col min="10" max="10" width="15.28515625" bestFit="1" customWidth="1"/>
    <col min="12" max="12" width="2.5703125" customWidth="1"/>
  </cols>
  <sheetData>
    <row r="2" spans="2:11">
      <c r="B2" s="2" t="s">
        <v>42</v>
      </c>
      <c r="C2" s="3"/>
      <c r="D2" s="3"/>
      <c r="E2" s="3"/>
      <c r="F2" s="3"/>
      <c r="G2" s="3"/>
      <c r="H2" s="3"/>
      <c r="I2" s="3"/>
      <c r="J2" s="3"/>
      <c r="K2" s="3"/>
    </row>
    <row r="3" spans="2:11">
      <c r="B3" s="4" t="s">
        <v>0</v>
      </c>
      <c r="C3" s="129" t="s">
        <v>64</v>
      </c>
      <c r="D3" s="130"/>
      <c r="E3" s="130"/>
      <c r="F3" s="130"/>
      <c r="G3" s="130"/>
      <c r="H3" s="130"/>
      <c r="I3" s="130"/>
      <c r="J3" s="130"/>
      <c r="K3" s="130"/>
    </row>
    <row r="4" spans="2:11">
      <c r="B4" s="4" t="s">
        <v>52</v>
      </c>
      <c r="C4" s="129" t="s">
        <v>56</v>
      </c>
      <c r="D4" s="130"/>
      <c r="E4" s="130"/>
      <c r="F4" s="130"/>
      <c r="G4" s="130"/>
      <c r="H4" s="130"/>
      <c r="I4" s="130"/>
      <c r="J4" s="130"/>
      <c r="K4" s="130"/>
    </row>
    <row r="7" spans="2:11">
      <c r="B7" s="2" t="s">
        <v>45</v>
      </c>
      <c r="C7" s="3"/>
      <c r="D7" s="3"/>
      <c r="E7" s="3"/>
      <c r="F7" s="3"/>
      <c r="G7" s="3"/>
      <c r="H7" s="3"/>
      <c r="I7" s="3"/>
      <c r="J7" s="3"/>
      <c r="K7" s="3"/>
    </row>
    <row r="9" spans="2:11">
      <c r="B9" s="13" t="s">
        <v>22</v>
      </c>
      <c r="C9" s="20" t="s">
        <v>43</v>
      </c>
      <c r="D9" s="8"/>
      <c r="E9" s="9" t="s">
        <v>16</v>
      </c>
      <c r="F9" s="9" t="s">
        <v>17</v>
      </c>
      <c r="G9" s="9" t="s">
        <v>18</v>
      </c>
      <c r="H9" s="9" t="s">
        <v>19</v>
      </c>
      <c r="I9" s="9" t="s">
        <v>20</v>
      </c>
      <c r="J9" s="10" t="s">
        <v>5</v>
      </c>
    </row>
    <row r="10" spans="2:11">
      <c r="B10" s="16" t="s">
        <v>34</v>
      </c>
      <c r="C10" s="7" t="s">
        <v>73</v>
      </c>
      <c r="D10" s="14"/>
      <c r="E10" s="63">
        <v>1034</v>
      </c>
      <c r="F10" s="63">
        <v>1034</v>
      </c>
      <c r="G10" s="63">
        <v>1034</v>
      </c>
      <c r="H10" s="63">
        <v>1034</v>
      </c>
      <c r="I10" s="63">
        <v>1034</v>
      </c>
      <c r="J10" s="54">
        <f>SUM(E10:I10)</f>
        <v>5170</v>
      </c>
    </row>
    <row r="11" spans="2:11">
      <c r="B11" s="16" t="s">
        <v>35</v>
      </c>
      <c r="C11" s="7" t="s">
        <v>74</v>
      </c>
      <c r="D11" s="14"/>
      <c r="E11" s="63">
        <v>1487</v>
      </c>
      <c r="F11" s="63">
        <v>1487</v>
      </c>
      <c r="G11" s="63">
        <v>1487</v>
      </c>
      <c r="H11" s="63">
        <v>1487</v>
      </c>
      <c r="I11" s="63">
        <v>1487</v>
      </c>
      <c r="J11" s="54">
        <f>SUM(E11:I11)</f>
        <v>7435</v>
      </c>
    </row>
    <row r="12" spans="2:11">
      <c r="B12" s="17" t="s">
        <v>36</v>
      </c>
      <c r="C12" s="7"/>
      <c r="D12" s="14"/>
      <c r="E12" s="6"/>
      <c r="F12" s="6"/>
      <c r="G12" s="6"/>
      <c r="H12" s="6"/>
      <c r="I12" s="6"/>
      <c r="J12" s="52">
        <f>SUM(E12:I12)</f>
        <v>0</v>
      </c>
    </row>
    <row r="13" spans="2:11">
      <c r="B13" s="12" t="s">
        <v>32</v>
      </c>
      <c r="C13" s="15"/>
      <c r="D13" s="11"/>
      <c r="E13" s="55">
        <f t="shared" ref="E13:I13" si="0">SUM(E10:E12)</f>
        <v>2521</v>
      </c>
      <c r="F13" s="55">
        <f t="shared" si="0"/>
        <v>2521</v>
      </c>
      <c r="G13" s="55">
        <f t="shared" si="0"/>
        <v>2521</v>
      </c>
      <c r="H13" s="55">
        <f t="shared" si="0"/>
        <v>2521</v>
      </c>
      <c r="I13" s="55">
        <f t="shared" si="0"/>
        <v>2521</v>
      </c>
      <c r="J13" s="55">
        <f>SUM(J10:J12)</f>
        <v>12605</v>
      </c>
    </row>
    <row r="14" spans="2:11">
      <c r="E14" s="1"/>
      <c r="F14" s="1"/>
      <c r="G14" s="1"/>
      <c r="H14" s="1"/>
      <c r="I14" s="1"/>
      <c r="J14" s="1"/>
    </row>
    <row r="15" spans="2:11">
      <c r="B15" s="8" t="s">
        <v>24</v>
      </c>
      <c r="E15" s="1"/>
      <c r="F15" s="1"/>
      <c r="G15" s="1"/>
      <c r="H15" s="1"/>
      <c r="I15" s="1"/>
      <c r="J15" s="1"/>
    </row>
    <row r="16" spans="2:11">
      <c r="B16" s="60" t="s">
        <v>75</v>
      </c>
      <c r="C16" s="18"/>
      <c r="D16" s="18"/>
      <c r="E16" s="18"/>
      <c r="F16" s="18"/>
      <c r="G16" s="18"/>
      <c r="H16" s="18"/>
      <c r="I16" s="18"/>
      <c r="J16" s="18"/>
      <c r="K16" s="18"/>
    </row>
    <row r="17" spans="2:11">
      <c r="B17" s="19"/>
      <c r="C17" s="19"/>
      <c r="D17" s="19"/>
      <c r="E17" s="19"/>
      <c r="F17" s="19"/>
      <c r="G17" s="19"/>
      <c r="H17" s="19"/>
      <c r="I17" s="19"/>
      <c r="J17" s="19"/>
      <c r="K17" s="19"/>
    </row>
    <row r="18" spans="2:11">
      <c r="E18" s="1"/>
      <c r="F18" s="1"/>
      <c r="G18" s="1"/>
      <c r="H18" s="1"/>
      <c r="I18" s="1"/>
      <c r="J18" s="1"/>
    </row>
    <row r="19" spans="2:11">
      <c r="E19" s="1"/>
      <c r="F19" s="1"/>
      <c r="G19" s="1"/>
      <c r="H19" s="1"/>
      <c r="I19" s="1"/>
      <c r="J19" s="1"/>
    </row>
    <row r="20" spans="2:11">
      <c r="B20" s="2" t="s">
        <v>44</v>
      </c>
      <c r="C20" s="3"/>
      <c r="D20" s="3"/>
      <c r="E20" s="3"/>
      <c r="F20" s="3"/>
      <c r="G20" s="3"/>
      <c r="H20" s="3"/>
      <c r="I20" s="3"/>
      <c r="J20" s="3"/>
      <c r="K20" s="3"/>
    </row>
    <row r="22" spans="2:11">
      <c r="B22" s="23" t="s">
        <v>46</v>
      </c>
      <c r="C22" s="22"/>
      <c r="D22" s="22"/>
      <c r="E22" s="22"/>
      <c r="F22" s="22"/>
      <c r="G22" s="22"/>
      <c r="H22" s="22"/>
      <c r="I22" s="22"/>
      <c r="J22" s="22"/>
      <c r="K22" s="22"/>
    </row>
    <row r="23" spans="2:11">
      <c r="B23" s="50" t="s">
        <v>76</v>
      </c>
      <c r="C23" s="19"/>
      <c r="D23" s="19"/>
      <c r="E23" s="19"/>
      <c r="F23" s="19"/>
      <c r="G23" s="19"/>
      <c r="H23" s="19"/>
      <c r="I23" s="19"/>
      <c r="J23" s="19"/>
      <c r="K23" s="19"/>
    </row>
    <row r="24" spans="2:11">
      <c r="B24" s="19"/>
      <c r="C24" s="19"/>
      <c r="D24" s="19"/>
      <c r="E24" s="19"/>
      <c r="F24" s="19"/>
      <c r="G24" s="19"/>
      <c r="H24" s="19"/>
      <c r="I24" s="19"/>
      <c r="J24" s="19"/>
      <c r="K24" s="19"/>
    </row>
    <row r="25" spans="2:11">
      <c r="B25" s="19"/>
      <c r="C25" s="19"/>
      <c r="D25" s="19"/>
      <c r="E25" s="19"/>
      <c r="F25" s="19"/>
      <c r="G25" s="19"/>
      <c r="H25" s="19"/>
      <c r="I25" s="19"/>
      <c r="J25" s="19"/>
      <c r="K25" s="19"/>
    </row>
    <row r="26" spans="2:11">
      <c r="B26" s="19"/>
      <c r="C26" s="19"/>
      <c r="D26" s="19"/>
      <c r="E26" s="19"/>
      <c r="F26" s="19"/>
      <c r="G26" s="19"/>
      <c r="H26" s="19"/>
      <c r="I26" s="19"/>
      <c r="J26" s="19"/>
      <c r="K26" s="19"/>
    </row>
    <row r="27" spans="2:11">
      <c r="B27" s="19"/>
      <c r="C27" s="19"/>
      <c r="D27" s="19"/>
      <c r="E27" s="19"/>
      <c r="F27" s="19"/>
      <c r="G27" s="19"/>
      <c r="H27" s="19"/>
      <c r="I27" s="19"/>
      <c r="J27" s="19"/>
      <c r="K27" s="19"/>
    </row>
    <row r="28" spans="2:11">
      <c r="B28" s="19"/>
      <c r="C28" s="19"/>
      <c r="D28" s="19"/>
      <c r="E28" s="19"/>
      <c r="F28" s="19"/>
      <c r="G28" s="19"/>
      <c r="H28" s="19"/>
      <c r="I28" s="19"/>
      <c r="J28" s="19"/>
      <c r="K28" s="19"/>
    </row>
    <row r="29" spans="2:11">
      <c r="B29" s="19"/>
      <c r="C29" s="19"/>
      <c r="D29" s="19"/>
      <c r="E29" s="19"/>
      <c r="F29" s="19"/>
      <c r="G29" s="19"/>
      <c r="H29" s="19"/>
      <c r="I29" s="19"/>
      <c r="J29" s="19"/>
      <c r="K29" s="19"/>
    </row>
    <row r="30" spans="2:11">
      <c r="B30" s="19"/>
      <c r="C30" s="19"/>
      <c r="D30" s="19"/>
      <c r="E30" s="19"/>
      <c r="F30" s="19"/>
      <c r="G30" s="19"/>
      <c r="H30" s="19"/>
      <c r="I30" s="19"/>
      <c r="J30" s="19"/>
      <c r="K30" s="19"/>
    </row>
    <row r="31" spans="2:11">
      <c r="B31" s="19"/>
      <c r="C31" s="19"/>
      <c r="D31" s="19"/>
      <c r="E31" s="19"/>
      <c r="F31" s="19"/>
      <c r="G31" s="19"/>
      <c r="H31" s="19"/>
      <c r="I31" s="19"/>
      <c r="J31" s="19"/>
      <c r="K31" s="19"/>
    </row>
    <row r="34" spans="2:11">
      <c r="B34" s="23" t="s">
        <v>40</v>
      </c>
      <c r="C34" s="22"/>
      <c r="D34" s="22"/>
      <c r="E34" s="22"/>
      <c r="F34" s="22"/>
      <c r="G34" s="22"/>
      <c r="H34" s="22"/>
      <c r="I34" s="22"/>
      <c r="J34" s="22"/>
      <c r="K34" s="24"/>
    </row>
    <row r="35" spans="2:11">
      <c r="B35" s="25" t="s">
        <v>39</v>
      </c>
      <c r="C35" s="26" t="s">
        <v>12</v>
      </c>
      <c r="D35" s="26" t="s">
        <v>15</v>
      </c>
      <c r="E35" s="33" t="s">
        <v>16</v>
      </c>
      <c r="F35" s="33" t="s">
        <v>17</v>
      </c>
      <c r="G35" s="33" t="s">
        <v>18</v>
      </c>
      <c r="H35" s="33" t="s">
        <v>19</v>
      </c>
      <c r="I35" s="33" t="s">
        <v>20</v>
      </c>
      <c r="J35" s="28" t="s">
        <v>5</v>
      </c>
    </row>
    <row r="36" spans="2:11">
      <c r="B36" s="14" t="s">
        <v>68</v>
      </c>
      <c r="C36" s="14" t="s">
        <v>79</v>
      </c>
      <c r="D36" s="5" t="s">
        <v>14</v>
      </c>
      <c r="E36" s="39">
        <v>34618.175384410941</v>
      </c>
      <c r="F36" s="39">
        <v>35483.629769021209</v>
      </c>
      <c r="G36" s="39">
        <v>36370.720513246735</v>
      </c>
      <c r="H36" s="39">
        <v>37279.988526077897</v>
      </c>
      <c r="I36" s="39">
        <v>38211.988239229839</v>
      </c>
      <c r="J36" s="40">
        <f>SUM(E36:I36)</f>
        <v>181964.50243198662</v>
      </c>
    </row>
    <row r="37" spans="2:11">
      <c r="B37" s="14" t="s">
        <v>69</v>
      </c>
      <c r="C37" s="14" t="s">
        <v>80</v>
      </c>
      <c r="D37" s="5" t="s">
        <v>14</v>
      </c>
      <c r="E37" s="39">
        <v>162058.71114020946</v>
      </c>
      <c r="F37" s="39">
        <v>166110.17891871469</v>
      </c>
      <c r="G37" s="39">
        <v>170262.93339168251</v>
      </c>
      <c r="H37" s="39">
        <v>174519.50672647456</v>
      </c>
      <c r="I37" s="39">
        <v>178882.49439463639</v>
      </c>
      <c r="J37" s="40">
        <f>SUM(E37:I37)</f>
        <v>851833.82457171765</v>
      </c>
    </row>
    <row r="38" spans="2:11">
      <c r="B38" s="14" t="s">
        <v>63</v>
      </c>
      <c r="C38" s="14" t="s">
        <v>81</v>
      </c>
      <c r="D38" s="5" t="s">
        <v>14</v>
      </c>
      <c r="E38" s="39">
        <v>5783.7865952563125</v>
      </c>
      <c r="F38" s="39">
        <v>5928.3812601377194</v>
      </c>
      <c r="G38" s="39">
        <v>6076.5907916411616</v>
      </c>
      <c r="H38" s="39">
        <v>6228.50556143219</v>
      </c>
      <c r="I38" s="39">
        <v>6384.2182004679935</v>
      </c>
      <c r="J38" s="40">
        <f t="shared" ref="J38:J45" si="1">SUM(E38:I38)</f>
        <v>30401.482408935379</v>
      </c>
    </row>
    <row r="39" spans="2:11">
      <c r="B39" s="14">
        <v>0</v>
      </c>
      <c r="C39" s="14">
        <v>0</v>
      </c>
      <c r="D39" s="5" t="s">
        <v>14</v>
      </c>
      <c r="E39" s="39">
        <v>0</v>
      </c>
      <c r="F39" s="39">
        <v>0</v>
      </c>
      <c r="G39" s="39">
        <v>0</v>
      </c>
      <c r="H39" s="39">
        <v>0</v>
      </c>
      <c r="I39" s="39">
        <v>0</v>
      </c>
      <c r="J39" s="40">
        <f t="shared" si="1"/>
        <v>0</v>
      </c>
    </row>
    <row r="40" spans="2:11">
      <c r="B40" s="14">
        <v>0</v>
      </c>
      <c r="C40" s="14">
        <v>0</v>
      </c>
      <c r="D40" s="5" t="s">
        <v>14</v>
      </c>
      <c r="E40" s="39">
        <v>0</v>
      </c>
      <c r="F40" s="39">
        <v>0</v>
      </c>
      <c r="G40" s="39">
        <v>0</v>
      </c>
      <c r="H40" s="39">
        <v>0</v>
      </c>
      <c r="I40" s="39">
        <v>0</v>
      </c>
      <c r="J40" s="40">
        <f t="shared" si="1"/>
        <v>0</v>
      </c>
    </row>
    <row r="41" spans="2:11">
      <c r="B41" s="14">
        <v>0</v>
      </c>
      <c r="C41" s="14">
        <v>0</v>
      </c>
      <c r="D41" s="5" t="s">
        <v>14</v>
      </c>
      <c r="E41" s="39">
        <v>0</v>
      </c>
      <c r="F41" s="39">
        <v>0</v>
      </c>
      <c r="G41" s="39">
        <v>0</v>
      </c>
      <c r="H41" s="39">
        <v>0</v>
      </c>
      <c r="I41" s="39">
        <v>0</v>
      </c>
      <c r="J41" s="40">
        <f t="shared" si="1"/>
        <v>0</v>
      </c>
    </row>
    <row r="42" spans="2:11">
      <c r="B42" s="14">
        <v>0</v>
      </c>
      <c r="C42" s="14">
        <v>0</v>
      </c>
      <c r="D42" s="5" t="s">
        <v>14</v>
      </c>
      <c r="E42" s="39">
        <v>0</v>
      </c>
      <c r="F42" s="39">
        <v>0</v>
      </c>
      <c r="G42" s="39">
        <v>0</v>
      </c>
      <c r="H42" s="39">
        <v>0</v>
      </c>
      <c r="I42" s="39">
        <v>0</v>
      </c>
      <c r="J42" s="40">
        <f t="shared" si="1"/>
        <v>0</v>
      </c>
    </row>
    <row r="43" spans="2:11">
      <c r="B43" s="14">
        <v>0</v>
      </c>
      <c r="C43" s="14">
        <v>0</v>
      </c>
      <c r="D43" s="5" t="s">
        <v>14</v>
      </c>
      <c r="E43" s="39">
        <v>0</v>
      </c>
      <c r="F43" s="39">
        <v>0</v>
      </c>
      <c r="G43" s="39">
        <v>0</v>
      </c>
      <c r="H43" s="39">
        <v>0</v>
      </c>
      <c r="I43" s="39">
        <v>0</v>
      </c>
      <c r="J43" s="40">
        <f t="shared" si="1"/>
        <v>0</v>
      </c>
    </row>
    <row r="44" spans="2:11">
      <c r="B44" s="14">
        <v>0</v>
      </c>
      <c r="C44" s="14">
        <v>0</v>
      </c>
      <c r="D44" s="5" t="s">
        <v>14</v>
      </c>
      <c r="E44" s="39">
        <v>0</v>
      </c>
      <c r="F44" s="39">
        <v>0</v>
      </c>
      <c r="G44" s="39">
        <v>0</v>
      </c>
      <c r="H44" s="39">
        <v>0</v>
      </c>
      <c r="I44" s="39">
        <v>0</v>
      </c>
      <c r="J44" s="40">
        <f t="shared" si="1"/>
        <v>0</v>
      </c>
    </row>
    <row r="45" spans="2:11">
      <c r="B45" s="14"/>
      <c r="C45" s="6"/>
      <c r="D45" s="5" t="s">
        <v>14</v>
      </c>
      <c r="E45" s="39"/>
      <c r="F45" s="39"/>
      <c r="G45" s="39"/>
      <c r="H45" s="39"/>
      <c r="I45" s="39"/>
      <c r="J45" s="40">
        <f t="shared" si="1"/>
        <v>0</v>
      </c>
    </row>
    <row r="46" spans="2:11">
      <c r="B46" s="29" t="s">
        <v>5</v>
      </c>
      <c r="C46" s="31"/>
      <c r="D46" s="30"/>
      <c r="E46" s="47">
        <f t="shared" ref="E46:J46" si="2">SUM(E36:E45)</f>
        <v>202460.67311987671</v>
      </c>
      <c r="F46" s="47">
        <f t="shared" si="2"/>
        <v>207522.18994787362</v>
      </c>
      <c r="G46" s="47">
        <f t="shared" si="2"/>
        <v>212710.24469657039</v>
      </c>
      <c r="H46" s="47">
        <f t="shared" si="2"/>
        <v>218028.00081398463</v>
      </c>
      <c r="I46" s="47">
        <f t="shared" si="2"/>
        <v>223478.70083433422</v>
      </c>
      <c r="J46" s="48">
        <f t="shared" si="2"/>
        <v>1064199.8094126396</v>
      </c>
    </row>
    <row r="49" spans="2:10">
      <c r="B49" s="23" t="s">
        <v>37</v>
      </c>
      <c r="C49" s="22"/>
      <c r="D49" s="22"/>
      <c r="E49" s="22"/>
      <c r="F49" s="22"/>
      <c r="G49" s="22"/>
      <c r="H49" s="22"/>
      <c r="I49" s="22"/>
      <c r="J49" s="22"/>
    </row>
    <row r="51" spans="2:10">
      <c r="B51" t="s">
        <v>47</v>
      </c>
    </row>
    <row r="52" spans="2:10">
      <c r="B52" s="36"/>
      <c r="C52" s="36"/>
      <c r="D52" s="36"/>
      <c r="J52" s="36"/>
    </row>
    <row r="53" spans="2:10">
      <c r="B53" s="34" t="s">
        <v>39</v>
      </c>
      <c r="C53" s="35" t="s">
        <v>41</v>
      </c>
      <c r="D53" s="34"/>
      <c r="E53" s="33" t="s">
        <v>16</v>
      </c>
      <c r="F53" s="33" t="s">
        <v>17</v>
      </c>
      <c r="G53" s="33" t="s">
        <v>18</v>
      </c>
      <c r="H53" s="33" t="s">
        <v>19</v>
      </c>
      <c r="I53" s="33" t="s">
        <v>20</v>
      </c>
      <c r="J53" s="37" t="s">
        <v>5</v>
      </c>
    </row>
    <row r="54" spans="2:10">
      <c r="B54" s="14">
        <v>0</v>
      </c>
      <c r="C54" s="14" t="s">
        <v>71</v>
      </c>
      <c r="D54" s="5" t="s">
        <v>14</v>
      </c>
      <c r="E54" s="39">
        <v>105196.58147813789</v>
      </c>
      <c r="F54" s="39">
        <v>107826.49601509132</v>
      </c>
      <c r="G54" s="39">
        <v>110522.15841546861</v>
      </c>
      <c r="H54" s="39">
        <v>113285.21237585531</v>
      </c>
      <c r="I54" s="39">
        <v>116117.34268525167</v>
      </c>
      <c r="J54" s="40">
        <f>SUM(E54:I54)</f>
        <v>552947.79096980486</v>
      </c>
    </row>
    <row r="55" spans="2:10">
      <c r="B55" s="14">
        <v>0</v>
      </c>
      <c r="C55" s="14" t="s">
        <v>70</v>
      </c>
      <c r="D55" s="5" t="s">
        <v>14</v>
      </c>
      <c r="E55" s="39">
        <v>171176.76950771202</v>
      </c>
      <c r="F55" s="39">
        <v>175456.1887454048</v>
      </c>
      <c r="G55" s="39">
        <v>179842.59346403994</v>
      </c>
      <c r="H55" s="39">
        <v>184338.65830064088</v>
      </c>
      <c r="I55" s="39">
        <v>188947.12475815689</v>
      </c>
      <c r="J55" s="40">
        <f t="shared" ref="J55" si="3">SUM(E55:I55)</f>
        <v>899761.33477595448</v>
      </c>
    </row>
    <row r="56" spans="2:10">
      <c r="B56" s="14"/>
      <c r="C56" s="7"/>
      <c r="D56" s="14"/>
      <c r="E56" s="14"/>
      <c r="F56" s="14"/>
      <c r="G56" s="14"/>
      <c r="H56" s="14"/>
      <c r="I56" s="14"/>
      <c r="J56" s="14"/>
    </row>
    <row r="57" spans="2:10">
      <c r="B57" s="14"/>
      <c r="C57" s="7"/>
      <c r="D57" s="14"/>
      <c r="E57" s="14"/>
      <c r="F57" s="14"/>
      <c r="G57" s="14"/>
      <c r="H57" s="14"/>
      <c r="I57" s="14"/>
      <c r="J57" s="14"/>
    </row>
    <row r="58" spans="2:10">
      <c r="B58" s="14"/>
      <c r="C58" s="7"/>
      <c r="D58" s="14"/>
      <c r="E58" s="14"/>
      <c r="F58" s="14"/>
      <c r="G58" s="14"/>
      <c r="H58" s="14"/>
      <c r="I58" s="14"/>
      <c r="J58" s="14"/>
    </row>
    <row r="59" spans="2:10">
      <c r="B59" s="14"/>
      <c r="C59" s="7"/>
      <c r="D59" s="14"/>
      <c r="E59" s="14"/>
      <c r="F59" s="14"/>
      <c r="G59" s="14"/>
      <c r="H59" s="14"/>
      <c r="I59" s="14"/>
      <c r="J59" s="14"/>
    </row>
    <row r="60" spans="2:10">
      <c r="B60" s="14"/>
      <c r="C60" s="7"/>
      <c r="D60" s="14"/>
      <c r="E60" s="14"/>
      <c r="F60" s="14"/>
      <c r="G60" s="14"/>
      <c r="H60" s="14"/>
      <c r="I60" s="14"/>
      <c r="J60" s="14"/>
    </row>
    <row r="61" spans="2:10">
      <c r="B61" s="29" t="s">
        <v>5</v>
      </c>
      <c r="C61" s="31"/>
      <c r="D61" s="30"/>
      <c r="E61" s="47">
        <f>SUM(E54:E60)</f>
        <v>276373.35098584992</v>
      </c>
      <c r="F61" s="47">
        <f t="shared" ref="F61:J61" si="4">SUM(F54:F60)</f>
        <v>283282.68476049614</v>
      </c>
      <c r="G61" s="47">
        <f t="shared" si="4"/>
        <v>290364.75187950855</v>
      </c>
      <c r="H61" s="47">
        <f t="shared" si="4"/>
        <v>297623.87067649618</v>
      </c>
      <c r="I61" s="47">
        <f t="shared" si="4"/>
        <v>305064.46744340856</v>
      </c>
      <c r="J61" s="48">
        <f t="shared" si="4"/>
        <v>1452709.1257457593</v>
      </c>
    </row>
    <row r="64" spans="2:10">
      <c r="B64" s="34" t="s">
        <v>102</v>
      </c>
      <c r="C64" s="35"/>
      <c r="D64" s="98"/>
      <c r="E64" s="98" t="s">
        <v>16</v>
      </c>
      <c r="F64" s="98" t="s">
        <v>17</v>
      </c>
      <c r="G64" s="98" t="s">
        <v>18</v>
      </c>
      <c r="H64" s="98" t="s">
        <v>19</v>
      </c>
      <c r="I64" s="98" t="s">
        <v>20</v>
      </c>
      <c r="J64" s="37"/>
    </row>
    <row r="65" spans="2:11" s="21" customFormat="1">
      <c r="B65" t="s">
        <v>103</v>
      </c>
      <c r="C65"/>
      <c r="D65"/>
      <c r="E65"/>
      <c r="F65"/>
      <c r="G65"/>
      <c r="H65"/>
      <c r="I65"/>
      <c r="J65"/>
      <c r="K65"/>
    </row>
    <row r="66" spans="2:11" s="21" customFormat="1">
      <c r="B66" t="s">
        <v>104</v>
      </c>
      <c r="C66"/>
      <c r="D66" s="99"/>
      <c r="E66" s="99">
        <v>1.0088999999999999</v>
      </c>
      <c r="F66" s="99">
        <v>1.0176774299999998</v>
      </c>
      <c r="G66" s="99">
        <v>1.0319249140199998</v>
      </c>
      <c r="H66" s="99">
        <v>1.0486420976271238</v>
      </c>
      <c r="I66" s="99">
        <v>1.0637425438329544</v>
      </c>
      <c r="J66"/>
      <c r="K66"/>
    </row>
    <row r="67" spans="2:11" s="21" customFormat="1">
      <c r="B67" t="s">
        <v>105</v>
      </c>
      <c r="C67"/>
      <c r="D67" s="99"/>
      <c r="E67" s="99">
        <v>1.0068089696657949</v>
      </c>
      <c r="F67" s="99">
        <v>1.0201853463488124</v>
      </c>
      <c r="G67" s="99">
        <v>1.0331468206955503</v>
      </c>
      <c r="H67" s="99">
        <v>1.045194706841702</v>
      </c>
      <c r="I67" s="99">
        <v>1.0577832377708929</v>
      </c>
      <c r="J67"/>
      <c r="K67"/>
    </row>
    <row r="68" spans="2:11">
      <c r="B68" t="s">
        <v>106</v>
      </c>
      <c r="D68" s="99"/>
      <c r="E68" s="99">
        <v>1.0068089696657949</v>
      </c>
      <c r="F68" s="99">
        <v>1.0201853463488124</v>
      </c>
      <c r="G68" s="99">
        <v>1.0331468206955503</v>
      </c>
      <c r="H68" s="99">
        <v>1.045194706841702</v>
      </c>
      <c r="I68" s="99">
        <v>1.0577832377708929</v>
      </c>
    </row>
    <row r="69" spans="2:11">
      <c r="B69" t="s">
        <v>107</v>
      </c>
      <c r="D69" s="99"/>
      <c r="E69" s="99">
        <v>1</v>
      </c>
      <c r="F69" s="99">
        <v>1</v>
      </c>
      <c r="G69" s="99">
        <v>1</v>
      </c>
      <c r="H69" s="99">
        <v>1</v>
      </c>
      <c r="I69" s="99">
        <v>1</v>
      </c>
    </row>
    <row r="70" spans="2:11">
      <c r="D70" s="99"/>
      <c r="E70" s="99"/>
      <c r="F70" s="99"/>
      <c r="G70" s="99"/>
      <c r="H70" s="99"/>
      <c r="I70" s="99"/>
    </row>
    <row r="72" spans="2:11">
      <c r="B72" s="34" t="s">
        <v>108</v>
      </c>
      <c r="C72" s="35"/>
      <c r="D72" s="98"/>
      <c r="E72" s="98" t="s">
        <v>16</v>
      </c>
      <c r="F72" s="98" t="s">
        <v>17</v>
      </c>
      <c r="G72" s="98" t="s">
        <v>18</v>
      </c>
      <c r="H72" s="98" t="s">
        <v>19</v>
      </c>
      <c r="I72" s="98" t="s">
        <v>20</v>
      </c>
      <c r="J72" s="37" t="s">
        <v>5</v>
      </c>
    </row>
    <row r="73" spans="2:11">
      <c r="B73" s="1" t="s">
        <v>8</v>
      </c>
    </row>
    <row r="74" spans="2:11">
      <c r="B74" t="str">
        <f>B66</f>
        <v>Labour EGW</v>
      </c>
      <c r="D74" s="99"/>
      <c r="E74" s="51">
        <f>(E36+E37+E38)*E66</f>
        <v>204262.5731106436</v>
      </c>
      <c r="F74" s="51">
        <f t="shared" ref="F74:I74" si="5">(F36+F37+F38)*F66</f>
        <v>211190.6489341238</v>
      </c>
      <c r="G74" s="51">
        <f t="shared" si="5"/>
        <v>219501.00096968151</v>
      </c>
      <c r="H74" s="51">
        <f t="shared" si="5"/>
        <v>228633.34011502509</v>
      </c>
      <c r="I74" s="51">
        <f t="shared" si="5"/>
        <v>237723.80171799846</v>
      </c>
      <c r="J74" s="100">
        <f t="shared" ref="J74:J77" si="6">SUM(E74:I74)</f>
        <v>1101311.3648474724</v>
      </c>
    </row>
    <row r="75" spans="2:11">
      <c r="B75" t="str">
        <f t="shared" ref="B75:B77" si="7">B67</f>
        <v>Labour Hire</v>
      </c>
      <c r="D75" s="99"/>
      <c r="E75" s="51"/>
      <c r="F75" s="51"/>
      <c r="G75" s="51"/>
      <c r="H75" s="51"/>
      <c r="I75" s="51"/>
      <c r="J75" s="100">
        <f t="shared" si="6"/>
        <v>0</v>
      </c>
    </row>
    <row r="76" spans="2:11">
      <c r="B76" t="str">
        <f t="shared" si="7"/>
        <v>Contracted Services</v>
      </c>
      <c r="D76" s="99"/>
      <c r="E76" s="51"/>
      <c r="F76" s="51"/>
      <c r="G76" s="51"/>
      <c r="H76" s="51"/>
      <c r="I76" s="51"/>
      <c r="J76" s="100">
        <f t="shared" si="6"/>
        <v>0</v>
      </c>
    </row>
    <row r="77" spans="2:11">
      <c r="B77" t="str">
        <f t="shared" si="7"/>
        <v>Materials</v>
      </c>
      <c r="D77" s="99"/>
      <c r="E77" s="101"/>
      <c r="F77" s="101"/>
      <c r="G77" s="101"/>
      <c r="H77" s="101"/>
      <c r="I77" s="101"/>
      <c r="J77" s="102">
        <f t="shared" si="6"/>
        <v>0</v>
      </c>
    </row>
    <row r="78" spans="2:11" ht="15.75" thickBot="1">
      <c r="D78" s="99"/>
      <c r="E78" s="103">
        <f>SUM(E74:E77)</f>
        <v>204262.5731106436</v>
      </c>
      <c r="F78" s="103">
        <f t="shared" ref="F78:J78" si="8">SUM(F74:F77)</f>
        <v>211190.6489341238</v>
      </c>
      <c r="G78" s="103">
        <f t="shared" si="8"/>
        <v>219501.00096968151</v>
      </c>
      <c r="H78" s="103">
        <f t="shared" si="8"/>
        <v>228633.34011502509</v>
      </c>
      <c r="I78" s="103">
        <f t="shared" si="8"/>
        <v>237723.80171799846</v>
      </c>
      <c r="J78" s="104">
        <f t="shared" si="8"/>
        <v>1101311.3648474724</v>
      </c>
    </row>
    <row r="79" spans="2:11" ht="15.75" thickTop="1"/>
    <row r="80" spans="2:11">
      <c r="B80" s="34" t="s">
        <v>108</v>
      </c>
      <c r="C80" s="35"/>
      <c r="D80" s="98"/>
      <c r="E80" s="98" t="s">
        <v>16</v>
      </c>
      <c r="F80" s="98" t="s">
        <v>17</v>
      </c>
      <c r="G80" s="98" t="s">
        <v>18</v>
      </c>
      <c r="H80" s="98" t="s">
        <v>19</v>
      </c>
      <c r="I80" s="98" t="s">
        <v>20</v>
      </c>
      <c r="J80" s="37" t="s">
        <v>5</v>
      </c>
    </row>
    <row r="81" spans="2:10">
      <c r="B81" s="1" t="s">
        <v>37</v>
      </c>
    </row>
    <row r="82" spans="2:10">
      <c r="B82" t="str">
        <f>B74</f>
        <v>Labour EGW</v>
      </c>
      <c r="D82" s="99"/>
      <c r="E82" s="51">
        <f>(E54+E55)*E66</f>
        <v>278833.07380962395</v>
      </c>
      <c r="F82" s="51">
        <f t="shared" ref="F82:I82" si="9">(F54+F55)*F66</f>
        <v>288290.3945905618</v>
      </c>
      <c r="G82" s="51">
        <f t="shared" si="9"/>
        <v>299634.62161770044</v>
      </c>
      <c r="H82" s="51">
        <f t="shared" si="9"/>
        <v>312100.92005010479</v>
      </c>
      <c r="I82" s="51">
        <f t="shared" si="9"/>
        <v>324510.05263129692</v>
      </c>
      <c r="J82" s="100">
        <f>SUM(E82:I82)</f>
        <v>1503369.0626992879</v>
      </c>
    </row>
    <row r="83" spans="2:10">
      <c r="B83" t="str">
        <f t="shared" ref="B83:B85" si="10">B75</f>
        <v>Labour Hire</v>
      </c>
      <c r="D83" s="99"/>
      <c r="E83" s="51"/>
      <c r="F83" s="51"/>
      <c r="G83" s="51"/>
      <c r="H83" s="51"/>
      <c r="I83" s="51"/>
      <c r="J83" s="100">
        <f t="shared" ref="J83:J85" si="11">SUM(E83:I83)</f>
        <v>0</v>
      </c>
    </row>
    <row r="84" spans="2:10">
      <c r="B84" t="str">
        <f t="shared" si="10"/>
        <v>Contracted Services</v>
      </c>
      <c r="D84" s="99"/>
      <c r="E84" s="51"/>
      <c r="F84" s="51"/>
      <c r="G84" s="51"/>
      <c r="H84" s="51"/>
      <c r="I84" s="51"/>
      <c r="J84" s="100">
        <f t="shared" si="11"/>
        <v>0</v>
      </c>
    </row>
    <row r="85" spans="2:10">
      <c r="B85" t="str">
        <f t="shared" si="10"/>
        <v>Materials</v>
      </c>
      <c r="D85" s="99"/>
      <c r="E85" s="51"/>
      <c r="F85" s="51"/>
      <c r="G85" s="51"/>
      <c r="H85" s="51"/>
      <c r="I85" s="51"/>
      <c r="J85" s="100">
        <f t="shared" si="11"/>
        <v>0</v>
      </c>
    </row>
    <row r="86" spans="2:10" ht="15.75" thickBot="1">
      <c r="D86" s="99"/>
      <c r="E86" s="103">
        <f>SUM(E82:E85)</f>
        <v>278833.07380962395</v>
      </c>
      <c r="F86" s="103">
        <f t="shared" ref="F86:J86" si="12">SUM(F82:F85)</f>
        <v>288290.3945905618</v>
      </c>
      <c r="G86" s="103">
        <f t="shared" si="12"/>
        <v>299634.62161770044</v>
      </c>
      <c r="H86" s="103">
        <f t="shared" si="12"/>
        <v>312100.92005010479</v>
      </c>
      <c r="I86" s="103">
        <f t="shared" si="12"/>
        <v>324510.05263129692</v>
      </c>
      <c r="J86" s="104">
        <f t="shared" si="12"/>
        <v>1503369.0626992879</v>
      </c>
    </row>
    <row r="87" spans="2:10" ht="15.75" thickTop="1"/>
  </sheetData>
  <mergeCells count="2">
    <mergeCell ref="C3:K3"/>
    <mergeCell ref="C4:K4"/>
  </mergeCells>
  <pageMargins left="0.70866141732283472" right="0.70866141732283472" top="0.74803149606299213" bottom="0.74803149606299213" header="0.31496062992125984" footer="0.31496062992125984"/>
  <pageSetup paperSize="9" scale="45" fitToHeight="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AER Summary</vt:lpstr>
      <vt:lpstr>Comparisons</vt:lpstr>
      <vt:lpstr>Service description</vt:lpstr>
      <vt:lpstr>Historical</vt:lpstr>
      <vt:lpstr>Projected</vt:lpstr>
      <vt:lpstr>Historical!Print_Titles</vt:lpstr>
      <vt:lpstr>Projected!Print_Titles</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T46481</cp:lastModifiedBy>
  <cp:lastPrinted>2013-07-05T06:41:41Z</cp:lastPrinted>
  <dcterms:created xsi:type="dcterms:W3CDTF">2013-06-17T01:25:32Z</dcterms:created>
  <dcterms:modified xsi:type="dcterms:W3CDTF">2015-01-12T02:54:10Z</dcterms:modified>
</cp:coreProperties>
</file>