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0610" windowHeight="11640" tabRatio="781"/>
  </bookViews>
  <sheets>
    <sheet name="AER Summary" sheetId="15" r:id="rId1"/>
    <sheet name="Comparisons" sheetId="17" r:id="rId2"/>
    <sheet name="Service Description" sheetId="16" r:id="rId3"/>
    <sheet name="Historical" sheetId="2" r:id="rId4"/>
    <sheet name="Projected" sheetId="3" r:id="rId5"/>
  </sheets>
  <definedNames>
    <definedName name="_xlnm.Print_Titles" localSheetId="3">Historical!$1:$5</definedName>
    <definedName name="_xlnm.Print_Titles" localSheetId="4">Projected!$1:$5</definedName>
  </definedNames>
  <calcPr calcId="125725"/>
</workbook>
</file>

<file path=xl/calcChain.xml><?xml version="1.0" encoding="utf-8"?>
<calcChain xmlns="http://schemas.openxmlformats.org/spreadsheetml/2006/main">
  <c r="A11" i="17"/>
  <c r="D28" i="15" l="1"/>
  <c r="E28"/>
  <c r="F28"/>
  <c r="G28"/>
  <c r="C28"/>
  <c r="D23"/>
  <c r="E23"/>
  <c r="F23"/>
  <c r="G23"/>
  <c r="D24"/>
  <c r="E24"/>
  <c r="F24"/>
  <c r="G24"/>
  <c r="C24"/>
  <c r="C23"/>
  <c r="H25"/>
  <c r="F80" i="3"/>
  <c r="D43" i="15" s="1"/>
  <c r="G80" i="3"/>
  <c r="E43" i="15" s="1"/>
  <c r="H80" i="3"/>
  <c r="F43" i="15" s="1"/>
  <c r="I80" i="3"/>
  <c r="I84" s="1"/>
  <c r="E80"/>
  <c r="C43" i="15" s="1"/>
  <c r="F72" i="3"/>
  <c r="F76" s="1"/>
  <c r="G72"/>
  <c r="G76" s="1"/>
  <c r="H72"/>
  <c r="H76" s="1"/>
  <c r="I72"/>
  <c r="I76" s="1"/>
  <c r="E72"/>
  <c r="C42" i="15" s="1"/>
  <c r="H84" i="3"/>
  <c r="F84"/>
  <c r="J83"/>
  <c r="J82"/>
  <c r="J81"/>
  <c r="J75"/>
  <c r="B75"/>
  <c r="B83" s="1"/>
  <c r="E76"/>
  <c r="B74"/>
  <c r="B82" s="1"/>
  <c r="J73"/>
  <c r="B73"/>
  <c r="B81" s="1"/>
  <c r="B72"/>
  <c r="B80" s="1"/>
  <c r="F26" i="15" l="1"/>
  <c r="F31" s="1"/>
  <c r="E26"/>
  <c r="E31" s="1"/>
  <c r="C26"/>
  <c r="D26"/>
  <c r="D31" s="1"/>
  <c r="E84" i="3"/>
  <c r="J80"/>
  <c r="J84" s="1"/>
  <c r="G84"/>
  <c r="C44" i="15"/>
  <c r="C45" s="1"/>
  <c r="C31"/>
  <c r="G26"/>
  <c r="G31" s="1"/>
  <c r="H24"/>
  <c r="G43"/>
  <c r="G42"/>
  <c r="D42"/>
  <c r="D44" s="1"/>
  <c r="E42"/>
  <c r="E44" s="1"/>
  <c r="F42"/>
  <c r="F44" s="1"/>
  <c r="H28"/>
  <c r="H23"/>
  <c r="J72" i="3"/>
  <c r="J74"/>
  <c r="J76" s="1"/>
  <c r="G58" i="15"/>
  <c r="F58"/>
  <c r="E58"/>
  <c r="D58"/>
  <c r="C58"/>
  <c r="H26" l="1"/>
  <c r="G44"/>
  <c r="G45" s="1"/>
  <c r="G61" s="1"/>
  <c r="D45"/>
  <c r="D61" s="1"/>
  <c r="C6" s="1"/>
  <c r="C61"/>
  <c r="H58"/>
  <c r="F45"/>
  <c r="F61" s="1"/>
  <c r="E45"/>
  <c r="E61" s="1"/>
  <c r="H43"/>
  <c r="H42"/>
  <c r="B4" i="17" l="1"/>
  <c r="B11" s="1"/>
  <c r="H44" i="15"/>
  <c r="H45" s="1"/>
  <c r="H61" s="1"/>
</calcChain>
</file>

<file path=xl/sharedStrings.xml><?xml version="1.0" encoding="utf-8"?>
<sst xmlns="http://schemas.openxmlformats.org/spreadsheetml/2006/main" count="267" uniqueCount="124">
  <si>
    <t>Service:</t>
  </si>
  <si>
    <t>FY2009-14 Classification:</t>
  </si>
  <si>
    <t>FY2010</t>
  </si>
  <si>
    <t>FY2011</t>
  </si>
  <si>
    <t>FY2012</t>
  </si>
  <si>
    <t>Total</t>
  </si>
  <si>
    <t>Historical Revenue</t>
  </si>
  <si>
    <t>Historical Costs</t>
  </si>
  <si>
    <t>Direct Costs</t>
  </si>
  <si>
    <t>Indirect Costs</t>
  </si>
  <si>
    <t>Total Costs</t>
  </si>
  <si>
    <t>IO/Cost Centre #</t>
  </si>
  <si>
    <t>Description</t>
  </si>
  <si>
    <t>Direct revenue</t>
  </si>
  <si>
    <t>Direct cost</t>
  </si>
  <si>
    <t>Allocation Method</t>
  </si>
  <si>
    <t>FY2015</t>
  </si>
  <si>
    <t>FY2016</t>
  </si>
  <si>
    <t>FY2017</t>
  </si>
  <si>
    <t>FY2018</t>
  </si>
  <si>
    <t>FY2019</t>
  </si>
  <si>
    <t>Average cost per unit</t>
  </si>
  <si>
    <t>Volumes</t>
  </si>
  <si>
    <t>Detailed Service Description</t>
  </si>
  <si>
    <t>Notes:</t>
  </si>
  <si>
    <t>Unit Prices</t>
  </si>
  <si>
    <t>The following service order volumes were completed:</t>
  </si>
  <si>
    <t>Workload</t>
  </si>
  <si>
    <t>Costs</t>
  </si>
  <si>
    <t>Alternative Control Service Summary</t>
  </si>
  <si>
    <t>Alternative Control Service - Historical Revenue &amp; Costs Workings</t>
  </si>
  <si>
    <t>Source</t>
  </si>
  <si>
    <t>Historical Completed Volumes</t>
  </si>
  <si>
    <t>Total Service Orders</t>
  </si>
  <si>
    <t>Details on how costs were obtained:</t>
  </si>
  <si>
    <t>Completed Service Orders 1</t>
  </si>
  <si>
    <t>Completed Service Orders 2</t>
  </si>
  <si>
    <t>Completed Service Orders 3</t>
  </si>
  <si>
    <t>Estimated Costs</t>
  </si>
  <si>
    <t>Due to the lack of information/data entry, the following costs were estimated based on feedback from the business:</t>
  </si>
  <si>
    <t>Activity</t>
  </si>
  <si>
    <t>Direct Costs (on IO's, work orders, cost objects, cost centres)</t>
  </si>
  <si>
    <t>Details of Cost Modelling Adopted</t>
  </si>
  <si>
    <t>Alternative Control Service - Projected Costs for FY2014-19 Submission</t>
  </si>
  <si>
    <t>Basis of projected volumes</t>
  </si>
  <si>
    <t>Projected Costs</t>
  </si>
  <si>
    <t>Projected Volumes</t>
  </si>
  <si>
    <t>Details on how costs have been projected:</t>
  </si>
  <si>
    <t>Due to the lack of information/data entry, the following costs were projected based on feedback from the business:</t>
  </si>
  <si>
    <t>Projected Costs for FY2014-19 Regulatory Period</t>
  </si>
  <si>
    <t>Projected Volumes for FY2014-19 Regulatory Period</t>
  </si>
  <si>
    <t>Projected volumes</t>
  </si>
  <si>
    <t>Details of Cost Modelling Adopted (eg AHT x Labour)</t>
  </si>
  <si>
    <t>FY2014-19 Classification:</t>
  </si>
  <si>
    <t>FY2009</t>
  </si>
  <si>
    <t>Fee based service</t>
  </si>
  <si>
    <t>131611479</t>
  </si>
  <si>
    <t>Technical Disconnections</t>
  </si>
  <si>
    <t>139100680</t>
  </si>
  <si>
    <t>To the Occupant</t>
  </si>
  <si>
    <t>131610331</t>
  </si>
  <si>
    <t>FY2013</t>
  </si>
  <si>
    <t>Assume same volume as 2012-13</t>
  </si>
  <si>
    <t xml:space="preserve">Same volume of disconnectoions assumed. Despite disconnection volumes increasing over last 5 years expectation is Network costs will now be contained to </t>
  </si>
  <si>
    <t>As per 2012-13 costs + 2.5% CPI year on year</t>
  </si>
  <si>
    <t>Disconnections -Non Payment &amp; Lge Vacant</t>
  </si>
  <si>
    <t>Existing service (Disconnection/Reconnection at Meter Box) charged at $88</t>
  </si>
  <si>
    <t>131610328</t>
  </si>
  <si>
    <t>Reconnection</t>
  </si>
  <si>
    <t>Re-energisations</t>
  </si>
  <si>
    <t>Utilise AHT of 0.8 hrs provided by Chris Mason</t>
  </si>
  <si>
    <t>Disconnection at Meter Box - Clause 2.7 ES5</t>
  </si>
  <si>
    <t>This proposed service segregates advanced disconnections from standard disconnections for the 2014-19 period</t>
  </si>
  <si>
    <t>N/A</t>
  </si>
  <si>
    <t>Andrew Harrison</t>
  </si>
  <si>
    <t>1) Costs extracted from SAP/TM1 for Field Operations and NEMS costs</t>
  </si>
  <si>
    <t>Estimated costs relate to reconnection costs for Network Operations (exact costs cannot be sourced in financial system)</t>
  </si>
  <si>
    <t>2) Reconnection costs for Network Operations estimated due to lack of information relating to old DOR division costs</t>
  </si>
  <si>
    <t>Volume for prior years estimated at a reducing 10% compared to 2012-13 actuals</t>
  </si>
  <si>
    <t xml:space="preserve">CPI or better. </t>
  </si>
  <si>
    <t>Disconnection Visit (Disconnection Completed – Technical/Advanced  )</t>
  </si>
  <si>
    <t>Disconnections</t>
  </si>
  <si>
    <t>Refer "T2 Disco Vol, Cost estimate" worksheet</t>
  </si>
  <si>
    <t>Disconnections performed in Field Operations under IO 131611479 from 2012/13</t>
  </si>
  <si>
    <t>NETWORK OPS</t>
  </si>
  <si>
    <t>F&amp;F</t>
  </si>
  <si>
    <t>NEMS</t>
  </si>
  <si>
    <t>Technical Disconnections (Full Year Costs)</t>
  </si>
  <si>
    <t>NOTE: To the Occupant is a retail related IO however has been included to reflect total volumes and align with the resultant reconnections required</t>
  </si>
  <si>
    <t>Pricing mechanism</t>
  </si>
  <si>
    <t>Fee Based</t>
  </si>
  <si>
    <t>Current Fee</t>
  </si>
  <si>
    <t>Available on "Service Description" sheet.</t>
  </si>
  <si>
    <t>2014-2019 Pricing Methodology for Service (Summary)</t>
  </si>
  <si>
    <t>Historical revenue, costs and volumes</t>
  </si>
  <si>
    <t>Details of historic revenue, costs and volumes can be found on the 'Historical' sheet.</t>
  </si>
  <si>
    <t>Forecast revenue, costs and volumes</t>
  </si>
  <si>
    <t>Real Escalators by Type</t>
  </si>
  <si>
    <t>% YOY (Compound)</t>
  </si>
  <si>
    <t>Labour EGW</t>
  </si>
  <si>
    <t>Labour Hire</t>
  </si>
  <si>
    <t>Contracted Services</t>
  </si>
  <si>
    <t>Materials</t>
  </si>
  <si>
    <t>Cost Incorporating Real Escalators</t>
  </si>
  <si>
    <t xml:space="preserve">Technical Disconnections </t>
  </si>
  <si>
    <t>Historical Costs for FY2010-14 Regulatory Period</t>
  </si>
  <si>
    <t>Actual volumes (both Special &amp; MIMO reads)</t>
  </si>
  <si>
    <t>- Historical Costs relate to direct and estimated Costs only, no indirect Costs have been applied.</t>
  </si>
  <si>
    <t>Details of forecast revenue, costs and volumes can be found on the 'Projected' sheet.</t>
  </si>
  <si>
    <t>Indirect Cost (CAM) %</t>
  </si>
  <si>
    <t>Alternative Control Service - Benchmarking workings</t>
  </si>
  <si>
    <t>No direct comparison with other jurisdictions.</t>
  </si>
  <si>
    <t>Comparisons</t>
  </si>
  <si>
    <t>Comparisons within NSW</t>
  </si>
  <si>
    <t>Ausgrid</t>
  </si>
  <si>
    <t>Endeavour Energy</t>
  </si>
  <si>
    <t>Essential Energy</t>
  </si>
  <si>
    <t>Alternative Control Service - Service Description</t>
  </si>
  <si>
    <r>
      <t>Existing Service Description (2009 - 14) (</t>
    </r>
    <r>
      <rPr>
        <b/>
        <i/>
        <sz val="11"/>
        <color theme="0"/>
        <rFont val="Calibri"/>
        <family val="2"/>
        <scheme val="minor"/>
      </rPr>
      <t>AER Final Decision April 2009)</t>
    </r>
  </si>
  <si>
    <t>A site visit to a customer’s premises to:
1. disconnect the supply of electricity to a customer via either the main switch or service fuse removal for breach by the customer of a customer supply contract or a customer connection contract, or where a retail supplier has requested that the supply to the customer be disconnected and
2. reconnect the supply following the disconnection in section 1.
For the avoidance of doubt, if, following a request from a customer, the reconnection component of the services described in section H.3.1 as ‘disconnection at meter box’ and ‘disconnection at pole top/pillar box’ are provided outside the hours of 7.30 am and 4.00 pm on a working day, the charge that the DNSP may levy for the provision of each of  hose services will be the charge for each service in section H.3.1 plus the charge for the service described as ‘reconnection outside normal business hours’, if applicable.</t>
  </si>
  <si>
    <t>AER Framework and Approach paper March 2013</t>
  </si>
  <si>
    <t>Reconnections/Disconnections
Disconnection or reconnection visits (acceptable payment received); Disconnections or reconnections at the meter box (technical/hard disconnect); Disconnections or reconnections at the meter box (non-technical/soft disconnect); Disconnections or reconnections at the pole top/pillar box; Disconnections or reconnections outside of business hours.</t>
  </si>
  <si>
    <t>At the request of the Retailer, a site visit to a customer’s premises to disconnect the supply of electricity to a customer for breach by the customer of their customer supply contract or for a breach of Ausgrid's customer connection contract, or where a Retail supplier has requested that the supply to the customer be disconnected.
The disconnection method will be at Ausgrid's discretion and will involve a method not identified above (e.g. pull load tail out of meter).
This charge includes the reconnection at the request of the retailer.
If, following a request from a retailer the reconnection component of this service is provided outside the hours of 7.30am and 4.00pm on a working day, the additional ‘Reconnection outside normal business hours’ charge, will apply.
Ausgrid is usually notified to conduct this service via the use of the 'De-energisation' B2B service order with sub type 'Remove Fuse (Non Payment)', 'Remove Fuse', 'Sticker' or subtype not specified.</t>
  </si>
  <si>
    <t>Proposed Fee (FY15/16)</t>
  </si>
</sst>
</file>

<file path=xl/styles.xml><?xml version="1.0" encoding="utf-8"?>
<styleSheet xmlns="http://schemas.openxmlformats.org/spreadsheetml/2006/main">
  <numFmts count="12">
    <numFmt numFmtId="8" formatCode="&quot;$&quot;#,##0.00;[Red]\-&quot;$&quot;#,##0.00"/>
    <numFmt numFmtId="44" formatCode="_-&quot;$&quot;* #,##0.00_-;\-&quot;$&quot;* #,##0.00_-;_-&quot;$&quot;* &quot;-&quot;??_-;_-@_-"/>
    <numFmt numFmtId="43" formatCode="_-* #,##0.00_-;\-* #,##0.00_-;_-* &quot;-&quot;??_-;_-@_-"/>
    <numFmt numFmtId="164" formatCode="_-&quot;$&quot;* #,##0_-;\-&quot;$&quot;* #,##0_-;_-&quot;$&quot;* &quot;-&quot;??_-;_-@_-"/>
    <numFmt numFmtId="165" formatCode="_-* #,##0_-;\-* #,##0_-;_-* &quot;-&quot;??_-;_-@_-"/>
    <numFmt numFmtId="166" formatCode="0.0%"/>
    <numFmt numFmtId="167" formatCode="_(* #,##0.00_);_(* \(#,##0.00\);_(* &quot;-&quot;??_);_(@_)"/>
    <numFmt numFmtId="168" formatCode="_(&quot;$&quot;* #,##0.00_);_(&quot;$&quot;* \(#,##0.00\);_(&quot;$&quot;* &quot;-&quot;??_);_(@_)"/>
    <numFmt numFmtId="169" formatCode="_(&quot;$&quot;* #,##0_);_(&quot;$&quot;* \(#,##0\);_(&quot;$&quot;* &quot;-&quot;??_);_(@_)"/>
    <numFmt numFmtId="170" formatCode="0.00000%"/>
    <numFmt numFmtId="171" formatCode="0.000"/>
    <numFmt numFmtId="172" formatCode="&quot;$&quot;#,##0.00"/>
  </numFmts>
  <fonts count="16">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sz val="11"/>
      <color rgb="FF0065A6"/>
      <name val="Calibri"/>
      <family val="2"/>
      <scheme val="minor"/>
    </font>
    <font>
      <b/>
      <sz val="11"/>
      <color rgb="FF0065A6"/>
      <name val="Calibri"/>
      <family val="2"/>
      <scheme val="minor"/>
    </font>
    <font>
      <sz val="10"/>
      <name val="Arial"/>
      <family val="2"/>
    </font>
    <font>
      <b/>
      <sz val="11"/>
      <color rgb="FF0070C0"/>
      <name val="Calibri"/>
      <family val="2"/>
      <scheme val="minor"/>
    </font>
    <font>
      <sz val="8"/>
      <color rgb="FF3F3F76"/>
      <name val="Tahoma"/>
      <family val="2"/>
    </font>
    <font>
      <sz val="11"/>
      <color rgb="FF3F3F76"/>
      <name val="Calibri"/>
      <family val="2"/>
      <scheme val="minor"/>
    </font>
    <font>
      <sz val="10"/>
      <color theme="1"/>
      <name val="Arial"/>
      <family val="2"/>
    </font>
    <font>
      <b/>
      <i/>
      <sz val="11"/>
      <color theme="0"/>
      <name val="Calibri"/>
      <family val="2"/>
      <scheme val="minor"/>
    </font>
    <font>
      <sz val="10"/>
      <color theme="1"/>
      <name val="Symbol"/>
      <family val="1"/>
      <charset val="2"/>
    </font>
    <font>
      <sz val="11"/>
      <name val="Calibri"/>
      <family val="2"/>
      <scheme val="minor"/>
    </font>
  </fonts>
  <fills count="10">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rgb="FFACDCF2"/>
        <bgColor indexed="64"/>
      </patternFill>
    </fill>
    <fill>
      <patternFill patternType="solid">
        <fgColor theme="0"/>
        <bgColor indexed="64"/>
      </patternFill>
    </fill>
    <fill>
      <patternFill patternType="solid">
        <fgColor theme="5"/>
      </patternFill>
    </fill>
    <fill>
      <patternFill patternType="solid">
        <fgColor rgb="FFFFCC99"/>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style="thin">
        <color rgb="FF0070C0"/>
      </top>
      <bottom style="double">
        <color rgb="FF0070C0"/>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8" fillId="0" borderId="0"/>
    <xf numFmtId="0" fontId="4" fillId="8" borderId="0" applyNumberFormat="0" applyBorder="0" applyAlignment="0" applyProtection="0"/>
    <xf numFmtId="168" fontId="1" fillId="0" borderId="0" applyFont="0" applyFill="0" applyBorder="0" applyAlignment="0" applyProtection="0"/>
    <xf numFmtId="167" fontId="1" fillId="0" borderId="0" applyFont="0" applyFill="0" applyBorder="0" applyAlignment="0" applyProtection="0"/>
    <xf numFmtId="0" fontId="10" fillId="9" borderId="16" applyNumberFormat="0" applyAlignment="0" applyProtection="0"/>
  </cellStyleXfs>
  <cellXfs count="131">
    <xf numFmtId="0" fontId="0" fillId="0" borderId="0" xfId="0"/>
    <xf numFmtId="0" fontId="3" fillId="0" borderId="0" xfId="0" applyFont="1"/>
    <xf numFmtId="0" fontId="0" fillId="0" borderId="0" xfId="0" applyFont="1"/>
    <xf numFmtId="0" fontId="2" fillId="2" borderId="0" xfId="0" applyFont="1" applyFill="1"/>
    <xf numFmtId="0" fontId="4" fillId="2" borderId="0" xfId="0" applyFont="1" applyFill="1"/>
    <xf numFmtId="0" fontId="2" fillId="4" borderId="3" xfId="0" applyFont="1" applyFill="1" applyBorder="1"/>
    <xf numFmtId="0" fontId="0" fillId="0" borderId="4" xfId="0" applyBorder="1"/>
    <xf numFmtId="0" fontId="0" fillId="3" borderId="4" xfId="0" applyFill="1" applyBorder="1"/>
    <xf numFmtId="0" fontId="0" fillId="3" borderId="5" xfId="0" applyFill="1" applyBorder="1"/>
    <xf numFmtId="0" fontId="2" fillId="4" borderId="6" xfId="0" applyFont="1" applyFill="1" applyBorder="1" applyAlignment="1">
      <alignment horizontal="left"/>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6" xfId="0" applyFont="1" applyFill="1" applyBorder="1"/>
    <xf numFmtId="0" fontId="2" fillId="5" borderId="8" xfId="0" applyFont="1" applyFill="1" applyBorder="1"/>
    <xf numFmtId="0" fontId="2" fillId="4" borderId="7" xfId="0" applyFont="1" applyFill="1" applyBorder="1" applyAlignment="1">
      <alignment horizontal="left"/>
    </xf>
    <xf numFmtId="0" fontId="0" fillId="3" borderId="3" xfId="0" applyFill="1" applyBorder="1"/>
    <xf numFmtId="0" fontId="3" fillId="0" borderId="5" xfId="0" applyFont="1" applyBorder="1"/>
    <xf numFmtId="0" fontId="3" fillId="0" borderId="11" xfId="0" applyFont="1" applyBorder="1"/>
    <xf numFmtId="0" fontId="2" fillId="5" borderId="0" xfId="0" applyFont="1" applyFill="1" applyBorder="1"/>
    <xf numFmtId="0" fontId="0" fillId="0" borderId="9" xfId="0" applyBorder="1"/>
    <xf numFmtId="0" fontId="0" fillId="0" borderId="12" xfId="0" applyBorder="1"/>
    <xf numFmtId="0" fontId="0" fillId="3" borderId="1" xfId="0" applyFill="1" applyBorder="1" applyAlignment="1"/>
    <xf numFmtId="0" fontId="0" fillId="3" borderId="0" xfId="0" applyFill="1" applyAlignment="1"/>
    <xf numFmtId="0" fontId="0" fillId="3" borderId="1" xfId="0" applyFont="1" applyFill="1" applyBorder="1" applyAlignment="1">
      <alignment vertical="top"/>
    </xf>
    <xf numFmtId="0" fontId="0" fillId="3" borderId="0" xfId="0" applyFont="1" applyFill="1" applyBorder="1" applyAlignment="1">
      <alignment vertical="top"/>
    </xf>
    <xf numFmtId="0" fontId="2" fillId="4" borderId="13" xfId="0" applyFont="1" applyFill="1" applyBorder="1" applyAlignment="1">
      <alignment horizontal="left"/>
    </xf>
    <xf numFmtId="0" fontId="0" fillId="0" borderId="0" xfId="0" applyFill="1"/>
    <xf numFmtId="0" fontId="4" fillId="4" borderId="14" xfId="0" applyFont="1" applyFill="1" applyBorder="1"/>
    <xf numFmtId="0" fontId="2" fillId="4" borderId="14" xfId="0" applyFont="1" applyFill="1" applyBorder="1"/>
    <xf numFmtId="0" fontId="4" fillId="0" borderId="14" xfId="0" applyFont="1" applyFill="1" applyBorder="1"/>
    <xf numFmtId="0" fontId="2" fillId="5" borderId="3" xfId="0" applyFont="1" applyFill="1" applyBorder="1"/>
    <xf numFmtId="0" fontId="2" fillId="5" borderId="4" xfId="0" applyFont="1" applyFill="1" applyBorder="1"/>
    <xf numFmtId="0" fontId="2" fillId="5" borderId="4" xfId="0" applyFont="1" applyFill="1" applyBorder="1" applyAlignment="1">
      <alignment horizontal="center"/>
    </xf>
    <xf numFmtId="0" fontId="2" fillId="5" borderId="5" xfId="0" applyFont="1" applyFill="1" applyBorder="1" applyAlignment="1">
      <alignment horizontal="center"/>
    </xf>
    <xf numFmtId="0" fontId="3" fillId="6" borderId="1" xfId="0" applyFont="1" applyFill="1" applyBorder="1"/>
    <xf numFmtId="0" fontId="0" fillId="6" borderId="9" xfId="0" applyFill="1" applyBorder="1"/>
    <xf numFmtId="0" fontId="0" fillId="6" borderId="1" xfId="0" applyFill="1" applyBorder="1"/>
    <xf numFmtId="0" fontId="2" fillId="5" borderId="5" xfId="0" applyFont="1" applyFill="1" applyBorder="1"/>
    <xf numFmtId="0" fontId="2" fillId="5" borderId="7" xfId="0" applyFont="1" applyFill="1" applyBorder="1" applyAlignment="1">
      <alignment horizontal="center"/>
    </xf>
    <xf numFmtId="0" fontId="2" fillId="5" borderId="12" xfId="0" applyFont="1" applyFill="1" applyBorder="1"/>
    <xf numFmtId="0" fontId="2" fillId="5" borderId="13" xfId="0" applyFont="1" applyFill="1" applyBorder="1"/>
    <xf numFmtId="0" fontId="0" fillId="0" borderId="0" xfId="0" applyBorder="1"/>
    <xf numFmtId="0" fontId="2" fillId="5" borderId="13" xfId="0" applyFont="1" applyFill="1" applyBorder="1" applyAlignment="1">
      <alignment horizontal="center"/>
    </xf>
    <xf numFmtId="0" fontId="0" fillId="3" borderId="0" xfId="0" applyFill="1" applyBorder="1" applyAlignment="1">
      <alignment horizontal="center"/>
    </xf>
    <xf numFmtId="164" fontId="0" fillId="3" borderId="4" xfId="2" applyNumberFormat="1" applyFont="1" applyFill="1" applyBorder="1"/>
    <xf numFmtId="164" fontId="3" fillId="0" borderId="5" xfId="2" applyNumberFormat="1" applyFont="1" applyBorder="1"/>
    <xf numFmtId="164" fontId="2" fillId="5" borderId="8" xfId="2" applyNumberFormat="1" applyFont="1" applyFill="1" applyBorder="1"/>
    <xf numFmtId="164" fontId="5" fillId="0" borderId="0" xfId="2" applyNumberFormat="1" applyFont="1"/>
    <xf numFmtId="164" fontId="3" fillId="0" borderId="0" xfId="2" applyNumberFormat="1" applyFont="1"/>
    <xf numFmtId="164" fontId="2" fillId="5" borderId="7" xfId="2" applyNumberFormat="1" applyFont="1" applyFill="1" applyBorder="1"/>
    <xf numFmtId="0" fontId="5" fillId="0" borderId="3" xfId="0" quotePrefix="1" applyFont="1" applyFill="1" applyBorder="1"/>
    <xf numFmtId="0" fontId="5" fillId="0" borderId="4" xfId="0" applyFont="1" applyFill="1" applyBorder="1"/>
    <xf numFmtId="164" fontId="5" fillId="0" borderId="4" xfId="2" applyNumberFormat="1" applyFont="1" applyFill="1" applyBorder="1"/>
    <xf numFmtId="164" fontId="3" fillId="6" borderId="10" xfId="2" applyNumberFormat="1" applyFont="1" applyFill="1" applyBorder="1"/>
    <xf numFmtId="164" fontId="3" fillId="6" borderId="11" xfId="2" applyNumberFormat="1" applyFont="1" applyFill="1" applyBorder="1"/>
    <xf numFmtId="164" fontId="0" fillId="3" borderId="3" xfId="2" applyNumberFormat="1" applyFont="1" applyFill="1" applyBorder="1"/>
    <xf numFmtId="0" fontId="0" fillId="3" borderId="0" xfId="0" applyFill="1" applyBorder="1" applyAlignment="1">
      <alignment vertical="top"/>
    </xf>
    <xf numFmtId="3" fontId="0" fillId="3" borderId="4" xfId="0" applyNumberFormat="1" applyFill="1" applyBorder="1"/>
    <xf numFmtId="3" fontId="3" fillId="0" borderId="11" xfId="0" applyNumberFormat="1" applyFont="1" applyBorder="1"/>
    <xf numFmtId="3" fontId="2" fillId="5" borderId="8" xfId="0" applyNumberFormat="1" applyFont="1" applyFill="1" applyBorder="1"/>
    <xf numFmtId="0" fontId="0" fillId="3" borderId="1" xfId="0" applyFill="1" applyBorder="1" applyAlignment="1">
      <alignment vertical="top"/>
    </xf>
    <xf numFmtId="165" fontId="3" fillId="0" borderId="0" xfId="3" applyNumberFormat="1" applyFont="1"/>
    <xf numFmtId="0" fontId="0" fillId="7" borderId="3" xfId="0" applyFill="1" applyBorder="1"/>
    <xf numFmtId="0" fontId="0" fillId="0" borderId="3" xfId="0" applyFill="1" applyBorder="1"/>
    <xf numFmtId="0" fontId="0" fillId="0" borderId="5" xfId="0" applyFill="1" applyBorder="1"/>
    <xf numFmtId="164" fontId="0" fillId="0" borderId="3" xfId="2" applyNumberFormat="1" applyFont="1" applyFill="1" applyBorder="1"/>
    <xf numFmtId="165" fontId="0" fillId="3" borderId="4" xfId="3" applyNumberFormat="1" applyFont="1" applyFill="1" applyBorder="1"/>
    <xf numFmtId="165" fontId="3" fillId="0" borderId="11" xfId="3" applyNumberFormat="1" applyFont="1" applyBorder="1"/>
    <xf numFmtId="164" fontId="0" fillId="7" borderId="4" xfId="2" applyNumberFormat="1" applyFont="1" applyFill="1" applyBorder="1"/>
    <xf numFmtId="169" fontId="5" fillId="0" borderId="3" xfId="2" applyNumberFormat="1" applyFont="1" applyFill="1" applyBorder="1"/>
    <xf numFmtId="44" fontId="6" fillId="0" borderId="0" xfId="2" applyFont="1"/>
    <xf numFmtId="44" fontId="7" fillId="0" borderId="0" xfId="2" applyFont="1"/>
    <xf numFmtId="165" fontId="6" fillId="0" borderId="0" xfId="3" applyNumberFormat="1" applyFont="1"/>
    <xf numFmtId="0" fontId="0" fillId="7" borderId="5" xfId="0" applyFill="1" applyBorder="1"/>
    <xf numFmtId="0" fontId="5" fillId="0" borderId="3" xfId="0" applyFont="1" applyFill="1" applyBorder="1"/>
    <xf numFmtId="164" fontId="0" fillId="7" borderId="3" xfId="2" applyNumberFormat="1" applyFont="1" applyFill="1" applyBorder="1"/>
    <xf numFmtId="166" fontId="2" fillId="5" borderId="7" xfId="1" applyNumberFormat="1" applyFont="1" applyFill="1" applyBorder="1"/>
    <xf numFmtId="164" fontId="0" fillId="0" borderId="0" xfId="0" applyNumberFormat="1"/>
    <xf numFmtId="170" fontId="0" fillId="0" borderId="0" xfId="1" applyNumberFormat="1" applyFont="1"/>
    <xf numFmtId="0" fontId="0" fillId="0" borderId="5" xfId="0" applyFont="1" applyFill="1" applyBorder="1" applyAlignment="1">
      <alignment horizontal="left"/>
    </xf>
    <xf numFmtId="0" fontId="0" fillId="0" borderId="2" xfId="0" applyFont="1" applyFill="1" applyBorder="1" applyAlignment="1">
      <alignment horizontal="left"/>
    </xf>
    <xf numFmtId="0" fontId="3" fillId="3" borderId="2" xfId="0" applyFont="1" applyFill="1" applyBorder="1" applyAlignment="1">
      <alignment horizontal="left"/>
    </xf>
    <xf numFmtId="0" fontId="3" fillId="3" borderId="5" xfId="0" applyFont="1" applyFill="1" applyBorder="1" applyAlignment="1"/>
    <xf numFmtId="0" fontId="3" fillId="3" borderId="2" xfId="0" applyFont="1" applyFill="1" applyBorder="1" applyAlignment="1"/>
    <xf numFmtId="0" fontId="2" fillId="4" borderId="3" xfId="0" applyFont="1" applyFill="1" applyBorder="1"/>
    <xf numFmtId="0" fontId="0" fillId="3" borderId="1" xfId="0" applyFont="1" applyFill="1" applyBorder="1" applyAlignment="1">
      <alignment vertical="top"/>
    </xf>
    <xf numFmtId="0" fontId="2" fillId="4" borderId="0" xfId="0" applyFont="1" applyFill="1" applyBorder="1"/>
    <xf numFmtId="0" fontId="3" fillId="3" borderId="0" xfId="0" applyFont="1" applyFill="1" applyBorder="1" applyAlignment="1">
      <alignment horizontal="left"/>
    </xf>
    <xf numFmtId="168" fontId="3" fillId="3" borderId="0" xfId="6" applyFont="1" applyFill="1" applyBorder="1" applyAlignment="1">
      <alignment horizontal="left"/>
    </xf>
    <xf numFmtId="168" fontId="2" fillId="8" borderId="0" xfId="5" applyNumberFormat="1" applyFont="1" applyBorder="1" applyAlignment="1">
      <alignment horizontal="left"/>
    </xf>
    <xf numFmtId="0" fontId="0" fillId="3" borderId="1" xfId="0" applyFill="1" applyBorder="1" applyAlignment="1">
      <alignment horizontal="left" vertical="top" wrapText="1"/>
    </xf>
    <xf numFmtId="0" fontId="2" fillId="2" borderId="0" xfId="0" applyFont="1" applyFill="1"/>
    <xf numFmtId="0" fontId="0" fillId="0" borderId="0" xfId="0"/>
    <xf numFmtId="0" fontId="2" fillId="2" borderId="0" xfId="0" applyFont="1" applyFill="1"/>
    <xf numFmtId="0" fontId="2" fillId="4" borderId="6" xfId="0" applyFont="1" applyFill="1" applyBorder="1" applyAlignment="1">
      <alignment horizontal="left"/>
    </xf>
    <xf numFmtId="0" fontId="2" fillId="5" borderId="12" xfId="0" applyFont="1" applyFill="1" applyBorder="1" applyAlignment="1">
      <alignment horizontal="center"/>
    </xf>
    <xf numFmtId="171" fontId="0" fillId="0" borderId="0" xfId="0" applyNumberFormat="1"/>
    <xf numFmtId="169" fontId="9" fillId="0" borderId="3" xfId="2" applyNumberFormat="1" applyFont="1" applyFill="1" applyBorder="1"/>
    <xf numFmtId="169" fontId="5" fillId="0" borderId="9" xfId="2" applyNumberFormat="1" applyFont="1" applyFill="1" applyBorder="1"/>
    <xf numFmtId="169" fontId="9" fillId="0" borderId="9" xfId="2" applyNumberFormat="1" applyFont="1" applyFill="1" applyBorder="1"/>
    <xf numFmtId="169" fontId="5" fillId="0" borderId="15" xfId="2" applyNumberFormat="1" applyFont="1" applyFill="1" applyBorder="1"/>
    <xf numFmtId="169" fontId="9" fillId="0" borderId="15" xfId="2" applyNumberFormat="1" applyFont="1" applyFill="1" applyBorder="1"/>
    <xf numFmtId="164" fontId="3" fillId="0" borderId="0" xfId="1" applyNumberFormat="1" applyFont="1"/>
    <xf numFmtId="168" fontId="6" fillId="0" borderId="0" xfId="2" applyNumberFormat="1" applyFont="1"/>
    <xf numFmtId="0" fontId="0" fillId="3" borderId="0" xfId="0" quotePrefix="1" applyFill="1" applyAlignment="1"/>
    <xf numFmtId="0" fontId="2" fillId="4" borderId="7" xfId="0" applyFont="1" applyFill="1" applyBorder="1" applyAlignment="1">
      <alignment horizontal="center" wrapText="1"/>
    </xf>
    <xf numFmtId="0" fontId="0" fillId="0" borderId="17" xfId="0" applyBorder="1" applyAlignment="1">
      <alignment wrapText="1"/>
    </xf>
    <xf numFmtId="8" fontId="0" fillId="0" borderId="17" xfId="0" applyNumberFormat="1" applyBorder="1" applyAlignment="1">
      <alignment horizontal="right"/>
    </xf>
    <xf numFmtId="8" fontId="11" fillId="9" borderId="16" xfId="8" applyNumberFormat="1" applyFont="1" applyAlignment="1">
      <alignment horizontal="right"/>
    </xf>
    <xf numFmtId="0" fontId="0" fillId="0" borderId="0" xfId="0" applyAlignment="1">
      <alignment horizontal="left"/>
    </xf>
    <xf numFmtId="0" fontId="2" fillId="4" borderId="0" xfId="0" applyFont="1" applyFill="1" applyBorder="1" applyAlignment="1">
      <alignment horizontal="left"/>
    </xf>
    <xf numFmtId="0" fontId="12" fillId="0" borderId="0" xfId="0" applyFont="1" applyAlignment="1">
      <alignment horizontal="left" indent="15"/>
    </xf>
    <xf numFmtId="0" fontId="14" fillId="0" borderId="0" xfId="0" applyFont="1" applyAlignment="1">
      <alignment horizontal="left" indent="15"/>
    </xf>
    <xf numFmtId="0" fontId="0" fillId="0" borderId="0" xfId="0" applyNumberFormat="1" applyAlignment="1">
      <alignment horizontal="left"/>
    </xf>
    <xf numFmtId="0" fontId="0" fillId="3" borderId="0" xfId="0" applyFill="1" applyAlignment="1">
      <alignment horizontal="center"/>
    </xf>
    <xf numFmtId="0" fontId="0" fillId="3" borderId="0" xfId="0" applyFill="1" applyAlignment="1">
      <alignment horizontal="left"/>
    </xf>
    <xf numFmtId="0" fontId="0" fillId="3" borderId="1" xfId="0" applyFill="1" applyBorder="1" applyAlignment="1">
      <alignment horizontal="left"/>
    </xf>
    <xf numFmtId="0" fontId="0" fillId="3" borderId="1" xfId="0" applyFill="1" applyBorder="1" applyAlignment="1">
      <alignment horizontal="center"/>
    </xf>
    <xf numFmtId="0" fontId="2" fillId="2" borderId="0" xfId="0" applyFont="1" applyFill="1" applyBorder="1" applyAlignment="1">
      <alignment horizontal="left"/>
    </xf>
    <xf numFmtId="0" fontId="3" fillId="3" borderId="8" xfId="0" applyFont="1" applyFill="1" applyBorder="1" applyAlignment="1">
      <alignment horizontal="left"/>
    </xf>
    <xf numFmtId="0" fontId="3" fillId="3" borderId="0" xfId="0" applyFont="1" applyFill="1" applyBorder="1" applyAlignment="1">
      <alignment horizontal="left"/>
    </xf>
    <xf numFmtId="172" fontId="4" fillId="8" borderId="0" xfId="5" applyNumberFormat="1" applyBorder="1" applyAlignment="1">
      <alignment horizontal="left"/>
    </xf>
    <xf numFmtId="0" fontId="2" fillId="2" borderId="14" xfId="0" applyFont="1" applyFill="1" applyBorder="1" applyAlignment="1">
      <alignment horizontal="left"/>
    </xf>
    <xf numFmtId="0" fontId="15" fillId="3" borderId="1" xfId="0" applyFont="1" applyFill="1" applyBorder="1" applyAlignment="1">
      <alignment horizontal="left" vertical="top" wrapText="1"/>
    </xf>
    <xf numFmtId="0" fontId="15" fillId="3" borderId="0" xfId="0" applyFont="1" applyFill="1" applyBorder="1" applyAlignment="1">
      <alignment horizontal="left" vertical="top" wrapText="1"/>
    </xf>
    <xf numFmtId="0" fontId="2" fillId="2" borderId="0" xfId="0" applyFont="1" applyFill="1" applyAlignment="1">
      <alignment horizontal="left"/>
    </xf>
    <xf numFmtId="0" fontId="3" fillId="3" borderId="5" xfId="0" applyFont="1" applyFill="1" applyBorder="1" applyAlignment="1">
      <alignment horizontal="left"/>
    </xf>
    <xf numFmtId="0" fontId="3" fillId="3" borderId="2" xfId="0" applyFont="1" applyFill="1" applyBorder="1" applyAlignment="1">
      <alignment horizontal="left"/>
    </xf>
    <xf numFmtId="0" fontId="0" fillId="3" borderId="1" xfId="0" applyFill="1" applyBorder="1" applyAlignment="1">
      <alignment horizontal="left" vertical="top" wrapText="1"/>
    </xf>
    <xf numFmtId="0" fontId="0" fillId="3" borderId="0" xfId="0" applyFill="1" applyAlignment="1">
      <alignment horizontal="left" vertical="top" wrapText="1"/>
    </xf>
    <xf numFmtId="0" fontId="0" fillId="3" borderId="0" xfId="0" applyFill="1" applyBorder="1" applyAlignment="1">
      <alignment horizontal="left" vertical="top" wrapText="1"/>
    </xf>
  </cellXfs>
  <cellStyles count="9">
    <cellStyle name="Accent2" xfId="5" builtinId="33"/>
    <cellStyle name="Comma" xfId="3" builtinId="3"/>
    <cellStyle name="Comma 2" xfId="7"/>
    <cellStyle name="Currency" xfId="2" builtinId="4"/>
    <cellStyle name="Currency 2" xfId="6"/>
    <cellStyle name="Input" xfId="8" builtinId="20"/>
    <cellStyle name="Normal" xfId="0" builtinId="0"/>
    <cellStyle name="Percent" xfId="1" builtinId="5"/>
    <cellStyle name="Style 1" xfId="4"/>
  </cellStyles>
  <dxfs count="0"/>
  <tableStyles count="0" defaultTableStyle="TableStyleMedium9" defaultPivotStyle="PivotStyleLight16"/>
  <colors>
    <mruColors>
      <color rgb="FF13294B"/>
      <color rgb="FF0065A6"/>
      <color rgb="FF76AD1C"/>
      <color rgb="FF209AD2"/>
      <color rgb="FFACDCF2"/>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H65"/>
  <sheetViews>
    <sheetView tabSelected="1" topLeftCell="A43" workbookViewId="0">
      <selection activeCell="B65" sqref="B65:H65"/>
    </sheetView>
  </sheetViews>
  <sheetFormatPr defaultRowHeight="15"/>
  <cols>
    <col min="1" max="1" width="2.42578125" customWidth="1"/>
    <col min="2" max="2" width="46.28515625" customWidth="1"/>
    <col min="3" max="8" width="13.140625" customWidth="1"/>
    <col min="10" max="10" width="10.5703125" customWidth="1"/>
    <col min="11" max="11" width="20.85546875" customWidth="1"/>
    <col min="13" max="16" width="12.5703125" customWidth="1"/>
  </cols>
  <sheetData>
    <row r="2" spans="2:8">
      <c r="B2" s="3" t="s">
        <v>29</v>
      </c>
      <c r="C2" s="4"/>
      <c r="D2" s="4"/>
      <c r="E2" s="4"/>
      <c r="F2" s="4"/>
      <c r="G2" s="4"/>
      <c r="H2" s="4"/>
    </row>
    <row r="3" spans="2:8">
      <c r="B3" s="5" t="s">
        <v>0</v>
      </c>
      <c r="C3" s="82" t="s">
        <v>80</v>
      </c>
      <c r="D3" s="83"/>
      <c r="E3" s="83"/>
      <c r="F3" s="83"/>
      <c r="G3" s="83"/>
      <c r="H3" s="83"/>
    </row>
    <row r="4" spans="2:8">
      <c r="B4" s="84" t="s">
        <v>89</v>
      </c>
      <c r="C4" s="87" t="s">
        <v>90</v>
      </c>
      <c r="D4" s="83"/>
      <c r="E4" s="83"/>
      <c r="F4" s="83"/>
      <c r="G4" s="83"/>
      <c r="H4" s="83"/>
    </row>
    <row r="5" spans="2:8">
      <c r="B5" s="84" t="s">
        <v>91</v>
      </c>
      <c r="C5" s="88">
        <v>88</v>
      </c>
      <c r="D5" s="81"/>
      <c r="E5" s="81"/>
      <c r="F5" s="81"/>
      <c r="G5" s="81"/>
      <c r="H5" s="81"/>
    </row>
    <row r="6" spans="2:8">
      <c r="B6" s="86" t="s">
        <v>123</v>
      </c>
      <c r="C6" s="89">
        <f>D61</f>
        <v>241.11124578733393</v>
      </c>
      <c r="D6" s="83"/>
      <c r="E6" s="83"/>
      <c r="F6" s="83"/>
      <c r="G6" s="83"/>
      <c r="H6" s="83"/>
    </row>
    <row r="9" spans="2:8">
      <c r="B9" s="3" t="s">
        <v>23</v>
      </c>
      <c r="C9" s="4"/>
      <c r="D9" s="4"/>
      <c r="E9" s="4"/>
      <c r="F9" s="4"/>
      <c r="G9" s="4"/>
      <c r="H9" s="4"/>
    </row>
    <row r="10" spans="2:8">
      <c r="B10" s="90" t="s">
        <v>92</v>
      </c>
      <c r="C10" s="85"/>
      <c r="D10" s="85"/>
      <c r="E10" s="85"/>
      <c r="F10" s="85"/>
      <c r="G10" s="85"/>
      <c r="H10" s="85"/>
    </row>
    <row r="13" spans="2:8">
      <c r="B13" s="91" t="s">
        <v>93</v>
      </c>
      <c r="C13" s="4"/>
      <c r="D13" s="4"/>
      <c r="E13" s="4"/>
      <c r="F13" s="4"/>
      <c r="G13" s="4"/>
      <c r="H13" s="4"/>
    </row>
    <row r="14" spans="2:8">
      <c r="B14" s="21" t="s">
        <v>66</v>
      </c>
      <c r="C14" s="21"/>
      <c r="D14" s="21"/>
      <c r="E14" s="21"/>
      <c r="F14" s="21"/>
      <c r="G14" s="21"/>
      <c r="H14" s="21"/>
    </row>
    <row r="15" spans="2:8">
      <c r="B15" s="22" t="s">
        <v>72</v>
      </c>
      <c r="C15" s="22"/>
      <c r="D15" s="22"/>
      <c r="E15" s="22"/>
      <c r="F15" s="22"/>
      <c r="G15" s="22"/>
      <c r="H15" s="22"/>
    </row>
    <row r="16" spans="2:8">
      <c r="B16" s="104" t="s">
        <v>107</v>
      </c>
      <c r="C16" s="22"/>
      <c r="D16" s="22"/>
      <c r="E16" s="22"/>
      <c r="F16" s="22"/>
      <c r="G16" s="22"/>
      <c r="H16" s="22"/>
    </row>
    <row r="17" spans="2:8">
      <c r="B17" s="22"/>
      <c r="C17" s="22"/>
      <c r="D17" s="22"/>
      <c r="E17" s="22"/>
      <c r="F17" s="22"/>
      <c r="G17" s="22"/>
      <c r="H17" s="22"/>
    </row>
    <row r="18" spans="2:8">
      <c r="B18" s="22"/>
      <c r="C18" s="22"/>
      <c r="D18" s="22"/>
      <c r="E18" s="22"/>
      <c r="F18" s="22"/>
      <c r="G18" s="22"/>
      <c r="H18" s="22"/>
    </row>
    <row r="20" spans="2:8" s="92" customFormat="1">
      <c r="B20" s="93" t="s">
        <v>105</v>
      </c>
      <c r="C20" s="4"/>
      <c r="D20" s="4"/>
      <c r="E20" s="4"/>
      <c r="F20" s="4"/>
      <c r="G20" s="4"/>
      <c r="H20" s="4"/>
    </row>
    <row r="21" spans="2:8" s="92" customFormat="1"/>
    <row r="22" spans="2:8" s="92" customFormat="1">
      <c r="B22" s="94" t="s">
        <v>28</v>
      </c>
      <c r="C22" s="10" t="s">
        <v>54</v>
      </c>
      <c r="D22" s="10" t="s">
        <v>2</v>
      </c>
      <c r="E22" s="10" t="s">
        <v>3</v>
      </c>
      <c r="F22" s="10" t="s">
        <v>4</v>
      </c>
      <c r="G22" s="10" t="s">
        <v>61</v>
      </c>
      <c r="H22" s="11" t="s">
        <v>5</v>
      </c>
    </row>
    <row r="23" spans="2:8" s="92" customFormat="1">
      <c r="B23" s="92" t="s">
        <v>8</v>
      </c>
      <c r="C23" s="47">
        <f>Historical!E59</f>
        <v>96964.348588281588</v>
      </c>
      <c r="D23" s="47">
        <f>Historical!F59</f>
        <v>188942.2766645634</v>
      </c>
      <c r="E23" s="47">
        <f>Historical!G59</f>
        <v>287628.30125918647</v>
      </c>
      <c r="F23" s="47">
        <f>Historical!H59</f>
        <v>278144.67807408888</v>
      </c>
      <c r="G23" s="47">
        <f>Historical!I59</f>
        <v>360057.61019132478</v>
      </c>
      <c r="H23" s="48">
        <f>SUM(C23:G23)</f>
        <v>1211737.2147774452</v>
      </c>
    </row>
    <row r="24" spans="2:8" s="92" customFormat="1">
      <c r="B24" s="92" t="s">
        <v>38</v>
      </c>
      <c r="C24" s="47">
        <f>Historical!E74</f>
        <v>263307.65823217889</v>
      </c>
      <c r="D24" s="47">
        <f>Historical!F74</f>
        <v>299931.79203605489</v>
      </c>
      <c r="E24" s="47">
        <f>Historical!G74</f>
        <v>341650.09730154503</v>
      </c>
      <c r="F24" s="47">
        <f>Historical!H74</f>
        <v>389101.49970453733</v>
      </c>
      <c r="G24" s="47">
        <f>Historical!I74</f>
        <v>316317.26412304572</v>
      </c>
      <c r="H24" s="48">
        <f>SUM(C24:G24)</f>
        <v>1610308.311397362</v>
      </c>
    </row>
    <row r="25" spans="2:8" s="92" customFormat="1">
      <c r="B25" s="92" t="s">
        <v>9</v>
      </c>
      <c r="C25" s="47"/>
      <c r="D25" s="47"/>
      <c r="E25" s="47"/>
      <c r="F25" s="47"/>
      <c r="G25" s="47"/>
      <c r="H25" s="102">
        <f>SUM(C25:G25)</f>
        <v>0</v>
      </c>
    </row>
    <row r="26" spans="2:8" s="92" customFormat="1">
      <c r="B26" s="12" t="s">
        <v>10</v>
      </c>
      <c r="C26" s="49">
        <f t="shared" ref="C26:H26" si="0">SUM(C23:C25)</f>
        <v>360272.00682046049</v>
      </c>
      <c r="D26" s="49">
        <f t="shared" si="0"/>
        <v>488874.06870061829</v>
      </c>
      <c r="E26" s="49">
        <f t="shared" si="0"/>
        <v>629278.39856073144</v>
      </c>
      <c r="F26" s="49">
        <f t="shared" si="0"/>
        <v>667246.17777862621</v>
      </c>
      <c r="G26" s="49">
        <f t="shared" si="0"/>
        <v>676374.87431437057</v>
      </c>
      <c r="H26" s="49">
        <f t="shared" si="0"/>
        <v>2822045.526174807</v>
      </c>
    </row>
    <row r="27" spans="2:8" s="92" customFormat="1"/>
    <row r="28" spans="2:8" s="92" customFormat="1">
      <c r="B28" s="92" t="s">
        <v>106</v>
      </c>
      <c r="C28" s="72">
        <f>Historical!E24</f>
        <v>2091.6467999999995</v>
      </c>
      <c r="D28" s="72">
        <f>Historical!F24</f>
        <v>2324.0519999999997</v>
      </c>
      <c r="E28" s="72">
        <f>Historical!G24</f>
        <v>2582.2799999999997</v>
      </c>
      <c r="F28" s="72">
        <f>Historical!H24</f>
        <v>2869.2</v>
      </c>
      <c r="G28" s="72">
        <f>Historical!I24</f>
        <v>3188</v>
      </c>
      <c r="H28" s="61">
        <f>SUM(C28:G28)</f>
        <v>13055.178799999998</v>
      </c>
    </row>
    <row r="29" spans="2:8" s="92" customFormat="1"/>
    <row r="30" spans="2:8" s="92" customFormat="1">
      <c r="B30" s="94" t="s">
        <v>25</v>
      </c>
      <c r="C30" s="10" t="s">
        <v>54</v>
      </c>
      <c r="D30" s="10" t="s">
        <v>2</v>
      </c>
      <c r="E30" s="10" t="s">
        <v>3</v>
      </c>
      <c r="F30" s="10" t="s">
        <v>4</v>
      </c>
      <c r="G30" s="10" t="s">
        <v>61</v>
      </c>
    </row>
    <row r="31" spans="2:8" s="92" customFormat="1">
      <c r="B31" s="92" t="s">
        <v>21</v>
      </c>
      <c r="C31" s="103">
        <f>C26/C28</f>
        <v>172.24323285387408</v>
      </c>
      <c r="D31" s="103">
        <f t="shared" ref="D31:G31" si="1">D26/D28</f>
        <v>210.35418686871824</v>
      </c>
      <c r="E31" s="103">
        <f t="shared" si="1"/>
        <v>243.69100119302766</v>
      </c>
      <c r="F31" s="103">
        <f t="shared" si="1"/>
        <v>232.55478104650294</v>
      </c>
      <c r="G31" s="103">
        <f t="shared" si="1"/>
        <v>212.16275856787033</v>
      </c>
    </row>
    <row r="32" spans="2:8" s="92" customFormat="1"/>
    <row r="33" spans="2:8" s="92" customFormat="1"/>
    <row r="34" spans="2:8">
      <c r="B34" s="94" t="s">
        <v>24</v>
      </c>
      <c r="C34" s="92"/>
      <c r="D34" s="92"/>
      <c r="E34" s="92"/>
      <c r="F34" s="92"/>
      <c r="G34" s="92"/>
      <c r="H34" s="92"/>
    </row>
    <row r="35" spans="2:8">
      <c r="B35" s="93" t="s">
        <v>94</v>
      </c>
      <c r="C35" s="115" t="s">
        <v>95</v>
      </c>
      <c r="D35" s="115"/>
      <c r="E35" s="115"/>
      <c r="F35" s="115"/>
      <c r="G35" s="115"/>
      <c r="H35" s="115"/>
    </row>
    <row r="36" spans="2:8">
      <c r="B36" s="93" t="s">
        <v>96</v>
      </c>
      <c r="C36" s="115" t="s">
        <v>108</v>
      </c>
      <c r="D36" s="115"/>
      <c r="E36" s="115"/>
      <c r="F36" s="115"/>
      <c r="G36" s="115"/>
      <c r="H36" s="115"/>
    </row>
    <row r="39" spans="2:8">
      <c r="B39" s="3" t="s">
        <v>49</v>
      </c>
      <c r="C39" s="4"/>
      <c r="D39" s="4"/>
      <c r="E39" s="4"/>
      <c r="F39" s="4"/>
      <c r="G39" s="4"/>
      <c r="H39" s="4"/>
    </row>
    <row r="41" spans="2:8">
      <c r="B41" s="9" t="s">
        <v>28</v>
      </c>
      <c r="C41" s="10" t="s">
        <v>16</v>
      </c>
      <c r="D41" s="10" t="s">
        <v>17</v>
      </c>
      <c r="E41" s="10" t="s">
        <v>18</v>
      </c>
      <c r="F41" s="10" t="s">
        <v>19</v>
      </c>
      <c r="G41" s="10" t="s">
        <v>20</v>
      </c>
      <c r="H41" s="11" t="s">
        <v>5</v>
      </c>
    </row>
    <row r="42" spans="2:8">
      <c r="B42" t="s">
        <v>8</v>
      </c>
      <c r="C42" s="47">
        <f>Projected!E72</f>
        <v>381652.26789495512</v>
      </c>
      <c r="D42" s="47">
        <f>Projected!F72</f>
        <v>394596.95869128208</v>
      </c>
      <c r="E42" s="47">
        <f>Projected!G72</f>
        <v>410124.34901578398</v>
      </c>
      <c r="F42" s="47">
        <f>Projected!H72</f>
        <v>427187.57255658577</v>
      </c>
      <c r="G42" s="47">
        <f>Projected!I72</f>
        <v>444172.5504414356</v>
      </c>
      <c r="H42" s="48">
        <f>SUM(C42:G42)</f>
        <v>2057733.6986000424</v>
      </c>
    </row>
    <row r="43" spans="2:8">
      <c r="B43" t="s">
        <v>38</v>
      </c>
      <c r="C43" s="47">
        <f>Projected!E80</f>
        <v>335288.56996728637</v>
      </c>
      <c r="D43" s="47">
        <f>Projected!F80</f>
        <v>346660.72003915173</v>
      </c>
      <c r="E43" s="47">
        <f>Projected!G80</f>
        <v>360301.81937269238</v>
      </c>
      <c r="F43" s="47">
        <f>Projected!H80</f>
        <v>375292.17656769318</v>
      </c>
      <c r="G43" s="47">
        <f>Projected!I80</f>
        <v>390213.79350802465</v>
      </c>
      <c r="H43" s="48">
        <f>SUM(C43:G43)</f>
        <v>1807757.0794548483</v>
      </c>
    </row>
    <row r="44" spans="2:8">
      <c r="B44" t="s">
        <v>9</v>
      </c>
      <c r="C44" s="47">
        <f>(C42+C43)*C46</f>
        <v>26505.957041627444</v>
      </c>
      <c r="D44" s="47">
        <f t="shared" ref="D44:G44" si="2">(D42+D43)*D46</f>
        <v>27404.972839586833</v>
      </c>
      <c r="E44" s="47">
        <f t="shared" si="2"/>
        <v>28483.358520824575</v>
      </c>
      <c r="F44" s="47">
        <f t="shared" si="2"/>
        <v>29668.408652083483</v>
      </c>
      <c r="G44" s="47">
        <f t="shared" si="2"/>
        <v>30848.024580090318</v>
      </c>
      <c r="H44" s="48">
        <f>SUM(C44:G44)</f>
        <v>142910.72163421265</v>
      </c>
    </row>
    <row r="45" spans="2:8">
      <c r="B45" s="12" t="s">
        <v>10</v>
      </c>
      <c r="C45" s="49">
        <f t="shared" ref="C45:H45" si="3">SUM(C42:C44)</f>
        <v>743446.79490386904</v>
      </c>
      <c r="D45" s="49">
        <f t="shared" si="3"/>
        <v>768662.65157002059</v>
      </c>
      <c r="E45" s="49">
        <f t="shared" si="3"/>
        <v>798909.52690930094</v>
      </c>
      <c r="F45" s="49">
        <f t="shared" si="3"/>
        <v>832148.1577763625</v>
      </c>
      <c r="G45" s="49">
        <f t="shared" si="3"/>
        <v>865234.3685295505</v>
      </c>
      <c r="H45" s="46">
        <f t="shared" si="3"/>
        <v>4008401.4996891031</v>
      </c>
    </row>
    <row r="46" spans="2:8">
      <c r="B46" s="12" t="s">
        <v>109</v>
      </c>
      <c r="C46" s="76">
        <v>3.6970912579986831E-2</v>
      </c>
      <c r="D46" s="76">
        <v>3.6970912579986831E-2</v>
      </c>
      <c r="E46" s="76">
        <v>3.6970912579986831E-2</v>
      </c>
      <c r="F46" s="76">
        <v>3.6970912579986831E-2</v>
      </c>
      <c r="G46" s="76">
        <v>3.6970912579986831E-2</v>
      </c>
    </row>
    <row r="47" spans="2:8">
      <c r="B47" s="9" t="s">
        <v>24</v>
      </c>
    </row>
    <row r="48" spans="2:8">
      <c r="B48" s="116" t="s">
        <v>76</v>
      </c>
      <c r="C48" s="116"/>
      <c r="D48" s="116"/>
      <c r="E48" s="116"/>
      <c r="F48" s="116"/>
      <c r="G48" s="116"/>
      <c r="H48" s="116"/>
    </row>
    <row r="49" spans="2:8">
      <c r="B49" s="43"/>
      <c r="C49" s="43"/>
      <c r="D49" s="43"/>
      <c r="E49" s="43"/>
      <c r="F49" s="43"/>
      <c r="G49" s="43"/>
      <c r="H49" s="43"/>
    </row>
    <row r="50" spans="2:8">
      <c r="B50" s="43"/>
      <c r="C50" s="43"/>
      <c r="D50" s="43"/>
      <c r="E50" s="43"/>
      <c r="F50" s="43"/>
      <c r="G50" s="43"/>
      <c r="H50" s="43"/>
    </row>
    <row r="53" spans="2:8">
      <c r="B53" s="3" t="s">
        <v>50</v>
      </c>
      <c r="C53" s="4"/>
      <c r="D53" s="4"/>
      <c r="E53" s="4"/>
      <c r="F53" s="4"/>
      <c r="G53" s="4"/>
      <c r="H53" s="4"/>
    </row>
    <row r="54" spans="2:8">
      <c r="B54" s="1"/>
    </row>
    <row r="55" spans="2:8">
      <c r="B55" s="2" t="s">
        <v>26</v>
      </c>
    </row>
    <row r="57" spans="2:8">
      <c r="B57" s="9" t="s">
        <v>27</v>
      </c>
      <c r="C57" s="10" t="s">
        <v>16</v>
      </c>
      <c r="D57" s="10" t="s">
        <v>17</v>
      </c>
      <c r="E57" s="10" t="s">
        <v>18</v>
      </c>
      <c r="F57" s="10" t="s">
        <v>19</v>
      </c>
      <c r="G57" s="10" t="s">
        <v>20</v>
      </c>
      <c r="H57" s="11" t="s">
        <v>5</v>
      </c>
    </row>
    <row r="58" spans="2:8">
      <c r="B58" t="s">
        <v>51</v>
      </c>
      <c r="C58" s="72">
        <f>+Projected!E13</f>
        <v>3188</v>
      </c>
      <c r="D58" s="72">
        <f>+Projected!F13</f>
        <v>3188</v>
      </c>
      <c r="E58" s="72">
        <f>+Projected!G13</f>
        <v>3188</v>
      </c>
      <c r="F58" s="72">
        <f>+Projected!H13</f>
        <v>3188</v>
      </c>
      <c r="G58" s="72">
        <f>+Projected!I13</f>
        <v>3188</v>
      </c>
      <c r="H58" s="61">
        <f>SUM(C58:G58)</f>
        <v>15940</v>
      </c>
    </row>
    <row r="60" spans="2:8">
      <c r="B60" s="9" t="s">
        <v>25</v>
      </c>
      <c r="C60" s="10" t="s">
        <v>16</v>
      </c>
      <c r="D60" s="10" t="s">
        <v>17</v>
      </c>
      <c r="E60" s="10" t="s">
        <v>18</v>
      </c>
      <c r="F60" s="10" t="s">
        <v>19</v>
      </c>
      <c r="G60" s="10" t="s">
        <v>20</v>
      </c>
      <c r="H60" s="11" t="s">
        <v>5</v>
      </c>
    </row>
    <row r="61" spans="2:8">
      <c r="B61" t="s">
        <v>21</v>
      </c>
      <c r="C61" s="70">
        <f t="shared" ref="C61:H61" si="4">+C45/C58</f>
        <v>233.20162951815215</v>
      </c>
      <c r="D61" s="70">
        <f t="shared" si="4"/>
        <v>241.11124578733393</v>
      </c>
      <c r="E61" s="70">
        <f t="shared" si="4"/>
        <v>250.59897330906554</v>
      </c>
      <c r="F61" s="70">
        <f t="shared" si="4"/>
        <v>261.02514359358923</v>
      </c>
      <c r="G61" s="70">
        <f t="shared" si="4"/>
        <v>271.40350330287032</v>
      </c>
      <c r="H61" s="71">
        <f t="shared" si="4"/>
        <v>251.46809910220219</v>
      </c>
    </row>
    <row r="63" spans="2:8">
      <c r="B63" s="9" t="s">
        <v>24</v>
      </c>
    </row>
    <row r="64" spans="2:8">
      <c r="B64" s="117"/>
      <c r="C64" s="117"/>
      <c r="D64" s="117"/>
      <c r="E64" s="117"/>
      <c r="F64" s="117"/>
      <c r="G64" s="117"/>
      <c r="H64" s="117"/>
    </row>
    <row r="65" spans="2:8">
      <c r="B65" s="114"/>
      <c r="C65" s="114"/>
      <c r="D65" s="114"/>
      <c r="E65" s="114"/>
      <c r="F65" s="114"/>
      <c r="G65" s="114"/>
      <c r="H65" s="114"/>
    </row>
  </sheetData>
  <mergeCells count="5">
    <mergeCell ref="B65:H65"/>
    <mergeCell ref="C36:H36"/>
    <mergeCell ref="C35:H35"/>
    <mergeCell ref="B48:H48"/>
    <mergeCell ref="B64:H64"/>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11"/>
  <sheetViews>
    <sheetView workbookViewId="0">
      <selection sqref="A1:G1"/>
    </sheetView>
  </sheetViews>
  <sheetFormatPr defaultColWidth="12" defaultRowHeight="15"/>
  <cols>
    <col min="1" max="1" width="42.5703125" style="92" bestFit="1" customWidth="1"/>
    <col min="2" max="2" width="7.7109375" style="92" bestFit="1" customWidth="1"/>
    <col min="3" max="3" width="14.42578125" style="92" customWidth="1"/>
    <col min="4" max="4" width="13.7109375" style="92" customWidth="1"/>
    <col min="5" max="16384" width="12" style="92"/>
  </cols>
  <sheetData>
    <row r="1" spans="1:7">
      <c r="A1" s="118" t="s">
        <v>110</v>
      </c>
      <c r="B1" s="118"/>
      <c r="C1" s="118"/>
      <c r="D1" s="118"/>
      <c r="E1" s="118"/>
      <c r="F1" s="118"/>
      <c r="G1" s="118"/>
    </row>
    <row r="2" spans="1:7">
      <c r="A2" s="84" t="s">
        <v>0</v>
      </c>
      <c r="B2" s="82" t="s">
        <v>80</v>
      </c>
      <c r="C2" s="83"/>
      <c r="D2" s="83"/>
      <c r="E2" s="83"/>
      <c r="F2" s="83"/>
      <c r="G2" s="83"/>
    </row>
    <row r="3" spans="1:7">
      <c r="A3" s="84" t="s">
        <v>89</v>
      </c>
      <c r="B3" s="119" t="s">
        <v>90</v>
      </c>
      <c r="C3" s="120"/>
      <c r="D3" s="120"/>
      <c r="E3" s="120"/>
      <c r="F3" s="120"/>
      <c r="G3" s="120"/>
    </row>
    <row r="4" spans="1:7">
      <c r="A4" s="86" t="s">
        <v>123</v>
      </c>
      <c r="B4" s="121">
        <f>'AER Summary'!C6</f>
        <v>241.11124578733393</v>
      </c>
      <c r="C4" s="121"/>
      <c r="D4" s="121"/>
      <c r="E4" s="121"/>
      <c r="F4" s="121"/>
      <c r="G4" s="121"/>
    </row>
    <row r="6" spans="1:7">
      <c r="A6" s="86" t="s">
        <v>111</v>
      </c>
    </row>
    <row r="9" spans="1:7">
      <c r="A9" s="93" t="s">
        <v>112</v>
      </c>
    </row>
    <row r="10" spans="1:7" ht="30">
      <c r="A10" s="94" t="s">
        <v>113</v>
      </c>
      <c r="B10" s="105" t="s">
        <v>114</v>
      </c>
      <c r="C10" s="105" t="s">
        <v>115</v>
      </c>
      <c r="D10" s="105" t="s">
        <v>116</v>
      </c>
    </row>
    <row r="11" spans="1:7" ht="31.5" customHeight="1">
      <c r="A11" s="106" t="str">
        <f>B2</f>
        <v>Disconnection Visit (Disconnection Completed – Technical/Advanced  )</v>
      </c>
      <c r="B11" s="107">
        <f>B4</f>
        <v>241.11124578733393</v>
      </c>
      <c r="C11" s="108"/>
      <c r="D11" s="108"/>
    </row>
  </sheetData>
  <mergeCells count="3">
    <mergeCell ref="A1:G1"/>
    <mergeCell ref="B3:G3"/>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R28"/>
  <sheetViews>
    <sheetView workbookViewId="0">
      <selection sqref="A1:K1"/>
    </sheetView>
  </sheetViews>
  <sheetFormatPr defaultRowHeight="15"/>
  <cols>
    <col min="1" max="1" width="2.42578125" style="109" customWidth="1"/>
    <col min="2" max="2" width="10.140625" style="109" customWidth="1"/>
    <col min="3" max="8" width="13.140625" style="109" customWidth="1"/>
    <col min="9" max="10" width="9.5703125" style="109" bestFit="1" customWidth="1"/>
    <col min="11" max="15" width="9.140625" style="109"/>
    <col min="16" max="16" width="5.28515625" style="109" customWidth="1"/>
    <col min="17" max="17" width="2.42578125" style="92" customWidth="1"/>
    <col min="18" max="16384" width="9.140625" style="92"/>
  </cols>
  <sheetData>
    <row r="1" spans="1:18">
      <c r="A1" s="125" t="s">
        <v>117</v>
      </c>
      <c r="B1" s="125"/>
      <c r="C1" s="125"/>
      <c r="D1" s="125"/>
      <c r="E1" s="125"/>
      <c r="F1" s="125"/>
      <c r="G1" s="125"/>
      <c r="H1" s="125"/>
      <c r="I1" s="125"/>
      <c r="J1" s="125"/>
      <c r="K1" s="125"/>
    </row>
    <row r="2" spans="1:18">
      <c r="A2" s="110" t="s">
        <v>0</v>
      </c>
      <c r="B2" s="94"/>
      <c r="C2" s="126" t="s">
        <v>80</v>
      </c>
      <c r="D2" s="127"/>
      <c r="E2" s="127"/>
      <c r="F2" s="127"/>
      <c r="G2" s="127"/>
      <c r="H2" s="127"/>
      <c r="I2" s="127"/>
      <c r="J2" s="127"/>
      <c r="K2" s="127"/>
      <c r="R2" s="111"/>
    </row>
    <row r="3" spans="1:18">
      <c r="R3" s="111"/>
    </row>
    <row r="4" spans="1:18" ht="15" customHeight="1">
      <c r="A4" s="122" t="s">
        <v>118</v>
      </c>
      <c r="B4" s="122"/>
      <c r="C4" s="122"/>
      <c r="D4" s="122"/>
      <c r="E4" s="122"/>
      <c r="F4" s="122"/>
      <c r="G4" s="122"/>
      <c r="H4" s="122"/>
      <c r="I4" s="122"/>
      <c r="J4" s="122"/>
      <c r="K4" s="122"/>
      <c r="L4" s="122"/>
      <c r="M4" s="122"/>
      <c r="N4" s="122"/>
      <c r="O4" s="122"/>
      <c r="R4" s="112"/>
    </row>
    <row r="5" spans="1:18" ht="36" customHeight="1">
      <c r="A5" s="128" t="s">
        <v>119</v>
      </c>
      <c r="B5" s="128"/>
      <c r="C5" s="128"/>
      <c r="D5" s="128"/>
      <c r="E5" s="128"/>
      <c r="F5" s="128"/>
      <c r="G5" s="128"/>
      <c r="H5" s="128"/>
      <c r="I5" s="128"/>
      <c r="J5" s="128"/>
      <c r="K5" s="128"/>
      <c r="L5" s="128"/>
      <c r="M5" s="128"/>
      <c r="N5" s="128"/>
      <c r="O5" s="128"/>
      <c r="R5" s="112"/>
    </row>
    <row r="6" spans="1:18" ht="36" customHeight="1">
      <c r="A6" s="129"/>
      <c r="B6" s="129"/>
      <c r="C6" s="129"/>
      <c r="D6" s="129"/>
      <c r="E6" s="129"/>
      <c r="F6" s="129"/>
      <c r="G6" s="129"/>
      <c r="H6" s="129"/>
      <c r="I6" s="129"/>
      <c r="J6" s="129"/>
      <c r="K6" s="129"/>
      <c r="L6" s="129"/>
      <c r="M6" s="129"/>
      <c r="N6" s="129"/>
      <c r="O6" s="129"/>
    </row>
    <row r="7" spans="1:18" ht="36" customHeight="1">
      <c r="A7" s="129"/>
      <c r="B7" s="129"/>
      <c r="C7" s="129"/>
      <c r="D7" s="129"/>
      <c r="E7" s="129"/>
      <c r="F7" s="129"/>
      <c r="G7" s="129"/>
      <c r="H7" s="129"/>
      <c r="I7" s="129"/>
      <c r="J7" s="129"/>
      <c r="K7" s="129"/>
      <c r="L7" s="129"/>
      <c r="M7" s="129"/>
      <c r="N7" s="129"/>
      <c r="O7" s="129"/>
    </row>
    <row r="8" spans="1:18" ht="36" customHeight="1">
      <c r="A8" s="129"/>
      <c r="B8" s="129"/>
      <c r="C8" s="129"/>
      <c r="D8" s="129"/>
      <c r="E8" s="129"/>
      <c r="F8" s="129"/>
      <c r="G8" s="129"/>
      <c r="H8" s="129"/>
      <c r="I8" s="129"/>
      <c r="J8" s="129"/>
      <c r="K8" s="129"/>
      <c r="L8" s="129"/>
      <c r="M8" s="129"/>
      <c r="N8" s="129"/>
      <c r="O8" s="129"/>
    </row>
    <row r="11" spans="1:18">
      <c r="A11" s="122" t="s">
        <v>120</v>
      </c>
      <c r="B11" s="122"/>
      <c r="C11" s="122"/>
      <c r="D11" s="122"/>
      <c r="E11" s="122"/>
      <c r="F11" s="122"/>
      <c r="G11" s="122"/>
      <c r="H11" s="122"/>
      <c r="I11" s="122"/>
      <c r="J11" s="122"/>
      <c r="K11" s="122"/>
      <c r="L11" s="122"/>
      <c r="M11" s="122"/>
      <c r="N11" s="122"/>
      <c r="O11" s="122"/>
    </row>
    <row r="12" spans="1:18" ht="25.5" customHeight="1">
      <c r="A12" s="128" t="s">
        <v>121</v>
      </c>
      <c r="B12" s="128"/>
      <c r="C12" s="128"/>
      <c r="D12" s="128"/>
      <c r="E12" s="128"/>
      <c r="F12" s="128"/>
      <c r="G12" s="128"/>
      <c r="H12" s="128"/>
      <c r="I12" s="128"/>
      <c r="J12" s="128"/>
      <c r="K12" s="128"/>
      <c r="L12" s="128"/>
      <c r="M12" s="128"/>
      <c r="N12" s="128"/>
      <c r="O12" s="128"/>
    </row>
    <row r="13" spans="1:18" ht="25.5" customHeight="1">
      <c r="A13" s="130"/>
      <c r="B13" s="130"/>
      <c r="C13" s="130"/>
      <c r="D13" s="130"/>
      <c r="E13" s="130"/>
      <c r="F13" s="130"/>
      <c r="G13" s="130"/>
      <c r="H13" s="130"/>
      <c r="I13" s="130"/>
      <c r="J13" s="130"/>
      <c r="K13" s="130"/>
      <c r="L13" s="130"/>
      <c r="M13" s="130"/>
      <c r="N13" s="130"/>
      <c r="O13" s="130"/>
    </row>
    <row r="14" spans="1:18" ht="25.5" customHeight="1">
      <c r="A14" s="130"/>
      <c r="B14" s="130"/>
      <c r="C14" s="130"/>
      <c r="D14" s="130"/>
      <c r="E14" s="130"/>
      <c r="F14" s="130"/>
      <c r="G14" s="130"/>
      <c r="H14" s="130"/>
      <c r="I14" s="130"/>
      <c r="J14" s="130"/>
      <c r="K14" s="130"/>
      <c r="L14" s="130"/>
      <c r="M14" s="130"/>
      <c r="N14" s="130"/>
      <c r="O14" s="130"/>
    </row>
    <row r="17" spans="1:15">
      <c r="A17" s="122" t="s">
        <v>23</v>
      </c>
      <c r="B17" s="122"/>
      <c r="C17" s="122"/>
      <c r="D17" s="122"/>
      <c r="E17" s="122"/>
      <c r="F17" s="122"/>
      <c r="G17" s="122"/>
      <c r="H17" s="122"/>
      <c r="I17" s="122"/>
      <c r="J17" s="122"/>
      <c r="K17" s="122"/>
      <c r="L17" s="122"/>
      <c r="M17" s="122"/>
      <c r="N17" s="122"/>
      <c r="O17" s="122"/>
    </row>
    <row r="18" spans="1:15" ht="50.25" customHeight="1">
      <c r="A18" s="123" t="s">
        <v>122</v>
      </c>
      <c r="B18" s="123"/>
      <c r="C18" s="123"/>
      <c r="D18" s="123"/>
      <c r="E18" s="123"/>
      <c r="F18" s="123"/>
      <c r="G18" s="123"/>
      <c r="H18" s="123"/>
      <c r="I18" s="123"/>
      <c r="J18" s="123"/>
      <c r="K18" s="123"/>
      <c r="L18" s="123"/>
      <c r="M18" s="123"/>
      <c r="N18" s="123"/>
      <c r="O18" s="123"/>
    </row>
    <row r="19" spans="1:15" ht="50.25" customHeight="1">
      <c r="A19" s="124"/>
      <c r="B19" s="124"/>
      <c r="C19" s="124"/>
      <c r="D19" s="124"/>
      <c r="E19" s="124"/>
      <c r="F19" s="124"/>
      <c r="G19" s="124"/>
      <c r="H19" s="124"/>
      <c r="I19" s="124"/>
      <c r="J19" s="124"/>
      <c r="K19" s="124"/>
      <c r="L19" s="124"/>
      <c r="M19" s="124"/>
      <c r="N19" s="124"/>
      <c r="O19" s="124"/>
    </row>
    <row r="20" spans="1:15" ht="50.25" customHeight="1">
      <c r="A20" s="124"/>
      <c r="B20" s="124"/>
      <c r="C20" s="124"/>
      <c r="D20" s="124"/>
      <c r="E20" s="124"/>
      <c r="F20" s="124"/>
      <c r="G20" s="124"/>
      <c r="H20" s="124"/>
      <c r="I20" s="124"/>
      <c r="J20" s="124"/>
      <c r="K20" s="124"/>
      <c r="L20" s="124"/>
      <c r="M20" s="124"/>
      <c r="N20" s="124"/>
      <c r="O20" s="124"/>
    </row>
    <row r="21" spans="1:15" ht="50.25" customHeight="1">
      <c r="A21" s="124"/>
      <c r="B21" s="124"/>
      <c r="C21" s="124"/>
      <c r="D21" s="124"/>
      <c r="E21" s="124"/>
      <c r="F21" s="124"/>
      <c r="G21" s="124"/>
      <c r="H21" s="124"/>
      <c r="I21" s="124"/>
      <c r="J21" s="124"/>
      <c r="K21" s="124"/>
      <c r="L21" s="124"/>
      <c r="M21" s="124"/>
      <c r="N21" s="124"/>
      <c r="O21" s="124"/>
    </row>
    <row r="22" spans="1:15" ht="50.25" customHeight="1">
      <c r="A22" s="124"/>
      <c r="B22" s="124"/>
      <c r="C22" s="124"/>
      <c r="D22" s="124"/>
      <c r="E22" s="124"/>
      <c r="F22" s="124"/>
      <c r="G22" s="124"/>
      <c r="H22" s="124"/>
      <c r="I22" s="124"/>
      <c r="J22" s="124"/>
      <c r="K22" s="124"/>
      <c r="L22" s="124"/>
      <c r="M22" s="124"/>
      <c r="N22" s="124"/>
      <c r="O22" s="124"/>
    </row>
    <row r="28" spans="1:15">
      <c r="B28" s="113"/>
    </row>
  </sheetData>
  <mergeCells count="8">
    <mergeCell ref="A17:O17"/>
    <mergeCell ref="A18:O22"/>
    <mergeCell ref="A1:K1"/>
    <mergeCell ref="C2:K2"/>
    <mergeCell ref="A4:O4"/>
    <mergeCell ref="A5:O8"/>
    <mergeCell ref="A11:O11"/>
    <mergeCell ref="A12:O14"/>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76AD1C"/>
    <pageSetUpPr fitToPage="1"/>
  </sheetPr>
  <dimension ref="B2:N142"/>
  <sheetViews>
    <sheetView showGridLines="0" workbookViewId="0"/>
  </sheetViews>
  <sheetFormatPr defaultRowHeight="15"/>
  <cols>
    <col min="1" max="1" width="2.5703125" customWidth="1"/>
    <col min="2" max="2" width="27.5703125" customWidth="1"/>
    <col min="3" max="3" width="40.7109375" customWidth="1"/>
    <col min="4" max="4" width="19.85546875" customWidth="1"/>
    <col min="5" max="5" width="17.42578125" bestFit="1" customWidth="1"/>
    <col min="6" max="9" width="14.28515625" bestFit="1" customWidth="1"/>
    <col min="10" max="10" width="15.7109375" customWidth="1"/>
    <col min="11" max="11" width="10" bestFit="1" customWidth="1"/>
    <col min="12" max="12" width="2.5703125" customWidth="1"/>
    <col min="13" max="13" width="11.7109375" customWidth="1"/>
  </cols>
  <sheetData>
    <row r="2" spans="2:11">
      <c r="B2" s="3" t="s">
        <v>30</v>
      </c>
      <c r="C2" s="4"/>
      <c r="D2" s="4"/>
      <c r="E2" s="4"/>
      <c r="F2" s="4"/>
      <c r="G2" s="4"/>
      <c r="H2" s="4"/>
      <c r="I2" s="4"/>
      <c r="J2" s="4"/>
      <c r="K2" s="4"/>
    </row>
    <row r="3" spans="2:11">
      <c r="B3" s="5" t="s">
        <v>0</v>
      </c>
      <c r="C3" s="79" t="s">
        <v>80</v>
      </c>
      <c r="D3" s="80"/>
      <c r="E3" s="80"/>
      <c r="F3" s="80"/>
      <c r="G3" s="80"/>
      <c r="H3" s="80"/>
      <c r="I3" s="80"/>
      <c r="J3" s="80"/>
      <c r="K3" s="80"/>
    </row>
    <row r="4" spans="2:11">
      <c r="B4" s="5" t="s">
        <v>1</v>
      </c>
      <c r="C4" s="79" t="s">
        <v>71</v>
      </c>
      <c r="D4" s="80"/>
      <c r="E4" s="80"/>
      <c r="F4" s="80"/>
      <c r="G4" s="80"/>
      <c r="H4" s="80"/>
      <c r="I4" s="80"/>
      <c r="J4" s="80"/>
      <c r="K4" s="80"/>
    </row>
    <row r="7" spans="2:11">
      <c r="B7" s="3" t="s">
        <v>6</v>
      </c>
      <c r="C7" s="4"/>
      <c r="D7" s="4"/>
      <c r="E7" s="4"/>
      <c r="F7" s="4"/>
      <c r="G7" s="4"/>
      <c r="H7" s="4"/>
      <c r="I7" s="4"/>
      <c r="J7" s="4"/>
      <c r="K7" s="4"/>
    </row>
    <row r="9" spans="2:11">
      <c r="B9" s="14" t="s">
        <v>11</v>
      </c>
      <c r="C9" s="14" t="s">
        <v>12</v>
      </c>
      <c r="D9" s="14" t="s">
        <v>15</v>
      </c>
      <c r="E9" s="10" t="s">
        <v>54</v>
      </c>
      <c r="F9" s="10" t="s">
        <v>2</v>
      </c>
      <c r="G9" s="10" t="s">
        <v>3</v>
      </c>
      <c r="H9" s="10" t="s">
        <v>4</v>
      </c>
      <c r="I9" s="10" t="s">
        <v>61</v>
      </c>
      <c r="J9" s="11" t="s">
        <v>5</v>
      </c>
    </row>
    <row r="10" spans="2:11">
      <c r="B10" s="74" t="s">
        <v>73</v>
      </c>
      <c r="C10" s="51"/>
      <c r="D10" s="6" t="s">
        <v>13</v>
      </c>
      <c r="E10" s="52"/>
      <c r="F10" s="52"/>
      <c r="G10" s="52"/>
      <c r="H10" s="52"/>
      <c r="I10" s="52"/>
      <c r="J10" s="45">
        <v>0</v>
      </c>
    </row>
    <row r="11" spans="2:11">
      <c r="B11" s="15"/>
      <c r="C11" s="7"/>
      <c r="D11" s="6" t="s">
        <v>13</v>
      </c>
      <c r="E11" s="44"/>
      <c r="F11" s="44"/>
      <c r="G11" s="44"/>
      <c r="H11" s="44"/>
      <c r="I11" s="44"/>
      <c r="J11" s="45">
        <v>0</v>
      </c>
    </row>
    <row r="12" spans="2:11">
      <c r="B12" s="15"/>
      <c r="C12" s="7"/>
      <c r="D12" s="6" t="s">
        <v>13</v>
      </c>
      <c r="E12" s="44"/>
      <c r="F12" s="44"/>
      <c r="G12" s="44"/>
      <c r="H12" s="44"/>
      <c r="I12" s="44"/>
      <c r="J12" s="45">
        <v>0</v>
      </c>
    </row>
    <row r="13" spans="2:11">
      <c r="B13" s="15"/>
      <c r="C13" s="7"/>
      <c r="D13" s="6" t="s">
        <v>13</v>
      </c>
      <c r="E13" s="44"/>
      <c r="F13" s="44"/>
      <c r="G13" s="44"/>
      <c r="H13" s="44"/>
      <c r="I13" s="44"/>
      <c r="J13" s="45">
        <v>0</v>
      </c>
    </row>
    <row r="14" spans="2:11">
      <c r="B14" s="13" t="s">
        <v>5</v>
      </c>
      <c r="C14" s="18"/>
      <c r="D14" s="12"/>
      <c r="E14" s="46">
        <v>0</v>
      </c>
      <c r="F14" s="46">
        <v>0</v>
      </c>
      <c r="G14" s="46">
        <v>0</v>
      </c>
      <c r="H14" s="46">
        <v>0</v>
      </c>
      <c r="I14" s="46">
        <v>0</v>
      </c>
      <c r="J14" s="46">
        <v>0</v>
      </c>
    </row>
    <row r="18" spans="2:11">
      <c r="B18" s="3" t="s">
        <v>32</v>
      </c>
      <c r="C18" s="4"/>
      <c r="D18" s="4"/>
      <c r="E18" s="4"/>
      <c r="F18" s="4"/>
      <c r="G18" s="4"/>
      <c r="H18" s="4"/>
      <c r="I18" s="4"/>
      <c r="J18" s="4"/>
      <c r="K18" s="4"/>
    </row>
    <row r="20" spans="2:11">
      <c r="B20" s="14" t="s">
        <v>22</v>
      </c>
      <c r="C20" s="25" t="s">
        <v>31</v>
      </c>
      <c r="D20" s="9"/>
      <c r="E20" s="10" t="s">
        <v>54</v>
      </c>
      <c r="F20" s="10" t="s">
        <v>2</v>
      </c>
      <c r="G20" s="10" t="s">
        <v>3</v>
      </c>
      <c r="H20" s="10" t="s">
        <v>4</v>
      </c>
      <c r="I20" s="10" t="s">
        <v>61</v>
      </c>
      <c r="J20" s="11" t="s">
        <v>5</v>
      </c>
    </row>
    <row r="21" spans="2:11">
      <c r="B21" s="19"/>
      <c r="C21" s="8" t="s">
        <v>74</v>
      </c>
      <c r="D21" s="15"/>
      <c r="E21" s="57">
        <v>2091.6467999999995</v>
      </c>
      <c r="F21" s="57">
        <v>2324.0519999999997</v>
      </c>
      <c r="G21" s="57">
        <v>2582.2799999999997</v>
      </c>
      <c r="H21" s="57">
        <v>2869.2</v>
      </c>
      <c r="I21" s="57">
        <v>3188</v>
      </c>
      <c r="J21" s="58">
        <v>13055.178799999998</v>
      </c>
    </row>
    <row r="22" spans="2:11">
      <c r="B22" s="19"/>
      <c r="C22" s="8"/>
      <c r="D22" s="15"/>
      <c r="E22" s="57"/>
      <c r="F22" s="57"/>
      <c r="G22" s="57"/>
      <c r="H22" s="57"/>
      <c r="I22" s="57"/>
      <c r="J22" s="58">
        <v>0</v>
      </c>
    </row>
    <row r="23" spans="2:11">
      <c r="B23" s="20"/>
      <c r="C23" s="8"/>
      <c r="D23" s="15"/>
      <c r="E23" s="57"/>
      <c r="F23" s="57"/>
      <c r="G23" s="57"/>
      <c r="H23" s="57"/>
      <c r="I23" s="57"/>
      <c r="J23" s="58">
        <v>0</v>
      </c>
    </row>
    <row r="24" spans="2:11">
      <c r="B24" s="13" t="s">
        <v>33</v>
      </c>
      <c r="C24" s="18"/>
      <c r="D24" s="12"/>
      <c r="E24" s="59">
        <v>2091.6467999999995</v>
      </c>
      <c r="F24" s="59">
        <v>2324.0519999999997</v>
      </c>
      <c r="G24" s="59">
        <v>2582.2799999999997</v>
      </c>
      <c r="H24" s="59">
        <v>2869.2</v>
      </c>
      <c r="I24" s="59">
        <v>3188</v>
      </c>
      <c r="J24" s="59">
        <v>13055.178799999998</v>
      </c>
    </row>
    <row r="25" spans="2:11">
      <c r="E25" s="1"/>
      <c r="F25" s="1"/>
      <c r="G25" s="1"/>
      <c r="H25" s="1"/>
      <c r="I25" s="1"/>
      <c r="J25" s="1"/>
    </row>
    <row r="26" spans="2:11">
      <c r="E26" s="1"/>
      <c r="F26" s="1"/>
      <c r="G26" s="1"/>
      <c r="H26" s="1"/>
      <c r="I26" s="1"/>
      <c r="J26" s="1"/>
    </row>
    <row r="27" spans="2:11">
      <c r="B27" s="9" t="s">
        <v>24</v>
      </c>
      <c r="E27" s="1"/>
      <c r="F27" s="1"/>
      <c r="G27" s="1"/>
      <c r="H27" s="1"/>
      <c r="I27" s="1"/>
      <c r="J27" s="1"/>
    </row>
    <row r="28" spans="2:11">
      <c r="B28" s="60" t="s">
        <v>78</v>
      </c>
      <c r="C28" s="23"/>
      <c r="D28" s="23"/>
      <c r="E28" s="23"/>
      <c r="F28" s="23"/>
      <c r="G28" s="23"/>
      <c r="H28" s="23"/>
      <c r="I28" s="23"/>
      <c r="J28" s="23"/>
      <c r="K28" s="23"/>
    </row>
    <row r="29" spans="2:11">
      <c r="B29" s="24"/>
      <c r="C29" s="24"/>
      <c r="D29" s="24"/>
      <c r="E29" s="24"/>
      <c r="F29" s="24"/>
      <c r="G29" s="24"/>
      <c r="H29" s="24"/>
      <c r="I29" s="24"/>
      <c r="J29" s="24"/>
      <c r="K29" s="24"/>
    </row>
    <row r="30" spans="2:11">
      <c r="E30" s="1"/>
      <c r="F30" s="1"/>
      <c r="G30" s="1"/>
      <c r="H30" s="1"/>
      <c r="I30" s="1"/>
      <c r="J30" s="1"/>
    </row>
    <row r="31" spans="2:11">
      <c r="E31" s="1"/>
      <c r="F31" s="1"/>
      <c r="G31" s="1"/>
      <c r="H31" s="1"/>
      <c r="I31" s="1"/>
      <c r="J31" s="1"/>
    </row>
    <row r="32" spans="2:11">
      <c r="B32" s="3" t="s">
        <v>7</v>
      </c>
      <c r="C32" s="4"/>
      <c r="D32" s="4"/>
      <c r="E32" s="4"/>
      <c r="F32" s="4"/>
      <c r="G32" s="4"/>
      <c r="H32" s="4"/>
      <c r="I32" s="4"/>
      <c r="J32" s="4"/>
      <c r="K32" s="4"/>
    </row>
    <row r="34" spans="2:11">
      <c r="B34" s="28" t="s">
        <v>34</v>
      </c>
      <c r="C34" s="27"/>
      <c r="D34" s="27"/>
      <c r="E34" s="27"/>
      <c r="F34" s="27"/>
      <c r="G34" s="27"/>
      <c r="H34" s="27"/>
      <c r="I34" s="27"/>
      <c r="J34" s="27"/>
      <c r="K34" s="27"/>
    </row>
    <row r="35" spans="2:11">
      <c r="B35" s="56" t="s">
        <v>75</v>
      </c>
      <c r="C35" s="24"/>
      <c r="D35" s="24"/>
      <c r="E35" s="24"/>
      <c r="F35" s="24"/>
      <c r="G35" s="24"/>
      <c r="H35" s="24"/>
      <c r="I35" s="24"/>
      <c r="J35" s="24"/>
      <c r="K35" s="24"/>
    </row>
    <row r="36" spans="2:11">
      <c r="B36" s="56" t="s">
        <v>77</v>
      </c>
      <c r="C36" s="24"/>
      <c r="D36" s="24"/>
      <c r="E36" s="24"/>
      <c r="F36" s="24"/>
      <c r="G36" s="24"/>
      <c r="H36" s="24"/>
      <c r="I36" s="24"/>
      <c r="J36" s="24"/>
      <c r="K36" s="24"/>
    </row>
    <row r="37" spans="2:11">
      <c r="B37" s="56"/>
      <c r="C37" s="24"/>
      <c r="D37" s="24"/>
      <c r="E37" s="24"/>
      <c r="F37" s="24"/>
      <c r="G37" s="24"/>
      <c r="H37" s="24"/>
      <c r="I37" s="24"/>
      <c r="J37" s="24"/>
      <c r="K37" s="24"/>
    </row>
    <row r="38" spans="2:11">
      <c r="B38" s="24"/>
      <c r="C38" s="24"/>
      <c r="D38" s="24"/>
      <c r="E38" s="24"/>
      <c r="F38" s="24"/>
      <c r="G38" s="24"/>
      <c r="H38" s="24"/>
      <c r="I38" s="24"/>
      <c r="J38" s="24"/>
      <c r="K38" s="24"/>
    </row>
    <row r="39" spans="2:11">
      <c r="B39" s="24"/>
      <c r="C39" s="24"/>
      <c r="D39" s="24"/>
      <c r="E39" s="24"/>
      <c r="F39" s="24"/>
      <c r="G39" s="24"/>
      <c r="H39" s="24"/>
      <c r="I39" s="24"/>
      <c r="J39" s="24"/>
      <c r="K39" s="24"/>
    </row>
    <row r="40" spans="2:11">
      <c r="B40" s="24"/>
      <c r="C40" s="24"/>
      <c r="D40" s="24"/>
      <c r="E40" s="24"/>
      <c r="F40" s="24"/>
      <c r="G40" s="24"/>
      <c r="H40" s="24"/>
      <c r="I40" s="24"/>
      <c r="J40" s="24"/>
      <c r="K40" s="24"/>
    </row>
    <row r="41" spans="2:11">
      <c r="B41" s="24"/>
      <c r="C41" s="24"/>
      <c r="D41" s="24"/>
      <c r="E41" s="24"/>
      <c r="F41" s="24"/>
      <c r="G41" s="24"/>
      <c r="H41" s="24"/>
      <c r="I41" s="24"/>
      <c r="J41" s="24"/>
      <c r="K41" s="24"/>
    </row>
    <row r="42" spans="2:11">
      <c r="B42" s="24"/>
      <c r="C42" s="24"/>
      <c r="D42" s="24"/>
      <c r="E42" s="24"/>
      <c r="F42" s="24"/>
      <c r="G42" s="24"/>
      <c r="H42" s="24"/>
      <c r="I42" s="24"/>
      <c r="J42" s="24"/>
      <c r="K42" s="24"/>
    </row>
    <row r="43" spans="2:11">
      <c r="B43" s="24"/>
      <c r="C43" s="24"/>
      <c r="D43" s="24"/>
      <c r="E43" s="24"/>
      <c r="F43" s="24"/>
      <c r="G43" s="24"/>
      <c r="H43" s="24"/>
      <c r="I43" s="24"/>
      <c r="J43" s="24"/>
      <c r="K43" s="24"/>
    </row>
    <row r="44" spans="2:11">
      <c r="B44" s="24"/>
      <c r="C44" s="24"/>
      <c r="D44" s="24"/>
      <c r="E44" s="24"/>
      <c r="F44" s="24"/>
      <c r="G44" s="24"/>
      <c r="H44" s="24"/>
      <c r="I44" s="24"/>
      <c r="J44" s="24"/>
      <c r="K44" s="24"/>
    </row>
    <row r="45" spans="2:11">
      <c r="B45" s="24"/>
      <c r="C45" s="24"/>
      <c r="D45" s="24"/>
      <c r="E45" s="24"/>
      <c r="F45" s="24"/>
      <c r="G45" s="24"/>
      <c r="H45" s="24"/>
      <c r="I45" s="24"/>
      <c r="J45" s="24"/>
      <c r="K45" s="24"/>
    </row>
    <row r="46" spans="2:11">
      <c r="B46" s="24"/>
      <c r="C46" s="24"/>
      <c r="D46" s="24"/>
      <c r="E46" s="24"/>
      <c r="F46" s="24"/>
      <c r="G46" s="24"/>
      <c r="H46" s="24"/>
      <c r="I46" s="24"/>
      <c r="J46" s="24"/>
      <c r="K46" s="24"/>
    </row>
    <row r="49" spans="2:14">
      <c r="B49" s="28" t="s">
        <v>41</v>
      </c>
      <c r="C49" s="27"/>
      <c r="D49" s="27"/>
      <c r="E49" s="27"/>
      <c r="F49" s="27"/>
      <c r="G49" s="27"/>
      <c r="H49" s="27"/>
      <c r="I49" s="27"/>
      <c r="J49" s="27"/>
      <c r="K49" s="29"/>
    </row>
    <row r="50" spans="2:14">
      <c r="B50" s="30" t="s">
        <v>11</v>
      </c>
      <c r="C50" s="31" t="s">
        <v>12</v>
      </c>
      <c r="D50" s="31" t="s">
        <v>15</v>
      </c>
      <c r="E50" s="32" t="s">
        <v>54</v>
      </c>
      <c r="F50" s="32" t="s">
        <v>2</v>
      </c>
      <c r="G50" s="32" t="s">
        <v>3</v>
      </c>
      <c r="H50" s="32" t="s">
        <v>4</v>
      </c>
      <c r="I50" s="32" t="s">
        <v>61</v>
      </c>
      <c r="J50" s="33" t="s">
        <v>5</v>
      </c>
    </row>
    <row r="51" spans="2:14">
      <c r="B51" s="50" t="s">
        <v>56</v>
      </c>
      <c r="C51" s="50" t="s">
        <v>57</v>
      </c>
      <c r="D51" s="6" t="s">
        <v>14</v>
      </c>
      <c r="E51" s="52">
        <v>0</v>
      </c>
      <c r="F51" s="52">
        <v>0</v>
      </c>
      <c r="G51" s="52">
        <v>0</v>
      </c>
      <c r="H51" s="52">
        <v>0</v>
      </c>
      <c r="I51" s="52">
        <v>61259.089999999989</v>
      </c>
      <c r="J51" s="45">
        <v>61259.089999999989</v>
      </c>
      <c r="K51" s="77">
        <v>237511.95000000007</v>
      </c>
      <c r="M51" s="78">
        <v>0.35115430661253022</v>
      </c>
      <c r="N51" t="s">
        <v>85</v>
      </c>
    </row>
    <row r="52" spans="2:14">
      <c r="B52" s="50" t="s">
        <v>56</v>
      </c>
      <c r="C52" s="50" t="s">
        <v>87</v>
      </c>
      <c r="D52" s="6" t="s">
        <v>14</v>
      </c>
      <c r="E52" s="52">
        <v>0</v>
      </c>
      <c r="F52" s="52">
        <v>0</v>
      </c>
      <c r="G52" s="52">
        <v>0</v>
      </c>
      <c r="H52" s="52">
        <v>0</v>
      </c>
      <c r="I52" s="52">
        <v>116940.91</v>
      </c>
      <c r="J52" s="45">
        <v>116940.91</v>
      </c>
      <c r="K52" s="77">
        <v>118812.23253172191</v>
      </c>
      <c r="M52" s="78">
        <v>0.17566032838248138</v>
      </c>
      <c r="N52" t="s">
        <v>85</v>
      </c>
    </row>
    <row r="53" spans="2:14">
      <c r="B53" s="50" t="s">
        <v>58</v>
      </c>
      <c r="C53" s="50" t="s">
        <v>59</v>
      </c>
      <c r="D53" s="6" t="s">
        <v>14</v>
      </c>
      <c r="E53" s="52">
        <v>88699.090000000011</v>
      </c>
      <c r="F53" s="52">
        <v>181504.59000000005</v>
      </c>
      <c r="G53" s="52">
        <v>281215.12000000005</v>
      </c>
      <c r="H53" s="52">
        <v>271460.72000000015</v>
      </c>
      <c r="I53" s="52">
        <v>176252.86000000007</v>
      </c>
      <c r="J53" s="45">
        <v>999132.38000000035</v>
      </c>
    </row>
    <row r="54" spans="2:14">
      <c r="B54" s="50" t="s">
        <v>60</v>
      </c>
      <c r="C54" s="50" t="s">
        <v>65</v>
      </c>
      <c r="D54" s="6" t="s">
        <v>14</v>
      </c>
      <c r="E54" s="52">
        <v>3953.0350008794194</v>
      </c>
      <c r="F54" s="52">
        <v>3388.2296404432273</v>
      </c>
      <c r="G54" s="52">
        <v>3419.1714002864387</v>
      </c>
      <c r="H54" s="52">
        <v>3733.128735395363</v>
      </c>
      <c r="I54" s="52">
        <v>1871.3225317219024</v>
      </c>
      <c r="J54" s="45">
        <v>16364.887308726351</v>
      </c>
      <c r="K54" s="77">
        <v>5604.7501913246933</v>
      </c>
      <c r="M54" s="78">
        <v>8.2864553432830147E-3</v>
      </c>
      <c r="N54" t="s">
        <v>86</v>
      </c>
    </row>
    <row r="55" spans="2:14">
      <c r="B55" s="50" t="s">
        <v>67</v>
      </c>
      <c r="C55" s="50" t="s">
        <v>69</v>
      </c>
      <c r="D55" s="6" t="s">
        <v>14</v>
      </c>
      <c r="E55" s="52">
        <v>4312.223587402158</v>
      </c>
      <c r="F55" s="52">
        <v>4049.4570241201204</v>
      </c>
      <c r="G55" s="52">
        <v>2994.0098588999545</v>
      </c>
      <c r="H55" s="52">
        <v>2950.829338693361</v>
      </c>
      <c r="I55" s="52">
        <v>3733.4276596027908</v>
      </c>
      <c r="J55" s="45">
        <v>18039.947468718387</v>
      </c>
    </row>
    <row r="56" spans="2:14">
      <c r="B56" s="50"/>
      <c r="C56" s="50"/>
      <c r="D56" s="6"/>
      <c r="E56" s="52"/>
      <c r="F56" s="52"/>
      <c r="G56" s="52"/>
      <c r="H56" s="52"/>
      <c r="I56" s="52"/>
      <c r="J56" s="45"/>
    </row>
    <row r="57" spans="2:14">
      <c r="B57" s="50"/>
      <c r="C57" s="50"/>
      <c r="D57" s="6"/>
      <c r="E57" s="52"/>
      <c r="F57" s="52"/>
      <c r="G57" s="52"/>
      <c r="H57" s="52"/>
      <c r="I57" s="52"/>
      <c r="J57" s="45"/>
    </row>
    <row r="58" spans="2:14">
      <c r="B58" s="50"/>
      <c r="C58" s="50"/>
      <c r="D58" s="6"/>
      <c r="E58" s="52"/>
      <c r="F58" s="52"/>
      <c r="G58" s="52"/>
      <c r="H58" s="52"/>
      <c r="I58" s="52"/>
      <c r="J58" s="45"/>
    </row>
    <row r="59" spans="2:14">
      <c r="B59" s="34" t="s">
        <v>5</v>
      </c>
      <c r="C59" s="36"/>
      <c r="D59" s="35"/>
      <c r="E59" s="53">
        <v>96964.348588281588</v>
      </c>
      <c r="F59" s="53">
        <v>188942.2766645634</v>
      </c>
      <c r="G59" s="53">
        <v>287628.30125918647</v>
      </c>
      <c r="H59" s="53">
        <v>278144.67807408888</v>
      </c>
      <c r="I59" s="53">
        <v>360057.61019132478</v>
      </c>
      <c r="J59" s="54">
        <v>1211737.214777445</v>
      </c>
    </row>
    <row r="61" spans="2:14">
      <c r="B61" t="s">
        <v>88</v>
      </c>
    </row>
    <row r="63" spans="2:14">
      <c r="B63" s="28" t="s">
        <v>38</v>
      </c>
      <c r="C63" s="27"/>
      <c r="D63" s="27"/>
      <c r="E63" s="27"/>
      <c r="F63" s="27"/>
      <c r="G63" s="27"/>
      <c r="H63" s="27"/>
      <c r="I63" s="27"/>
      <c r="J63" s="27"/>
    </row>
    <row r="65" spans="2:14">
      <c r="B65" t="s">
        <v>39</v>
      </c>
    </row>
    <row r="67" spans="2:14">
      <c r="B67" s="30" t="s">
        <v>40</v>
      </c>
      <c r="C67" s="37" t="s">
        <v>52</v>
      </c>
      <c r="D67" s="30"/>
      <c r="E67" s="32" t="s">
        <v>54</v>
      </c>
      <c r="F67" s="32" t="s">
        <v>2</v>
      </c>
      <c r="G67" s="32" t="s">
        <v>3</v>
      </c>
      <c r="H67" s="32" t="s">
        <v>4</v>
      </c>
      <c r="I67" s="32" t="s">
        <v>61</v>
      </c>
      <c r="J67" s="33" t="s">
        <v>5</v>
      </c>
    </row>
    <row r="68" spans="2:14">
      <c r="B68" s="63" t="s">
        <v>68</v>
      </c>
      <c r="C68" s="64" t="s">
        <v>70</v>
      </c>
      <c r="D68" s="63"/>
      <c r="E68" s="65">
        <v>188017.15286511977</v>
      </c>
      <c r="F68" s="65">
        <v>214130.64631860863</v>
      </c>
      <c r="G68" s="65">
        <v>243871.01386285984</v>
      </c>
      <c r="H68" s="65">
        <v>277741.9880104792</v>
      </c>
      <c r="I68" s="65">
        <v>316317.26412304572</v>
      </c>
      <c r="J68" s="45">
        <v>1240078.0651801131</v>
      </c>
      <c r="M68" s="78">
        <v>0.467665603994665</v>
      </c>
      <c r="N68" t="s">
        <v>84</v>
      </c>
    </row>
    <row r="69" spans="2:14">
      <c r="B69" s="62" t="s">
        <v>81</v>
      </c>
      <c r="C69" s="73" t="s">
        <v>82</v>
      </c>
      <c r="D69" s="62"/>
      <c r="E69" s="75">
        <v>75290.505367059086</v>
      </c>
      <c r="F69" s="75">
        <v>85801.14571744627</v>
      </c>
      <c r="G69" s="75">
        <v>97779.083438685193</v>
      </c>
      <c r="H69" s="75">
        <v>111359.51169405815</v>
      </c>
      <c r="I69" s="75">
        <v>0</v>
      </c>
      <c r="J69" s="45">
        <v>370230.24621724873</v>
      </c>
    </row>
    <row r="70" spans="2:14">
      <c r="B70" s="15"/>
      <c r="C70" s="8"/>
      <c r="D70" s="15"/>
      <c r="E70" s="55"/>
      <c r="F70" s="55"/>
      <c r="G70" s="55"/>
      <c r="H70" s="55"/>
      <c r="I70" s="55"/>
      <c r="J70" s="45">
        <v>0</v>
      </c>
    </row>
    <row r="71" spans="2:14">
      <c r="B71" s="15"/>
      <c r="C71" s="8"/>
      <c r="D71" s="15"/>
      <c r="E71" s="55"/>
      <c r="F71" s="55"/>
      <c r="G71" s="55"/>
      <c r="H71" s="55"/>
      <c r="I71" s="55"/>
      <c r="J71" s="45">
        <v>0</v>
      </c>
    </row>
    <row r="72" spans="2:14">
      <c r="B72" s="15"/>
      <c r="C72" s="8"/>
      <c r="D72" s="15"/>
      <c r="E72" s="55"/>
      <c r="F72" s="55"/>
      <c r="G72" s="55"/>
      <c r="H72" s="55"/>
      <c r="I72" s="55"/>
      <c r="J72" s="45">
        <v>0</v>
      </c>
    </row>
    <row r="73" spans="2:14">
      <c r="B73" s="15"/>
      <c r="C73" s="8"/>
      <c r="D73" s="15"/>
      <c r="E73" s="55"/>
      <c r="F73" s="55"/>
      <c r="G73" s="55"/>
      <c r="H73" s="55"/>
      <c r="I73" s="55"/>
      <c r="J73" s="45">
        <v>0</v>
      </c>
    </row>
    <row r="74" spans="2:14">
      <c r="B74" s="34" t="s">
        <v>5</v>
      </c>
      <c r="C74" s="36"/>
      <c r="D74" s="35"/>
      <c r="E74" s="53">
        <v>263307.65823217889</v>
      </c>
      <c r="F74" s="53">
        <v>299931.79203605489</v>
      </c>
      <c r="G74" s="53">
        <v>341650.09730154503</v>
      </c>
      <c r="H74" s="53">
        <v>389101.49970453733</v>
      </c>
      <c r="I74" s="53">
        <v>316317.26412304572</v>
      </c>
      <c r="J74" s="53">
        <v>1610308.3113973618</v>
      </c>
    </row>
    <row r="76" spans="2:14">
      <c r="E76" s="1"/>
      <c r="F76" s="1"/>
      <c r="G76" s="1"/>
      <c r="H76" s="1"/>
      <c r="I76" s="1"/>
      <c r="J76" s="1"/>
    </row>
    <row r="77" spans="2:14">
      <c r="B77" s="9" t="s">
        <v>24</v>
      </c>
      <c r="E77" s="1"/>
      <c r="F77" s="1"/>
      <c r="G77" s="1"/>
      <c r="H77" s="1"/>
      <c r="I77" s="1"/>
      <c r="J77" s="1"/>
    </row>
    <row r="78" spans="2:14">
      <c r="B78" s="60" t="s">
        <v>83</v>
      </c>
      <c r="C78" s="23"/>
      <c r="D78" s="23"/>
      <c r="E78" s="23"/>
      <c r="F78" s="23"/>
      <c r="G78" s="23"/>
      <c r="H78" s="23"/>
      <c r="I78" s="23"/>
      <c r="J78" s="23"/>
      <c r="K78" s="23"/>
    </row>
    <row r="79" spans="2:14">
      <c r="B79" s="24"/>
      <c r="C79" s="24"/>
      <c r="D79" s="24"/>
      <c r="E79" s="24"/>
      <c r="F79" s="24"/>
      <c r="G79" s="24"/>
      <c r="H79" s="24"/>
      <c r="I79" s="24"/>
      <c r="J79" s="24"/>
      <c r="K79" s="24"/>
    </row>
    <row r="80" spans="2:14">
      <c r="E80" s="1"/>
      <c r="F80" s="1"/>
      <c r="G80" s="1"/>
      <c r="H80" s="1"/>
      <c r="I80" s="1"/>
      <c r="J80" s="1"/>
    </row>
    <row r="82" spans="2:13">
      <c r="B82" s="92"/>
      <c r="C82" s="92"/>
      <c r="D82" s="92"/>
      <c r="E82" s="92"/>
      <c r="F82" s="92"/>
      <c r="G82" s="92"/>
      <c r="H82" s="92"/>
      <c r="I82" s="92"/>
      <c r="J82" s="92"/>
      <c r="K82" s="92"/>
      <c r="L82" s="92"/>
      <c r="M82" s="92"/>
    </row>
    <row r="83" spans="2:13" s="26" customFormat="1">
      <c r="B83" s="92"/>
      <c r="C83" s="92"/>
      <c r="D83" s="92"/>
      <c r="E83" s="92"/>
      <c r="F83" s="92"/>
      <c r="G83" s="92"/>
      <c r="H83" s="92"/>
      <c r="I83" s="92"/>
      <c r="J83" s="92"/>
      <c r="K83" s="92"/>
      <c r="L83" s="92"/>
      <c r="M83" s="92"/>
    </row>
    <row r="84" spans="2:13" s="26" customFormat="1">
      <c r="B84" s="92"/>
      <c r="C84" s="92"/>
      <c r="D84" s="92"/>
      <c r="E84" s="92"/>
      <c r="F84" s="92"/>
      <c r="G84" s="92"/>
      <c r="H84" s="92"/>
      <c r="I84" s="92"/>
      <c r="J84" s="92"/>
      <c r="K84" s="92"/>
      <c r="L84" s="92"/>
      <c r="M84" s="92"/>
    </row>
    <row r="85" spans="2:13" s="26" customFormat="1">
      <c r="B85" s="92"/>
      <c r="C85" s="92"/>
      <c r="D85" s="92"/>
      <c r="E85" s="92"/>
      <c r="F85" s="92"/>
      <c r="G85" s="92"/>
      <c r="H85" s="92"/>
      <c r="I85" s="92"/>
      <c r="J85" s="92"/>
      <c r="K85" s="92"/>
      <c r="L85" s="92"/>
      <c r="M85" s="92"/>
    </row>
    <row r="86" spans="2:13">
      <c r="B86" s="92"/>
      <c r="C86" s="92"/>
      <c r="D86" s="92"/>
      <c r="E86" s="92"/>
      <c r="F86" s="92"/>
      <c r="G86" s="92"/>
      <c r="H86" s="92"/>
      <c r="I86" s="92"/>
      <c r="J86" s="92"/>
      <c r="K86" s="92"/>
      <c r="L86" s="92"/>
      <c r="M86" s="92"/>
    </row>
    <row r="87" spans="2:13">
      <c r="B87" s="92"/>
      <c r="C87" s="92"/>
      <c r="D87" s="92"/>
      <c r="E87" s="92"/>
      <c r="F87" s="92"/>
      <c r="G87" s="92"/>
      <c r="H87" s="92"/>
      <c r="I87" s="92"/>
      <c r="J87" s="92"/>
      <c r="K87" s="92"/>
      <c r="L87" s="92"/>
      <c r="M87" s="92"/>
    </row>
    <row r="88" spans="2:13">
      <c r="B88" s="92"/>
      <c r="C88" s="92"/>
      <c r="D88" s="92"/>
      <c r="E88" s="92"/>
      <c r="F88" s="92"/>
      <c r="G88" s="92"/>
      <c r="H88" s="92"/>
      <c r="I88" s="92"/>
      <c r="J88" s="92"/>
      <c r="K88" s="92"/>
      <c r="L88" s="92"/>
      <c r="M88" s="92"/>
    </row>
    <row r="89" spans="2:13">
      <c r="B89" s="92"/>
      <c r="C89" s="92"/>
      <c r="D89" s="92"/>
      <c r="E89" s="92"/>
      <c r="F89" s="92"/>
      <c r="G89" s="92"/>
      <c r="H89" s="92"/>
      <c r="I89" s="92"/>
      <c r="J89" s="92"/>
      <c r="K89" s="92"/>
      <c r="L89" s="92"/>
      <c r="M89" s="92"/>
    </row>
    <row r="90" spans="2:13">
      <c r="B90" s="92"/>
      <c r="C90" s="92"/>
      <c r="D90" s="92"/>
      <c r="E90" s="92"/>
      <c r="F90" s="92"/>
      <c r="G90" s="92"/>
      <c r="H90" s="92"/>
      <c r="I90" s="92"/>
      <c r="J90" s="92"/>
      <c r="K90" s="92"/>
      <c r="L90" s="92"/>
      <c r="M90" s="92"/>
    </row>
    <row r="91" spans="2:13">
      <c r="B91" s="92"/>
      <c r="C91" s="92"/>
      <c r="D91" s="92"/>
      <c r="E91" s="92"/>
      <c r="F91" s="92"/>
      <c r="G91" s="92"/>
      <c r="H91" s="92"/>
      <c r="I91" s="92"/>
      <c r="J91" s="92"/>
      <c r="K91" s="92"/>
      <c r="L91" s="92"/>
      <c r="M91" s="92"/>
    </row>
    <row r="92" spans="2:13">
      <c r="B92" s="92"/>
      <c r="C92" s="92"/>
      <c r="D92" s="92"/>
      <c r="E92" s="92"/>
      <c r="F92" s="92"/>
      <c r="G92" s="92"/>
      <c r="H92" s="92"/>
      <c r="I92" s="92"/>
      <c r="J92" s="92"/>
      <c r="K92" s="92"/>
      <c r="L92" s="92"/>
      <c r="M92" s="92"/>
    </row>
    <row r="93" spans="2:13">
      <c r="B93" s="92"/>
      <c r="C93" s="92"/>
      <c r="D93" s="92"/>
      <c r="E93" s="92"/>
      <c r="F93" s="92"/>
      <c r="G93" s="92"/>
      <c r="H93" s="92"/>
      <c r="I93" s="92"/>
      <c r="J93" s="92"/>
      <c r="K93" s="92"/>
      <c r="L93" s="92"/>
      <c r="M93" s="92"/>
    </row>
    <row r="94" spans="2:13">
      <c r="B94" s="92"/>
      <c r="C94" s="92"/>
      <c r="D94" s="92"/>
      <c r="E94" s="92"/>
      <c r="F94" s="92"/>
      <c r="G94" s="92"/>
      <c r="H94" s="92"/>
      <c r="I94" s="92"/>
      <c r="J94" s="92"/>
      <c r="K94" s="92"/>
      <c r="L94" s="92"/>
      <c r="M94" s="92"/>
    </row>
    <row r="95" spans="2:13">
      <c r="B95" s="92"/>
      <c r="C95" s="92"/>
      <c r="D95" s="92"/>
      <c r="E95" s="92"/>
      <c r="F95" s="92"/>
      <c r="G95" s="92"/>
      <c r="H95" s="92"/>
      <c r="I95" s="92"/>
      <c r="J95" s="92"/>
      <c r="K95" s="92"/>
      <c r="L95" s="92"/>
      <c r="M95" s="92"/>
    </row>
    <row r="96" spans="2:13">
      <c r="B96" s="92"/>
      <c r="C96" s="92"/>
      <c r="D96" s="92"/>
      <c r="E96" s="92"/>
      <c r="F96" s="92"/>
      <c r="G96" s="92"/>
      <c r="H96" s="92"/>
      <c r="I96" s="92"/>
      <c r="J96" s="92"/>
      <c r="K96" s="92"/>
      <c r="L96" s="92"/>
      <c r="M96" s="92"/>
    </row>
    <row r="97" spans="2:13">
      <c r="B97" s="92"/>
      <c r="C97" s="92"/>
      <c r="D97" s="92"/>
      <c r="E97" s="92"/>
      <c r="F97" s="92"/>
      <c r="G97" s="92"/>
      <c r="H97" s="92"/>
      <c r="I97" s="92"/>
      <c r="J97" s="92"/>
      <c r="K97" s="92"/>
      <c r="L97" s="92"/>
      <c r="M97" s="92"/>
    </row>
    <row r="98" spans="2:13">
      <c r="B98" s="92"/>
      <c r="C98" s="92"/>
      <c r="D98" s="92"/>
      <c r="E98" s="92"/>
      <c r="F98" s="92"/>
      <c r="G98" s="92"/>
      <c r="H98" s="92"/>
      <c r="I98" s="92"/>
      <c r="J98" s="92"/>
      <c r="K98" s="92"/>
      <c r="L98" s="92"/>
      <c r="M98" s="92"/>
    </row>
    <row r="99" spans="2:13">
      <c r="B99" s="92"/>
      <c r="C99" s="92"/>
      <c r="D99" s="92"/>
      <c r="E99" s="92"/>
      <c r="F99" s="92"/>
      <c r="G99" s="92"/>
      <c r="H99" s="92"/>
      <c r="I99" s="92"/>
      <c r="J99" s="92"/>
      <c r="K99" s="92"/>
      <c r="L99" s="92"/>
      <c r="M99" s="92"/>
    </row>
    <row r="100" spans="2:13">
      <c r="B100" s="92"/>
      <c r="C100" s="92"/>
      <c r="D100" s="92"/>
      <c r="E100" s="92"/>
      <c r="F100" s="92"/>
      <c r="G100" s="92"/>
      <c r="H100" s="92"/>
      <c r="I100" s="92"/>
      <c r="J100" s="92"/>
      <c r="K100" s="92"/>
      <c r="L100" s="92"/>
      <c r="M100" s="92"/>
    </row>
    <row r="101" spans="2:13">
      <c r="B101" s="92"/>
      <c r="C101" s="92"/>
      <c r="D101" s="92"/>
      <c r="E101" s="92"/>
      <c r="F101" s="92"/>
      <c r="G101" s="92"/>
      <c r="H101" s="92"/>
      <c r="I101" s="92"/>
      <c r="J101" s="92"/>
      <c r="K101" s="92"/>
      <c r="L101" s="92"/>
      <c r="M101" s="92"/>
    </row>
    <row r="102" spans="2:13">
      <c r="B102" s="92"/>
      <c r="C102" s="92"/>
      <c r="D102" s="92"/>
      <c r="E102" s="92"/>
      <c r="F102" s="92"/>
      <c r="G102" s="92"/>
      <c r="H102" s="92"/>
      <c r="I102" s="92"/>
      <c r="J102" s="92"/>
      <c r="K102" s="92"/>
      <c r="L102" s="92"/>
      <c r="M102" s="92"/>
    </row>
    <row r="103" spans="2:13">
      <c r="B103" s="92"/>
      <c r="C103" s="92"/>
      <c r="D103" s="92"/>
      <c r="E103" s="92"/>
      <c r="F103" s="92"/>
      <c r="G103" s="92"/>
      <c r="H103" s="92"/>
      <c r="I103" s="92"/>
      <c r="J103" s="92"/>
      <c r="K103" s="92"/>
      <c r="L103" s="92"/>
      <c r="M103" s="92"/>
    </row>
    <row r="104" spans="2:13">
      <c r="B104" s="92"/>
      <c r="C104" s="92"/>
      <c r="D104" s="92"/>
      <c r="E104" s="92"/>
      <c r="F104" s="92"/>
      <c r="G104" s="92"/>
      <c r="H104" s="92"/>
      <c r="I104" s="92"/>
      <c r="J104" s="92"/>
      <c r="K104" s="92"/>
      <c r="L104" s="92"/>
      <c r="M104" s="92"/>
    </row>
    <row r="105" spans="2:13">
      <c r="B105" s="92"/>
      <c r="C105" s="92"/>
      <c r="D105" s="92"/>
      <c r="E105" s="92"/>
      <c r="F105" s="92"/>
      <c r="G105" s="92"/>
      <c r="H105" s="92"/>
      <c r="I105" s="92"/>
      <c r="J105" s="92"/>
      <c r="K105" s="92"/>
      <c r="L105" s="92"/>
      <c r="M105" s="92"/>
    </row>
    <row r="106" spans="2:13">
      <c r="B106" s="92"/>
      <c r="C106" s="92"/>
      <c r="D106" s="92"/>
      <c r="E106" s="92"/>
      <c r="F106" s="92"/>
      <c r="G106" s="92"/>
      <c r="H106" s="92"/>
      <c r="I106" s="92"/>
      <c r="J106" s="92"/>
      <c r="K106" s="92"/>
      <c r="L106" s="92"/>
      <c r="M106" s="92"/>
    </row>
    <row r="107" spans="2:13">
      <c r="B107" s="92"/>
      <c r="C107" s="92"/>
      <c r="D107" s="92"/>
      <c r="E107" s="92"/>
      <c r="F107" s="92"/>
      <c r="G107" s="92"/>
      <c r="H107" s="92"/>
      <c r="I107" s="92"/>
      <c r="J107" s="92"/>
      <c r="K107" s="92"/>
      <c r="L107" s="92"/>
      <c r="M107" s="92"/>
    </row>
    <row r="108" spans="2:13">
      <c r="B108" s="92"/>
      <c r="C108" s="92"/>
      <c r="D108" s="92"/>
      <c r="E108" s="92"/>
      <c r="F108" s="92"/>
      <c r="G108" s="92"/>
      <c r="H108" s="92"/>
      <c r="I108" s="92"/>
      <c r="J108" s="92"/>
      <c r="K108" s="92"/>
      <c r="L108" s="92"/>
      <c r="M108" s="92"/>
    </row>
    <row r="109" spans="2:13">
      <c r="B109" s="92"/>
      <c r="C109" s="92"/>
      <c r="D109" s="92"/>
      <c r="E109" s="92"/>
      <c r="F109" s="92"/>
      <c r="G109" s="92"/>
      <c r="H109" s="92"/>
      <c r="I109" s="92"/>
      <c r="J109" s="92"/>
      <c r="K109" s="92"/>
      <c r="L109" s="92"/>
      <c r="M109" s="92"/>
    </row>
    <row r="110" spans="2:13">
      <c r="B110" s="92"/>
      <c r="C110" s="92"/>
      <c r="D110" s="92"/>
      <c r="E110" s="92"/>
      <c r="F110" s="92"/>
      <c r="G110" s="92"/>
      <c r="H110" s="92"/>
      <c r="I110" s="92"/>
      <c r="J110" s="92"/>
      <c r="K110" s="92"/>
      <c r="L110" s="92"/>
      <c r="M110" s="92"/>
    </row>
    <row r="111" spans="2:13">
      <c r="B111" s="92"/>
      <c r="C111" s="92"/>
      <c r="D111" s="92"/>
      <c r="E111" s="92"/>
      <c r="F111" s="92"/>
      <c r="G111" s="92"/>
      <c r="H111" s="92"/>
      <c r="I111" s="92"/>
      <c r="J111" s="92"/>
      <c r="K111" s="92"/>
      <c r="L111" s="92"/>
      <c r="M111" s="92"/>
    </row>
    <row r="112" spans="2:13">
      <c r="B112" s="92"/>
      <c r="C112" s="92"/>
      <c r="D112" s="92"/>
      <c r="E112" s="92"/>
      <c r="F112" s="92"/>
      <c r="G112" s="92"/>
      <c r="H112" s="92"/>
      <c r="I112" s="92"/>
      <c r="J112" s="92"/>
      <c r="K112" s="92"/>
      <c r="L112" s="92"/>
      <c r="M112" s="92"/>
    </row>
    <row r="113" spans="2:13">
      <c r="B113" s="92"/>
      <c r="C113" s="92"/>
      <c r="D113" s="92"/>
      <c r="E113" s="92"/>
      <c r="F113" s="92"/>
      <c r="G113" s="92"/>
      <c r="H113" s="92"/>
      <c r="I113" s="92"/>
      <c r="J113" s="92"/>
      <c r="K113" s="92"/>
      <c r="L113" s="92"/>
      <c r="M113" s="92"/>
    </row>
    <row r="114" spans="2:13">
      <c r="B114" s="92"/>
      <c r="C114" s="92"/>
      <c r="D114" s="92"/>
      <c r="E114" s="92"/>
      <c r="F114" s="92"/>
      <c r="G114" s="92"/>
      <c r="H114" s="92"/>
      <c r="I114" s="92"/>
      <c r="J114" s="92"/>
      <c r="K114" s="92"/>
      <c r="L114" s="92"/>
      <c r="M114" s="92"/>
    </row>
    <row r="115" spans="2:13">
      <c r="B115" s="92"/>
      <c r="C115" s="92"/>
      <c r="D115" s="92"/>
      <c r="E115" s="92"/>
      <c r="F115" s="92"/>
      <c r="G115" s="92"/>
      <c r="H115" s="92"/>
      <c r="I115" s="92"/>
      <c r="J115" s="92"/>
      <c r="K115" s="92"/>
      <c r="L115" s="92"/>
      <c r="M115" s="92"/>
    </row>
    <row r="116" spans="2:13">
      <c r="B116" s="92"/>
      <c r="C116" s="92"/>
      <c r="D116" s="92"/>
      <c r="E116" s="92"/>
      <c r="F116" s="92"/>
      <c r="G116" s="92"/>
      <c r="H116" s="92"/>
      <c r="I116" s="92"/>
      <c r="J116" s="92"/>
      <c r="K116" s="92"/>
      <c r="L116" s="92"/>
      <c r="M116" s="92"/>
    </row>
    <row r="117" spans="2:13">
      <c r="B117" s="92"/>
      <c r="C117" s="92"/>
      <c r="D117" s="92"/>
      <c r="E117" s="92"/>
      <c r="F117" s="92"/>
      <c r="G117" s="92"/>
      <c r="H117" s="92"/>
      <c r="I117" s="92"/>
      <c r="J117" s="92"/>
      <c r="K117" s="92"/>
      <c r="L117" s="92"/>
      <c r="M117" s="92"/>
    </row>
    <row r="118" spans="2:13">
      <c r="B118" s="92"/>
      <c r="C118" s="92"/>
      <c r="D118" s="92"/>
      <c r="E118" s="92"/>
      <c r="F118" s="92"/>
      <c r="G118" s="92"/>
      <c r="H118" s="92"/>
      <c r="I118" s="92"/>
      <c r="J118" s="92"/>
      <c r="K118" s="92"/>
      <c r="L118" s="92"/>
      <c r="M118" s="92"/>
    </row>
    <row r="119" spans="2:13">
      <c r="B119" s="92"/>
      <c r="C119" s="92"/>
      <c r="D119" s="92"/>
      <c r="E119" s="92"/>
      <c r="F119" s="92"/>
      <c r="G119" s="92"/>
      <c r="H119" s="92"/>
      <c r="I119" s="92"/>
      <c r="J119" s="92"/>
      <c r="K119" s="92"/>
      <c r="L119" s="92"/>
      <c r="M119" s="92"/>
    </row>
    <row r="120" spans="2:13">
      <c r="B120" s="92"/>
      <c r="C120" s="92"/>
      <c r="D120" s="92"/>
      <c r="E120" s="92"/>
      <c r="F120" s="92"/>
      <c r="G120" s="92"/>
      <c r="H120" s="92"/>
      <c r="I120" s="92"/>
      <c r="J120" s="92"/>
      <c r="K120" s="92"/>
      <c r="L120" s="92"/>
      <c r="M120" s="92"/>
    </row>
    <row r="121" spans="2:13">
      <c r="B121" s="92"/>
      <c r="C121" s="92"/>
      <c r="D121" s="92"/>
      <c r="E121" s="92"/>
      <c r="F121" s="92"/>
      <c r="G121" s="92"/>
      <c r="H121" s="92"/>
      <c r="I121" s="92"/>
      <c r="J121" s="92"/>
      <c r="K121" s="92"/>
      <c r="L121" s="92"/>
      <c r="M121" s="92"/>
    </row>
    <row r="122" spans="2:13">
      <c r="B122" s="92"/>
      <c r="C122" s="92"/>
      <c r="D122" s="92"/>
      <c r="E122" s="92"/>
      <c r="F122" s="92"/>
      <c r="G122" s="92"/>
      <c r="H122" s="92"/>
      <c r="I122" s="92"/>
      <c r="J122" s="92"/>
      <c r="K122" s="92"/>
      <c r="L122" s="92"/>
      <c r="M122" s="92"/>
    </row>
    <row r="123" spans="2:13">
      <c r="B123" s="92"/>
      <c r="C123" s="92"/>
      <c r="D123" s="92"/>
      <c r="E123" s="92"/>
      <c r="F123" s="92"/>
      <c r="G123" s="92"/>
      <c r="H123" s="92"/>
      <c r="I123" s="92"/>
      <c r="J123" s="92"/>
      <c r="K123" s="92"/>
      <c r="L123" s="92"/>
      <c r="M123" s="92"/>
    </row>
    <row r="124" spans="2:13">
      <c r="B124" s="92"/>
      <c r="C124" s="92"/>
      <c r="D124" s="92"/>
      <c r="E124" s="92"/>
      <c r="F124" s="92"/>
      <c r="G124" s="92"/>
      <c r="H124" s="92"/>
      <c r="I124" s="92"/>
      <c r="J124" s="92"/>
      <c r="K124" s="92"/>
      <c r="L124" s="92"/>
      <c r="M124" s="92"/>
    </row>
    <row r="125" spans="2:13">
      <c r="B125" s="92"/>
      <c r="C125" s="92"/>
      <c r="D125" s="92"/>
      <c r="E125" s="92"/>
      <c r="F125" s="92"/>
      <c r="G125" s="92"/>
      <c r="H125" s="92"/>
      <c r="I125" s="92"/>
      <c r="J125" s="92"/>
      <c r="K125" s="92"/>
      <c r="L125" s="92"/>
      <c r="M125" s="92"/>
    </row>
    <row r="126" spans="2:13">
      <c r="B126" s="92"/>
      <c r="C126" s="92"/>
      <c r="D126" s="92"/>
      <c r="E126" s="92"/>
      <c r="F126" s="92"/>
      <c r="G126" s="92"/>
      <c r="H126" s="92"/>
      <c r="I126" s="92"/>
      <c r="J126" s="92"/>
      <c r="K126" s="92"/>
      <c r="L126" s="92"/>
      <c r="M126" s="92"/>
    </row>
    <row r="127" spans="2:13">
      <c r="B127" s="92"/>
      <c r="C127" s="92"/>
      <c r="D127" s="92"/>
      <c r="E127" s="92"/>
      <c r="F127" s="92"/>
      <c r="G127" s="92"/>
      <c r="H127" s="92"/>
      <c r="I127" s="92"/>
      <c r="J127" s="92"/>
      <c r="K127" s="92"/>
      <c r="L127" s="92"/>
      <c r="M127" s="92"/>
    </row>
    <row r="128" spans="2:13">
      <c r="B128" s="92"/>
      <c r="C128" s="92"/>
      <c r="D128" s="92"/>
      <c r="E128" s="92"/>
      <c r="F128" s="92"/>
      <c r="G128" s="92"/>
      <c r="H128" s="92"/>
      <c r="I128" s="92"/>
      <c r="J128" s="92"/>
      <c r="K128" s="92"/>
      <c r="L128" s="92"/>
      <c r="M128" s="92"/>
    </row>
    <row r="129" spans="2:13">
      <c r="B129" s="92"/>
      <c r="C129" s="92"/>
      <c r="D129" s="92"/>
      <c r="E129" s="92"/>
      <c r="F129" s="92"/>
      <c r="G129" s="92"/>
      <c r="H129" s="92"/>
      <c r="I129" s="92"/>
      <c r="J129" s="92"/>
      <c r="K129" s="92"/>
      <c r="L129" s="92"/>
      <c r="M129" s="92"/>
    </row>
    <row r="130" spans="2:13">
      <c r="B130" s="92"/>
      <c r="C130" s="92"/>
      <c r="D130" s="92"/>
      <c r="E130" s="92"/>
      <c r="F130" s="92"/>
      <c r="G130" s="92"/>
      <c r="H130" s="92"/>
      <c r="I130" s="92"/>
      <c r="J130" s="92"/>
      <c r="K130" s="92"/>
      <c r="L130" s="92"/>
      <c r="M130" s="92"/>
    </row>
    <row r="131" spans="2:13">
      <c r="B131" s="92"/>
      <c r="C131" s="92"/>
      <c r="D131" s="92"/>
      <c r="E131" s="92"/>
      <c r="F131" s="92"/>
      <c r="G131" s="92"/>
      <c r="H131" s="92"/>
      <c r="I131" s="92"/>
      <c r="J131" s="92"/>
      <c r="K131" s="92"/>
      <c r="L131" s="92"/>
      <c r="M131" s="92"/>
    </row>
    <row r="132" spans="2:13">
      <c r="B132" s="92"/>
      <c r="C132" s="92"/>
      <c r="D132" s="92"/>
      <c r="E132" s="92"/>
      <c r="F132" s="92"/>
      <c r="G132" s="92"/>
      <c r="H132" s="92"/>
      <c r="I132" s="92"/>
      <c r="J132" s="92"/>
      <c r="K132" s="92"/>
      <c r="L132" s="92"/>
      <c r="M132" s="92"/>
    </row>
    <row r="133" spans="2:13">
      <c r="B133" s="92"/>
      <c r="C133" s="92"/>
      <c r="D133" s="92"/>
      <c r="E133" s="92"/>
      <c r="F133" s="92"/>
      <c r="G133" s="92"/>
      <c r="H133" s="92"/>
      <c r="I133" s="92"/>
      <c r="J133" s="92"/>
      <c r="K133" s="92"/>
      <c r="L133" s="92"/>
      <c r="M133" s="92"/>
    </row>
    <row r="134" spans="2:13">
      <c r="B134" s="92"/>
      <c r="C134" s="92"/>
      <c r="D134" s="92"/>
      <c r="E134" s="92"/>
      <c r="F134" s="92"/>
      <c r="G134" s="92"/>
      <c r="H134" s="92"/>
      <c r="I134" s="92"/>
      <c r="J134" s="92"/>
      <c r="K134" s="92"/>
      <c r="L134" s="92"/>
      <c r="M134" s="92"/>
    </row>
    <row r="135" spans="2:13">
      <c r="B135" s="92"/>
      <c r="C135" s="92"/>
      <c r="D135" s="92"/>
      <c r="E135" s="92"/>
      <c r="F135" s="92"/>
      <c r="G135" s="92"/>
      <c r="H135" s="92"/>
      <c r="I135" s="92"/>
      <c r="J135" s="92"/>
      <c r="K135" s="92"/>
      <c r="L135" s="92"/>
      <c r="M135" s="92"/>
    </row>
    <row r="136" spans="2:13">
      <c r="B136" s="92"/>
      <c r="C136" s="92"/>
      <c r="D136" s="92"/>
      <c r="E136" s="92"/>
      <c r="F136" s="92"/>
      <c r="G136" s="92"/>
      <c r="H136" s="92"/>
      <c r="I136" s="92"/>
      <c r="J136" s="92"/>
      <c r="K136" s="92"/>
      <c r="L136" s="92"/>
      <c r="M136" s="92"/>
    </row>
    <row r="137" spans="2:13">
      <c r="B137" s="92"/>
      <c r="C137" s="92"/>
      <c r="D137" s="92"/>
      <c r="E137" s="92"/>
      <c r="F137" s="92"/>
      <c r="G137" s="92"/>
      <c r="H137" s="92"/>
      <c r="I137" s="92"/>
      <c r="J137" s="92"/>
      <c r="K137" s="92"/>
      <c r="L137" s="92"/>
      <c r="M137" s="92"/>
    </row>
    <row r="138" spans="2:13">
      <c r="B138" s="92"/>
      <c r="C138" s="92"/>
      <c r="D138" s="92"/>
      <c r="E138" s="92"/>
      <c r="F138" s="92"/>
      <c r="G138" s="92"/>
      <c r="H138" s="92"/>
      <c r="I138" s="92"/>
      <c r="J138" s="92"/>
      <c r="K138" s="92"/>
      <c r="L138" s="92"/>
      <c r="M138" s="92"/>
    </row>
    <row r="139" spans="2:13">
      <c r="B139" s="92"/>
      <c r="C139" s="92"/>
      <c r="D139" s="92"/>
      <c r="E139" s="92"/>
      <c r="F139" s="92"/>
      <c r="G139" s="92"/>
      <c r="H139" s="92"/>
      <c r="I139" s="92"/>
      <c r="J139" s="92"/>
      <c r="K139" s="92"/>
      <c r="L139" s="92"/>
      <c r="M139" s="92"/>
    </row>
    <row r="140" spans="2:13">
      <c r="B140" s="92"/>
      <c r="C140" s="92"/>
      <c r="D140" s="92"/>
      <c r="E140" s="92"/>
      <c r="F140" s="92"/>
      <c r="G140" s="92"/>
      <c r="H140" s="92"/>
      <c r="I140" s="92"/>
      <c r="J140" s="92"/>
      <c r="K140" s="92"/>
      <c r="L140" s="92"/>
      <c r="M140" s="92"/>
    </row>
    <row r="141" spans="2:13">
      <c r="B141" s="92"/>
      <c r="C141" s="92"/>
      <c r="D141" s="92"/>
      <c r="E141" s="92"/>
      <c r="F141" s="92"/>
      <c r="G141" s="92"/>
      <c r="H141" s="92"/>
      <c r="I141" s="92"/>
      <c r="J141" s="92"/>
      <c r="K141" s="92"/>
      <c r="L141" s="92"/>
      <c r="M141" s="92"/>
    </row>
    <row r="142" spans="2:13">
      <c r="B142" s="92"/>
      <c r="C142" s="92"/>
      <c r="D142" s="92"/>
      <c r="E142" s="92"/>
      <c r="F142" s="92"/>
      <c r="G142" s="92"/>
      <c r="H142" s="92"/>
      <c r="I142" s="92"/>
      <c r="J142" s="92"/>
      <c r="K142" s="92"/>
      <c r="L142" s="92"/>
      <c r="M142" s="92"/>
    </row>
  </sheetData>
  <pageMargins left="0.24" right="0.24" top="0.74803149606299213" bottom="0.74803149606299213" header="0.31496062992125984" footer="0.31496062992125984"/>
  <pageSetup paperSize="9" scale="49" fitToHeight="10" orientation="portrait" r:id="rId1"/>
</worksheet>
</file>

<file path=xl/worksheets/sheet5.xml><?xml version="1.0" encoding="utf-8"?>
<worksheet xmlns="http://schemas.openxmlformats.org/spreadsheetml/2006/main" xmlns:r="http://schemas.openxmlformats.org/officeDocument/2006/relationships">
  <sheetPr>
    <tabColor rgb="FF76AD1C"/>
    <pageSetUpPr fitToPage="1"/>
  </sheetPr>
  <dimension ref="B2:M128"/>
  <sheetViews>
    <sheetView showGridLines="0" topLeftCell="A55" workbookViewId="0">
      <selection activeCell="E64" sqref="E64:I67"/>
    </sheetView>
  </sheetViews>
  <sheetFormatPr defaultRowHeight="15"/>
  <cols>
    <col min="1" max="1" width="2.5703125" customWidth="1"/>
    <col min="2" max="2" width="26.5703125" customWidth="1"/>
    <col min="3" max="3" width="31.42578125" bestFit="1" customWidth="1"/>
    <col min="4" max="4" width="19.140625" customWidth="1"/>
    <col min="5" max="10" width="16.28515625" bestFit="1" customWidth="1"/>
    <col min="12" max="12" width="2.5703125" customWidth="1"/>
  </cols>
  <sheetData>
    <row r="2" spans="2:11">
      <c r="B2" s="3" t="s">
        <v>43</v>
      </c>
      <c r="C2" s="4"/>
      <c r="D2" s="4"/>
      <c r="E2" s="4"/>
      <c r="F2" s="4"/>
      <c r="G2" s="4"/>
      <c r="H2" s="4"/>
      <c r="I2" s="4"/>
      <c r="J2" s="4"/>
      <c r="K2" s="4"/>
    </row>
    <row r="3" spans="2:11">
      <c r="B3" s="5" t="s">
        <v>0</v>
      </c>
      <c r="C3" s="79" t="s">
        <v>80</v>
      </c>
      <c r="D3" s="80"/>
      <c r="E3" s="80"/>
      <c r="F3" s="80"/>
      <c r="G3" s="80"/>
      <c r="H3" s="80"/>
      <c r="I3" s="80"/>
      <c r="J3" s="80"/>
      <c r="K3" s="80"/>
    </row>
    <row r="4" spans="2:11">
      <c r="B4" s="5" t="s">
        <v>53</v>
      </c>
      <c r="C4" s="79" t="s">
        <v>55</v>
      </c>
      <c r="D4" s="80"/>
      <c r="E4" s="80"/>
      <c r="F4" s="80"/>
      <c r="G4" s="80"/>
      <c r="H4" s="80"/>
      <c r="I4" s="80"/>
      <c r="J4" s="80"/>
      <c r="K4" s="80"/>
    </row>
    <row r="7" spans="2:11">
      <c r="B7" s="3" t="s">
        <v>46</v>
      </c>
      <c r="C7" s="4"/>
      <c r="D7" s="4"/>
      <c r="E7" s="4"/>
      <c r="F7" s="4"/>
      <c r="G7" s="4"/>
      <c r="H7" s="4"/>
      <c r="I7" s="4"/>
      <c r="J7" s="4"/>
      <c r="K7" s="4"/>
    </row>
    <row r="9" spans="2:11">
      <c r="B9" s="14" t="s">
        <v>22</v>
      </c>
      <c r="C9" s="25" t="s">
        <v>44</v>
      </c>
      <c r="D9" s="9"/>
      <c r="E9" s="10" t="s">
        <v>16</v>
      </c>
      <c r="F9" s="10" t="s">
        <v>17</v>
      </c>
      <c r="G9" s="10" t="s">
        <v>18</v>
      </c>
      <c r="H9" s="10" t="s">
        <v>19</v>
      </c>
      <c r="I9" s="10" t="s">
        <v>20</v>
      </c>
      <c r="J9" s="11" t="s">
        <v>5</v>
      </c>
    </row>
    <row r="10" spans="2:11">
      <c r="B10" s="19" t="s">
        <v>35</v>
      </c>
      <c r="C10" s="8" t="s">
        <v>62</v>
      </c>
      <c r="D10" s="15"/>
      <c r="E10" s="66">
        <v>3188</v>
      </c>
      <c r="F10" s="66">
        <v>3188</v>
      </c>
      <c r="G10" s="66">
        <v>3188</v>
      </c>
      <c r="H10" s="66">
        <v>3188</v>
      </c>
      <c r="I10" s="66">
        <v>3188</v>
      </c>
      <c r="J10" s="67">
        <v>15940</v>
      </c>
    </row>
    <row r="11" spans="2:11">
      <c r="B11" s="19" t="s">
        <v>36</v>
      </c>
      <c r="C11" s="8"/>
      <c r="D11" s="15"/>
      <c r="E11" s="7"/>
      <c r="F11" s="7"/>
      <c r="G11" s="7"/>
      <c r="H11" s="7"/>
      <c r="I11" s="7"/>
      <c r="J11" s="17">
        <v>0</v>
      </c>
    </row>
    <row r="12" spans="2:11">
      <c r="B12" s="20" t="s">
        <v>37</v>
      </c>
      <c r="C12" s="8"/>
      <c r="D12" s="15"/>
      <c r="E12" s="7"/>
      <c r="F12" s="7"/>
      <c r="G12" s="7"/>
      <c r="H12" s="7"/>
      <c r="I12" s="7"/>
      <c r="J12" s="16">
        <v>0</v>
      </c>
    </row>
    <row r="13" spans="2:11">
      <c r="B13" s="13" t="s">
        <v>33</v>
      </c>
      <c r="C13" s="18"/>
      <c r="D13" s="12"/>
      <c r="E13" s="13">
        <v>3188</v>
      </c>
      <c r="F13" s="13">
        <v>3188</v>
      </c>
      <c r="G13" s="13">
        <v>3188</v>
      </c>
      <c r="H13" s="13">
        <v>3188</v>
      </c>
      <c r="I13" s="13">
        <v>3188</v>
      </c>
      <c r="J13" s="13">
        <v>15940</v>
      </c>
    </row>
    <row r="14" spans="2:11">
      <c r="E14" s="1"/>
      <c r="F14" s="1"/>
      <c r="G14" s="1"/>
      <c r="H14" s="1"/>
      <c r="I14" s="1"/>
      <c r="J14" s="1"/>
    </row>
    <row r="15" spans="2:11">
      <c r="B15" s="9" t="s">
        <v>24</v>
      </c>
      <c r="E15" s="1"/>
      <c r="F15" s="1"/>
      <c r="G15" s="1"/>
      <c r="H15" s="1"/>
      <c r="I15" s="1"/>
      <c r="J15" s="1"/>
    </row>
    <row r="16" spans="2:11">
      <c r="B16" s="60" t="s">
        <v>63</v>
      </c>
      <c r="C16" s="23"/>
      <c r="D16" s="23"/>
      <c r="E16" s="23"/>
      <c r="F16" s="23"/>
      <c r="G16" s="23"/>
      <c r="H16" s="23"/>
      <c r="I16" s="23"/>
      <c r="J16" s="23"/>
      <c r="K16" s="23"/>
    </row>
    <row r="17" spans="2:11">
      <c r="B17" s="56" t="s">
        <v>79</v>
      </c>
      <c r="C17" s="24"/>
      <c r="D17" s="24"/>
      <c r="E17" s="24"/>
      <c r="F17" s="24"/>
      <c r="G17" s="24"/>
      <c r="H17" s="24"/>
      <c r="I17" s="24"/>
      <c r="J17" s="24"/>
      <c r="K17" s="24"/>
    </row>
    <row r="18" spans="2:11">
      <c r="E18" s="1"/>
      <c r="F18" s="1"/>
      <c r="G18" s="1"/>
      <c r="H18" s="1"/>
      <c r="I18" s="1"/>
      <c r="J18" s="1"/>
    </row>
    <row r="19" spans="2:11">
      <c r="E19" s="1"/>
      <c r="F19" s="1"/>
      <c r="G19" s="1"/>
      <c r="H19" s="1"/>
      <c r="I19" s="1"/>
      <c r="J19" s="1"/>
    </row>
    <row r="20" spans="2:11">
      <c r="B20" s="3" t="s">
        <v>45</v>
      </c>
      <c r="C20" s="4"/>
      <c r="D20" s="4"/>
      <c r="E20" s="4"/>
      <c r="F20" s="4"/>
      <c r="G20" s="4"/>
      <c r="H20" s="4"/>
      <c r="I20" s="4"/>
      <c r="J20" s="4"/>
      <c r="K20" s="4"/>
    </row>
    <row r="22" spans="2:11">
      <c r="B22" s="28" t="s">
        <v>47</v>
      </c>
      <c r="C22" s="27"/>
      <c r="D22" s="27"/>
      <c r="E22" s="27"/>
      <c r="F22" s="27"/>
      <c r="G22" s="27"/>
      <c r="H22" s="27"/>
      <c r="I22" s="27"/>
      <c r="J22" s="27"/>
      <c r="K22" s="27"/>
    </row>
    <row r="23" spans="2:11">
      <c r="B23" s="56" t="s">
        <v>64</v>
      </c>
      <c r="C23" s="24"/>
      <c r="D23" s="24"/>
      <c r="E23" s="24"/>
      <c r="F23" s="24"/>
      <c r="G23" s="24"/>
      <c r="H23" s="24"/>
      <c r="I23" s="24"/>
      <c r="J23" s="24"/>
      <c r="K23" s="24"/>
    </row>
    <row r="24" spans="2:11">
      <c r="B24" s="24"/>
      <c r="C24" s="24"/>
      <c r="D24" s="24"/>
      <c r="E24" s="24"/>
      <c r="F24" s="24"/>
      <c r="G24" s="24"/>
      <c r="H24" s="24"/>
      <c r="I24" s="24"/>
      <c r="J24" s="24"/>
      <c r="K24" s="24"/>
    </row>
    <row r="25" spans="2:11">
      <c r="B25" s="24"/>
      <c r="C25" s="24"/>
      <c r="D25" s="24"/>
      <c r="E25" s="24"/>
      <c r="F25" s="24"/>
      <c r="G25" s="24"/>
      <c r="H25" s="24"/>
      <c r="I25" s="24"/>
      <c r="J25" s="24"/>
      <c r="K25" s="24"/>
    </row>
    <row r="26" spans="2:11">
      <c r="B26" s="24"/>
      <c r="C26" s="24"/>
      <c r="D26" s="24"/>
      <c r="E26" s="24"/>
      <c r="F26" s="24"/>
      <c r="G26" s="24"/>
      <c r="H26" s="24"/>
      <c r="I26" s="24"/>
      <c r="J26" s="24"/>
      <c r="K26" s="24"/>
    </row>
    <row r="27" spans="2:11">
      <c r="B27" s="24"/>
      <c r="C27" s="24"/>
      <c r="D27" s="24"/>
      <c r="E27" s="24"/>
      <c r="F27" s="24"/>
      <c r="G27" s="24"/>
      <c r="H27" s="24"/>
      <c r="I27" s="24"/>
      <c r="J27" s="24"/>
      <c r="K27" s="24"/>
    </row>
    <row r="28" spans="2:11">
      <c r="B28" s="24"/>
      <c r="C28" s="24"/>
      <c r="D28" s="24"/>
      <c r="E28" s="24"/>
      <c r="F28" s="24"/>
      <c r="G28" s="24"/>
      <c r="H28" s="24"/>
      <c r="I28" s="24"/>
      <c r="J28" s="24"/>
      <c r="K28" s="24"/>
    </row>
    <row r="29" spans="2:11">
      <c r="B29" s="24"/>
      <c r="C29" s="24"/>
      <c r="D29" s="24"/>
      <c r="E29" s="24"/>
      <c r="F29" s="24"/>
      <c r="G29" s="24"/>
      <c r="H29" s="24"/>
      <c r="I29" s="24"/>
      <c r="J29" s="24"/>
      <c r="K29" s="24"/>
    </row>
    <row r="30" spans="2:11">
      <c r="B30" s="24"/>
      <c r="C30" s="24"/>
      <c r="D30" s="24"/>
      <c r="E30" s="24"/>
      <c r="F30" s="24"/>
      <c r="G30" s="24"/>
      <c r="H30" s="24"/>
      <c r="I30" s="24"/>
      <c r="J30" s="24"/>
      <c r="K30" s="24"/>
    </row>
    <row r="31" spans="2:11">
      <c r="B31" s="24"/>
      <c r="C31" s="24"/>
      <c r="D31" s="24"/>
      <c r="E31" s="24"/>
      <c r="F31" s="24"/>
      <c r="G31" s="24"/>
      <c r="H31" s="24"/>
      <c r="I31" s="24"/>
      <c r="J31" s="24"/>
      <c r="K31" s="24"/>
    </row>
    <row r="34" spans="2:11">
      <c r="B34" s="28" t="s">
        <v>41</v>
      </c>
      <c r="C34" s="27"/>
      <c r="D34" s="27"/>
      <c r="E34" s="27"/>
      <c r="F34" s="27"/>
      <c r="G34" s="27"/>
      <c r="H34" s="27"/>
      <c r="I34" s="27"/>
      <c r="J34" s="27"/>
      <c r="K34" s="29"/>
    </row>
    <row r="35" spans="2:11">
      <c r="B35" s="30" t="s">
        <v>40</v>
      </c>
      <c r="C35" s="31" t="s">
        <v>12</v>
      </c>
      <c r="D35" s="31" t="s">
        <v>15</v>
      </c>
      <c r="E35" s="38" t="s">
        <v>16</v>
      </c>
      <c r="F35" s="38" t="s">
        <v>17</v>
      </c>
      <c r="G35" s="38" t="s">
        <v>18</v>
      </c>
      <c r="H35" s="38" t="s">
        <v>19</v>
      </c>
      <c r="I35" s="38" t="s">
        <v>20</v>
      </c>
      <c r="J35" s="33" t="s">
        <v>5</v>
      </c>
    </row>
    <row r="36" spans="2:11">
      <c r="B36" s="62" t="s">
        <v>56</v>
      </c>
      <c r="C36" s="62" t="s">
        <v>57</v>
      </c>
      <c r="D36" s="6" t="s">
        <v>14</v>
      </c>
      <c r="E36" s="68">
        <v>64360.331431249979</v>
      </c>
      <c r="F36" s="68">
        <v>65969.339717031224</v>
      </c>
      <c r="G36" s="68">
        <v>67618.573209957001</v>
      </c>
      <c r="H36" s="68">
        <v>69309.037540205914</v>
      </c>
      <c r="I36" s="68">
        <v>71041.763478711058</v>
      </c>
      <c r="J36" s="45">
        <v>338299.04537715518</v>
      </c>
    </row>
    <row r="37" spans="2:11">
      <c r="B37" s="62"/>
      <c r="C37" s="62" t="s">
        <v>104</v>
      </c>
      <c r="D37" s="6" t="s">
        <v>14</v>
      </c>
      <c r="E37" s="68">
        <v>122861.04356874998</v>
      </c>
      <c r="F37" s="68">
        <v>125932.56965796872</v>
      </c>
      <c r="G37" s="68">
        <v>129080.88389941792</v>
      </c>
      <c r="H37" s="68">
        <v>132307.90599690337</v>
      </c>
      <c r="I37" s="68">
        <v>135615.60364682594</v>
      </c>
      <c r="J37" s="45">
        <v>645798.00676986598</v>
      </c>
    </row>
    <row r="38" spans="2:11">
      <c r="B38" s="62" t="s">
        <v>58</v>
      </c>
      <c r="C38" s="62" t="s">
        <v>59</v>
      </c>
      <c r="D38" s="6" t="s">
        <v>14</v>
      </c>
      <c r="E38" s="68">
        <v>185175.66103750005</v>
      </c>
      <c r="F38" s="68">
        <v>189805.05256343752</v>
      </c>
      <c r="G38" s="68">
        <v>194550.17887752343</v>
      </c>
      <c r="H38" s="68">
        <v>199413.9333494615</v>
      </c>
      <c r="I38" s="68">
        <v>204399.28168319803</v>
      </c>
      <c r="J38" s="45">
        <v>973344.10751112062</v>
      </c>
    </row>
    <row r="39" spans="2:11">
      <c r="B39" s="62" t="s">
        <v>60</v>
      </c>
      <c r="C39" s="62" t="s">
        <v>65</v>
      </c>
      <c r="D39" s="6"/>
      <c r="E39" s="68">
        <v>1966.0582348903233</v>
      </c>
      <c r="F39" s="68">
        <v>2015.2096907625812</v>
      </c>
      <c r="G39" s="68">
        <v>2065.5899330316456</v>
      </c>
      <c r="H39" s="68">
        <v>2117.2296813574367</v>
      </c>
      <c r="I39" s="68">
        <v>2170.1604233913722</v>
      </c>
      <c r="J39" s="45">
        <v>10334.247963433359</v>
      </c>
    </row>
    <row r="40" spans="2:11">
      <c r="B40" s="62" t="s">
        <v>67</v>
      </c>
      <c r="C40" s="62" t="s">
        <v>69</v>
      </c>
      <c r="D40" s="6"/>
      <c r="E40" s="68">
        <v>3922.4324348701816</v>
      </c>
      <c r="F40" s="68">
        <v>4020.4932457419359</v>
      </c>
      <c r="G40" s="68">
        <v>4121.0055768854836</v>
      </c>
      <c r="H40" s="68">
        <v>4224.0307163076204</v>
      </c>
      <c r="I40" s="68">
        <v>4329.6314842153106</v>
      </c>
      <c r="J40" s="45">
        <v>20617.593458020532</v>
      </c>
    </row>
    <row r="41" spans="2:11">
      <c r="B41" s="7"/>
      <c r="C41" s="7"/>
      <c r="D41" s="6"/>
      <c r="E41" s="7"/>
      <c r="F41" s="7"/>
      <c r="G41" s="7"/>
      <c r="H41" s="7"/>
      <c r="I41" s="7"/>
      <c r="J41" s="45">
        <v>0</v>
      </c>
    </row>
    <row r="42" spans="2:11">
      <c r="B42" s="7"/>
      <c r="C42" s="7"/>
      <c r="D42" s="6"/>
      <c r="E42" s="7"/>
      <c r="F42" s="7"/>
      <c r="G42" s="7"/>
      <c r="H42" s="7"/>
      <c r="I42" s="7"/>
      <c r="J42" s="45">
        <v>0</v>
      </c>
    </row>
    <row r="43" spans="2:11">
      <c r="B43" s="7"/>
      <c r="C43" s="7"/>
      <c r="D43" s="6"/>
      <c r="E43" s="7"/>
      <c r="F43" s="7"/>
      <c r="G43" s="7"/>
      <c r="H43" s="7"/>
      <c r="I43" s="7"/>
      <c r="J43" s="45">
        <v>0</v>
      </c>
    </row>
    <row r="44" spans="2:11">
      <c r="B44" s="15"/>
      <c r="C44" s="7"/>
      <c r="D44" s="6"/>
      <c r="E44" s="7"/>
      <c r="F44" s="7"/>
      <c r="G44" s="7"/>
      <c r="H44" s="7"/>
      <c r="I44" s="7"/>
      <c r="J44" s="45">
        <v>0</v>
      </c>
    </row>
    <row r="45" spans="2:11">
      <c r="B45" s="34" t="s">
        <v>5</v>
      </c>
      <c r="C45" s="36"/>
      <c r="D45" s="35"/>
      <c r="E45" s="53">
        <v>378285.52670726052</v>
      </c>
      <c r="F45" s="53">
        <v>387742.66487494193</v>
      </c>
      <c r="G45" s="53">
        <v>397436.23149681545</v>
      </c>
      <c r="H45" s="53">
        <v>407372.13728423591</v>
      </c>
      <c r="I45" s="53">
        <v>417556.44071634178</v>
      </c>
      <c r="J45" s="54">
        <v>1988393.0010795959</v>
      </c>
    </row>
    <row r="48" spans="2:11">
      <c r="B48" s="28" t="s">
        <v>38</v>
      </c>
      <c r="C48" s="27"/>
      <c r="D48" s="27"/>
      <c r="E48" s="27"/>
      <c r="F48" s="27"/>
      <c r="G48" s="27"/>
      <c r="H48" s="27"/>
      <c r="I48" s="27"/>
      <c r="J48" s="27"/>
    </row>
    <row r="50" spans="2:13">
      <c r="B50" t="s">
        <v>48</v>
      </c>
    </row>
    <row r="51" spans="2:13">
      <c r="B51" s="41"/>
      <c r="C51" s="41"/>
      <c r="D51" s="41"/>
      <c r="J51" s="41"/>
    </row>
    <row r="52" spans="2:13">
      <c r="B52" s="39" t="s">
        <v>40</v>
      </c>
      <c r="C52" s="40" t="s">
        <v>42</v>
      </c>
      <c r="D52" s="39"/>
      <c r="E52" s="38" t="s">
        <v>16</v>
      </c>
      <c r="F52" s="38" t="s">
        <v>17</v>
      </c>
      <c r="G52" s="38" t="s">
        <v>18</v>
      </c>
      <c r="H52" s="38" t="s">
        <v>19</v>
      </c>
      <c r="I52" s="38" t="s">
        <v>20</v>
      </c>
      <c r="J52" s="42" t="s">
        <v>5</v>
      </c>
    </row>
    <row r="53" spans="2:13">
      <c r="B53" s="62" t="s">
        <v>68</v>
      </c>
      <c r="C53" s="64" t="s">
        <v>70</v>
      </c>
      <c r="D53" s="62"/>
      <c r="E53" s="68">
        <v>332330.82561927487</v>
      </c>
      <c r="F53" s="68">
        <v>340639.09625975671</v>
      </c>
      <c r="G53" s="68">
        <v>349155.07366625062</v>
      </c>
      <c r="H53" s="68">
        <v>357883.95050790685</v>
      </c>
      <c r="I53" s="68">
        <v>366831.0492706045</v>
      </c>
      <c r="J53" s="45">
        <v>1746839.9953237937</v>
      </c>
    </row>
    <row r="54" spans="2:13">
      <c r="B54" s="62"/>
      <c r="C54" s="73"/>
      <c r="D54" s="62"/>
      <c r="E54" s="62"/>
      <c r="F54" s="62"/>
      <c r="G54" s="62"/>
      <c r="H54" s="62"/>
      <c r="I54" s="62"/>
      <c r="J54" s="62"/>
    </row>
    <row r="55" spans="2:13">
      <c r="B55" s="15"/>
      <c r="C55" s="8"/>
      <c r="D55" s="15"/>
      <c r="E55" s="15"/>
      <c r="F55" s="15"/>
      <c r="G55" s="15"/>
      <c r="H55" s="15"/>
      <c r="I55" s="15"/>
      <c r="J55" s="15"/>
    </row>
    <row r="56" spans="2:13">
      <c r="B56" s="15"/>
      <c r="C56" s="8"/>
      <c r="D56" s="15"/>
      <c r="E56" s="15"/>
      <c r="F56" s="15"/>
      <c r="G56" s="15"/>
      <c r="H56" s="15"/>
      <c r="I56" s="15"/>
      <c r="J56" s="15"/>
    </row>
    <row r="57" spans="2:13">
      <c r="B57" s="15"/>
      <c r="C57" s="8"/>
      <c r="D57" s="15"/>
      <c r="E57" s="15"/>
      <c r="F57" s="15"/>
      <c r="G57" s="15"/>
      <c r="H57" s="15"/>
      <c r="I57" s="15"/>
      <c r="J57" s="15"/>
    </row>
    <row r="58" spans="2:13">
      <c r="B58" s="15"/>
      <c r="C58" s="8"/>
      <c r="D58" s="15"/>
      <c r="E58" s="15"/>
      <c r="F58" s="15"/>
      <c r="G58" s="15"/>
      <c r="H58" s="15"/>
      <c r="I58" s="15"/>
      <c r="J58" s="15"/>
    </row>
    <row r="59" spans="2:13">
      <c r="B59" s="15"/>
      <c r="C59" s="8"/>
      <c r="D59" s="15"/>
      <c r="E59" s="15"/>
      <c r="F59" s="15"/>
      <c r="G59" s="15"/>
      <c r="H59" s="15"/>
      <c r="I59" s="15"/>
      <c r="J59" s="15"/>
    </row>
    <row r="60" spans="2:13">
      <c r="B60" s="34" t="s">
        <v>5</v>
      </c>
      <c r="C60" s="36"/>
      <c r="D60" s="35"/>
      <c r="E60" s="53">
        <v>332330.82561927487</v>
      </c>
      <c r="F60" s="53">
        <v>340639.09625975671</v>
      </c>
      <c r="G60" s="53">
        <v>349155.07366625062</v>
      </c>
      <c r="H60" s="53">
        <v>357883.95050790685</v>
      </c>
      <c r="I60" s="53">
        <v>366831.0492706045</v>
      </c>
      <c r="J60" s="54">
        <v>1746839.9953237937</v>
      </c>
    </row>
    <row r="62" spans="2:13">
      <c r="B62" s="39" t="s">
        <v>97</v>
      </c>
      <c r="C62" s="40"/>
      <c r="D62" s="95"/>
      <c r="E62" s="95" t="s">
        <v>16</v>
      </c>
      <c r="F62" s="95" t="s">
        <v>17</v>
      </c>
      <c r="G62" s="95" t="s">
        <v>18</v>
      </c>
      <c r="H62" s="95" t="s">
        <v>19</v>
      </c>
      <c r="I62" s="95" t="s">
        <v>20</v>
      </c>
      <c r="J62" s="42"/>
    </row>
    <row r="63" spans="2:13">
      <c r="B63" s="92" t="s">
        <v>98</v>
      </c>
      <c r="C63" s="92"/>
      <c r="D63" s="92"/>
      <c r="E63" s="92"/>
      <c r="F63" s="92"/>
      <c r="G63" s="92"/>
      <c r="H63" s="92"/>
      <c r="I63" s="92"/>
      <c r="J63" s="92"/>
      <c r="K63" s="92"/>
      <c r="L63" s="92"/>
      <c r="M63" s="92"/>
    </row>
    <row r="64" spans="2:13" s="26" customFormat="1">
      <c r="B64" s="92" t="s">
        <v>99</v>
      </c>
      <c r="C64" s="92"/>
      <c r="D64" s="96"/>
      <c r="E64" s="96">
        <v>1.0088999999999999</v>
      </c>
      <c r="F64" s="96">
        <v>1.0176774299999998</v>
      </c>
      <c r="G64" s="96">
        <v>1.0319249140199998</v>
      </c>
      <c r="H64" s="96">
        <v>1.0486420976271238</v>
      </c>
      <c r="I64" s="96">
        <v>1.0637425438329544</v>
      </c>
      <c r="J64" s="92"/>
      <c r="K64" s="92"/>
      <c r="L64" s="92"/>
      <c r="M64" s="92"/>
    </row>
    <row r="65" spans="2:13" s="26" customFormat="1">
      <c r="B65" s="92" t="s">
        <v>100</v>
      </c>
      <c r="C65" s="92"/>
      <c r="D65" s="96"/>
      <c r="E65" s="96">
        <v>1.0068089696657949</v>
      </c>
      <c r="F65" s="96">
        <v>1.0201853463488124</v>
      </c>
      <c r="G65" s="96">
        <v>1.0331468206955503</v>
      </c>
      <c r="H65" s="96">
        <v>1.045194706841702</v>
      </c>
      <c r="I65" s="96">
        <v>1.0577832377708929</v>
      </c>
      <c r="J65" s="92"/>
      <c r="K65" s="92"/>
      <c r="L65" s="92"/>
      <c r="M65" s="92"/>
    </row>
    <row r="66" spans="2:13" s="26" customFormat="1">
      <c r="B66" s="92" t="s">
        <v>101</v>
      </c>
      <c r="C66" s="92"/>
      <c r="D66" s="96"/>
      <c r="E66" s="96">
        <v>1.0068089696657949</v>
      </c>
      <c r="F66" s="96">
        <v>1.0201853463488124</v>
      </c>
      <c r="G66" s="96">
        <v>1.0331468206955503</v>
      </c>
      <c r="H66" s="96">
        <v>1.045194706841702</v>
      </c>
      <c r="I66" s="96">
        <v>1.0577832377708929</v>
      </c>
      <c r="J66" s="92"/>
      <c r="K66" s="92"/>
      <c r="L66" s="92"/>
      <c r="M66" s="92"/>
    </row>
    <row r="67" spans="2:13">
      <c r="B67" s="92" t="s">
        <v>102</v>
      </c>
      <c r="C67" s="92"/>
      <c r="D67" s="96"/>
      <c r="E67" s="96">
        <v>1</v>
      </c>
      <c r="F67" s="96">
        <v>1</v>
      </c>
      <c r="G67" s="96">
        <v>1</v>
      </c>
      <c r="H67" s="96">
        <v>1</v>
      </c>
      <c r="I67" s="96">
        <v>1</v>
      </c>
      <c r="J67" s="92"/>
      <c r="K67" s="92"/>
      <c r="L67" s="92"/>
      <c r="M67" s="92"/>
    </row>
    <row r="68" spans="2:13">
      <c r="B68" s="92"/>
      <c r="C68" s="92"/>
      <c r="D68" s="96"/>
      <c r="E68" s="96"/>
      <c r="F68" s="96"/>
      <c r="G68" s="96"/>
      <c r="H68" s="96"/>
      <c r="I68" s="96"/>
      <c r="J68" s="92"/>
      <c r="K68" s="92"/>
      <c r="L68" s="92"/>
      <c r="M68" s="92"/>
    </row>
    <row r="69" spans="2:13">
      <c r="B69" s="92"/>
      <c r="C69" s="92"/>
      <c r="D69" s="92"/>
      <c r="E69" s="92"/>
      <c r="F69" s="92"/>
      <c r="G69" s="92"/>
      <c r="H69" s="92"/>
      <c r="I69" s="92"/>
      <c r="J69" s="92"/>
      <c r="K69" s="92"/>
      <c r="L69" s="92"/>
      <c r="M69" s="92"/>
    </row>
    <row r="70" spans="2:13">
      <c r="B70" s="39" t="s">
        <v>103</v>
      </c>
      <c r="C70" s="40"/>
      <c r="D70" s="95"/>
      <c r="E70" s="95" t="s">
        <v>16</v>
      </c>
      <c r="F70" s="95" t="s">
        <v>17</v>
      </c>
      <c r="G70" s="95" t="s">
        <v>18</v>
      </c>
      <c r="H70" s="95" t="s">
        <v>19</v>
      </c>
      <c r="I70" s="95" t="s">
        <v>20</v>
      </c>
      <c r="J70" s="42" t="s">
        <v>5</v>
      </c>
      <c r="K70" s="92"/>
      <c r="L70" s="92"/>
      <c r="M70" s="92"/>
    </row>
    <row r="71" spans="2:13">
      <c r="B71" s="1" t="s">
        <v>8</v>
      </c>
      <c r="C71" s="92"/>
      <c r="D71" s="92"/>
      <c r="E71" s="92"/>
      <c r="F71" s="92"/>
      <c r="G71" s="92"/>
      <c r="H71" s="92"/>
      <c r="I71" s="92"/>
      <c r="J71" s="92"/>
      <c r="K71" s="92"/>
      <c r="L71" s="92"/>
      <c r="M71" s="92"/>
    </row>
    <row r="72" spans="2:13">
      <c r="B72" s="92" t="str">
        <f>B64</f>
        <v>Labour EGW</v>
      </c>
      <c r="C72" s="92"/>
      <c r="D72" s="96"/>
      <c r="E72" s="69">
        <f>(E36+E37+E38+E39+E40)*E64</f>
        <v>381652.26789495512</v>
      </c>
      <c r="F72" s="69">
        <f t="shared" ref="F72:I72" si="0">(F36+F37+F38+F39+F40)*F64</f>
        <v>394596.95869128208</v>
      </c>
      <c r="G72" s="69">
        <f t="shared" si="0"/>
        <v>410124.34901578398</v>
      </c>
      <c r="H72" s="69">
        <f t="shared" si="0"/>
        <v>427187.57255658577</v>
      </c>
      <c r="I72" s="69">
        <f t="shared" si="0"/>
        <v>444172.5504414356</v>
      </c>
      <c r="J72" s="97">
        <f t="shared" ref="J72:J75" si="1">SUM(E72:I72)</f>
        <v>2057733.6986000424</v>
      </c>
      <c r="K72" s="92"/>
      <c r="L72" s="92"/>
      <c r="M72" s="92"/>
    </row>
    <row r="73" spans="2:13">
      <c r="B73" s="92" t="str">
        <f t="shared" ref="B73:B75" si="2">B65</f>
        <v>Labour Hire</v>
      </c>
      <c r="C73" s="92"/>
      <c r="D73" s="96"/>
      <c r="E73" s="69"/>
      <c r="F73" s="69"/>
      <c r="G73" s="69"/>
      <c r="H73" s="69"/>
      <c r="I73" s="69"/>
      <c r="J73" s="97">
        <f t="shared" si="1"/>
        <v>0</v>
      </c>
      <c r="K73" s="92"/>
      <c r="L73" s="92"/>
      <c r="M73" s="92"/>
    </row>
    <row r="74" spans="2:13">
      <c r="B74" s="92" t="str">
        <f t="shared" si="2"/>
        <v>Contracted Services</v>
      </c>
      <c r="C74" s="92"/>
      <c r="D74" s="96"/>
      <c r="E74" s="69"/>
      <c r="F74" s="69"/>
      <c r="G74" s="69"/>
      <c r="H74" s="69"/>
      <c r="I74" s="69"/>
      <c r="J74" s="97">
        <f t="shared" si="1"/>
        <v>0</v>
      </c>
      <c r="K74" s="92"/>
      <c r="L74" s="92"/>
      <c r="M74" s="92"/>
    </row>
    <row r="75" spans="2:13">
      <c r="B75" s="92" t="str">
        <f t="shared" si="2"/>
        <v>Materials</v>
      </c>
      <c r="C75" s="92"/>
      <c r="D75" s="96"/>
      <c r="E75" s="98"/>
      <c r="F75" s="98"/>
      <c r="G75" s="98"/>
      <c r="H75" s="98"/>
      <c r="I75" s="98"/>
      <c r="J75" s="99">
        <f t="shared" si="1"/>
        <v>0</v>
      </c>
      <c r="K75" s="92"/>
      <c r="L75" s="92"/>
      <c r="M75" s="92"/>
    </row>
    <row r="76" spans="2:13" ht="15.75" thickBot="1">
      <c r="B76" s="92"/>
      <c r="C76" s="92"/>
      <c r="D76" s="96"/>
      <c r="E76" s="100">
        <f>SUM(E72:E75)</f>
        <v>381652.26789495512</v>
      </c>
      <c r="F76" s="100">
        <f t="shared" ref="F76:J76" si="3">SUM(F72:F75)</f>
        <v>394596.95869128208</v>
      </c>
      <c r="G76" s="100">
        <f t="shared" si="3"/>
        <v>410124.34901578398</v>
      </c>
      <c r="H76" s="100">
        <f t="shared" si="3"/>
        <v>427187.57255658577</v>
      </c>
      <c r="I76" s="100">
        <f t="shared" si="3"/>
        <v>444172.5504414356</v>
      </c>
      <c r="J76" s="101">
        <f t="shared" si="3"/>
        <v>2057733.6986000424</v>
      </c>
      <c r="K76" s="92"/>
      <c r="L76" s="92"/>
      <c r="M76" s="92"/>
    </row>
    <row r="77" spans="2:13" ht="15.75" thickTop="1">
      <c r="B77" s="92"/>
      <c r="C77" s="92"/>
      <c r="D77" s="92"/>
      <c r="E77" s="92"/>
      <c r="F77" s="92"/>
      <c r="G77" s="92"/>
      <c r="H77" s="92"/>
      <c r="I77" s="92"/>
      <c r="J77" s="92"/>
      <c r="K77" s="92"/>
      <c r="L77" s="92"/>
      <c r="M77" s="92"/>
    </row>
    <row r="78" spans="2:13">
      <c r="B78" s="39" t="s">
        <v>103</v>
      </c>
      <c r="C78" s="40"/>
      <c r="D78" s="95"/>
      <c r="E78" s="95" t="s">
        <v>16</v>
      </c>
      <c r="F78" s="95" t="s">
        <v>17</v>
      </c>
      <c r="G78" s="95" t="s">
        <v>18</v>
      </c>
      <c r="H78" s="95" t="s">
        <v>19</v>
      </c>
      <c r="I78" s="95" t="s">
        <v>20</v>
      </c>
      <c r="J78" s="42" t="s">
        <v>5</v>
      </c>
      <c r="K78" s="92"/>
      <c r="L78" s="92"/>
      <c r="M78" s="92"/>
    </row>
    <row r="79" spans="2:13">
      <c r="B79" s="1" t="s">
        <v>38</v>
      </c>
      <c r="C79" s="92"/>
      <c r="D79" s="92"/>
      <c r="E79" s="92"/>
      <c r="F79" s="92"/>
      <c r="G79" s="92"/>
      <c r="H79" s="92"/>
      <c r="I79" s="92"/>
      <c r="J79" s="92"/>
      <c r="K79" s="92"/>
      <c r="L79" s="92"/>
      <c r="M79" s="92"/>
    </row>
    <row r="80" spans="2:13">
      <c r="B80" s="92" t="str">
        <f>B72</f>
        <v>Labour EGW</v>
      </c>
      <c r="C80" s="92"/>
      <c r="D80" s="96"/>
      <c r="E80" s="69">
        <f>E53*E64</f>
        <v>335288.56996728637</v>
      </c>
      <c r="F80" s="69">
        <f t="shared" ref="F80:I80" si="4">F53*F64</f>
        <v>346660.72003915173</v>
      </c>
      <c r="G80" s="69">
        <f t="shared" si="4"/>
        <v>360301.81937269238</v>
      </c>
      <c r="H80" s="69">
        <f t="shared" si="4"/>
        <v>375292.17656769318</v>
      </c>
      <c r="I80" s="69">
        <f t="shared" si="4"/>
        <v>390213.79350802465</v>
      </c>
      <c r="J80" s="97">
        <f>SUM(E80:I80)</f>
        <v>1807757.0794548483</v>
      </c>
      <c r="K80" s="92"/>
      <c r="L80" s="92"/>
      <c r="M80" s="92"/>
    </row>
    <row r="81" spans="2:13">
      <c r="B81" s="92" t="str">
        <f t="shared" ref="B81:B83" si="5">B73</f>
        <v>Labour Hire</v>
      </c>
      <c r="C81" s="92"/>
      <c r="D81" s="96"/>
      <c r="E81" s="69"/>
      <c r="F81" s="69"/>
      <c r="G81" s="69"/>
      <c r="H81" s="69"/>
      <c r="I81" s="69"/>
      <c r="J81" s="97">
        <f t="shared" ref="J81:J83" si="6">SUM(E81:I81)</f>
        <v>0</v>
      </c>
      <c r="K81" s="92"/>
      <c r="L81" s="92"/>
      <c r="M81" s="92"/>
    </row>
    <row r="82" spans="2:13">
      <c r="B82" s="92" t="str">
        <f t="shared" si="5"/>
        <v>Contracted Services</v>
      </c>
      <c r="C82" s="92"/>
      <c r="D82" s="96"/>
      <c r="E82" s="69"/>
      <c r="F82" s="69"/>
      <c r="G82" s="69"/>
      <c r="H82" s="69"/>
      <c r="I82" s="69"/>
      <c r="J82" s="97">
        <f t="shared" si="6"/>
        <v>0</v>
      </c>
      <c r="K82" s="92"/>
      <c r="L82" s="92"/>
      <c r="M82" s="92"/>
    </row>
    <row r="83" spans="2:13">
      <c r="B83" s="92" t="str">
        <f t="shared" si="5"/>
        <v>Materials</v>
      </c>
      <c r="C83" s="92"/>
      <c r="D83" s="96"/>
      <c r="E83" s="69"/>
      <c r="F83" s="69"/>
      <c r="G83" s="69"/>
      <c r="H83" s="69"/>
      <c r="I83" s="69"/>
      <c r="J83" s="97">
        <f t="shared" si="6"/>
        <v>0</v>
      </c>
      <c r="K83" s="92"/>
      <c r="L83" s="92"/>
      <c r="M83" s="92"/>
    </row>
    <row r="84" spans="2:13" ht="15.75" thickBot="1">
      <c r="B84" s="92"/>
      <c r="C84" s="92"/>
      <c r="D84" s="96"/>
      <c r="E84" s="100">
        <f>SUM(E80:E83)</f>
        <v>335288.56996728637</v>
      </c>
      <c r="F84" s="100">
        <f t="shared" ref="F84:J84" si="7">SUM(F80:F83)</f>
        <v>346660.72003915173</v>
      </c>
      <c r="G84" s="100">
        <f t="shared" si="7"/>
        <v>360301.81937269238</v>
      </c>
      <c r="H84" s="100">
        <f t="shared" si="7"/>
        <v>375292.17656769318</v>
      </c>
      <c r="I84" s="100">
        <f t="shared" si="7"/>
        <v>390213.79350802465</v>
      </c>
      <c r="J84" s="101">
        <f t="shared" si="7"/>
        <v>1807757.0794548483</v>
      </c>
      <c r="K84" s="92"/>
      <c r="L84" s="92"/>
      <c r="M84" s="92"/>
    </row>
    <row r="85" spans="2:13" ht="15.75" thickTop="1">
      <c r="B85" s="92"/>
      <c r="C85" s="92"/>
      <c r="D85" s="92"/>
      <c r="E85" s="92"/>
      <c r="F85" s="92"/>
      <c r="G85" s="92"/>
      <c r="H85" s="92"/>
      <c r="I85" s="92"/>
      <c r="J85" s="92"/>
      <c r="K85" s="92"/>
      <c r="L85" s="92"/>
      <c r="M85" s="92"/>
    </row>
    <row r="86" spans="2:13">
      <c r="B86" s="92"/>
      <c r="C86" s="92"/>
      <c r="D86" s="92"/>
      <c r="E86" s="92"/>
      <c r="F86" s="92"/>
      <c r="G86" s="92"/>
      <c r="H86" s="92"/>
      <c r="I86" s="92"/>
      <c r="J86" s="92"/>
      <c r="K86" s="92"/>
      <c r="L86" s="92"/>
      <c r="M86" s="92"/>
    </row>
    <row r="87" spans="2:13">
      <c r="B87" s="92"/>
      <c r="C87" s="92"/>
      <c r="D87" s="92"/>
      <c r="E87" s="92"/>
      <c r="F87" s="92"/>
      <c r="G87" s="92"/>
      <c r="H87" s="92"/>
      <c r="I87" s="92"/>
      <c r="J87" s="92"/>
      <c r="K87" s="92"/>
      <c r="L87" s="92"/>
      <c r="M87" s="92"/>
    </row>
    <row r="88" spans="2:13">
      <c r="B88" s="92"/>
      <c r="C88" s="92"/>
      <c r="D88" s="92"/>
      <c r="E88" s="92"/>
      <c r="F88" s="92"/>
      <c r="G88" s="92"/>
      <c r="H88" s="92"/>
      <c r="I88" s="92"/>
      <c r="J88" s="92"/>
      <c r="K88" s="92"/>
      <c r="L88" s="92"/>
      <c r="M88" s="92"/>
    </row>
    <row r="89" spans="2:13">
      <c r="B89" s="92"/>
      <c r="C89" s="92"/>
      <c r="D89" s="92"/>
      <c r="E89" s="92"/>
      <c r="F89" s="92"/>
      <c r="G89" s="92"/>
      <c r="H89" s="92"/>
      <c r="I89" s="92"/>
      <c r="J89" s="92"/>
      <c r="K89" s="92"/>
      <c r="L89" s="92"/>
      <c r="M89" s="92"/>
    </row>
    <row r="90" spans="2:13">
      <c r="B90" s="92"/>
      <c r="C90" s="92"/>
      <c r="D90" s="92"/>
      <c r="E90" s="92"/>
      <c r="F90" s="92"/>
      <c r="G90" s="92"/>
      <c r="H90" s="92"/>
      <c r="I90" s="92"/>
      <c r="J90" s="92"/>
      <c r="K90" s="92"/>
      <c r="L90" s="92"/>
      <c r="M90" s="92"/>
    </row>
    <row r="91" spans="2:13">
      <c r="B91" s="92"/>
      <c r="C91" s="92"/>
      <c r="D91" s="92"/>
      <c r="E91" s="92"/>
      <c r="F91" s="92"/>
      <c r="G91" s="92"/>
      <c r="H91" s="92"/>
      <c r="I91" s="92"/>
      <c r="J91" s="92"/>
      <c r="K91" s="92"/>
      <c r="L91" s="92"/>
      <c r="M91" s="92"/>
    </row>
    <row r="92" spans="2:13">
      <c r="B92" s="92"/>
      <c r="C92" s="92"/>
      <c r="D92" s="92"/>
      <c r="E92" s="92"/>
      <c r="F92" s="92"/>
      <c r="G92" s="92"/>
      <c r="H92" s="92"/>
      <c r="I92" s="92"/>
      <c r="J92" s="92"/>
      <c r="K92" s="92"/>
      <c r="L92" s="92"/>
      <c r="M92" s="92"/>
    </row>
    <row r="93" spans="2:13">
      <c r="B93" s="92"/>
      <c r="C93" s="92"/>
      <c r="D93" s="92"/>
      <c r="E93" s="92"/>
      <c r="F93" s="92"/>
      <c r="G93" s="92"/>
      <c r="H93" s="92"/>
      <c r="I93" s="92"/>
      <c r="J93" s="92"/>
      <c r="K93" s="92"/>
      <c r="L93" s="92"/>
      <c r="M93" s="92"/>
    </row>
    <row r="94" spans="2:13">
      <c r="B94" s="92"/>
      <c r="C94" s="92"/>
      <c r="D94" s="92"/>
      <c r="E94" s="92"/>
      <c r="F94" s="92"/>
      <c r="G94" s="92"/>
      <c r="H94" s="92"/>
      <c r="I94" s="92"/>
      <c r="J94" s="92"/>
      <c r="K94" s="92"/>
      <c r="L94" s="92"/>
      <c r="M94" s="92"/>
    </row>
    <row r="95" spans="2:13">
      <c r="B95" s="92"/>
      <c r="C95" s="92"/>
      <c r="D95" s="92"/>
      <c r="E95" s="92"/>
      <c r="F95" s="92"/>
      <c r="G95" s="92"/>
      <c r="H95" s="92"/>
      <c r="I95" s="92"/>
      <c r="J95" s="92"/>
      <c r="K95" s="92"/>
      <c r="L95" s="92"/>
      <c r="M95" s="92"/>
    </row>
    <row r="96" spans="2:13">
      <c r="B96" s="92"/>
      <c r="C96" s="92"/>
      <c r="D96" s="92"/>
      <c r="E96" s="92"/>
      <c r="F96" s="92"/>
      <c r="G96" s="92"/>
      <c r="H96" s="92"/>
      <c r="I96" s="92"/>
      <c r="J96" s="92"/>
      <c r="K96" s="92"/>
      <c r="L96" s="92"/>
      <c r="M96" s="92"/>
    </row>
    <row r="97" spans="2:13">
      <c r="B97" s="92"/>
      <c r="C97" s="92"/>
      <c r="D97" s="92"/>
      <c r="E97" s="92"/>
      <c r="F97" s="92"/>
      <c r="G97" s="92"/>
      <c r="H97" s="92"/>
      <c r="I97" s="92"/>
      <c r="J97" s="92"/>
      <c r="K97" s="92"/>
      <c r="L97" s="92"/>
      <c r="M97" s="92"/>
    </row>
    <row r="98" spans="2:13">
      <c r="B98" s="92"/>
      <c r="C98" s="92"/>
      <c r="D98" s="92"/>
      <c r="E98" s="92"/>
      <c r="F98" s="92"/>
      <c r="G98" s="92"/>
      <c r="H98" s="92"/>
      <c r="I98" s="92"/>
      <c r="J98" s="92"/>
      <c r="K98" s="92"/>
      <c r="L98" s="92"/>
      <c r="M98" s="92"/>
    </row>
    <row r="99" spans="2:13">
      <c r="B99" s="92"/>
      <c r="C99" s="92"/>
      <c r="D99" s="92"/>
      <c r="E99" s="92"/>
      <c r="F99" s="92"/>
      <c r="G99" s="92"/>
      <c r="H99" s="92"/>
      <c r="I99" s="92"/>
      <c r="J99" s="92"/>
      <c r="K99" s="92"/>
      <c r="L99" s="92"/>
      <c r="M99" s="92"/>
    </row>
    <row r="100" spans="2:13">
      <c r="B100" s="92"/>
      <c r="C100" s="92"/>
      <c r="D100" s="92"/>
      <c r="E100" s="92"/>
      <c r="F100" s="92"/>
      <c r="G100" s="92"/>
      <c r="H100" s="92"/>
      <c r="I100" s="92"/>
      <c r="J100" s="92"/>
      <c r="K100" s="92"/>
      <c r="L100" s="92"/>
      <c r="M100" s="92"/>
    </row>
    <row r="101" spans="2:13">
      <c r="B101" s="92"/>
      <c r="C101" s="92"/>
      <c r="D101" s="92"/>
      <c r="E101" s="92"/>
      <c r="F101" s="92"/>
      <c r="G101" s="92"/>
      <c r="H101" s="92"/>
      <c r="I101" s="92"/>
      <c r="J101" s="92"/>
      <c r="K101" s="92"/>
      <c r="L101" s="92"/>
      <c r="M101" s="92"/>
    </row>
    <row r="102" spans="2:13">
      <c r="B102" s="92"/>
      <c r="C102" s="92"/>
      <c r="D102" s="92"/>
      <c r="E102" s="92"/>
      <c r="F102" s="92"/>
      <c r="G102" s="92"/>
      <c r="H102" s="92"/>
      <c r="I102" s="92"/>
      <c r="J102" s="92"/>
      <c r="K102" s="92"/>
      <c r="L102" s="92"/>
      <c r="M102" s="92"/>
    </row>
    <row r="103" spans="2:13">
      <c r="B103" s="92"/>
      <c r="C103" s="92"/>
      <c r="D103" s="92"/>
      <c r="E103" s="92"/>
      <c r="F103" s="92"/>
      <c r="G103" s="92"/>
      <c r="H103" s="92"/>
      <c r="I103" s="92"/>
      <c r="J103" s="92"/>
      <c r="K103" s="92"/>
      <c r="L103" s="92"/>
      <c r="M103" s="92"/>
    </row>
    <row r="104" spans="2:13">
      <c r="B104" s="92"/>
      <c r="C104" s="92"/>
      <c r="D104" s="92"/>
      <c r="E104" s="92"/>
      <c r="F104" s="92"/>
      <c r="G104" s="92"/>
      <c r="H104" s="92"/>
      <c r="I104" s="92"/>
      <c r="J104" s="92"/>
      <c r="K104" s="92"/>
      <c r="L104" s="92"/>
      <c r="M104" s="92"/>
    </row>
    <row r="105" spans="2:13">
      <c r="B105" s="92"/>
      <c r="C105" s="92"/>
      <c r="D105" s="92"/>
      <c r="E105" s="92"/>
      <c r="F105" s="92"/>
      <c r="G105" s="92"/>
      <c r="H105" s="92"/>
      <c r="I105" s="92"/>
      <c r="J105" s="92"/>
      <c r="K105" s="92"/>
      <c r="L105" s="92"/>
      <c r="M105" s="92"/>
    </row>
    <row r="106" spans="2:13">
      <c r="B106" s="92"/>
      <c r="C106" s="92"/>
      <c r="D106" s="92"/>
      <c r="E106" s="92"/>
      <c r="F106" s="92"/>
      <c r="G106" s="92"/>
      <c r="H106" s="92"/>
      <c r="I106" s="92"/>
      <c r="J106" s="92"/>
      <c r="K106" s="92"/>
      <c r="L106" s="92"/>
      <c r="M106" s="92"/>
    </row>
    <row r="107" spans="2:13">
      <c r="B107" s="92"/>
      <c r="C107" s="92"/>
      <c r="D107" s="92"/>
      <c r="E107" s="92"/>
      <c r="F107" s="92"/>
      <c r="G107" s="92"/>
      <c r="H107" s="92"/>
      <c r="I107" s="92"/>
      <c r="J107" s="92"/>
      <c r="K107" s="92"/>
      <c r="L107" s="92"/>
      <c r="M107" s="92"/>
    </row>
    <row r="108" spans="2:13">
      <c r="B108" s="92"/>
      <c r="C108" s="92"/>
      <c r="D108" s="92"/>
      <c r="E108" s="92"/>
      <c r="F108" s="92"/>
      <c r="G108" s="92"/>
      <c r="H108" s="92"/>
      <c r="I108" s="92"/>
      <c r="J108" s="92"/>
      <c r="K108" s="92"/>
      <c r="L108" s="92"/>
      <c r="M108" s="92"/>
    </row>
    <row r="109" spans="2:13">
      <c r="B109" s="92"/>
      <c r="C109" s="92"/>
      <c r="D109" s="92"/>
      <c r="E109" s="92"/>
      <c r="F109" s="92"/>
      <c r="G109" s="92"/>
      <c r="H109" s="92"/>
      <c r="I109" s="92"/>
      <c r="J109" s="92"/>
      <c r="K109" s="92"/>
      <c r="L109" s="92"/>
      <c r="M109" s="92"/>
    </row>
    <row r="110" spans="2:13">
      <c r="B110" s="92"/>
      <c r="C110" s="92"/>
      <c r="D110" s="92"/>
      <c r="E110" s="92"/>
      <c r="F110" s="92"/>
      <c r="G110" s="92"/>
      <c r="H110" s="92"/>
      <c r="I110" s="92"/>
      <c r="J110" s="92"/>
      <c r="K110" s="92"/>
      <c r="L110" s="92"/>
      <c r="M110" s="92"/>
    </row>
    <row r="111" spans="2:13">
      <c r="B111" s="92"/>
      <c r="C111" s="92"/>
      <c r="D111" s="92"/>
      <c r="E111" s="92"/>
      <c r="F111" s="92"/>
      <c r="G111" s="92"/>
      <c r="H111" s="92"/>
      <c r="I111" s="92"/>
      <c r="J111" s="92"/>
      <c r="K111" s="92"/>
      <c r="L111" s="92"/>
      <c r="M111" s="92"/>
    </row>
    <row r="112" spans="2:13">
      <c r="B112" s="92"/>
      <c r="C112" s="92"/>
      <c r="D112" s="92"/>
      <c r="E112" s="92"/>
      <c r="F112" s="92"/>
      <c r="G112" s="92"/>
      <c r="H112" s="92"/>
      <c r="I112" s="92"/>
      <c r="J112" s="92"/>
      <c r="K112" s="92"/>
      <c r="L112" s="92"/>
      <c r="M112" s="92"/>
    </row>
    <row r="113" spans="2:13">
      <c r="B113" s="92"/>
      <c r="C113" s="92"/>
      <c r="D113" s="92"/>
      <c r="E113" s="92"/>
      <c r="F113" s="92"/>
      <c r="G113" s="92"/>
      <c r="H113" s="92"/>
      <c r="I113" s="92"/>
      <c r="J113" s="92"/>
      <c r="K113" s="92"/>
      <c r="L113" s="92"/>
      <c r="M113" s="92"/>
    </row>
    <row r="114" spans="2:13">
      <c r="B114" s="92"/>
      <c r="C114" s="92"/>
      <c r="D114" s="92"/>
      <c r="E114" s="92"/>
      <c r="F114" s="92"/>
      <c r="G114" s="92"/>
      <c r="H114" s="92"/>
      <c r="I114" s="92"/>
      <c r="J114" s="92"/>
      <c r="K114" s="92"/>
      <c r="L114" s="92"/>
      <c r="M114" s="92"/>
    </row>
    <row r="115" spans="2:13">
      <c r="B115" s="92"/>
      <c r="C115" s="92"/>
      <c r="D115" s="92"/>
      <c r="E115" s="92"/>
      <c r="F115" s="92"/>
      <c r="G115" s="92"/>
      <c r="H115" s="92"/>
      <c r="I115" s="92"/>
      <c r="J115" s="92"/>
      <c r="K115" s="92"/>
      <c r="L115" s="92"/>
      <c r="M115" s="92"/>
    </row>
    <row r="116" spans="2:13">
      <c r="B116" s="92"/>
      <c r="C116" s="92"/>
      <c r="D116" s="92"/>
      <c r="E116" s="92"/>
      <c r="F116" s="92"/>
      <c r="G116" s="92"/>
      <c r="H116" s="92"/>
      <c r="I116" s="92"/>
      <c r="J116" s="92"/>
      <c r="K116" s="92"/>
      <c r="L116" s="92"/>
      <c r="M116" s="92"/>
    </row>
    <row r="117" spans="2:13">
      <c r="B117" s="92"/>
      <c r="C117" s="92"/>
      <c r="D117" s="92"/>
      <c r="E117" s="92"/>
      <c r="F117" s="92"/>
      <c r="G117" s="92"/>
      <c r="H117" s="92"/>
      <c r="I117" s="92"/>
      <c r="J117" s="92"/>
      <c r="K117" s="92"/>
      <c r="L117" s="92"/>
      <c r="M117" s="92"/>
    </row>
    <row r="118" spans="2:13">
      <c r="B118" s="92"/>
      <c r="C118" s="92"/>
      <c r="D118" s="92"/>
      <c r="E118" s="92"/>
      <c r="F118" s="92"/>
      <c r="G118" s="92"/>
      <c r="H118" s="92"/>
      <c r="I118" s="92"/>
      <c r="J118" s="92"/>
      <c r="K118" s="92"/>
      <c r="L118" s="92"/>
      <c r="M118" s="92"/>
    </row>
    <row r="119" spans="2:13">
      <c r="B119" s="92"/>
      <c r="C119" s="92"/>
      <c r="D119" s="92"/>
      <c r="E119" s="92"/>
      <c r="F119" s="92"/>
      <c r="G119" s="92"/>
      <c r="H119" s="92"/>
      <c r="I119" s="92"/>
      <c r="J119" s="92"/>
      <c r="K119" s="92"/>
      <c r="L119" s="92"/>
      <c r="M119" s="92"/>
    </row>
    <row r="120" spans="2:13">
      <c r="B120" s="92"/>
      <c r="C120" s="92"/>
      <c r="D120" s="92"/>
      <c r="E120" s="92"/>
      <c r="F120" s="92"/>
      <c r="G120" s="92"/>
      <c r="H120" s="92"/>
      <c r="I120" s="92"/>
      <c r="J120" s="92"/>
      <c r="K120" s="92"/>
      <c r="L120" s="92"/>
      <c r="M120" s="92"/>
    </row>
    <row r="121" spans="2:13">
      <c r="B121" s="92"/>
      <c r="C121" s="92"/>
      <c r="D121" s="92"/>
      <c r="E121" s="92"/>
      <c r="F121" s="92"/>
      <c r="G121" s="92"/>
      <c r="H121" s="92"/>
      <c r="I121" s="92"/>
      <c r="J121" s="92"/>
      <c r="K121" s="92"/>
      <c r="L121" s="92"/>
      <c r="M121" s="92"/>
    </row>
    <row r="122" spans="2:13">
      <c r="B122" s="92"/>
      <c r="C122" s="92"/>
      <c r="D122" s="92"/>
      <c r="E122" s="92"/>
      <c r="F122" s="92"/>
      <c r="G122" s="92"/>
      <c r="H122" s="92"/>
      <c r="I122" s="92"/>
      <c r="J122" s="92"/>
      <c r="K122" s="92"/>
      <c r="L122" s="92"/>
      <c r="M122" s="92"/>
    </row>
    <row r="123" spans="2:13">
      <c r="B123" s="92"/>
      <c r="C123" s="92"/>
      <c r="D123" s="92"/>
      <c r="E123" s="92"/>
      <c r="F123" s="92"/>
      <c r="G123" s="92"/>
      <c r="H123" s="92"/>
      <c r="I123" s="92"/>
      <c r="J123" s="92"/>
      <c r="K123" s="92"/>
      <c r="L123" s="92"/>
      <c r="M123" s="92"/>
    </row>
    <row r="124" spans="2:13">
      <c r="B124" s="92"/>
      <c r="C124" s="92"/>
      <c r="D124" s="92"/>
      <c r="E124" s="92"/>
      <c r="F124" s="92"/>
      <c r="G124" s="92"/>
      <c r="H124" s="92"/>
      <c r="I124" s="92"/>
      <c r="J124" s="92"/>
      <c r="K124" s="92"/>
      <c r="L124" s="92"/>
      <c r="M124" s="92"/>
    </row>
    <row r="125" spans="2:13">
      <c r="B125" s="92"/>
      <c r="C125" s="92"/>
      <c r="D125" s="92"/>
      <c r="E125" s="92"/>
      <c r="F125" s="92"/>
      <c r="G125" s="92"/>
      <c r="H125" s="92"/>
      <c r="I125" s="92"/>
      <c r="J125" s="92"/>
      <c r="K125" s="92"/>
      <c r="L125" s="92"/>
      <c r="M125" s="92"/>
    </row>
    <row r="126" spans="2:13">
      <c r="B126" s="92"/>
      <c r="C126" s="92"/>
      <c r="D126" s="92"/>
      <c r="E126" s="92"/>
      <c r="F126" s="92"/>
      <c r="G126" s="92"/>
      <c r="H126" s="92"/>
      <c r="I126" s="92"/>
      <c r="J126" s="92"/>
      <c r="K126" s="92"/>
      <c r="L126" s="92"/>
      <c r="M126" s="92"/>
    </row>
    <row r="127" spans="2:13">
      <c r="B127" s="92"/>
      <c r="C127" s="92"/>
      <c r="D127" s="92"/>
      <c r="E127" s="92"/>
      <c r="F127" s="92"/>
      <c r="G127" s="92"/>
      <c r="H127" s="92"/>
      <c r="I127" s="92"/>
      <c r="J127" s="92"/>
      <c r="K127" s="92"/>
      <c r="L127" s="92"/>
      <c r="M127" s="92"/>
    </row>
    <row r="128" spans="2:13">
      <c r="B128" s="92"/>
      <c r="C128" s="92"/>
      <c r="D128" s="92"/>
      <c r="E128" s="92"/>
      <c r="F128" s="92"/>
      <c r="G128" s="92"/>
      <c r="H128" s="92"/>
      <c r="I128" s="92"/>
      <c r="J128" s="92"/>
      <c r="K128" s="92"/>
      <c r="L128" s="92"/>
      <c r="M128" s="92"/>
    </row>
  </sheetData>
  <pageMargins left="0.24" right="0.24" top="0.74803149606299213" bottom="0.74803149606299213" header="0.31496062992125984" footer="0.31496062992125984"/>
  <pageSetup paperSize="9" scale="53" fitToHeight="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AER Summary</vt:lpstr>
      <vt:lpstr>Comparisons</vt:lpstr>
      <vt:lpstr>Service Description</vt:lpstr>
      <vt:lpstr>Historical</vt:lpstr>
      <vt:lpstr>Projected</vt:lpstr>
      <vt:lpstr>Historical!Print_Titles</vt:lpstr>
      <vt:lpstr>Projected!Print_Titles</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T46481</cp:lastModifiedBy>
  <cp:lastPrinted>2013-07-30T06:33:36Z</cp:lastPrinted>
  <dcterms:created xsi:type="dcterms:W3CDTF">2013-06-17T01:25:32Z</dcterms:created>
  <dcterms:modified xsi:type="dcterms:W3CDTF">2015-01-12T02:55:15Z</dcterms:modified>
</cp:coreProperties>
</file>