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0610" windowHeight="11640" tabRatio="721"/>
  </bookViews>
  <sheets>
    <sheet name="AER Summary" sheetId="7" r:id="rId1"/>
    <sheet name="Comparisons" sheetId="9" r:id="rId2"/>
    <sheet name="Service Description" sheetId="8" r:id="rId3"/>
    <sheet name="Historical" sheetId="10" r:id="rId4"/>
    <sheet name="Projected" sheetId="11" r:id="rId5"/>
  </sheets>
  <calcPr calcId="125725"/>
</workbook>
</file>

<file path=xl/calcChain.xml><?xml version="1.0" encoding="utf-8"?>
<calcChain xmlns="http://schemas.openxmlformats.org/spreadsheetml/2006/main">
  <c r="J86" i="11"/>
  <c r="J85"/>
  <c r="J84"/>
  <c r="I83"/>
  <c r="I87" s="1"/>
  <c r="H83"/>
  <c r="H87" s="1"/>
  <c r="G83"/>
  <c r="G87" s="1"/>
  <c r="F83"/>
  <c r="F87" s="1"/>
  <c r="E83"/>
  <c r="E87" s="1"/>
  <c r="J78"/>
  <c r="I77"/>
  <c r="H77"/>
  <c r="G77"/>
  <c r="F77"/>
  <c r="E77"/>
  <c r="J76"/>
  <c r="I75"/>
  <c r="I79" s="1"/>
  <c r="H75"/>
  <c r="G75"/>
  <c r="G79" s="1"/>
  <c r="F75"/>
  <c r="F79" s="1"/>
  <c r="E75"/>
  <c r="E79" s="1"/>
  <c r="H79" l="1"/>
  <c r="J77"/>
  <c r="J75"/>
  <c r="J83"/>
  <c r="J87" s="1"/>
  <c r="J79" l="1"/>
  <c r="D39" i="7"/>
  <c r="E39"/>
  <c r="F39"/>
  <c r="G39"/>
  <c r="D40"/>
  <c r="E40"/>
  <c r="F40"/>
  <c r="G40"/>
  <c r="C40"/>
  <c r="C39"/>
  <c r="D24"/>
  <c r="E24"/>
  <c r="F24"/>
  <c r="G24"/>
  <c r="D25"/>
  <c r="E25"/>
  <c r="F25"/>
  <c r="G25"/>
  <c r="C25"/>
  <c r="C24"/>
  <c r="C41" l="1"/>
  <c r="F41"/>
  <c r="D41"/>
  <c r="E41"/>
  <c r="G41"/>
  <c r="C54"/>
  <c r="A11" i="9"/>
  <c r="E27" i="7" l="1"/>
  <c r="F27"/>
  <c r="H25"/>
  <c r="H26" l="1"/>
  <c r="H24"/>
  <c r="H40"/>
  <c r="G27"/>
  <c r="C27"/>
  <c r="D54"/>
  <c r="E54" s="1"/>
  <c r="G32" l="1"/>
  <c r="D27"/>
  <c r="H27"/>
  <c r="H29"/>
  <c r="F54"/>
  <c r="G54" s="1"/>
  <c r="H54" l="1"/>
  <c r="D42" l="1"/>
  <c r="D57" s="1"/>
  <c r="C6" s="1"/>
  <c r="E42" l="1"/>
  <c r="E57" s="1"/>
  <c r="C42"/>
  <c r="C57" s="1"/>
  <c r="B4" i="9" l="1"/>
  <c r="B11" s="1"/>
  <c r="H41" i="7"/>
  <c r="F42"/>
  <c r="F57" s="1"/>
  <c r="H39"/>
  <c r="G42" l="1"/>
  <c r="G57" s="1"/>
  <c r="H42"/>
  <c r="H57" s="1"/>
</calcChain>
</file>

<file path=xl/sharedStrings.xml><?xml version="1.0" encoding="utf-8"?>
<sst xmlns="http://schemas.openxmlformats.org/spreadsheetml/2006/main" count="240" uniqueCount="97">
  <si>
    <t>Service:</t>
  </si>
  <si>
    <t>FY2010</t>
  </si>
  <si>
    <t>FY2011</t>
  </si>
  <si>
    <t>FY2012</t>
  </si>
  <si>
    <t>Total</t>
  </si>
  <si>
    <t>Direct Costs</t>
  </si>
  <si>
    <t>Indirect Costs</t>
  </si>
  <si>
    <t>Total Costs</t>
  </si>
  <si>
    <t>FY2015</t>
  </si>
  <si>
    <t>FY2016</t>
  </si>
  <si>
    <t>FY2017</t>
  </si>
  <si>
    <t>FY2018</t>
  </si>
  <si>
    <t>FY2019</t>
  </si>
  <si>
    <t>Average cost per unit</t>
  </si>
  <si>
    <t>Detailed Service Description</t>
  </si>
  <si>
    <t>Notes:</t>
  </si>
  <si>
    <t>Unit Prices</t>
  </si>
  <si>
    <t>The following service order volumes were completed:</t>
  </si>
  <si>
    <t>Workload</t>
  </si>
  <si>
    <t>Costs</t>
  </si>
  <si>
    <t>Alternative Control Service Summary</t>
  </si>
  <si>
    <t>Estimated Costs</t>
  </si>
  <si>
    <t>Projected Costs for FY2014-19 Regulatory Period</t>
  </si>
  <si>
    <t>Projected Volumes for FY2014-19 Regulatory Period</t>
  </si>
  <si>
    <t>Projected volumes</t>
  </si>
  <si>
    <t>FY2009</t>
  </si>
  <si>
    <t>FY2013</t>
  </si>
  <si>
    <t>Ausgrid</t>
  </si>
  <si>
    <t>Network Tariff Change Request</t>
  </si>
  <si>
    <t>Pricing mechanism</t>
  </si>
  <si>
    <t>Fee Based</t>
  </si>
  <si>
    <t>Current Fee</t>
  </si>
  <si>
    <t>Available on "Service Description" sheet.</t>
  </si>
  <si>
    <t>2014-2019 Pricing Methodology for Service (Summary)</t>
  </si>
  <si>
    <t>N/A</t>
  </si>
  <si>
    <t>Historical Costs for FY2010-14 Regulatory Period</t>
  </si>
  <si>
    <t xml:space="preserve">Method: 2. Allocation of operating costs (from relevant internal order). </t>
  </si>
  <si>
    <t>Alternative Control Service - Benchmarking workings</t>
  </si>
  <si>
    <t>No direct comparison with other jurisdictions.</t>
  </si>
  <si>
    <t>Comparisons</t>
  </si>
  <si>
    <t>Comparisons within NSW</t>
  </si>
  <si>
    <t>Endeavour Energy</t>
  </si>
  <si>
    <t>Essential Energy</t>
  </si>
  <si>
    <t>Alternative Control Service - Service Description</t>
  </si>
  <si>
    <r>
      <t>Existing Service Description (2009 - 14) (</t>
    </r>
    <r>
      <rPr>
        <b/>
        <i/>
        <sz val="11"/>
        <color theme="0"/>
        <rFont val="Calibri"/>
        <family val="2"/>
        <scheme val="minor"/>
      </rPr>
      <t>AER Final Decision April 2009)</t>
    </r>
  </si>
  <si>
    <t>NEW FEE (Service provided but no fee currently in place).</t>
  </si>
  <si>
    <t>AER Framework and Approach paper March 2013</t>
  </si>
  <si>
    <t>When a customer or retailer requests an alteration to an existing network tariff (for example, a change from an Inclining Block Tariff or a Time of Use tariff to a capacity tariff), the NSW distributors conduct tariff and load analysis to determine whether the customer meets the relevant tariff criteria. The NSW distributors also process changes in both their IT and market systems to reflect the tariff change.</t>
  </si>
  <si>
    <t>Total costs associated with the provision of this service is based on allocating 50% of the internal order. The corresponding hours for this order results in an AHT of 33 minutes per service.</t>
  </si>
  <si>
    <t>Network tariff change request 
When a customer or retailer requests an alteration to an existing network tariff (for example, a change from an Inclining Block Tariff to a Time of Use tariff), the NSW distributors conduct tariff and load analysis to determine whether the customer meets the relevant tariff criteria. The NSW distributors also process changes in their IT systems to reflect the tariff change.</t>
  </si>
  <si>
    <t>Actual volume (NEMS job register database)</t>
  </si>
  <si>
    <t>Alternative Control Service - Historical Revenue &amp; Costs Workings</t>
  </si>
  <si>
    <t>FY2009-14 Classification:</t>
  </si>
  <si>
    <t>Historical Revenue</t>
  </si>
  <si>
    <t>IO/Cost Centre #</t>
  </si>
  <si>
    <t>Description</t>
  </si>
  <si>
    <t>Allocation Method</t>
  </si>
  <si>
    <t>FY2013*</t>
  </si>
  <si>
    <t>Direct revenue</t>
  </si>
  <si>
    <t>* Projected revenue result</t>
  </si>
  <si>
    <t>Please include SAP IO Snapshots below:</t>
  </si>
  <si>
    <t>Historical Completed Volumes</t>
  </si>
  <si>
    <t>Volumes</t>
  </si>
  <si>
    <t>Source</t>
  </si>
  <si>
    <t>Total Service Orders</t>
  </si>
  <si>
    <t>Historical Costs</t>
  </si>
  <si>
    <t>Details on how costs were obtained:</t>
  </si>
  <si>
    <t>Direct Costs (on IO's, work orders, cost objects, cost centres)</t>
  </si>
  <si>
    <t>Direct cost</t>
  </si>
  <si>
    <t>Due to the lack of information/data entry, the following costs were estimated based on feedback from the business:</t>
  </si>
  <si>
    <t>Activity</t>
  </si>
  <si>
    <t>Details of Cost Modelling Adopted (eg AHT x Labour)</t>
  </si>
  <si>
    <t>New service (service currently being provided but not charged to individual customers)</t>
  </si>
  <si>
    <t>131610336</t>
  </si>
  <si>
    <t>RP Function - Tariff/Capacity Assessment</t>
  </si>
  <si>
    <t>Component of IO relating to Tariff change</t>
  </si>
  <si>
    <t>Alternative Control Service - Projected Costs for FY2014-19 Submission</t>
  </si>
  <si>
    <t>FY2014-19 Classification:</t>
  </si>
  <si>
    <t>Projected Volumes</t>
  </si>
  <si>
    <t>Basis of projected volumes</t>
  </si>
  <si>
    <t>Assume as per 2012-13 Volumes</t>
  </si>
  <si>
    <t>Projected Costs</t>
  </si>
  <si>
    <t>Details on how costs have been projected:</t>
  </si>
  <si>
    <t>Projected costs of internal orders have been based on the FY2014 budget as a base year, rolled forward by an escalation factor of 2.5% inflation per annum.</t>
  </si>
  <si>
    <t>Due to the lack of information/data entry, the following costs were projected based on feedback from the business:</t>
  </si>
  <si>
    <t>Details of Cost Modelling Adopted</t>
  </si>
  <si>
    <t>Real Escalators by Type</t>
  </si>
  <si>
    <t>% YOY (Compound)</t>
  </si>
  <si>
    <t>Labour EGW</t>
  </si>
  <si>
    <t>Labour Hire</t>
  </si>
  <si>
    <t>Contracted Services</t>
  </si>
  <si>
    <t>Materials</t>
  </si>
  <si>
    <t>Cost Incorporating Real Escalators</t>
  </si>
  <si>
    <t>Fee based service</t>
  </si>
  <si>
    <t>- Historical Costs relate to direct and estimated Costs only, no indirect Costs have been applied.</t>
  </si>
  <si>
    <t>Indirect Cost (CAM) %</t>
  </si>
  <si>
    <t>Proposed Fee (FY15/16)</t>
  </si>
</sst>
</file>

<file path=xl/styles.xml><?xml version="1.0" encoding="utf-8"?>
<styleSheet xmlns="http://schemas.openxmlformats.org/spreadsheetml/2006/main">
  <numFmts count="11">
    <numFmt numFmtId="8" formatCode="&quot;$&quot;#,##0.00;[Red]\-&quot;$&quot;#,##0.00"/>
    <numFmt numFmtId="44" formatCode="_-&quot;$&quot;* #,##0.00_-;\-&quot;$&quot;* #,##0.00_-;_-&quot;$&quot;* &quot;-&quot;??_-;_-@_-"/>
    <numFmt numFmtId="164" formatCode="_(&quot;$&quot;* #,##0.00_);_(&quot;$&quot;* \(#,##0.00\);_(&quot;$&quot;* &quot;-&quot;??_);_(@_)"/>
    <numFmt numFmtId="165" formatCode="_(* #,##0.00_);_(* \(#,##0.00\);_(* &quot;-&quot;??_);_(@_)"/>
    <numFmt numFmtId="166" formatCode="_-&quot;$&quot;* #,##0_-;\-&quot;$&quot;* #,##0_-;_-&quot;$&quot;* &quot;-&quot;??_-;_-@_-"/>
    <numFmt numFmtId="167" formatCode="_-* #,##0_-;\-* #,##0_-;_-* &quot;-&quot;??_-;_-@_-"/>
    <numFmt numFmtId="168" formatCode="_(* #,##0_);_(* \(#,##0\);_(* &quot;-&quot;??_);_(@_)"/>
    <numFmt numFmtId="169" formatCode="_(&quot;$&quot;* #,##0_);_(&quot;$&quot;* \(#,##0\);_(&quot;$&quot;* &quot;-&quot;??_);_(@_)"/>
    <numFmt numFmtId="170" formatCode="&quot;$&quot;#,##0.00"/>
    <numFmt numFmtId="171" formatCode="0.000"/>
    <numFmt numFmtId="172" formatCode="0.0%"/>
  </numFmts>
  <fonts count="15">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sz val="11"/>
      <color rgb="FF0065A6"/>
      <name val="Calibri"/>
      <family val="2"/>
      <scheme val="minor"/>
    </font>
    <font>
      <b/>
      <sz val="11"/>
      <color rgb="FF0065A6"/>
      <name val="Calibri"/>
      <family val="2"/>
      <scheme val="minor"/>
    </font>
    <font>
      <sz val="8"/>
      <color rgb="FF3F3F76"/>
      <name val="Tahoma"/>
      <family val="2"/>
    </font>
    <font>
      <sz val="11"/>
      <color rgb="FF3F3F76"/>
      <name val="Calibri"/>
      <family val="2"/>
      <scheme val="minor"/>
    </font>
    <font>
      <sz val="10"/>
      <color theme="1"/>
      <name val="Arial"/>
      <family val="2"/>
    </font>
    <font>
      <b/>
      <i/>
      <sz val="11"/>
      <color theme="0"/>
      <name val="Calibri"/>
      <family val="2"/>
      <scheme val="minor"/>
    </font>
    <font>
      <sz val="10"/>
      <color theme="1"/>
      <name val="Symbol"/>
      <family val="1"/>
      <charset val="2"/>
    </font>
    <font>
      <b/>
      <sz val="11"/>
      <color rgb="FF0070C0"/>
      <name val="Calibri"/>
      <family val="2"/>
      <scheme val="minor"/>
    </font>
    <font>
      <sz val="11"/>
      <name val="Calibri"/>
      <family val="2"/>
      <scheme val="minor"/>
    </font>
  </fonts>
  <fills count="9">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theme="5"/>
      </patternFill>
    </fill>
    <fill>
      <patternFill patternType="solid">
        <fgColor rgb="FFFFCC99"/>
      </patternFill>
    </fill>
    <fill>
      <patternFill patternType="solid">
        <fgColor rgb="FFACDCF2"/>
        <bgColor indexed="64"/>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top/>
      <bottom style="thin">
        <color theme="0"/>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style="thin">
        <color theme="0"/>
      </top>
      <bottom/>
      <diagonal/>
    </border>
    <border>
      <left/>
      <right style="thin">
        <color theme="0"/>
      </right>
      <top style="thin">
        <color rgb="FF0070C0"/>
      </top>
      <bottom style="double">
        <color rgb="FF0070C0"/>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4" fillId="6" borderId="0" applyNumberFormat="0" applyBorder="0" applyAlignment="0" applyProtection="0"/>
    <xf numFmtId="0" fontId="8" fillId="7" borderId="9" applyNumberFormat="0" applyAlignment="0" applyProtection="0"/>
    <xf numFmtId="44" fontId="1" fillId="0" borderId="0" applyFont="0" applyFill="0" applyBorder="0" applyAlignment="0" applyProtection="0"/>
  </cellStyleXfs>
  <cellXfs count="141">
    <xf numFmtId="0" fontId="0" fillId="0" borderId="0" xfId="0"/>
    <xf numFmtId="0" fontId="3" fillId="0" borderId="0" xfId="0" applyFont="1"/>
    <xf numFmtId="0" fontId="0" fillId="0" borderId="0" xfId="0" applyFont="1"/>
    <xf numFmtId="0" fontId="2" fillId="2" borderId="0" xfId="0" applyFont="1" applyFill="1"/>
    <xf numFmtId="0" fontId="4" fillId="2" borderId="0" xfId="0" applyFont="1" applyFill="1"/>
    <xf numFmtId="0" fontId="2" fillId="4" borderId="3" xfId="0" applyFont="1" applyFill="1" applyBorder="1"/>
    <xf numFmtId="0" fontId="2" fillId="4" borderId="5" xfId="0" applyFont="1" applyFill="1" applyBorder="1" applyAlignment="1">
      <alignment horizontal="left"/>
    </xf>
    <xf numFmtId="0" fontId="2" fillId="4" borderId="6" xfId="0" applyFont="1" applyFill="1" applyBorder="1" applyAlignment="1">
      <alignment horizontal="center"/>
    </xf>
    <xf numFmtId="0" fontId="2" fillId="4" borderId="7" xfId="0" applyFont="1" applyFill="1" applyBorder="1" applyAlignment="1">
      <alignment horizontal="center"/>
    </xf>
    <xf numFmtId="0" fontId="2" fillId="5" borderId="5" xfId="0" applyFont="1" applyFill="1" applyBorder="1"/>
    <xf numFmtId="0" fontId="0" fillId="3" borderId="1" xfId="0" applyFill="1" applyBorder="1" applyAlignment="1"/>
    <xf numFmtId="0" fontId="0" fillId="3" borderId="0" xfId="0" applyFill="1" applyAlignment="1"/>
    <xf numFmtId="0" fontId="0" fillId="3" borderId="1" xfId="0" applyFont="1" applyFill="1" applyBorder="1" applyAlignment="1">
      <alignment vertical="top"/>
    </xf>
    <xf numFmtId="0" fontId="0" fillId="0" borderId="0" xfId="0" applyFill="1"/>
    <xf numFmtId="0" fontId="0" fillId="3" borderId="0" xfId="0" applyFill="1" applyBorder="1" applyAlignment="1">
      <alignment horizontal="center"/>
    </xf>
    <xf numFmtId="166" fontId="5" fillId="0" borderId="0" xfId="2" applyNumberFormat="1" applyFont="1"/>
    <xf numFmtId="166" fontId="3" fillId="0" borderId="0" xfId="2" applyNumberFormat="1" applyFont="1"/>
    <xf numFmtId="166" fontId="2" fillId="5" borderId="6" xfId="2" applyNumberFormat="1" applyFont="1" applyFill="1" applyBorder="1"/>
    <xf numFmtId="169" fontId="5" fillId="0" borderId="0" xfId="2" applyNumberFormat="1" applyFont="1"/>
    <xf numFmtId="169" fontId="3" fillId="0" borderId="0" xfId="2" applyNumberFormat="1" applyFont="1"/>
    <xf numFmtId="169" fontId="2" fillId="5" borderId="6" xfId="2" applyNumberFormat="1" applyFont="1" applyFill="1" applyBorder="1"/>
    <xf numFmtId="169" fontId="2" fillId="5" borderId="7" xfId="2" applyNumberFormat="1" applyFont="1" applyFill="1" applyBorder="1"/>
    <xf numFmtId="168" fontId="3" fillId="0" borderId="0" xfId="3" applyNumberFormat="1" applyFont="1"/>
    <xf numFmtId="168" fontId="6" fillId="0" borderId="0" xfId="3" applyNumberFormat="1" applyFont="1"/>
    <xf numFmtId="164" fontId="6" fillId="0" borderId="0" xfId="2" applyNumberFormat="1" applyFont="1"/>
    <xf numFmtId="164" fontId="7" fillId="0" borderId="0" xfId="2" applyNumberFormat="1" applyFont="1"/>
    <xf numFmtId="0" fontId="3" fillId="3" borderId="2" xfId="0" applyFont="1" applyFill="1" applyBorder="1" applyAlignment="1">
      <alignment horizontal="left"/>
    </xf>
    <xf numFmtId="0" fontId="3" fillId="3" borderId="4" xfId="0" applyFont="1" applyFill="1" applyBorder="1" applyAlignment="1"/>
    <xf numFmtId="0" fontId="3" fillId="3" borderId="2" xfId="0" applyFont="1" applyFill="1" applyBorder="1" applyAlignment="1"/>
    <xf numFmtId="0" fontId="2" fillId="4" borderId="3" xfId="0" applyFont="1" applyFill="1" applyBorder="1"/>
    <xf numFmtId="0" fontId="2" fillId="4" borderId="0" xfId="0" applyFont="1" applyFill="1" applyBorder="1"/>
    <xf numFmtId="0" fontId="3" fillId="3" borderId="0" xfId="0" applyFont="1" applyFill="1" applyBorder="1" applyAlignment="1">
      <alignment horizontal="left"/>
    </xf>
    <xf numFmtId="164" fontId="2" fillId="6" borderId="0" xfId="4" applyNumberFormat="1" applyFont="1" applyBorder="1" applyAlignment="1">
      <alignment horizontal="left"/>
    </xf>
    <xf numFmtId="0" fontId="0" fillId="3" borderId="1" xfId="0" applyFill="1" applyBorder="1" applyAlignment="1">
      <alignment horizontal="left" vertical="top" wrapText="1"/>
    </xf>
    <xf numFmtId="0" fontId="2" fillId="2" borderId="0" xfId="0" applyFont="1" applyFill="1"/>
    <xf numFmtId="0" fontId="0" fillId="0" borderId="0" xfId="0"/>
    <xf numFmtId="0" fontId="2" fillId="2" borderId="0" xfId="0" applyFont="1" applyFill="1"/>
    <xf numFmtId="0" fontId="2" fillId="4" borderId="5" xfId="0" applyFont="1" applyFill="1" applyBorder="1" applyAlignment="1">
      <alignment horizontal="left"/>
    </xf>
    <xf numFmtId="169" fontId="5" fillId="0" borderId="0" xfId="2" applyNumberFormat="1" applyFont="1"/>
    <xf numFmtId="164" fontId="3" fillId="3" borderId="0" xfId="2" applyFont="1" applyFill="1" applyBorder="1" applyAlignment="1">
      <alignment horizontal="left"/>
    </xf>
    <xf numFmtId="0" fontId="0" fillId="0" borderId="0" xfId="0" applyAlignment="1"/>
    <xf numFmtId="0" fontId="0" fillId="0" borderId="0" xfId="0" applyFill="1" applyAlignment="1"/>
    <xf numFmtId="0" fontId="4" fillId="0" borderId="0" xfId="0" applyFont="1" applyFill="1"/>
    <xf numFmtId="166" fontId="3" fillId="0" borderId="0" xfId="1" applyNumberFormat="1" applyFont="1"/>
    <xf numFmtId="167" fontId="3" fillId="0" borderId="0" xfId="3" applyNumberFormat="1" applyFont="1"/>
    <xf numFmtId="10" fontId="0" fillId="0" borderId="0" xfId="1" applyNumberFormat="1" applyFont="1"/>
    <xf numFmtId="10" fontId="0" fillId="0" borderId="0" xfId="0" applyNumberFormat="1"/>
    <xf numFmtId="0" fontId="0" fillId="3" borderId="8" xfId="0" applyFill="1" applyBorder="1" applyAlignment="1"/>
    <xf numFmtId="167" fontId="6" fillId="0" borderId="0" xfId="3" applyNumberFormat="1" applyFont="1" applyFill="1"/>
    <xf numFmtId="0" fontId="2" fillId="4" borderId="6" xfId="0" applyFont="1" applyFill="1" applyBorder="1" applyAlignment="1">
      <alignment horizontal="center" wrapText="1"/>
    </xf>
    <xf numFmtId="0" fontId="0" fillId="0" borderId="10" xfId="0" applyBorder="1" applyAlignment="1">
      <alignment wrapText="1"/>
    </xf>
    <xf numFmtId="8" fontId="0" fillId="0" borderId="10" xfId="0" applyNumberFormat="1" applyBorder="1" applyAlignment="1">
      <alignment horizontal="right"/>
    </xf>
    <xf numFmtId="8" fontId="9" fillId="7" borderId="9" xfId="5" applyNumberFormat="1" applyFont="1" applyAlignment="1">
      <alignment horizontal="right"/>
    </xf>
    <xf numFmtId="0" fontId="0" fillId="0" borderId="0" xfId="0" applyAlignment="1">
      <alignment horizontal="left"/>
    </xf>
    <xf numFmtId="0" fontId="2" fillId="4" borderId="0" xfId="0" applyFont="1" applyFill="1" applyBorder="1" applyAlignment="1">
      <alignment horizontal="left"/>
    </xf>
    <xf numFmtId="0" fontId="10" fillId="0" borderId="0" xfId="0" applyFont="1" applyAlignment="1">
      <alignment horizontal="left" indent="15"/>
    </xf>
    <xf numFmtId="0" fontId="12" fillId="0" borderId="0" xfId="0" applyFont="1" applyAlignment="1">
      <alignment horizontal="left" indent="15"/>
    </xf>
    <xf numFmtId="0" fontId="0" fillId="0" borderId="0" xfId="0" applyNumberFormat="1" applyAlignment="1">
      <alignment horizontal="left"/>
    </xf>
    <xf numFmtId="0" fontId="0" fillId="0" borderId="4" xfId="0" applyFont="1" applyFill="1" applyBorder="1" applyAlignment="1"/>
    <xf numFmtId="0" fontId="0" fillId="0" borderId="2" xfId="0" applyFont="1" applyFill="1" applyBorder="1" applyAlignment="1"/>
    <xf numFmtId="0" fontId="2" fillId="4" borderId="6" xfId="0" applyFont="1" applyFill="1" applyBorder="1" applyAlignment="1">
      <alignment horizontal="left"/>
    </xf>
    <xf numFmtId="0" fontId="5" fillId="0" borderId="3" xfId="0" quotePrefix="1" applyFont="1" applyFill="1" applyBorder="1"/>
    <xf numFmtId="0" fontId="5" fillId="0" borderId="11" xfId="0" applyFont="1" applyFill="1" applyBorder="1"/>
    <xf numFmtId="0" fontId="0" fillId="0" borderId="11" xfId="0" applyBorder="1"/>
    <xf numFmtId="166" fontId="5" fillId="0" borderId="11" xfId="2" applyNumberFormat="1" applyFont="1" applyFill="1" applyBorder="1"/>
    <xf numFmtId="166" fontId="3" fillId="0" borderId="4" xfId="2" applyNumberFormat="1" applyFont="1" applyBorder="1"/>
    <xf numFmtId="0" fontId="0" fillId="3" borderId="3" xfId="0" applyFill="1" applyBorder="1"/>
    <xf numFmtId="0" fontId="0" fillId="3" borderId="11" xfId="0" applyFill="1" applyBorder="1"/>
    <xf numFmtId="166" fontId="0" fillId="3" borderId="11" xfId="2" applyNumberFormat="1" applyFont="1" applyFill="1" applyBorder="1"/>
    <xf numFmtId="0" fontId="2" fillId="5" borderId="7" xfId="0" applyFont="1" applyFill="1" applyBorder="1"/>
    <xf numFmtId="0" fontId="2" fillId="5" borderId="0" xfId="0" applyFont="1" applyFill="1" applyBorder="1"/>
    <xf numFmtId="166" fontId="2" fillId="5" borderId="7" xfId="2" applyNumberFormat="1" applyFont="1" applyFill="1" applyBorder="1"/>
    <xf numFmtId="0" fontId="2" fillId="4" borderId="12" xfId="0" applyFont="1" applyFill="1" applyBorder="1" applyAlignment="1">
      <alignment horizontal="left"/>
    </xf>
    <xf numFmtId="0" fontId="0" fillId="0" borderId="13" xfId="0" applyBorder="1"/>
    <xf numFmtId="0" fontId="0" fillId="3" borderId="4" xfId="0" applyFill="1" applyBorder="1"/>
    <xf numFmtId="168" fontId="0" fillId="3" borderId="11" xfId="3" applyNumberFormat="1" applyFont="1" applyFill="1" applyBorder="1"/>
    <xf numFmtId="168" fontId="3" fillId="0" borderId="14" xfId="3" applyNumberFormat="1" applyFont="1" applyBorder="1"/>
    <xf numFmtId="0" fontId="0" fillId="0" borderId="15" xfId="0" applyBorder="1"/>
    <xf numFmtId="168" fontId="2" fillId="5" borderId="7" xfId="3" applyNumberFormat="1" applyFont="1" applyFill="1" applyBorder="1"/>
    <xf numFmtId="0" fontId="0" fillId="3" borderId="0" xfId="0" applyFont="1" applyFill="1" applyBorder="1" applyAlignment="1">
      <alignment vertical="top"/>
    </xf>
    <xf numFmtId="0" fontId="2" fillId="4" borderId="8" xfId="0" applyFont="1" applyFill="1" applyBorder="1"/>
    <xf numFmtId="0" fontId="4" fillId="4" borderId="8" xfId="0" applyFont="1" applyFill="1" applyBorder="1"/>
    <xf numFmtId="0" fontId="0" fillId="3" borderId="0" xfId="0" applyFill="1" applyBorder="1" applyAlignment="1">
      <alignment vertical="top"/>
    </xf>
    <xf numFmtId="0" fontId="2" fillId="5" borderId="3" xfId="0" applyFont="1" applyFill="1" applyBorder="1"/>
    <xf numFmtId="0" fontId="2" fillId="5" borderId="11" xfId="0" applyFont="1" applyFill="1" applyBorder="1"/>
    <xf numFmtId="0" fontId="2" fillId="5" borderId="11" xfId="0" applyFont="1" applyFill="1" applyBorder="1" applyAlignment="1">
      <alignment horizontal="center"/>
    </xf>
    <xf numFmtId="0" fontId="2" fillId="5" borderId="4" xfId="0" applyFont="1" applyFill="1" applyBorder="1" applyAlignment="1">
      <alignment horizontal="center"/>
    </xf>
    <xf numFmtId="0" fontId="5" fillId="0" borderId="3" xfId="0" quotePrefix="1" applyFont="1" applyFill="1" applyBorder="1" applyAlignment="1">
      <alignment horizontal="left"/>
    </xf>
    <xf numFmtId="0" fontId="3" fillId="8" borderId="1" xfId="0" applyFont="1" applyFill="1" applyBorder="1"/>
    <xf numFmtId="0" fontId="0" fillId="8" borderId="1" xfId="0" applyFill="1" applyBorder="1"/>
    <xf numFmtId="0" fontId="0" fillId="8" borderId="13" xfId="0" applyFill="1" applyBorder="1"/>
    <xf numFmtId="166" fontId="3" fillId="8" borderId="16" xfId="2" applyNumberFormat="1" applyFont="1" applyFill="1" applyBorder="1"/>
    <xf numFmtId="166" fontId="3" fillId="8" borderId="14" xfId="2" applyNumberFormat="1" applyFont="1" applyFill="1" applyBorder="1"/>
    <xf numFmtId="0" fontId="2" fillId="5" borderId="8" xfId="0" applyFont="1" applyFill="1" applyBorder="1"/>
    <xf numFmtId="0" fontId="4" fillId="5" borderId="8" xfId="0" applyFont="1" applyFill="1" applyBorder="1"/>
    <xf numFmtId="0" fontId="2" fillId="5" borderId="4" xfId="0" applyFont="1" applyFill="1" applyBorder="1"/>
    <xf numFmtId="166" fontId="0" fillId="3" borderId="3" xfId="2" applyNumberFormat="1" applyFont="1" applyFill="1" applyBorder="1"/>
    <xf numFmtId="169" fontId="3" fillId="0" borderId="4" xfId="2" applyNumberFormat="1" applyFont="1" applyBorder="1"/>
    <xf numFmtId="169" fontId="3" fillId="8" borderId="16" xfId="2" applyNumberFormat="1" applyFont="1" applyFill="1" applyBorder="1"/>
    <xf numFmtId="169" fontId="3" fillId="8" borderId="14" xfId="2" applyNumberFormat="1" applyFont="1" applyFill="1" applyBorder="1"/>
    <xf numFmtId="0" fontId="5" fillId="0" borderId="3" xfId="0" applyFont="1" applyFill="1" applyBorder="1" applyAlignment="1">
      <alignment horizontal="left"/>
    </xf>
    <xf numFmtId="0" fontId="5" fillId="0" borderId="3" xfId="0" applyFont="1" applyFill="1" applyBorder="1"/>
    <xf numFmtId="168" fontId="5" fillId="0" borderId="11" xfId="3" applyNumberFormat="1" applyFont="1" applyFill="1" applyBorder="1"/>
    <xf numFmtId="168" fontId="3" fillId="0" borderId="4" xfId="3" applyNumberFormat="1" applyFont="1" applyBorder="1"/>
    <xf numFmtId="0" fontId="0" fillId="3" borderId="1" xfId="0" applyFill="1" applyBorder="1" applyAlignment="1">
      <alignment vertical="top"/>
    </xf>
    <xf numFmtId="0" fontId="4" fillId="0" borderId="8" xfId="0" applyFont="1" applyFill="1" applyBorder="1"/>
    <xf numFmtId="0" fontId="2" fillId="5" borderId="6" xfId="0" applyFont="1" applyFill="1" applyBorder="1" applyAlignment="1">
      <alignment horizontal="center"/>
    </xf>
    <xf numFmtId="169" fontId="5" fillId="0" borderId="3" xfId="2" applyNumberFormat="1" applyFont="1" applyFill="1" applyBorder="1"/>
    <xf numFmtId="169" fontId="0" fillId="3" borderId="11" xfId="2" applyNumberFormat="1" applyFont="1" applyFill="1" applyBorder="1"/>
    <xf numFmtId="0" fontId="0" fillId="0" borderId="0" xfId="0" applyBorder="1"/>
    <xf numFmtId="0" fontId="2" fillId="5" borderId="15" xfId="0" applyFont="1" applyFill="1" applyBorder="1"/>
    <xf numFmtId="0" fontId="2" fillId="5" borderId="12" xfId="0" applyFont="1" applyFill="1" applyBorder="1"/>
    <xf numFmtId="0" fontId="2" fillId="5" borderId="12" xfId="0" applyFont="1" applyFill="1" applyBorder="1" applyAlignment="1">
      <alignment horizontal="center"/>
    </xf>
    <xf numFmtId="0" fontId="2" fillId="5" borderId="15" xfId="0" applyFont="1" applyFill="1" applyBorder="1" applyAlignment="1">
      <alignment horizontal="center"/>
    </xf>
    <xf numFmtId="171" fontId="0" fillId="0" borderId="0" xfId="0" applyNumberFormat="1"/>
    <xf numFmtId="169" fontId="5" fillId="0" borderId="3" xfId="6" applyNumberFormat="1" applyFont="1" applyFill="1" applyBorder="1"/>
    <xf numFmtId="169" fontId="13" fillId="0" borderId="3" xfId="6" applyNumberFormat="1" applyFont="1" applyFill="1" applyBorder="1"/>
    <xf numFmtId="169" fontId="5" fillId="0" borderId="13" xfId="6" applyNumberFormat="1" applyFont="1" applyFill="1" applyBorder="1"/>
    <xf numFmtId="169" fontId="13" fillId="0" borderId="13" xfId="6" applyNumberFormat="1" applyFont="1" applyFill="1" applyBorder="1"/>
    <xf numFmtId="169" fontId="5" fillId="0" borderId="17" xfId="6" applyNumberFormat="1" applyFont="1" applyFill="1" applyBorder="1"/>
    <xf numFmtId="169" fontId="13" fillId="0" borderId="17" xfId="6" applyNumberFormat="1" applyFont="1" applyFill="1" applyBorder="1"/>
    <xf numFmtId="0" fontId="0" fillId="3" borderId="0" xfId="0" quotePrefix="1" applyFill="1" applyAlignment="1"/>
    <xf numFmtId="172" fontId="2" fillId="5" borderId="6" xfId="1" applyNumberFormat="1" applyFont="1" applyFill="1" applyBorder="1"/>
    <xf numFmtId="0" fontId="0" fillId="3" borderId="1" xfId="0" applyFill="1" applyBorder="1" applyAlignment="1">
      <alignment horizontal="center"/>
    </xf>
    <xf numFmtId="0" fontId="0" fillId="3" borderId="0" xfId="0" applyFill="1" applyAlignment="1">
      <alignment horizontal="center"/>
    </xf>
    <xf numFmtId="0" fontId="0" fillId="3" borderId="0" xfId="0" applyFill="1" applyAlignment="1">
      <alignment horizontal="left" wrapText="1"/>
    </xf>
    <xf numFmtId="0" fontId="2" fillId="2" borderId="0" xfId="0" applyFont="1" applyFill="1" applyBorder="1" applyAlignment="1">
      <alignment horizontal="left"/>
    </xf>
    <xf numFmtId="0" fontId="3" fillId="3" borderId="7" xfId="0" applyFont="1" applyFill="1" applyBorder="1" applyAlignment="1">
      <alignment horizontal="left"/>
    </xf>
    <xf numFmtId="0" fontId="3" fillId="3" borderId="0" xfId="0" applyFont="1" applyFill="1" applyBorder="1" applyAlignment="1">
      <alignment horizontal="left"/>
    </xf>
    <xf numFmtId="170" fontId="4" fillId="6" borderId="0" xfId="4" applyNumberFormat="1" applyBorder="1" applyAlignment="1">
      <alignment horizontal="left"/>
    </xf>
    <xf numFmtId="0" fontId="2" fillId="2" borderId="8" xfId="0" applyFont="1" applyFill="1" applyBorder="1" applyAlignment="1">
      <alignment horizontal="left"/>
    </xf>
    <xf numFmtId="0" fontId="14" fillId="3" borderId="1" xfId="0" applyFont="1" applyFill="1" applyBorder="1" applyAlignment="1">
      <alignment horizontal="left" vertical="top" wrapText="1"/>
    </xf>
    <xf numFmtId="0" fontId="14" fillId="3" borderId="0" xfId="0" applyFont="1" applyFill="1" applyBorder="1" applyAlignment="1">
      <alignment horizontal="left" vertical="top" wrapText="1"/>
    </xf>
    <xf numFmtId="0" fontId="2" fillId="2" borderId="0" xfId="0" applyFont="1" applyFill="1" applyAlignment="1">
      <alignment horizontal="left"/>
    </xf>
    <xf numFmtId="0" fontId="3" fillId="3" borderId="4" xfId="0" applyFont="1" applyFill="1" applyBorder="1" applyAlignment="1">
      <alignment horizontal="left"/>
    </xf>
    <xf numFmtId="0" fontId="3" fillId="3" borderId="2" xfId="0" applyFont="1" applyFill="1" applyBorder="1" applyAlignment="1">
      <alignment horizontal="left"/>
    </xf>
    <xf numFmtId="0" fontId="0" fillId="3" borderId="1" xfId="0" applyFill="1" applyBorder="1" applyAlignment="1">
      <alignment horizontal="left" vertical="top" wrapText="1"/>
    </xf>
    <xf numFmtId="0" fontId="0" fillId="3" borderId="0" xfId="0" applyFill="1" applyAlignment="1">
      <alignment horizontal="left" vertical="top" wrapText="1"/>
    </xf>
    <xf numFmtId="0" fontId="0" fillId="3" borderId="0" xfId="0" applyFill="1" applyBorder="1" applyAlignment="1">
      <alignment horizontal="left" vertical="top" wrapText="1"/>
    </xf>
    <xf numFmtId="0" fontId="0" fillId="0" borderId="4" xfId="0" applyFont="1" applyFill="1" applyBorder="1" applyAlignment="1">
      <alignment horizontal="left"/>
    </xf>
    <xf numFmtId="0" fontId="0" fillId="0" borderId="2" xfId="0" applyFont="1" applyFill="1" applyBorder="1" applyAlignment="1">
      <alignment horizontal="left"/>
    </xf>
  </cellXfs>
  <cellStyles count="7">
    <cellStyle name="Accent2" xfId="4" builtinId="33"/>
    <cellStyle name="Comma" xfId="3" builtinId="3"/>
    <cellStyle name="Currency" xfId="2" builtinId="4"/>
    <cellStyle name="Currency 4" xfId="6"/>
    <cellStyle name="Input" xfId="5" builtinId="20"/>
    <cellStyle name="Normal" xfId="0" builtinId="0"/>
    <cellStyle name="Percent" xfId="1" builtinId="5"/>
  </cellStyles>
  <dxfs count="0"/>
  <tableStyles count="0" defaultTableStyle="TableStyleMedium9" defaultPivotStyle="PivotStyleLight16"/>
  <colors>
    <mruColors>
      <color rgb="FF209AD2"/>
      <color rgb="FF13294B"/>
      <color rgb="FF0065A6"/>
      <color rgb="FF76AD1C"/>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76</xdr:row>
      <xdr:rowOff>123825</xdr:rowOff>
    </xdr:from>
    <xdr:to>
      <xdr:col>8</xdr:col>
      <xdr:colOff>438150</xdr:colOff>
      <xdr:row>100</xdr:row>
      <xdr:rowOff>9951</xdr:rowOff>
    </xdr:to>
    <xdr:pic>
      <xdr:nvPicPr>
        <xdr:cNvPr id="3" name="Picture 2"/>
        <xdr:cNvPicPr>
          <a:picLocks noChangeAspect="1"/>
        </xdr:cNvPicPr>
      </xdr:nvPicPr>
      <xdr:blipFill>
        <a:blip xmlns:r="http://schemas.openxmlformats.org/officeDocument/2006/relationships" r:embed="rId1" cstate="print"/>
        <a:stretch>
          <a:fillRect/>
        </a:stretch>
      </xdr:blipFill>
      <xdr:spPr>
        <a:xfrm>
          <a:off x="666750" y="14601825"/>
          <a:ext cx="10591800" cy="445812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B2:AG61"/>
  <sheetViews>
    <sheetView showGridLines="0" tabSelected="1" topLeftCell="A40" workbookViewId="0">
      <selection activeCell="C65" sqref="C65"/>
    </sheetView>
  </sheetViews>
  <sheetFormatPr defaultRowHeight="15"/>
  <cols>
    <col min="1" max="1" width="2.42578125" customWidth="1"/>
    <col min="2" max="2" width="36.85546875" customWidth="1"/>
    <col min="3" max="8" width="13.140625" customWidth="1"/>
    <col min="9" max="9" width="2.42578125" customWidth="1"/>
  </cols>
  <sheetData>
    <row r="2" spans="2:8">
      <c r="B2" s="3" t="s">
        <v>20</v>
      </c>
      <c r="C2" s="4"/>
      <c r="D2" s="4"/>
      <c r="E2" s="4"/>
      <c r="F2" s="4"/>
      <c r="G2" s="4"/>
      <c r="H2" s="4"/>
    </row>
    <row r="3" spans="2:8">
      <c r="B3" s="5" t="s">
        <v>0</v>
      </c>
      <c r="C3" s="27" t="s">
        <v>28</v>
      </c>
      <c r="D3" s="28"/>
      <c r="E3" s="28"/>
      <c r="F3" s="28"/>
      <c r="G3" s="28"/>
      <c r="H3" s="28"/>
    </row>
    <row r="4" spans="2:8">
      <c r="B4" s="29" t="s">
        <v>29</v>
      </c>
      <c r="C4" s="31" t="s">
        <v>30</v>
      </c>
      <c r="D4" s="28"/>
      <c r="E4" s="28"/>
      <c r="F4" s="28"/>
      <c r="G4" s="28"/>
      <c r="H4" s="28"/>
    </row>
    <row r="5" spans="2:8">
      <c r="B5" s="29" t="s">
        <v>31</v>
      </c>
      <c r="C5" s="39" t="s">
        <v>34</v>
      </c>
      <c r="D5" s="28"/>
      <c r="E5" s="28"/>
      <c r="F5" s="28"/>
      <c r="G5" s="28"/>
      <c r="H5" s="28"/>
    </row>
    <row r="6" spans="2:8">
      <c r="B6" s="30" t="s">
        <v>96</v>
      </c>
      <c r="C6" s="32">
        <f>D57</f>
        <v>48.482400877445443</v>
      </c>
      <c r="D6" s="26"/>
      <c r="E6" s="26"/>
      <c r="F6" s="26"/>
      <c r="G6" s="26"/>
      <c r="H6" s="26"/>
    </row>
    <row r="9" spans="2:8">
      <c r="B9" s="3" t="s">
        <v>14</v>
      </c>
      <c r="C9" s="4"/>
      <c r="D9" s="4"/>
      <c r="E9" s="4"/>
      <c r="F9" s="4"/>
      <c r="G9" s="4"/>
      <c r="H9" s="4"/>
    </row>
    <row r="10" spans="2:8" ht="18.75" customHeight="1">
      <c r="B10" s="33" t="s">
        <v>32</v>
      </c>
      <c r="C10" s="12"/>
      <c r="D10" s="12"/>
      <c r="E10" s="12"/>
      <c r="F10" s="12"/>
      <c r="G10" s="12"/>
      <c r="H10" s="12"/>
    </row>
    <row r="13" spans="2:8">
      <c r="B13" s="34" t="s">
        <v>33</v>
      </c>
      <c r="C13" s="4"/>
      <c r="D13" s="4"/>
      <c r="E13" s="4"/>
      <c r="F13" s="4"/>
      <c r="G13" s="4"/>
      <c r="H13" s="4"/>
    </row>
    <row r="14" spans="2:8">
      <c r="B14" s="47" t="s">
        <v>36</v>
      </c>
      <c r="C14" s="10"/>
      <c r="D14" s="10"/>
      <c r="E14" s="10"/>
      <c r="F14" s="10"/>
      <c r="G14" s="10"/>
      <c r="H14" s="10"/>
    </row>
    <row r="15" spans="2:8">
      <c r="B15" s="125" t="s">
        <v>48</v>
      </c>
      <c r="C15" s="125"/>
      <c r="D15" s="125"/>
      <c r="E15" s="125"/>
      <c r="F15" s="125"/>
      <c r="G15" s="125"/>
      <c r="H15" s="125"/>
    </row>
    <row r="16" spans="2:8" s="35" customFormat="1">
      <c r="B16" s="125"/>
      <c r="C16" s="125"/>
      <c r="D16" s="125"/>
      <c r="E16" s="125"/>
      <c r="F16" s="125"/>
      <c r="G16" s="125"/>
      <c r="H16" s="125"/>
    </row>
    <row r="17" spans="2:33">
      <c r="B17" s="121" t="s">
        <v>94</v>
      </c>
      <c r="C17" s="11"/>
      <c r="D17" s="11"/>
      <c r="E17" s="11"/>
      <c r="F17" s="11"/>
      <c r="G17" s="11"/>
      <c r="H17" s="11"/>
    </row>
    <row r="18" spans="2:33">
      <c r="B18" s="11"/>
      <c r="C18" s="11"/>
      <c r="D18" s="11"/>
      <c r="E18" s="11"/>
      <c r="F18" s="11"/>
      <c r="G18" s="11"/>
      <c r="H18" s="11"/>
    </row>
    <row r="19" spans="2:33" s="35" customFormat="1">
      <c r="B19" s="40"/>
      <c r="C19" s="40"/>
      <c r="D19" s="40"/>
      <c r="E19" s="40"/>
      <c r="F19" s="40"/>
      <c r="G19" s="40"/>
      <c r="H19" s="40"/>
      <c r="I19" s="40"/>
      <c r="J19" s="40"/>
      <c r="K19" s="40"/>
      <c r="L19" s="40"/>
      <c r="M19" s="40"/>
      <c r="N19" s="40"/>
      <c r="O19" s="40"/>
      <c r="P19" s="40"/>
      <c r="R19" s="13"/>
      <c r="S19" s="41"/>
      <c r="T19" s="41"/>
      <c r="U19" s="41"/>
      <c r="V19" s="41"/>
      <c r="W19" s="41"/>
      <c r="X19" s="41"/>
      <c r="Y19" s="41"/>
      <c r="Z19" s="41"/>
      <c r="AA19" s="41"/>
      <c r="AB19" s="41"/>
      <c r="AC19" s="41"/>
      <c r="AD19" s="41"/>
      <c r="AE19" s="41"/>
      <c r="AF19" s="41"/>
      <c r="AG19" s="41"/>
    </row>
    <row r="20" spans="2:33" s="35" customFormat="1">
      <c r="I20" s="13"/>
      <c r="J20" s="13"/>
      <c r="K20" s="13"/>
      <c r="L20" s="13"/>
      <c r="M20" s="13"/>
      <c r="N20" s="13"/>
      <c r="O20" s="13"/>
      <c r="P20" s="13"/>
      <c r="R20" s="13"/>
      <c r="S20" s="13"/>
      <c r="T20" s="13"/>
      <c r="U20" s="13"/>
      <c r="V20" s="13"/>
      <c r="W20" s="13"/>
      <c r="X20" s="13"/>
      <c r="Y20" s="13"/>
      <c r="Z20" s="13"/>
      <c r="AA20" s="13"/>
      <c r="AB20" s="13"/>
      <c r="AC20" s="13"/>
      <c r="AD20" s="13"/>
    </row>
    <row r="21" spans="2:33" s="35" customFormat="1">
      <c r="B21" s="36" t="s">
        <v>35</v>
      </c>
      <c r="C21" s="4"/>
      <c r="D21" s="4"/>
      <c r="E21" s="4"/>
      <c r="F21" s="4"/>
      <c r="G21" s="4"/>
      <c r="H21" s="4"/>
      <c r="I21" s="42"/>
      <c r="J21" s="42"/>
      <c r="K21" s="42"/>
      <c r="L21" s="42"/>
      <c r="M21" s="42"/>
      <c r="N21" s="42"/>
      <c r="O21" s="42"/>
      <c r="P21" s="42"/>
    </row>
    <row r="22" spans="2:33" s="35" customFormat="1"/>
    <row r="23" spans="2:33" s="35" customFormat="1">
      <c r="B23" s="37" t="s">
        <v>19</v>
      </c>
      <c r="C23" s="7" t="s">
        <v>25</v>
      </c>
      <c r="D23" s="7" t="s">
        <v>1</v>
      </c>
      <c r="E23" s="7" t="s">
        <v>2</v>
      </c>
      <c r="F23" s="7" t="s">
        <v>3</v>
      </c>
      <c r="G23" s="7" t="s">
        <v>26</v>
      </c>
      <c r="H23" s="8" t="s">
        <v>4</v>
      </c>
    </row>
    <row r="24" spans="2:33" s="35" customFormat="1">
      <c r="B24" s="35" t="s">
        <v>5</v>
      </c>
      <c r="C24" s="15">
        <f>Historical!E75</f>
        <v>30903.760000000006</v>
      </c>
      <c r="D24" s="15">
        <f>Historical!F75</f>
        <v>40042.805000000008</v>
      </c>
      <c r="E24" s="15">
        <f>Historical!G75</f>
        <v>37866.959999999985</v>
      </c>
      <c r="F24" s="15">
        <f>Historical!H75</f>
        <v>37753.314999999988</v>
      </c>
      <c r="G24" s="15">
        <f>Historical!I75</f>
        <v>37030.155000000006</v>
      </c>
      <c r="H24" s="16">
        <f>SUM(C24:G24)</f>
        <v>183596.99499999997</v>
      </c>
    </row>
    <row r="25" spans="2:33" s="35" customFormat="1">
      <c r="B25" s="35" t="s">
        <v>21</v>
      </c>
      <c r="C25" s="15">
        <f>Historical!E120</f>
        <v>0</v>
      </c>
      <c r="D25" s="15">
        <f>Historical!F120</f>
        <v>0</v>
      </c>
      <c r="E25" s="15">
        <f>Historical!G120</f>
        <v>0</v>
      </c>
      <c r="F25" s="15">
        <f>Historical!H120</f>
        <v>0</v>
      </c>
      <c r="G25" s="15">
        <f>Historical!I120</f>
        <v>0</v>
      </c>
      <c r="H25" s="16">
        <f>SUM(C25:G25)</f>
        <v>0</v>
      </c>
    </row>
    <row r="26" spans="2:33" s="35" customFormat="1">
      <c r="B26" s="35" t="s">
        <v>6</v>
      </c>
      <c r="C26" s="15"/>
      <c r="D26" s="15"/>
      <c r="E26" s="15"/>
      <c r="F26" s="15"/>
      <c r="G26" s="15"/>
      <c r="H26" s="43">
        <f>SUM(C26:G26)</f>
        <v>0</v>
      </c>
    </row>
    <row r="27" spans="2:33" s="35" customFormat="1">
      <c r="B27" s="9" t="s">
        <v>7</v>
      </c>
      <c r="C27" s="17">
        <f t="shared" ref="C27:H27" si="0">SUM(C24:C26)</f>
        <v>30903.760000000006</v>
      </c>
      <c r="D27" s="17">
        <f t="shared" si="0"/>
        <v>40042.805000000008</v>
      </c>
      <c r="E27" s="17">
        <f t="shared" si="0"/>
        <v>37866.959999999985</v>
      </c>
      <c r="F27" s="17">
        <f t="shared" si="0"/>
        <v>37753.314999999988</v>
      </c>
      <c r="G27" s="17">
        <f t="shared" si="0"/>
        <v>37030.155000000006</v>
      </c>
      <c r="H27" s="17">
        <f t="shared" si="0"/>
        <v>183596.99499999997</v>
      </c>
    </row>
    <row r="28" spans="2:33" s="35" customFormat="1" ht="11.25" customHeight="1"/>
    <row r="29" spans="2:33" s="35" customFormat="1">
      <c r="B29" s="35" t="s">
        <v>50</v>
      </c>
      <c r="C29" s="48"/>
      <c r="D29" s="48"/>
      <c r="E29" s="48"/>
      <c r="F29" s="48"/>
      <c r="G29" s="48">
        <v>868</v>
      </c>
      <c r="H29" s="44">
        <f>SUM(C29:G29)</f>
        <v>868</v>
      </c>
    </row>
    <row r="30" spans="2:33" s="35" customFormat="1" ht="11.25" customHeight="1"/>
    <row r="31" spans="2:33" s="35" customFormat="1">
      <c r="B31" s="37" t="s">
        <v>16</v>
      </c>
      <c r="C31" s="7" t="s">
        <v>25</v>
      </c>
      <c r="D31" s="7" t="s">
        <v>1</v>
      </c>
      <c r="E31" s="7" t="s">
        <v>2</v>
      </c>
      <c r="F31" s="7" t="s">
        <v>3</v>
      </c>
      <c r="G31" s="7" t="s">
        <v>26</v>
      </c>
    </row>
    <row r="32" spans="2:33" s="35" customFormat="1">
      <c r="B32" s="35" t="s">
        <v>13</v>
      </c>
      <c r="C32" s="24"/>
      <c r="D32" s="24"/>
      <c r="E32" s="24"/>
      <c r="F32" s="24"/>
      <c r="G32" s="24">
        <f t="shared" ref="G32" si="1">G27/G29</f>
        <v>42.661468894009225</v>
      </c>
      <c r="I32" s="24"/>
    </row>
    <row r="33" spans="2:8" s="35" customFormat="1"/>
    <row r="34" spans="2:8" s="35" customFormat="1"/>
    <row r="35" spans="2:8" s="35" customFormat="1">
      <c r="C35" s="45"/>
      <c r="D35" s="46"/>
      <c r="E35" s="45"/>
      <c r="F35" s="45"/>
      <c r="G35" s="45"/>
    </row>
    <row r="36" spans="2:8">
      <c r="B36" s="3" t="s">
        <v>22</v>
      </c>
      <c r="C36" s="4"/>
      <c r="D36" s="4"/>
      <c r="E36" s="4"/>
      <c r="F36" s="4"/>
      <c r="G36" s="4"/>
      <c r="H36" s="4"/>
    </row>
    <row r="38" spans="2:8">
      <c r="B38" s="6" t="s">
        <v>19</v>
      </c>
      <c r="C38" s="7" t="s">
        <v>8</v>
      </c>
      <c r="D38" s="7" t="s">
        <v>9</v>
      </c>
      <c r="E38" s="7" t="s">
        <v>10</v>
      </c>
      <c r="F38" s="7" t="s">
        <v>11</v>
      </c>
      <c r="G38" s="7" t="s">
        <v>12</v>
      </c>
      <c r="H38" s="8" t="s">
        <v>4</v>
      </c>
    </row>
    <row r="39" spans="2:8">
      <c r="B39" t="s">
        <v>5</v>
      </c>
      <c r="C39" s="18">
        <f>Projected!E79</f>
        <v>39251.059375587181</v>
      </c>
      <c r="D39" s="38">
        <f>Projected!F79</f>
        <v>40582.35718195865</v>
      </c>
      <c r="E39" s="38">
        <f>Projected!G79</f>
        <v>42179.272937068716</v>
      </c>
      <c r="F39" s="38">
        <f>Projected!H79</f>
        <v>43934.141587615464</v>
      </c>
      <c r="G39" s="38">
        <f>Projected!I79</f>
        <v>45680.963057139052</v>
      </c>
      <c r="H39" s="19">
        <f>SUM(C39:G39)</f>
        <v>211627.79413936907</v>
      </c>
    </row>
    <row r="40" spans="2:8">
      <c r="B40" t="s">
        <v>21</v>
      </c>
      <c r="C40" s="18">
        <f>Projected!E87</f>
        <v>0</v>
      </c>
      <c r="D40" s="38">
        <f>Projected!F87</f>
        <v>0</v>
      </c>
      <c r="E40" s="38">
        <f>Projected!G87</f>
        <v>0</v>
      </c>
      <c r="F40" s="38">
        <f>Projected!H87</f>
        <v>0</v>
      </c>
      <c r="G40" s="38">
        <f>Projected!I87</f>
        <v>0</v>
      </c>
      <c r="H40" s="19">
        <f>SUM(C40:G40)</f>
        <v>0</v>
      </c>
    </row>
    <row r="41" spans="2:8">
      <c r="B41" t="s">
        <v>6</v>
      </c>
      <c r="C41" s="18">
        <f>(C39+C40)*C43</f>
        <v>1451.1474848467062</v>
      </c>
      <c r="D41" s="38">
        <f t="shared" ref="D41:G41" si="2">(D39+D40)*D43</f>
        <v>1500.3667796639941</v>
      </c>
      <c r="E41" s="38">
        <f t="shared" si="2"/>
        <v>1559.4062124437719</v>
      </c>
      <c r="F41" s="38">
        <f t="shared" si="2"/>
        <v>1624.2853079124952</v>
      </c>
      <c r="G41" s="38">
        <f t="shared" si="2"/>
        <v>1688.8668917550958</v>
      </c>
      <c r="H41" s="19">
        <f>SUM(C41:G41)</f>
        <v>7824.0726766220632</v>
      </c>
    </row>
    <row r="42" spans="2:8">
      <c r="B42" s="9" t="s">
        <v>7</v>
      </c>
      <c r="C42" s="20">
        <f t="shared" ref="C42:H42" si="3">SUM(C39:C41)</f>
        <v>40702.206860433886</v>
      </c>
      <c r="D42" s="20">
        <f t="shared" si="3"/>
        <v>42082.723961622643</v>
      </c>
      <c r="E42" s="20">
        <f t="shared" si="3"/>
        <v>43738.679149512485</v>
      </c>
      <c r="F42" s="20">
        <f t="shared" si="3"/>
        <v>45558.426895527962</v>
      </c>
      <c r="G42" s="20">
        <f t="shared" si="3"/>
        <v>47369.829948894148</v>
      </c>
      <c r="H42" s="21">
        <f t="shared" si="3"/>
        <v>219451.86681599115</v>
      </c>
    </row>
    <row r="43" spans="2:8">
      <c r="B43" s="9" t="s">
        <v>95</v>
      </c>
      <c r="C43" s="122">
        <v>3.6970912579986831E-2</v>
      </c>
      <c r="D43" s="122">
        <v>3.6970912579986831E-2</v>
      </c>
      <c r="E43" s="122">
        <v>3.6970912579986831E-2</v>
      </c>
      <c r="F43" s="122">
        <v>3.6970912579986831E-2</v>
      </c>
      <c r="G43" s="122">
        <v>3.6970912579986831E-2</v>
      </c>
    </row>
    <row r="44" spans="2:8">
      <c r="B44" s="6" t="s">
        <v>15</v>
      </c>
    </row>
    <row r="45" spans="2:8">
      <c r="B45" s="123"/>
      <c r="C45" s="123"/>
      <c r="D45" s="123"/>
      <c r="E45" s="123"/>
      <c r="F45" s="123"/>
      <c r="G45" s="123"/>
      <c r="H45" s="123"/>
    </row>
    <row r="46" spans="2:8">
      <c r="B46" s="14"/>
      <c r="C46" s="14"/>
      <c r="D46" s="14"/>
      <c r="E46" s="14"/>
      <c r="F46" s="14"/>
      <c r="G46" s="14"/>
      <c r="H46" s="14"/>
    </row>
    <row r="49" spans="2:8">
      <c r="B49" s="3" t="s">
        <v>23</v>
      </c>
      <c r="C49" s="4"/>
      <c r="D49" s="4"/>
      <c r="E49" s="4"/>
      <c r="F49" s="4"/>
      <c r="G49" s="4"/>
      <c r="H49" s="4"/>
    </row>
    <row r="50" spans="2:8">
      <c r="B50" s="1"/>
    </row>
    <row r="51" spans="2:8">
      <c r="B51" s="2" t="s">
        <v>17</v>
      </c>
    </row>
    <row r="53" spans="2:8">
      <c r="B53" s="6" t="s">
        <v>18</v>
      </c>
      <c r="C53" s="7" t="s">
        <v>8</v>
      </c>
      <c r="D53" s="7" t="s">
        <v>9</v>
      </c>
      <c r="E53" s="7" t="s">
        <v>10</v>
      </c>
      <c r="F53" s="7" t="s">
        <v>11</v>
      </c>
      <c r="G53" s="7" t="s">
        <v>12</v>
      </c>
      <c r="H53" s="8" t="s">
        <v>4</v>
      </c>
    </row>
    <row r="54" spans="2:8">
      <c r="B54" t="s">
        <v>24</v>
      </c>
      <c r="C54" s="23">
        <f>G29</f>
        <v>868</v>
      </c>
      <c r="D54" s="23">
        <f>+C54</f>
        <v>868</v>
      </c>
      <c r="E54" s="23">
        <f>D54</f>
        <v>868</v>
      </c>
      <c r="F54" s="23">
        <f t="shared" ref="F54:G54" si="4">+E54</f>
        <v>868</v>
      </c>
      <c r="G54" s="23">
        <f t="shared" si="4"/>
        <v>868</v>
      </c>
      <c r="H54" s="22">
        <f>SUM(C54:G54)</f>
        <v>4340</v>
      </c>
    </row>
    <row r="56" spans="2:8">
      <c r="B56" s="6" t="s">
        <v>16</v>
      </c>
      <c r="C56" s="7" t="s">
        <v>8</v>
      </c>
      <c r="D56" s="7" t="s">
        <v>9</v>
      </c>
      <c r="E56" s="7" t="s">
        <v>10</v>
      </c>
      <c r="F56" s="7" t="s">
        <v>11</v>
      </c>
      <c r="G56" s="7" t="s">
        <v>12</v>
      </c>
      <c r="H56" s="8" t="s">
        <v>4</v>
      </c>
    </row>
    <row r="57" spans="2:8">
      <c r="B57" t="s">
        <v>13</v>
      </c>
      <c r="C57" s="24">
        <f t="shared" ref="C57:H57" si="5">+C42/C54</f>
        <v>46.89194338759664</v>
      </c>
      <c r="D57" s="24">
        <f t="shared" si="5"/>
        <v>48.482400877445443</v>
      </c>
      <c r="E57" s="24">
        <f t="shared" si="5"/>
        <v>50.390183351972908</v>
      </c>
      <c r="F57" s="24">
        <f t="shared" si="5"/>
        <v>52.486666930331751</v>
      </c>
      <c r="G57" s="24">
        <f t="shared" si="5"/>
        <v>54.573536807481737</v>
      </c>
      <c r="H57" s="25">
        <f t="shared" si="5"/>
        <v>50.564946270965699</v>
      </c>
    </row>
    <row r="59" spans="2:8">
      <c r="B59" s="6" t="s">
        <v>15</v>
      </c>
    </row>
    <row r="60" spans="2:8">
      <c r="B60" s="123"/>
      <c r="C60" s="123"/>
      <c r="D60" s="123"/>
      <c r="E60" s="123"/>
      <c r="F60" s="123"/>
      <c r="G60" s="123"/>
      <c r="H60" s="123"/>
    </row>
    <row r="61" spans="2:8">
      <c r="B61" s="124"/>
      <c r="C61" s="124"/>
      <c r="D61" s="124"/>
      <c r="E61" s="124"/>
      <c r="F61" s="124"/>
      <c r="G61" s="124"/>
      <c r="H61" s="124"/>
    </row>
  </sheetData>
  <mergeCells count="4">
    <mergeCell ref="B45:H45"/>
    <mergeCell ref="B60:H60"/>
    <mergeCell ref="B61:H61"/>
    <mergeCell ref="B15:H16"/>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11"/>
  <sheetViews>
    <sheetView showGridLines="0" workbookViewId="0"/>
  </sheetViews>
  <sheetFormatPr defaultColWidth="12" defaultRowHeight="15"/>
  <cols>
    <col min="1" max="1" width="42.5703125" style="35" bestFit="1" customWidth="1"/>
    <col min="2" max="2" width="7.7109375" style="35" bestFit="1" customWidth="1"/>
    <col min="3" max="3" width="14.42578125" style="35" customWidth="1"/>
    <col min="4" max="4" width="13.7109375" style="35" customWidth="1"/>
    <col min="5" max="16384" width="12" style="35"/>
  </cols>
  <sheetData>
    <row r="1" spans="1:7">
      <c r="A1" s="126" t="s">
        <v>37</v>
      </c>
      <c r="B1" s="126"/>
      <c r="C1" s="126"/>
      <c r="D1" s="126"/>
      <c r="E1" s="126"/>
      <c r="F1" s="126"/>
      <c r="G1" s="126"/>
    </row>
    <row r="2" spans="1:7">
      <c r="A2" s="29" t="s">
        <v>0</v>
      </c>
      <c r="B2" s="27" t="s">
        <v>28</v>
      </c>
      <c r="C2" s="28"/>
      <c r="D2" s="28"/>
      <c r="E2" s="28"/>
      <c r="F2" s="28"/>
      <c r="G2" s="28"/>
    </row>
    <row r="3" spans="1:7">
      <c r="A3" s="29" t="s">
        <v>29</v>
      </c>
      <c r="B3" s="127" t="s">
        <v>30</v>
      </c>
      <c r="C3" s="128"/>
      <c r="D3" s="128"/>
      <c r="E3" s="128"/>
      <c r="F3" s="128"/>
      <c r="G3" s="128"/>
    </row>
    <row r="4" spans="1:7">
      <c r="A4" s="30" t="s">
        <v>96</v>
      </c>
      <c r="B4" s="129">
        <f>'AER Summary'!C6</f>
        <v>48.482400877445443</v>
      </c>
      <c r="C4" s="129"/>
      <c r="D4" s="129"/>
      <c r="E4" s="129"/>
      <c r="F4" s="129"/>
      <c r="G4" s="129"/>
    </row>
    <row r="6" spans="1:7">
      <c r="A6" s="30" t="s">
        <v>38</v>
      </c>
    </row>
    <row r="9" spans="1:7">
      <c r="A9" s="36" t="s">
        <v>39</v>
      </c>
    </row>
    <row r="10" spans="1:7" ht="30">
      <c r="A10" s="37" t="s">
        <v>40</v>
      </c>
      <c r="B10" s="49" t="s">
        <v>27</v>
      </c>
      <c r="C10" s="49" t="s">
        <v>41</v>
      </c>
      <c r="D10" s="49" t="s">
        <v>42</v>
      </c>
    </row>
    <row r="11" spans="1:7" ht="31.5" customHeight="1">
      <c r="A11" s="50" t="str">
        <f>B2</f>
        <v>Network Tariff Change Request</v>
      </c>
      <c r="B11" s="51">
        <f>B4</f>
        <v>48.482400877445443</v>
      </c>
      <c r="C11" s="52">
        <v>90.18</v>
      </c>
      <c r="D11" s="52">
        <v>105.67</v>
      </c>
    </row>
  </sheetData>
  <mergeCells count="3">
    <mergeCell ref="A1:G1"/>
    <mergeCell ref="B3:G3"/>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R28"/>
  <sheetViews>
    <sheetView showGridLines="0" workbookViewId="0"/>
  </sheetViews>
  <sheetFormatPr defaultRowHeight="15"/>
  <cols>
    <col min="1" max="1" width="2.42578125" style="53" customWidth="1"/>
    <col min="2" max="2" width="10.140625" style="53" customWidth="1"/>
    <col min="3" max="8" width="13.140625" style="53" customWidth="1"/>
    <col min="9" max="10" width="9.5703125" style="53" bestFit="1" customWidth="1"/>
    <col min="11" max="15" width="9.140625" style="53"/>
    <col min="16" max="16" width="5.28515625" style="53" customWidth="1"/>
    <col min="17" max="17" width="2.42578125" style="35" customWidth="1"/>
    <col min="18" max="16384" width="9.140625" style="35"/>
  </cols>
  <sheetData>
    <row r="1" spans="1:18">
      <c r="A1" s="133" t="s">
        <v>43</v>
      </c>
      <c r="B1" s="133"/>
      <c r="C1" s="133"/>
      <c r="D1" s="133"/>
      <c r="E1" s="133"/>
      <c r="F1" s="133"/>
      <c r="G1" s="133"/>
      <c r="H1" s="133"/>
      <c r="I1" s="133"/>
      <c r="J1" s="133"/>
      <c r="K1" s="133"/>
    </row>
    <row r="2" spans="1:18">
      <c r="A2" s="54" t="s">
        <v>0</v>
      </c>
      <c r="B2" s="37"/>
      <c r="C2" s="134" t="s">
        <v>28</v>
      </c>
      <c r="D2" s="135"/>
      <c r="E2" s="135"/>
      <c r="F2" s="135"/>
      <c r="G2" s="135"/>
      <c r="H2" s="135"/>
      <c r="I2" s="135"/>
      <c r="J2" s="135"/>
      <c r="K2" s="135"/>
      <c r="R2" s="55"/>
    </row>
    <row r="3" spans="1:18">
      <c r="R3" s="55"/>
    </row>
    <row r="4" spans="1:18" ht="15" customHeight="1">
      <c r="A4" s="130" t="s">
        <v>44</v>
      </c>
      <c r="B4" s="130"/>
      <c r="C4" s="130"/>
      <c r="D4" s="130"/>
      <c r="E4" s="130"/>
      <c r="F4" s="130"/>
      <c r="G4" s="130"/>
      <c r="H4" s="130"/>
      <c r="I4" s="130"/>
      <c r="J4" s="130"/>
      <c r="K4" s="130"/>
      <c r="L4" s="130"/>
      <c r="M4" s="130"/>
      <c r="N4" s="130"/>
      <c r="O4" s="130"/>
      <c r="R4" s="56"/>
    </row>
    <row r="5" spans="1:18" ht="15" customHeight="1">
      <c r="A5" s="136" t="s">
        <v>45</v>
      </c>
      <c r="B5" s="136"/>
      <c r="C5" s="136"/>
      <c r="D5" s="136"/>
      <c r="E5" s="136"/>
      <c r="F5" s="136"/>
      <c r="G5" s="136"/>
      <c r="H5" s="136"/>
      <c r="I5" s="136"/>
      <c r="J5" s="136"/>
      <c r="K5" s="136"/>
      <c r="L5" s="136"/>
      <c r="M5" s="136"/>
      <c r="N5" s="136"/>
      <c r="O5" s="136"/>
      <c r="R5" s="56"/>
    </row>
    <row r="6" spans="1:18">
      <c r="A6" s="137"/>
      <c r="B6" s="137"/>
      <c r="C6" s="137"/>
      <c r="D6" s="137"/>
      <c r="E6" s="137"/>
      <c r="F6" s="137"/>
      <c r="G6" s="137"/>
      <c r="H6" s="137"/>
      <c r="I6" s="137"/>
      <c r="J6" s="137"/>
      <c r="K6" s="137"/>
      <c r="L6" s="137"/>
      <c r="M6" s="137"/>
      <c r="N6" s="137"/>
      <c r="O6" s="137"/>
    </row>
    <row r="7" spans="1:18">
      <c r="A7" s="137"/>
      <c r="B7" s="137"/>
      <c r="C7" s="137"/>
      <c r="D7" s="137"/>
      <c r="E7" s="137"/>
      <c r="F7" s="137"/>
      <c r="G7" s="137"/>
      <c r="H7" s="137"/>
      <c r="I7" s="137"/>
      <c r="J7" s="137"/>
      <c r="K7" s="137"/>
      <c r="L7" s="137"/>
      <c r="M7" s="137"/>
      <c r="N7" s="137"/>
      <c r="O7" s="137"/>
    </row>
    <row r="8" spans="1:18">
      <c r="A8" s="137"/>
      <c r="B8" s="137"/>
      <c r="C8" s="137"/>
      <c r="D8" s="137"/>
      <c r="E8" s="137"/>
      <c r="F8" s="137"/>
      <c r="G8" s="137"/>
      <c r="H8" s="137"/>
      <c r="I8" s="137"/>
      <c r="J8" s="137"/>
      <c r="K8" s="137"/>
      <c r="L8" s="137"/>
      <c r="M8" s="137"/>
      <c r="N8" s="137"/>
      <c r="O8" s="137"/>
    </row>
    <row r="11" spans="1:18">
      <c r="A11" s="130" t="s">
        <v>46</v>
      </c>
      <c r="B11" s="130"/>
      <c r="C11" s="130"/>
      <c r="D11" s="130"/>
      <c r="E11" s="130"/>
      <c r="F11" s="130"/>
      <c r="G11" s="130"/>
      <c r="H11" s="130"/>
      <c r="I11" s="130"/>
      <c r="J11" s="130"/>
      <c r="K11" s="130"/>
      <c r="L11" s="130"/>
      <c r="M11" s="130"/>
      <c r="N11" s="130"/>
      <c r="O11" s="130"/>
    </row>
    <row r="12" spans="1:18" ht="27" customHeight="1">
      <c r="A12" s="136" t="s">
        <v>49</v>
      </c>
      <c r="B12" s="136"/>
      <c r="C12" s="136"/>
      <c r="D12" s="136"/>
      <c r="E12" s="136"/>
      <c r="F12" s="136"/>
      <c r="G12" s="136"/>
      <c r="H12" s="136"/>
      <c r="I12" s="136"/>
      <c r="J12" s="136"/>
      <c r="K12" s="136"/>
      <c r="L12" s="136"/>
      <c r="M12" s="136"/>
      <c r="N12" s="136"/>
      <c r="O12" s="136"/>
    </row>
    <row r="13" spans="1:18" ht="27" customHeight="1">
      <c r="A13" s="138"/>
      <c r="B13" s="138"/>
      <c r="C13" s="138"/>
      <c r="D13" s="138"/>
      <c r="E13" s="138"/>
      <c r="F13" s="138"/>
      <c r="G13" s="138"/>
      <c r="H13" s="138"/>
      <c r="I13" s="138"/>
      <c r="J13" s="138"/>
      <c r="K13" s="138"/>
      <c r="L13" s="138"/>
      <c r="M13" s="138"/>
      <c r="N13" s="138"/>
      <c r="O13" s="138"/>
    </row>
    <row r="14" spans="1:18" ht="27" customHeight="1">
      <c r="A14" s="138"/>
      <c r="B14" s="138"/>
      <c r="C14" s="138"/>
      <c r="D14" s="138"/>
      <c r="E14" s="138"/>
      <c r="F14" s="138"/>
      <c r="G14" s="138"/>
      <c r="H14" s="138"/>
      <c r="I14" s="138"/>
      <c r="J14" s="138"/>
      <c r="K14" s="138"/>
      <c r="L14" s="138"/>
      <c r="M14" s="138"/>
      <c r="N14" s="138"/>
      <c r="O14" s="138"/>
    </row>
    <row r="17" spans="1:15">
      <c r="A17" s="130" t="s">
        <v>14</v>
      </c>
      <c r="B17" s="130"/>
      <c r="C17" s="130"/>
      <c r="D17" s="130"/>
      <c r="E17" s="130"/>
      <c r="F17" s="130"/>
      <c r="G17" s="130"/>
      <c r="H17" s="130"/>
      <c r="I17" s="130"/>
      <c r="J17" s="130"/>
      <c r="K17" s="130"/>
      <c r="L17" s="130"/>
      <c r="M17" s="130"/>
      <c r="N17" s="130"/>
      <c r="O17" s="130"/>
    </row>
    <row r="18" spans="1:15" ht="15" customHeight="1">
      <c r="A18" s="131" t="s">
        <v>47</v>
      </c>
      <c r="B18" s="131"/>
      <c r="C18" s="131"/>
      <c r="D18" s="131"/>
      <c r="E18" s="131"/>
      <c r="F18" s="131"/>
      <c r="G18" s="131"/>
      <c r="H18" s="131"/>
      <c r="I18" s="131"/>
      <c r="J18" s="131"/>
      <c r="K18" s="131"/>
      <c r="L18" s="131"/>
      <c r="M18" s="131"/>
      <c r="N18" s="131"/>
      <c r="O18" s="131"/>
    </row>
    <row r="19" spans="1:15">
      <c r="A19" s="132"/>
      <c r="B19" s="132"/>
      <c r="C19" s="132"/>
      <c r="D19" s="132"/>
      <c r="E19" s="132"/>
      <c r="F19" s="132"/>
      <c r="G19" s="132"/>
      <c r="H19" s="132"/>
      <c r="I19" s="132"/>
      <c r="J19" s="132"/>
      <c r="K19" s="132"/>
      <c r="L19" s="132"/>
      <c r="M19" s="132"/>
      <c r="N19" s="132"/>
      <c r="O19" s="132"/>
    </row>
    <row r="20" spans="1:15">
      <c r="A20" s="132"/>
      <c r="B20" s="132"/>
      <c r="C20" s="132"/>
      <c r="D20" s="132"/>
      <c r="E20" s="132"/>
      <c r="F20" s="132"/>
      <c r="G20" s="132"/>
      <c r="H20" s="132"/>
      <c r="I20" s="132"/>
      <c r="J20" s="132"/>
      <c r="K20" s="132"/>
      <c r="L20" s="132"/>
      <c r="M20" s="132"/>
      <c r="N20" s="132"/>
      <c r="O20" s="132"/>
    </row>
    <row r="21" spans="1:15">
      <c r="A21" s="132"/>
      <c r="B21" s="132"/>
      <c r="C21" s="132"/>
      <c r="D21" s="132"/>
      <c r="E21" s="132"/>
      <c r="F21" s="132"/>
      <c r="G21" s="132"/>
      <c r="H21" s="132"/>
      <c r="I21" s="132"/>
      <c r="J21" s="132"/>
      <c r="K21" s="132"/>
      <c r="L21" s="132"/>
      <c r="M21" s="132"/>
      <c r="N21" s="132"/>
      <c r="O21" s="132"/>
    </row>
    <row r="22" spans="1:15">
      <c r="A22" s="132"/>
      <c r="B22" s="132"/>
      <c r="C22" s="132"/>
      <c r="D22" s="132"/>
      <c r="E22" s="132"/>
      <c r="F22" s="132"/>
      <c r="G22" s="132"/>
      <c r="H22" s="132"/>
      <c r="I22" s="132"/>
      <c r="J22" s="132"/>
      <c r="K22" s="132"/>
      <c r="L22" s="132"/>
      <c r="M22" s="132"/>
      <c r="N22" s="132"/>
      <c r="O22" s="132"/>
    </row>
    <row r="28" spans="1:15">
      <c r="B28" s="57"/>
    </row>
  </sheetData>
  <mergeCells count="8">
    <mergeCell ref="A17:O17"/>
    <mergeCell ref="A18:O22"/>
    <mergeCell ref="A1:K1"/>
    <mergeCell ref="C2:K2"/>
    <mergeCell ref="A4:O4"/>
    <mergeCell ref="A5:O8"/>
    <mergeCell ref="A11:O11"/>
    <mergeCell ref="A12:O14"/>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2:K189"/>
  <sheetViews>
    <sheetView showGridLines="0" workbookViewId="0"/>
  </sheetViews>
  <sheetFormatPr defaultRowHeight="15"/>
  <cols>
    <col min="2" max="2" width="25.140625" style="35" customWidth="1"/>
    <col min="3" max="3" width="41.7109375" style="35" customWidth="1"/>
    <col min="4" max="4" width="22.28515625" style="35" customWidth="1"/>
    <col min="5" max="9" width="16" style="35" customWidth="1"/>
    <col min="10" max="10" width="14.85546875" style="35" customWidth="1"/>
  </cols>
  <sheetData>
    <row r="2" spans="2:10">
      <c r="B2" s="36" t="s">
        <v>51</v>
      </c>
      <c r="C2" s="4"/>
      <c r="D2" s="4"/>
      <c r="E2" s="4"/>
      <c r="F2" s="4"/>
      <c r="G2" s="4"/>
      <c r="H2" s="4"/>
      <c r="I2" s="4"/>
      <c r="J2" s="4"/>
    </row>
    <row r="3" spans="2:10">
      <c r="B3" s="29" t="s">
        <v>0</v>
      </c>
      <c r="C3" s="58" t="s">
        <v>28</v>
      </c>
      <c r="D3" s="59"/>
      <c r="E3" s="59"/>
      <c r="F3" s="59"/>
      <c r="G3" s="59"/>
      <c r="H3" s="59"/>
      <c r="I3" s="59"/>
      <c r="J3" s="59"/>
    </row>
    <row r="4" spans="2:10">
      <c r="B4" s="29" t="s">
        <v>52</v>
      </c>
      <c r="C4" s="58" t="s">
        <v>72</v>
      </c>
      <c r="D4" s="59"/>
      <c r="E4" s="59"/>
      <c r="F4" s="59"/>
      <c r="G4" s="59"/>
      <c r="H4" s="59"/>
      <c r="I4" s="59"/>
      <c r="J4" s="59"/>
    </row>
    <row r="7" spans="2:10">
      <c r="B7" s="36" t="s">
        <v>53</v>
      </c>
      <c r="C7" s="4"/>
      <c r="D7" s="4"/>
      <c r="E7" s="4"/>
      <c r="F7" s="4"/>
      <c r="G7" s="4"/>
      <c r="H7" s="4"/>
      <c r="I7" s="4"/>
      <c r="J7" s="4"/>
    </row>
    <row r="9" spans="2:10">
      <c r="B9" s="60" t="s">
        <v>54</v>
      </c>
      <c r="C9" s="60" t="s">
        <v>55</v>
      </c>
      <c r="D9" s="60" t="s">
        <v>56</v>
      </c>
      <c r="E9" s="7" t="s">
        <v>25</v>
      </c>
      <c r="F9" s="7" t="s">
        <v>1</v>
      </c>
      <c r="G9" s="7" t="s">
        <v>2</v>
      </c>
      <c r="H9" s="7" t="s">
        <v>3</v>
      </c>
      <c r="I9" s="7" t="s">
        <v>57</v>
      </c>
      <c r="J9" s="8" t="s">
        <v>4</v>
      </c>
    </row>
    <row r="10" spans="2:10">
      <c r="B10" s="61">
        <v>0</v>
      </c>
      <c r="C10" s="62">
        <v>0</v>
      </c>
      <c r="D10" s="63" t="s">
        <v>58</v>
      </c>
      <c r="E10" s="64">
        <v>0</v>
      </c>
      <c r="F10" s="64">
        <v>0</v>
      </c>
      <c r="G10" s="64">
        <v>0</v>
      </c>
      <c r="H10" s="64">
        <v>0</v>
      </c>
      <c r="I10" s="64">
        <v>0</v>
      </c>
      <c r="J10" s="65">
        <v>0</v>
      </c>
    </row>
    <row r="11" spans="2:10">
      <c r="B11" s="66"/>
      <c r="C11" s="67"/>
      <c r="D11" s="63"/>
      <c r="E11" s="68"/>
      <c r="F11" s="68"/>
      <c r="G11" s="68"/>
      <c r="H11" s="68"/>
      <c r="I11" s="68"/>
      <c r="J11" s="65">
        <v>0</v>
      </c>
    </row>
    <row r="12" spans="2:10">
      <c r="B12" s="66"/>
      <c r="C12" s="67"/>
      <c r="D12" s="63"/>
      <c r="E12" s="68"/>
      <c r="F12" s="68"/>
      <c r="G12" s="68"/>
      <c r="H12" s="68"/>
      <c r="I12" s="68"/>
      <c r="J12" s="65">
        <v>0</v>
      </c>
    </row>
    <row r="13" spans="2:10">
      <c r="B13" s="66"/>
      <c r="C13" s="67"/>
      <c r="D13" s="63"/>
      <c r="E13" s="68"/>
      <c r="F13" s="68"/>
      <c r="G13" s="68"/>
      <c r="H13" s="68"/>
      <c r="I13" s="68"/>
      <c r="J13" s="65">
        <v>0</v>
      </c>
    </row>
    <row r="14" spans="2:10">
      <c r="B14" s="69" t="s">
        <v>4</v>
      </c>
      <c r="C14" s="70"/>
      <c r="D14" s="9"/>
      <c r="E14" s="71">
        <v>0</v>
      </c>
      <c r="F14" s="71">
        <v>0</v>
      </c>
      <c r="G14" s="71">
        <v>0</v>
      </c>
      <c r="H14" s="71">
        <v>0</v>
      </c>
      <c r="I14" s="71">
        <v>0</v>
      </c>
      <c r="J14" s="71">
        <v>0</v>
      </c>
    </row>
    <row r="15" spans="2:10">
      <c r="B15" s="35" t="s">
        <v>59</v>
      </c>
    </row>
    <row r="17" spans="2:2">
      <c r="B17" s="35" t="s">
        <v>60</v>
      </c>
    </row>
    <row r="42" spans="2:10">
      <c r="B42" s="36" t="s">
        <v>61</v>
      </c>
      <c r="C42" s="4"/>
      <c r="D42" s="4"/>
      <c r="E42" s="4"/>
      <c r="F42" s="4"/>
      <c r="G42" s="4"/>
      <c r="H42" s="4"/>
      <c r="I42" s="4"/>
      <c r="J42" s="4"/>
    </row>
    <row r="44" spans="2:10">
      <c r="B44" s="60" t="s">
        <v>62</v>
      </c>
      <c r="C44" s="72" t="s">
        <v>63</v>
      </c>
      <c r="D44" s="37"/>
      <c r="E44" s="7" t="s">
        <v>25</v>
      </c>
      <c r="F44" s="7" t="s">
        <v>1</v>
      </c>
      <c r="G44" s="7" t="s">
        <v>2</v>
      </c>
      <c r="H44" s="7" t="s">
        <v>3</v>
      </c>
      <c r="I44" s="7" t="s">
        <v>57</v>
      </c>
      <c r="J44" s="8" t="s">
        <v>4</v>
      </c>
    </row>
    <row r="45" spans="2:10">
      <c r="B45" s="73"/>
      <c r="C45" s="74"/>
      <c r="D45" s="66"/>
      <c r="E45" s="75"/>
      <c r="F45" s="75"/>
      <c r="G45" s="75"/>
      <c r="H45" s="75"/>
      <c r="I45" s="75"/>
      <c r="J45" s="76">
        <v>0</v>
      </c>
    </row>
    <row r="46" spans="2:10">
      <c r="B46" s="73"/>
      <c r="C46" s="74"/>
      <c r="D46" s="66"/>
      <c r="E46" s="75"/>
      <c r="F46" s="75"/>
      <c r="G46" s="75"/>
      <c r="H46" s="75"/>
      <c r="I46" s="75"/>
      <c r="J46" s="76">
        <v>0</v>
      </c>
    </row>
    <row r="47" spans="2:10">
      <c r="B47" s="77"/>
      <c r="C47" s="74"/>
      <c r="D47" s="66"/>
      <c r="E47" s="75"/>
      <c r="F47" s="75"/>
      <c r="G47" s="75"/>
      <c r="H47" s="75"/>
      <c r="I47" s="75"/>
      <c r="J47" s="76">
        <v>0</v>
      </c>
    </row>
    <row r="48" spans="2:10">
      <c r="B48" s="69" t="s">
        <v>64</v>
      </c>
      <c r="C48" s="70"/>
      <c r="D48" s="9"/>
      <c r="E48" s="78">
        <v>0</v>
      </c>
      <c r="F48" s="78">
        <v>0</v>
      </c>
      <c r="G48" s="78">
        <v>0</v>
      </c>
      <c r="H48" s="78">
        <v>0</v>
      </c>
      <c r="I48" s="78">
        <v>0</v>
      </c>
      <c r="J48" s="78">
        <v>0</v>
      </c>
    </row>
    <row r="49" spans="2:10">
      <c r="E49" s="1"/>
      <c r="F49" s="1"/>
      <c r="G49" s="1"/>
      <c r="H49" s="1"/>
      <c r="I49" s="1"/>
      <c r="J49" s="1"/>
    </row>
    <row r="50" spans="2:10">
      <c r="B50" s="37" t="s">
        <v>15</v>
      </c>
      <c r="E50" s="1"/>
      <c r="F50" s="1"/>
      <c r="G50" s="1"/>
      <c r="H50" s="1"/>
      <c r="I50" s="1"/>
      <c r="J50" s="1"/>
    </row>
    <row r="51" spans="2:10">
      <c r="B51" s="12"/>
      <c r="C51" s="12"/>
      <c r="D51" s="12"/>
      <c r="E51" s="12"/>
      <c r="F51" s="12"/>
      <c r="G51" s="12"/>
      <c r="H51" s="12"/>
      <c r="I51" s="12"/>
      <c r="J51" s="12"/>
    </row>
    <row r="52" spans="2:10">
      <c r="B52" s="79"/>
      <c r="C52" s="79"/>
      <c r="D52" s="79"/>
      <c r="E52" s="79"/>
      <c r="F52" s="79"/>
      <c r="G52" s="79"/>
      <c r="H52" s="79"/>
      <c r="I52" s="79"/>
      <c r="J52" s="79"/>
    </row>
    <row r="53" spans="2:10">
      <c r="E53" s="1"/>
      <c r="F53" s="1"/>
      <c r="G53" s="1"/>
      <c r="H53" s="1"/>
      <c r="I53" s="1"/>
      <c r="J53" s="1"/>
    </row>
    <row r="54" spans="2:10">
      <c r="E54" s="1"/>
      <c r="F54" s="1"/>
      <c r="G54" s="1"/>
      <c r="H54" s="1"/>
      <c r="I54" s="1"/>
      <c r="J54" s="1"/>
    </row>
    <row r="55" spans="2:10">
      <c r="B55" s="36" t="s">
        <v>65</v>
      </c>
      <c r="C55" s="4"/>
      <c r="D55" s="4"/>
      <c r="E55" s="4"/>
      <c r="F55" s="4"/>
      <c r="G55" s="4"/>
      <c r="H55" s="4"/>
      <c r="I55" s="4"/>
      <c r="J55" s="4"/>
    </row>
    <row r="57" spans="2:10">
      <c r="B57" s="80" t="s">
        <v>66</v>
      </c>
      <c r="C57" s="81"/>
      <c r="D57" s="81"/>
      <c r="E57" s="81"/>
      <c r="F57" s="81"/>
      <c r="G57" s="81"/>
      <c r="H57" s="81"/>
      <c r="I57" s="81"/>
      <c r="J57" s="81"/>
    </row>
    <row r="58" spans="2:10">
      <c r="B58" s="82"/>
      <c r="C58" s="79"/>
      <c r="D58" s="79"/>
      <c r="E58" s="79"/>
      <c r="F58" s="79"/>
      <c r="G58" s="79"/>
      <c r="H58" s="79"/>
      <c r="I58" s="79"/>
      <c r="J58" s="79"/>
    </row>
    <row r="59" spans="2:10">
      <c r="B59" s="82"/>
      <c r="C59" s="79"/>
      <c r="D59" s="79"/>
      <c r="E59" s="79"/>
      <c r="F59" s="79"/>
      <c r="G59" s="79"/>
      <c r="H59" s="79"/>
      <c r="I59" s="79"/>
      <c r="J59" s="79"/>
    </row>
    <row r="60" spans="2:10">
      <c r="B60" s="82"/>
      <c r="C60" s="79"/>
      <c r="D60" s="79"/>
      <c r="E60" s="79"/>
      <c r="F60" s="79"/>
      <c r="G60" s="79"/>
      <c r="H60" s="79"/>
      <c r="I60" s="79"/>
      <c r="J60" s="79"/>
    </row>
    <row r="63" spans="2:10">
      <c r="B63" s="80" t="s">
        <v>67</v>
      </c>
      <c r="C63" s="81"/>
      <c r="D63" s="81"/>
      <c r="E63" s="81"/>
      <c r="F63" s="81"/>
      <c r="G63" s="81"/>
      <c r="H63" s="81"/>
      <c r="I63" s="81"/>
      <c r="J63" s="81"/>
    </row>
    <row r="64" spans="2:10">
      <c r="B64" s="83" t="s">
        <v>54</v>
      </c>
      <c r="C64" s="84" t="s">
        <v>55</v>
      </c>
      <c r="D64" s="84" t="s">
        <v>56</v>
      </c>
      <c r="E64" s="85" t="s">
        <v>25</v>
      </c>
      <c r="F64" s="85" t="s">
        <v>1</v>
      </c>
      <c r="G64" s="85" t="s">
        <v>2</v>
      </c>
      <c r="H64" s="85" t="s">
        <v>3</v>
      </c>
      <c r="I64" s="85" t="s">
        <v>26</v>
      </c>
      <c r="J64" s="86" t="s">
        <v>4</v>
      </c>
    </row>
    <row r="65" spans="2:10">
      <c r="B65" s="61">
        <v>0</v>
      </c>
      <c r="C65" s="61">
        <v>0</v>
      </c>
      <c r="D65" s="63" t="s">
        <v>68</v>
      </c>
      <c r="E65" s="64">
        <v>0</v>
      </c>
      <c r="F65" s="64">
        <v>0</v>
      </c>
      <c r="G65" s="64">
        <v>0</v>
      </c>
      <c r="H65" s="64">
        <v>0</v>
      </c>
      <c r="I65" s="64">
        <v>0</v>
      </c>
      <c r="J65" s="65">
        <v>0</v>
      </c>
    </row>
    <row r="66" spans="2:10">
      <c r="B66" s="61" t="s">
        <v>73</v>
      </c>
      <c r="C66" s="61" t="s">
        <v>74</v>
      </c>
      <c r="D66" s="63" t="s">
        <v>68</v>
      </c>
      <c r="E66" s="64">
        <v>30903.760000000006</v>
      </c>
      <c r="F66" s="64">
        <v>40042.805000000008</v>
      </c>
      <c r="G66" s="64">
        <v>37866.959999999985</v>
      </c>
      <c r="H66" s="64">
        <v>37753.314999999988</v>
      </c>
      <c r="I66" s="64">
        <v>37030.155000000006</v>
      </c>
      <c r="J66" s="65">
        <v>183596.99499999997</v>
      </c>
    </row>
    <row r="67" spans="2:10">
      <c r="B67" s="87"/>
      <c r="C67" s="61" t="s">
        <v>75</v>
      </c>
      <c r="D67" s="63" t="s">
        <v>68</v>
      </c>
      <c r="E67" s="64"/>
      <c r="F67" s="64"/>
      <c r="G67" s="64"/>
      <c r="H67" s="64"/>
      <c r="I67" s="64"/>
      <c r="J67" s="65">
        <v>0</v>
      </c>
    </row>
    <row r="68" spans="2:10">
      <c r="B68" s="87"/>
      <c r="C68" s="61"/>
      <c r="D68" s="63" t="s">
        <v>68</v>
      </c>
      <c r="E68" s="64"/>
      <c r="F68" s="64"/>
      <c r="G68" s="64"/>
      <c r="H68" s="64"/>
      <c r="I68" s="64"/>
      <c r="J68" s="65">
        <v>0</v>
      </c>
    </row>
    <row r="69" spans="2:10">
      <c r="B69" s="61"/>
      <c r="C69" s="61"/>
      <c r="D69" s="63"/>
      <c r="E69" s="64"/>
      <c r="F69" s="64"/>
      <c r="G69" s="64"/>
      <c r="H69" s="64"/>
      <c r="I69" s="64"/>
      <c r="J69" s="65"/>
    </row>
    <row r="70" spans="2:10">
      <c r="B70" s="66"/>
      <c r="C70" s="67"/>
      <c r="D70" s="63"/>
      <c r="E70" s="68"/>
      <c r="F70" s="68"/>
      <c r="G70" s="68"/>
      <c r="H70" s="68"/>
      <c r="I70" s="68"/>
      <c r="J70" s="65"/>
    </row>
    <row r="71" spans="2:10">
      <c r="B71" s="66"/>
      <c r="C71" s="67"/>
      <c r="D71" s="63"/>
      <c r="E71" s="68"/>
      <c r="F71" s="68"/>
      <c r="G71" s="68"/>
      <c r="H71" s="68"/>
      <c r="I71" s="68"/>
      <c r="J71" s="65"/>
    </row>
    <row r="72" spans="2:10">
      <c r="B72" s="66"/>
      <c r="C72" s="67"/>
      <c r="D72" s="63"/>
      <c r="E72" s="68"/>
      <c r="F72" s="68"/>
      <c r="G72" s="68"/>
      <c r="H72" s="68"/>
      <c r="I72" s="68"/>
      <c r="J72" s="65"/>
    </row>
    <row r="73" spans="2:10">
      <c r="B73" s="66"/>
      <c r="C73" s="67"/>
      <c r="D73" s="63"/>
      <c r="E73" s="68"/>
      <c r="F73" s="68"/>
      <c r="G73" s="68"/>
      <c r="H73" s="68"/>
      <c r="I73" s="68"/>
      <c r="J73" s="65"/>
    </row>
    <row r="74" spans="2:10">
      <c r="B74" s="66"/>
      <c r="C74" s="67"/>
      <c r="D74" s="63"/>
      <c r="E74" s="68"/>
      <c r="F74" s="68"/>
      <c r="G74" s="68"/>
      <c r="H74" s="68"/>
      <c r="I74" s="68"/>
      <c r="J74" s="65"/>
    </row>
    <row r="75" spans="2:10">
      <c r="B75" s="88" t="s">
        <v>4</v>
      </c>
      <c r="C75" s="89"/>
      <c r="D75" s="90"/>
      <c r="E75" s="91">
        <v>30903.760000000006</v>
      </c>
      <c r="F75" s="91">
        <v>40042.805000000008</v>
      </c>
      <c r="G75" s="91">
        <v>37866.959999999985</v>
      </c>
      <c r="H75" s="91">
        <v>37753.314999999988</v>
      </c>
      <c r="I75" s="91">
        <v>37030.155000000006</v>
      </c>
      <c r="J75" s="92">
        <v>183596.99499999997</v>
      </c>
    </row>
    <row r="102" spans="2:10">
      <c r="B102" s="93" t="s">
        <v>15</v>
      </c>
      <c r="C102" s="94"/>
      <c r="D102" s="94"/>
      <c r="E102" s="94"/>
      <c r="F102" s="94"/>
      <c r="G102" s="94"/>
      <c r="H102" s="94"/>
      <c r="I102" s="94"/>
      <c r="J102" s="94"/>
    </row>
    <row r="103" spans="2:10">
      <c r="B103" s="82"/>
      <c r="C103" s="79"/>
      <c r="D103" s="79"/>
      <c r="E103" s="79"/>
      <c r="F103" s="79"/>
      <c r="G103" s="79"/>
      <c r="H103" s="79"/>
      <c r="I103" s="79"/>
      <c r="J103" s="79"/>
    </row>
    <row r="104" spans="2:10">
      <c r="B104" s="82"/>
      <c r="C104" s="79"/>
      <c r="D104" s="79"/>
      <c r="E104" s="79"/>
      <c r="F104" s="79"/>
      <c r="G104" s="79"/>
      <c r="H104" s="79"/>
      <c r="I104" s="79"/>
      <c r="J104" s="79"/>
    </row>
    <row r="105" spans="2:10">
      <c r="B105" s="82"/>
      <c r="C105" s="79"/>
      <c r="D105" s="79"/>
      <c r="E105" s="79"/>
      <c r="F105" s="79"/>
      <c r="G105" s="79"/>
      <c r="H105" s="79"/>
      <c r="I105" s="79"/>
      <c r="J105" s="79"/>
    </row>
    <row r="108" spans="2:10">
      <c r="B108" s="80" t="s">
        <v>21</v>
      </c>
      <c r="C108" s="81"/>
      <c r="D108" s="81"/>
      <c r="E108" s="81"/>
      <c r="F108" s="81"/>
      <c r="G108" s="81"/>
      <c r="H108" s="81"/>
      <c r="I108" s="81"/>
      <c r="J108" s="81"/>
    </row>
    <row r="110" spans="2:10">
      <c r="B110" s="35" t="s">
        <v>69</v>
      </c>
    </row>
    <row r="112" spans="2:10">
      <c r="B112" s="83" t="s">
        <v>70</v>
      </c>
      <c r="C112" s="95" t="s">
        <v>71</v>
      </c>
      <c r="D112" s="83"/>
      <c r="E112" s="85" t="s">
        <v>25</v>
      </c>
      <c r="F112" s="85" t="s">
        <v>1</v>
      </c>
      <c r="G112" s="85" t="s">
        <v>2</v>
      </c>
      <c r="H112" s="85" t="s">
        <v>3</v>
      </c>
      <c r="I112" s="85" t="s">
        <v>57</v>
      </c>
      <c r="J112" s="86" t="s">
        <v>4</v>
      </c>
    </row>
    <row r="113" spans="2:11">
      <c r="B113" s="66"/>
      <c r="C113" s="74"/>
      <c r="D113" s="66"/>
      <c r="E113" s="96"/>
      <c r="F113" s="96"/>
      <c r="G113" s="96"/>
      <c r="H113" s="96"/>
      <c r="I113" s="96"/>
      <c r="J113" s="65">
        <v>0</v>
      </c>
    </row>
    <row r="114" spans="2:11">
      <c r="B114" s="66"/>
      <c r="C114" s="74"/>
      <c r="D114" s="66"/>
      <c r="E114" s="96"/>
      <c r="F114" s="96"/>
      <c r="G114" s="96"/>
      <c r="H114" s="96"/>
      <c r="I114" s="96"/>
      <c r="J114" s="65">
        <v>0</v>
      </c>
    </row>
    <row r="115" spans="2:11">
      <c r="B115" s="66"/>
      <c r="C115" s="74"/>
      <c r="D115" s="66"/>
      <c r="E115" s="96"/>
      <c r="F115" s="96"/>
      <c r="G115" s="96"/>
      <c r="H115" s="96"/>
      <c r="I115" s="96"/>
      <c r="J115" s="65">
        <v>0</v>
      </c>
    </row>
    <row r="116" spans="2:11">
      <c r="B116" s="66"/>
      <c r="C116" s="74"/>
      <c r="D116" s="66"/>
      <c r="E116" s="96"/>
      <c r="F116" s="96"/>
      <c r="G116" s="96"/>
      <c r="H116" s="96"/>
      <c r="I116" s="96"/>
      <c r="J116" s="65">
        <v>0</v>
      </c>
    </row>
    <row r="117" spans="2:11">
      <c r="B117" s="66"/>
      <c r="C117" s="74"/>
      <c r="D117" s="66"/>
      <c r="E117" s="96"/>
      <c r="F117" s="96"/>
      <c r="G117" s="96"/>
      <c r="H117" s="96"/>
      <c r="I117" s="96"/>
      <c r="J117" s="65">
        <v>0</v>
      </c>
    </row>
    <row r="118" spans="2:11">
      <c r="B118" s="66"/>
      <c r="C118" s="74"/>
      <c r="D118" s="66"/>
      <c r="E118" s="96"/>
      <c r="F118" s="96"/>
      <c r="G118" s="96"/>
      <c r="H118" s="96"/>
      <c r="I118" s="96"/>
      <c r="J118" s="65">
        <v>0</v>
      </c>
    </row>
    <row r="119" spans="2:11">
      <c r="B119" s="66"/>
      <c r="C119" s="74"/>
      <c r="D119" s="66"/>
      <c r="E119" s="96"/>
      <c r="F119" s="96"/>
      <c r="G119" s="96"/>
      <c r="H119" s="96"/>
      <c r="I119" s="96"/>
      <c r="J119" s="65">
        <v>0</v>
      </c>
    </row>
    <row r="120" spans="2:11">
      <c r="B120" s="88" t="s">
        <v>4</v>
      </c>
      <c r="C120" s="89"/>
      <c r="D120" s="90"/>
      <c r="E120" s="91">
        <v>0</v>
      </c>
      <c r="F120" s="91">
        <v>0</v>
      </c>
      <c r="G120" s="91">
        <v>0</v>
      </c>
      <c r="H120" s="91">
        <v>0</v>
      </c>
      <c r="I120" s="91">
        <v>0</v>
      </c>
      <c r="J120" s="91">
        <v>0</v>
      </c>
    </row>
    <row r="124" spans="2:11">
      <c r="K124" s="35"/>
    </row>
    <row r="125" spans="2:11">
      <c r="K125" s="35"/>
    </row>
    <row r="126" spans="2:11">
      <c r="K126" s="35"/>
    </row>
    <row r="127" spans="2:11">
      <c r="K127" s="35"/>
    </row>
    <row r="128" spans="2:11">
      <c r="K128" s="35"/>
    </row>
    <row r="129" spans="11:11">
      <c r="K129" s="35"/>
    </row>
    <row r="130" spans="11:11">
      <c r="K130" s="35"/>
    </row>
    <row r="131" spans="11:11">
      <c r="K131" s="35"/>
    </row>
    <row r="132" spans="11:11">
      <c r="K132" s="35"/>
    </row>
    <row r="133" spans="11:11">
      <c r="K133" s="35"/>
    </row>
    <row r="134" spans="11:11">
      <c r="K134" s="35"/>
    </row>
    <row r="135" spans="11:11">
      <c r="K135" s="35"/>
    </row>
    <row r="136" spans="11:11">
      <c r="K136" s="35"/>
    </row>
    <row r="137" spans="11:11">
      <c r="K137" s="35"/>
    </row>
    <row r="138" spans="11:11">
      <c r="K138" s="35"/>
    </row>
    <row r="139" spans="11:11">
      <c r="K139" s="35"/>
    </row>
    <row r="140" spans="11:11">
      <c r="K140" s="35"/>
    </row>
    <row r="141" spans="11:11">
      <c r="K141" s="35"/>
    </row>
    <row r="142" spans="11:11">
      <c r="K142" s="35"/>
    </row>
    <row r="143" spans="11:11">
      <c r="K143" s="35"/>
    </row>
    <row r="144" spans="11:11">
      <c r="K144" s="35"/>
    </row>
    <row r="145" spans="11:11">
      <c r="K145" s="35"/>
    </row>
    <row r="146" spans="11:11">
      <c r="K146" s="35"/>
    </row>
    <row r="147" spans="11:11">
      <c r="K147" s="35"/>
    </row>
    <row r="148" spans="11:11">
      <c r="K148" s="35"/>
    </row>
    <row r="149" spans="11:11">
      <c r="K149" s="35"/>
    </row>
    <row r="150" spans="11:11">
      <c r="K150" s="35"/>
    </row>
    <row r="151" spans="11:11">
      <c r="K151" s="35"/>
    </row>
    <row r="152" spans="11:11">
      <c r="K152" s="35"/>
    </row>
    <row r="153" spans="11:11">
      <c r="K153" s="35"/>
    </row>
    <row r="154" spans="11:11">
      <c r="K154" s="35"/>
    </row>
    <row r="155" spans="11:11">
      <c r="K155" s="35"/>
    </row>
    <row r="156" spans="11:11">
      <c r="K156" s="35"/>
    </row>
    <row r="157" spans="11:11">
      <c r="K157" s="35"/>
    </row>
    <row r="158" spans="11:11">
      <c r="K158" s="35"/>
    </row>
    <row r="159" spans="11:11">
      <c r="K159" s="35"/>
    </row>
    <row r="160" spans="11:11">
      <c r="K160" s="35"/>
    </row>
    <row r="161" spans="11:11">
      <c r="K161" s="35"/>
    </row>
    <row r="162" spans="11:11">
      <c r="K162" s="35"/>
    </row>
    <row r="163" spans="11:11">
      <c r="K163" s="35"/>
    </row>
    <row r="164" spans="11:11">
      <c r="K164" s="35"/>
    </row>
    <row r="165" spans="11:11">
      <c r="K165" s="35"/>
    </row>
    <row r="166" spans="11:11">
      <c r="K166" s="35"/>
    </row>
    <row r="167" spans="11:11">
      <c r="K167" s="35"/>
    </row>
    <row r="168" spans="11:11">
      <c r="K168" s="35"/>
    </row>
    <row r="169" spans="11:11">
      <c r="K169" s="35"/>
    </row>
    <row r="170" spans="11:11">
      <c r="K170" s="35"/>
    </row>
    <row r="171" spans="11:11">
      <c r="K171" s="35"/>
    </row>
    <row r="172" spans="11:11">
      <c r="K172" s="35"/>
    </row>
    <row r="173" spans="11:11">
      <c r="K173" s="35"/>
    </row>
    <row r="174" spans="11:11">
      <c r="K174" s="35"/>
    </row>
    <row r="175" spans="11:11">
      <c r="K175" s="35"/>
    </row>
    <row r="176" spans="11:11">
      <c r="K176" s="35"/>
    </row>
    <row r="177" spans="11:11">
      <c r="K177" s="35"/>
    </row>
    <row r="178" spans="11:11">
      <c r="K178" s="35"/>
    </row>
    <row r="179" spans="11:11">
      <c r="K179" s="35"/>
    </row>
    <row r="180" spans="11:11">
      <c r="K180" s="35"/>
    </row>
    <row r="181" spans="11:11">
      <c r="K181" s="35"/>
    </row>
    <row r="182" spans="11:11">
      <c r="K182" s="35"/>
    </row>
    <row r="183" spans="11:11">
      <c r="K183" s="35"/>
    </row>
    <row r="184" spans="11:11">
      <c r="K184" s="35"/>
    </row>
    <row r="185" spans="11:11">
      <c r="K185" s="35"/>
    </row>
    <row r="186" spans="11:11">
      <c r="K186" s="35"/>
    </row>
    <row r="187" spans="11:11">
      <c r="K187" s="35"/>
    </row>
    <row r="188" spans="11:11">
      <c r="K188" s="35"/>
    </row>
    <row r="189" spans="11:11">
      <c r="K189" s="35"/>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B2:K88"/>
  <sheetViews>
    <sheetView showGridLines="0" topLeftCell="A58" workbookViewId="0">
      <selection activeCell="E67" sqref="E67:I70"/>
    </sheetView>
  </sheetViews>
  <sheetFormatPr defaultRowHeight="15"/>
  <cols>
    <col min="1" max="1" width="2.5703125" style="35" customWidth="1"/>
    <col min="2" max="2" width="26.5703125" style="35" customWidth="1"/>
    <col min="3" max="3" width="40" style="35" customWidth="1"/>
    <col min="4" max="4" width="19.140625" style="35" customWidth="1"/>
    <col min="5" max="10" width="16.140625" style="35" customWidth="1"/>
    <col min="11" max="11" width="9.140625" style="35"/>
    <col min="12" max="12" width="2.5703125" style="35" customWidth="1"/>
    <col min="13" max="16384" width="9.140625" style="35"/>
  </cols>
  <sheetData>
    <row r="2" spans="2:11">
      <c r="B2" s="36" t="s">
        <v>76</v>
      </c>
      <c r="C2" s="4"/>
      <c r="D2" s="4"/>
      <c r="E2" s="4"/>
      <c r="F2" s="4"/>
      <c r="G2" s="4"/>
      <c r="H2" s="4"/>
      <c r="I2" s="4"/>
      <c r="J2" s="4"/>
      <c r="K2" s="4"/>
    </row>
    <row r="3" spans="2:11">
      <c r="B3" s="29" t="s">
        <v>0</v>
      </c>
      <c r="C3" s="139" t="s">
        <v>28</v>
      </c>
      <c r="D3" s="140"/>
      <c r="E3" s="140"/>
      <c r="F3" s="140"/>
      <c r="G3" s="140"/>
      <c r="H3" s="140"/>
      <c r="I3" s="140"/>
      <c r="J3" s="140"/>
      <c r="K3" s="140"/>
    </row>
    <row r="4" spans="2:11">
      <c r="B4" s="29" t="s">
        <v>77</v>
      </c>
      <c r="C4" s="139" t="s">
        <v>93</v>
      </c>
      <c r="D4" s="140"/>
      <c r="E4" s="140"/>
      <c r="F4" s="140"/>
      <c r="G4" s="140"/>
      <c r="H4" s="140"/>
      <c r="I4" s="140"/>
      <c r="J4" s="140"/>
      <c r="K4" s="140"/>
    </row>
    <row r="7" spans="2:11">
      <c r="B7" s="36" t="s">
        <v>78</v>
      </c>
      <c r="C7" s="4"/>
      <c r="D7" s="4"/>
      <c r="E7" s="4"/>
      <c r="F7" s="4"/>
      <c r="G7" s="4"/>
      <c r="H7" s="4"/>
      <c r="I7" s="4"/>
      <c r="J7" s="4"/>
      <c r="K7" s="4"/>
    </row>
    <row r="9" spans="2:11">
      <c r="B9" s="60" t="s">
        <v>62</v>
      </c>
      <c r="C9" s="72" t="s">
        <v>79</v>
      </c>
      <c r="D9" s="37"/>
      <c r="E9" s="7" t="s">
        <v>8</v>
      </c>
      <c r="F9" s="7" t="s">
        <v>9</v>
      </c>
      <c r="G9" s="7" t="s">
        <v>10</v>
      </c>
      <c r="H9" s="7" t="s">
        <v>11</v>
      </c>
      <c r="I9" s="7" t="s">
        <v>12</v>
      </c>
      <c r="J9" s="8" t="s">
        <v>4</v>
      </c>
    </row>
    <row r="10" spans="2:11">
      <c r="B10" s="73" t="s">
        <v>28</v>
      </c>
      <c r="C10" s="74" t="s">
        <v>80</v>
      </c>
      <c r="D10" s="66"/>
      <c r="E10" s="102"/>
      <c r="F10" s="102"/>
      <c r="G10" s="102"/>
      <c r="H10" s="102"/>
      <c r="I10" s="102"/>
      <c r="J10" s="76">
        <v>0</v>
      </c>
    </row>
    <row r="11" spans="2:11">
      <c r="B11" s="73"/>
      <c r="C11" s="74"/>
      <c r="D11" s="66"/>
      <c r="E11" s="75"/>
      <c r="F11" s="75"/>
      <c r="G11" s="75"/>
      <c r="H11" s="75"/>
      <c r="I11" s="75"/>
      <c r="J11" s="76">
        <v>0</v>
      </c>
    </row>
    <row r="12" spans="2:11">
      <c r="B12" s="77"/>
      <c r="C12" s="74"/>
      <c r="D12" s="66"/>
      <c r="E12" s="75"/>
      <c r="F12" s="75"/>
      <c r="G12" s="75"/>
      <c r="H12" s="75"/>
      <c r="I12" s="75"/>
      <c r="J12" s="103">
        <v>0</v>
      </c>
    </row>
    <row r="13" spans="2:11">
      <c r="B13" s="69" t="s">
        <v>64</v>
      </c>
      <c r="C13" s="70"/>
      <c r="D13" s="9"/>
      <c r="E13" s="78">
        <v>0</v>
      </c>
      <c r="F13" s="78">
        <v>0</v>
      </c>
      <c r="G13" s="78">
        <v>0</v>
      </c>
      <c r="H13" s="78">
        <v>0</v>
      </c>
      <c r="I13" s="78">
        <v>0</v>
      </c>
      <c r="J13" s="78">
        <v>0</v>
      </c>
    </row>
    <row r="14" spans="2:11">
      <c r="E14" s="1"/>
      <c r="F14" s="1"/>
      <c r="G14" s="1"/>
      <c r="H14" s="1"/>
      <c r="I14" s="1"/>
      <c r="J14" s="1"/>
    </row>
    <row r="15" spans="2:11">
      <c r="B15" s="37" t="s">
        <v>15</v>
      </c>
      <c r="E15" s="1"/>
      <c r="F15" s="1"/>
      <c r="G15" s="1"/>
      <c r="H15" s="1"/>
      <c r="I15" s="1"/>
      <c r="J15" s="1"/>
    </row>
    <row r="16" spans="2:11">
      <c r="B16" s="104"/>
      <c r="C16" s="12"/>
      <c r="D16" s="12"/>
      <c r="E16" s="12"/>
      <c r="F16" s="12"/>
      <c r="G16" s="12"/>
      <c r="H16" s="12"/>
      <c r="I16" s="12"/>
      <c r="J16" s="12"/>
      <c r="K16" s="12"/>
    </row>
    <row r="17" spans="2:11">
      <c r="B17" s="79"/>
      <c r="C17" s="79"/>
      <c r="D17" s="79"/>
      <c r="E17" s="79"/>
      <c r="F17" s="79"/>
      <c r="G17" s="79"/>
      <c r="H17" s="79"/>
      <c r="I17" s="79"/>
      <c r="J17" s="79"/>
      <c r="K17" s="79"/>
    </row>
    <row r="18" spans="2:11">
      <c r="E18" s="1"/>
      <c r="F18" s="1"/>
      <c r="G18" s="1"/>
      <c r="H18" s="1"/>
      <c r="I18" s="1"/>
      <c r="J18" s="1"/>
    </row>
    <row r="19" spans="2:11">
      <c r="E19" s="1"/>
      <c r="F19" s="1"/>
      <c r="G19" s="1"/>
      <c r="H19" s="1"/>
      <c r="I19" s="1"/>
      <c r="J19" s="1"/>
    </row>
    <row r="20" spans="2:11">
      <c r="B20" s="36" t="s">
        <v>81</v>
      </c>
      <c r="C20" s="4"/>
      <c r="D20" s="4"/>
      <c r="E20" s="4"/>
      <c r="F20" s="4"/>
      <c r="G20" s="4"/>
      <c r="H20" s="4"/>
      <c r="I20" s="4"/>
      <c r="J20" s="4"/>
      <c r="K20" s="4"/>
    </row>
    <row r="22" spans="2:11">
      <c r="B22" s="80" t="s">
        <v>82</v>
      </c>
      <c r="C22" s="81"/>
      <c r="D22" s="81"/>
      <c r="E22" s="81"/>
      <c r="F22" s="81"/>
      <c r="G22" s="81"/>
      <c r="H22" s="81"/>
      <c r="I22" s="81"/>
      <c r="J22" s="81"/>
      <c r="K22" s="81"/>
    </row>
    <row r="23" spans="2:11">
      <c r="B23" s="82" t="s">
        <v>83</v>
      </c>
      <c r="C23" s="79"/>
      <c r="D23" s="79"/>
      <c r="E23" s="79"/>
      <c r="F23" s="79"/>
      <c r="G23" s="79"/>
      <c r="H23" s="79"/>
      <c r="I23" s="79"/>
      <c r="J23" s="79"/>
      <c r="K23" s="79"/>
    </row>
    <row r="24" spans="2:11">
      <c r="B24" s="82"/>
      <c r="C24" s="79"/>
      <c r="D24" s="79"/>
      <c r="E24" s="79"/>
      <c r="F24" s="79"/>
      <c r="G24" s="79"/>
      <c r="H24" s="79"/>
      <c r="I24" s="79"/>
      <c r="J24" s="79"/>
      <c r="K24" s="79"/>
    </row>
    <row r="25" spans="2:11">
      <c r="B25" s="82"/>
      <c r="C25" s="79"/>
      <c r="D25" s="79"/>
      <c r="E25" s="79"/>
      <c r="F25" s="79"/>
      <c r="G25" s="79"/>
      <c r="H25" s="79"/>
      <c r="I25" s="79"/>
      <c r="J25" s="79"/>
      <c r="K25" s="79"/>
    </row>
    <row r="26" spans="2:11">
      <c r="B26" s="79"/>
      <c r="C26" s="79"/>
      <c r="D26" s="79"/>
      <c r="E26" s="79"/>
      <c r="F26" s="79"/>
      <c r="G26" s="79"/>
      <c r="H26" s="79"/>
      <c r="I26" s="79"/>
      <c r="J26" s="79"/>
      <c r="K26" s="79"/>
    </row>
    <row r="27" spans="2:11">
      <c r="B27" s="79"/>
      <c r="C27" s="79"/>
      <c r="D27" s="79"/>
      <c r="E27" s="79"/>
      <c r="F27" s="79"/>
      <c r="G27" s="79"/>
      <c r="H27" s="79"/>
      <c r="I27" s="79"/>
      <c r="J27" s="79"/>
      <c r="K27" s="79"/>
    </row>
    <row r="28" spans="2:11">
      <c r="B28" s="79"/>
      <c r="C28" s="79"/>
      <c r="D28" s="79"/>
      <c r="E28" s="79"/>
      <c r="F28" s="79"/>
      <c r="G28" s="79"/>
      <c r="H28" s="79"/>
      <c r="I28" s="79"/>
      <c r="J28" s="79"/>
      <c r="K28" s="79"/>
    </row>
    <row r="29" spans="2:11">
      <c r="B29" s="79"/>
      <c r="C29" s="79"/>
      <c r="D29" s="79"/>
      <c r="E29" s="79"/>
      <c r="F29" s="79"/>
      <c r="G29" s="79"/>
      <c r="H29" s="79"/>
      <c r="I29" s="79"/>
      <c r="J29" s="79"/>
      <c r="K29" s="79"/>
    </row>
    <row r="30" spans="2:11">
      <c r="B30" s="79"/>
      <c r="C30" s="79"/>
      <c r="D30" s="79"/>
      <c r="E30" s="79"/>
      <c r="F30" s="79"/>
      <c r="G30" s="79"/>
      <c r="H30" s="79"/>
      <c r="I30" s="79"/>
      <c r="J30" s="79"/>
      <c r="K30" s="79"/>
    </row>
    <row r="31" spans="2:11">
      <c r="B31" s="79"/>
      <c r="C31" s="79"/>
      <c r="D31" s="79"/>
      <c r="E31" s="79"/>
      <c r="F31" s="79"/>
      <c r="G31" s="79"/>
      <c r="H31" s="79"/>
      <c r="I31" s="79"/>
      <c r="J31" s="79"/>
      <c r="K31" s="79"/>
    </row>
    <row r="34" spans="2:11">
      <c r="B34" s="80" t="s">
        <v>67</v>
      </c>
      <c r="C34" s="81"/>
      <c r="D34" s="81"/>
      <c r="E34" s="81"/>
      <c r="F34" s="81"/>
      <c r="G34" s="81"/>
      <c r="H34" s="81"/>
      <c r="I34" s="81"/>
      <c r="J34" s="81"/>
      <c r="K34" s="105"/>
    </row>
    <row r="35" spans="2:11">
      <c r="B35" s="83" t="s">
        <v>70</v>
      </c>
      <c r="C35" s="84" t="s">
        <v>55</v>
      </c>
      <c r="D35" s="84" t="s">
        <v>56</v>
      </c>
      <c r="E35" s="106" t="s">
        <v>8</v>
      </c>
      <c r="F35" s="106" t="s">
        <v>9</v>
      </c>
      <c r="G35" s="106" t="s">
        <v>10</v>
      </c>
      <c r="H35" s="106" t="s">
        <v>11</v>
      </c>
      <c r="I35" s="106" t="s">
        <v>12</v>
      </c>
      <c r="J35" s="86" t="s">
        <v>4</v>
      </c>
    </row>
    <row r="36" spans="2:11">
      <c r="B36" s="101">
        <v>0</v>
      </c>
      <c r="C36" s="101">
        <v>0</v>
      </c>
      <c r="D36" s="63" t="s">
        <v>68</v>
      </c>
      <c r="E36" s="107">
        <v>0</v>
      </c>
      <c r="F36" s="107">
        <v>0</v>
      </c>
      <c r="G36" s="107">
        <v>0</v>
      </c>
      <c r="H36" s="107">
        <v>0</v>
      </c>
      <c r="I36" s="107">
        <v>0</v>
      </c>
      <c r="J36" s="97">
        <v>0</v>
      </c>
    </row>
    <row r="37" spans="2:11">
      <c r="B37" s="101" t="s">
        <v>73</v>
      </c>
      <c r="C37" s="101" t="s">
        <v>74</v>
      </c>
      <c r="D37" s="63" t="s">
        <v>68</v>
      </c>
      <c r="E37" s="107">
        <v>38904.806596874994</v>
      </c>
      <c r="F37" s="107">
        <v>39877.426761796865</v>
      </c>
      <c r="G37" s="107">
        <v>40874.362430841786</v>
      </c>
      <c r="H37" s="107">
        <v>41896.221491612829</v>
      </c>
      <c r="I37" s="107">
        <v>42943.627028903145</v>
      </c>
      <c r="J37" s="97">
        <v>204496.44431002959</v>
      </c>
    </row>
    <row r="38" spans="2:11">
      <c r="B38" s="100">
        <v>0</v>
      </c>
      <c r="C38" s="101" t="s">
        <v>75</v>
      </c>
      <c r="D38" s="63" t="s">
        <v>68</v>
      </c>
      <c r="E38" s="107"/>
      <c r="F38" s="107"/>
      <c r="G38" s="107"/>
      <c r="H38" s="107"/>
      <c r="I38" s="107"/>
      <c r="J38" s="97">
        <v>0</v>
      </c>
    </row>
    <row r="39" spans="2:11">
      <c r="B39" s="100">
        <v>0</v>
      </c>
      <c r="C39" s="101">
        <v>0</v>
      </c>
      <c r="D39" s="63" t="s">
        <v>68</v>
      </c>
      <c r="E39" s="107">
        <v>0</v>
      </c>
      <c r="F39" s="107">
        <v>0</v>
      </c>
      <c r="G39" s="107">
        <v>0</v>
      </c>
      <c r="H39" s="107">
        <v>0</v>
      </c>
      <c r="I39" s="107">
        <v>0</v>
      </c>
      <c r="J39" s="97">
        <v>0</v>
      </c>
    </row>
    <row r="40" spans="2:11">
      <c r="B40" s="66"/>
      <c r="C40" s="67"/>
      <c r="D40" s="63" t="s">
        <v>68</v>
      </c>
      <c r="E40" s="108"/>
      <c r="F40" s="108"/>
      <c r="G40" s="108"/>
      <c r="H40" s="108"/>
      <c r="I40" s="108"/>
      <c r="J40" s="97">
        <v>0</v>
      </c>
    </row>
    <row r="41" spans="2:11">
      <c r="B41" s="66"/>
      <c r="C41" s="67"/>
      <c r="D41" s="63" t="s">
        <v>68</v>
      </c>
      <c r="E41" s="108"/>
      <c r="F41" s="108"/>
      <c r="G41" s="108"/>
      <c r="H41" s="108"/>
      <c r="I41" s="108"/>
      <c r="J41" s="97">
        <v>0</v>
      </c>
    </row>
    <row r="42" spans="2:11">
      <c r="B42" s="66"/>
      <c r="C42" s="67"/>
      <c r="D42" s="63" t="s">
        <v>68</v>
      </c>
      <c r="E42" s="108"/>
      <c r="F42" s="108"/>
      <c r="G42" s="108"/>
      <c r="H42" s="108"/>
      <c r="I42" s="108"/>
      <c r="J42" s="97">
        <v>0</v>
      </c>
    </row>
    <row r="43" spans="2:11">
      <c r="B43" s="66"/>
      <c r="C43" s="67"/>
      <c r="D43" s="63" t="s">
        <v>68</v>
      </c>
      <c r="E43" s="108"/>
      <c r="F43" s="108"/>
      <c r="G43" s="108"/>
      <c r="H43" s="108"/>
      <c r="I43" s="108"/>
      <c r="J43" s="97">
        <v>0</v>
      </c>
    </row>
    <row r="44" spans="2:11">
      <c r="B44" s="66"/>
      <c r="C44" s="67"/>
      <c r="D44" s="63" t="s">
        <v>68</v>
      </c>
      <c r="E44" s="108"/>
      <c r="F44" s="108"/>
      <c r="G44" s="108"/>
      <c r="H44" s="108"/>
      <c r="I44" s="108"/>
      <c r="J44" s="97">
        <v>0</v>
      </c>
    </row>
    <row r="45" spans="2:11">
      <c r="B45" s="88" t="s">
        <v>4</v>
      </c>
      <c r="C45" s="89"/>
      <c r="D45" s="90"/>
      <c r="E45" s="98">
        <v>38904.806596874994</v>
      </c>
      <c r="F45" s="98">
        <v>39877.426761796865</v>
      </c>
      <c r="G45" s="98">
        <v>40874.362430841786</v>
      </c>
      <c r="H45" s="98">
        <v>41896.221491612829</v>
      </c>
      <c r="I45" s="98">
        <v>42943.627028903145</v>
      </c>
      <c r="J45" s="99">
        <v>204496.44431002959</v>
      </c>
    </row>
    <row r="48" spans="2:11">
      <c r="B48" s="80" t="s">
        <v>21</v>
      </c>
      <c r="C48" s="81"/>
      <c r="D48" s="81"/>
      <c r="E48" s="81"/>
      <c r="F48" s="81"/>
      <c r="G48" s="81"/>
      <c r="H48" s="81"/>
      <c r="I48" s="81"/>
      <c r="J48" s="81"/>
    </row>
    <row r="50" spans="2:10">
      <c r="B50" s="35" t="s">
        <v>84</v>
      </c>
    </row>
    <row r="51" spans="2:10">
      <c r="B51" s="109"/>
      <c r="C51" s="109"/>
      <c r="D51" s="109"/>
      <c r="J51" s="109"/>
    </row>
    <row r="52" spans="2:10">
      <c r="B52" s="110" t="s">
        <v>70</v>
      </c>
      <c r="C52" s="111" t="s">
        <v>85</v>
      </c>
      <c r="D52" s="110"/>
      <c r="E52" s="106" t="s">
        <v>8</v>
      </c>
      <c r="F52" s="106" t="s">
        <v>9</v>
      </c>
      <c r="G52" s="106" t="s">
        <v>10</v>
      </c>
      <c r="H52" s="106" t="s">
        <v>11</v>
      </c>
      <c r="I52" s="106" t="s">
        <v>12</v>
      </c>
      <c r="J52" s="112" t="s">
        <v>4</v>
      </c>
    </row>
    <row r="53" spans="2:10">
      <c r="B53" s="66"/>
      <c r="C53" s="74"/>
      <c r="D53" s="66"/>
      <c r="E53" s="107"/>
      <c r="F53" s="107"/>
      <c r="G53" s="107"/>
      <c r="H53" s="107"/>
      <c r="I53" s="107"/>
      <c r="J53" s="97"/>
    </row>
    <row r="54" spans="2:10">
      <c r="B54" s="66"/>
      <c r="C54" s="74"/>
      <c r="D54" s="66"/>
      <c r="E54" s="66"/>
      <c r="F54" s="66"/>
      <c r="G54" s="66"/>
      <c r="H54" s="66"/>
      <c r="I54" s="66"/>
      <c r="J54" s="66"/>
    </row>
    <row r="55" spans="2:10">
      <c r="B55" s="66"/>
      <c r="C55" s="74"/>
      <c r="D55" s="66"/>
      <c r="E55" s="66"/>
      <c r="F55" s="66"/>
      <c r="G55" s="66"/>
      <c r="H55" s="66"/>
      <c r="I55" s="66"/>
      <c r="J55" s="66"/>
    </row>
    <row r="56" spans="2:10">
      <c r="B56" s="66"/>
      <c r="C56" s="74"/>
      <c r="D56" s="66"/>
      <c r="E56" s="66"/>
      <c r="F56" s="66"/>
      <c r="G56" s="66"/>
      <c r="H56" s="66"/>
      <c r="I56" s="66"/>
      <c r="J56" s="66"/>
    </row>
    <row r="57" spans="2:10">
      <c r="B57" s="66"/>
      <c r="C57" s="74"/>
      <c r="D57" s="66"/>
      <c r="E57" s="107"/>
      <c r="F57" s="107"/>
      <c r="G57" s="107"/>
      <c r="H57" s="107"/>
      <c r="I57" s="107"/>
      <c r="J57" s="97"/>
    </row>
    <row r="58" spans="2:10">
      <c r="B58" s="66"/>
      <c r="C58" s="74"/>
      <c r="D58" s="66"/>
      <c r="E58" s="66"/>
      <c r="F58" s="66"/>
      <c r="G58" s="66"/>
      <c r="H58" s="66"/>
      <c r="I58" s="66"/>
      <c r="J58" s="66"/>
    </row>
    <row r="59" spans="2:10">
      <c r="B59" s="66"/>
      <c r="C59" s="74"/>
      <c r="D59" s="66"/>
      <c r="E59" s="66"/>
      <c r="F59" s="66"/>
      <c r="G59" s="66"/>
      <c r="H59" s="66"/>
      <c r="I59" s="66"/>
      <c r="J59" s="66"/>
    </row>
    <row r="60" spans="2:10">
      <c r="B60" s="66"/>
      <c r="C60" s="74"/>
      <c r="D60" s="66"/>
      <c r="E60" s="66"/>
      <c r="F60" s="66"/>
      <c r="G60" s="66"/>
      <c r="H60" s="66"/>
      <c r="I60" s="66"/>
      <c r="J60" s="66"/>
    </row>
    <row r="61" spans="2:10">
      <c r="B61" s="66"/>
      <c r="C61" s="74"/>
      <c r="D61" s="66"/>
      <c r="E61" s="66"/>
      <c r="F61" s="66"/>
      <c r="G61" s="66"/>
      <c r="H61" s="66"/>
      <c r="I61" s="66"/>
      <c r="J61" s="66"/>
    </row>
    <row r="62" spans="2:10">
      <c r="B62" s="88" t="s">
        <v>4</v>
      </c>
      <c r="C62" s="89"/>
      <c r="D62" s="90"/>
      <c r="E62" s="98">
        <v>0</v>
      </c>
      <c r="F62" s="98">
        <v>0</v>
      </c>
      <c r="G62" s="98">
        <v>0</v>
      </c>
      <c r="H62" s="98">
        <v>0</v>
      </c>
      <c r="I62" s="98">
        <v>0</v>
      </c>
      <c r="J62" s="98">
        <v>0</v>
      </c>
    </row>
    <row r="65" spans="2:11">
      <c r="B65" s="110" t="s">
        <v>86</v>
      </c>
      <c r="C65" s="111"/>
      <c r="D65" s="113"/>
      <c r="E65" s="113" t="s">
        <v>8</v>
      </c>
      <c r="F65" s="113" t="s">
        <v>9</v>
      </c>
      <c r="G65" s="113" t="s">
        <v>10</v>
      </c>
      <c r="H65" s="113" t="s">
        <v>11</v>
      </c>
      <c r="I65" s="113" t="s">
        <v>12</v>
      </c>
      <c r="J65" s="112"/>
    </row>
    <row r="66" spans="2:11" s="13" customFormat="1">
      <c r="B66" s="35" t="s">
        <v>87</v>
      </c>
      <c r="C66" s="35"/>
      <c r="D66" s="35"/>
      <c r="E66" s="35"/>
      <c r="F66" s="35"/>
      <c r="G66" s="35"/>
      <c r="H66" s="35"/>
      <c r="I66" s="35"/>
      <c r="J66" s="35"/>
      <c r="K66" s="35"/>
    </row>
    <row r="67" spans="2:11" s="13" customFormat="1">
      <c r="B67" s="35" t="s">
        <v>88</v>
      </c>
      <c r="C67" s="35"/>
      <c r="D67" s="114"/>
      <c r="E67" s="114">
        <v>1.0088999999999999</v>
      </c>
      <c r="F67" s="114">
        <v>1.0176774299999998</v>
      </c>
      <c r="G67" s="114">
        <v>1.0319249140199998</v>
      </c>
      <c r="H67" s="114">
        <v>1.0486420976271238</v>
      </c>
      <c r="I67" s="114">
        <v>1.0637425438329544</v>
      </c>
      <c r="J67" s="35"/>
      <c r="K67" s="35"/>
    </row>
    <row r="68" spans="2:11" s="13" customFormat="1">
      <c r="B68" s="35" t="s">
        <v>89</v>
      </c>
      <c r="C68" s="35"/>
      <c r="D68" s="114"/>
      <c r="E68" s="114">
        <v>1.0068089696657949</v>
      </c>
      <c r="F68" s="114">
        <v>1.0201853463488124</v>
      </c>
      <c r="G68" s="114">
        <v>1.0331468206955503</v>
      </c>
      <c r="H68" s="114">
        <v>1.045194706841702</v>
      </c>
      <c r="I68" s="114">
        <v>1.0577832377708929</v>
      </c>
      <c r="J68" s="35"/>
      <c r="K68" s="35"/>
    </row>
    <row r="69" spans="2:11">
      <c r="B69" s="35" t="s">
        <v>90</v>
      </c>
      <c r="D69" s="114"/>
      <c r="E69" s="114">
        <v>1.0068089696657949</v>
      </c>
      <c r="F69" s="114">
        <v>1.0201853463488124</v>
      </c>
      <c r="G69" s="114">
        <v>1.0331468206955503</v>
      </c>
      <c r="H69" s="114">
        <v>1.045194706841702</v>
      </c>
      <c r="I69" s="114">
        <v>1.0577832377708929</v>
      </c>
    </row>
    <row r="70" spans="2:11">
      <c r="B70" s="35" t="s">
        <v>91</v>
      </c>
      <c r="D70" s="114"/>
      <c r="E70" s="114">
        <v>1</v>
      </c>
      <c r="F70" s="114">
        <v>1</v>
      </c>
      <c r="G70" s="114">
        <v>1</v>
      </c>
      <c r="H70" s="114">
        <v>1</v>
      </c>
      <c r="I70" s="114">
        <v>1</v>
      </c>
    </row>
    <row r="71" spans="2:11">
      <c r="D71" s="114"/>
      <c r="E71" s="114"/>
      <c r="F71" s="114"/>
      <c r="G71" s="114"/>
      <c r="H71" s="114"/>
      <c r="I71" s="114"/>
    </row>
    <row r="73" spans="2:11">
      <c r="B73" s="110" t="s">
        <v>92</v>
      </c>
      <c r="C73" s="111"/>
      <c r="D73" s="113"/>
      <c r="E73" s="113" t="s">
        <v>8</v>
      </c>
      <c r="F73" s="113" t="s">
        <v>9</v>
      </c>
      <c r="G73" s="113" t="s">
        <v>10</v>
      </c>
      <c r="H73" s="113" t="s">
        <v>11</v>
      </c>
      <c r="I73" s="113" t="s">
        <v>12</v>
      </c>
      <c r="J73" s="112" t="s">
        <v>4</v>
      </c>
    </row>
    <row r="74" spans="2:11">
      <c r="B74" s="1" t="s">
        <v>5</v>
      </c>
    </row>
    <row r="75" spans="2:11">
      <c r="B75" s="35" t="s">
        <v>88</v>
      </c>
      <c r="D75" s="114"/>
      <c r="E75" s="115">
        <f>E37*E67</f>
        <v>39251.059375587181</v>
      </c>
      <c r="F75" s="115">
        <f t="shared" ref="F75:I75" si="0">F37*F67</f>
        <v>40582.35718195865</v>
      </c>
      <c r="G75" s="115">
        <f t="shared" si="0"/>
        <v>42179.272937068716</v>
      </c>
      <c r="H75" s="115">
        <f t="shared" si="0"/>
        <v>43934.141587615464</v>
      </c>
      <c r="I75" s="115">
        <f t="shared" si="0"/>
        <v>45680.963057139052</v>
      </c>
      <c r="J75" s="116">
        <f t="shared" ref="J75:J78" si="1">SUM(E75:I75)</f>
        <v>211627.79413936907</v>
      </c>
    </row>
    <row r="76" spans="2:11">
      <c r="B76" s="35" t="s">
        <v>89</v>
      </c>
      <c r="D76" s="114"/>
      <c r="E76" s="115"/>
      <c r="F76" s="115"/>
      <c r="G76" s="115"/>
      <c r="H76" s="115"/>
      <c r="I76" s="115"/>
      <c r="J76" s="116">
        <f t="shared" si="1"/>
        <v>0</v>
      </c>
    </row>
    <row r="77" spans="2:11">
      <c r="B77" s="35" t="s">
        <v>90</v>
      </c>
      <c r="D77" s="114"/>
      <c r="E77" s="115">
        <f>(E39)*E69</f>
        <v>0</v>
      </c>
      <c r="F77" s="115">
        <f t="shared" ref="F77:I77" si="2">(F39)*F69</f>
        <v>0</v>
      </c>
      <c r="G77" s="115">
        <f t="shared" si="2"/>
        <v>0</v>
      </c>
      <c r="H77" s="115">
        <f t="shared" si="2"/>
        <v>0</v>
      </c>
      <c r="I77" s="115">
        <f t="shared" si="2"/>
        <v>0</v>
      </c>
      <c r="J77" s="116">
        <f t="shared" si="1"/>
        <v>0</v>
      </c>
    </row>
    <row r="78" spans="2:11">
      <c r="B78" s="35" t="s">
        <v>91</v>
      </c>
      <c r="D78" s="114"/>
      <c r="E78" s="117"/>
      <c r="F78" s="117"/>
      <c r="G78" s="117"/>
      <c r="H78" s="117"/>
      <c r="I78" s="117"/>
      <c r="J78" s="118">
        <f t="shared" si="1"/>
        <v>0</v>
      </c>
    </row>
    <row r="79" spans="2:11" ht="15.75" thickBot="1">
      <c r="D79" s="114"/>
      <c r="E79" s="119">
        <f>SUM(E75:E78)</f>
        <v>39251.059375587181</v>
      </c>
      <c r="F79" s="119">
        <f t="shared" ref="F79:J79" si="3">SUM(F75:F78)</f>
        <v>40582.35718195865</v>
      </c>
      <c r="G79" s="119">
        <f t="shared" si="3"/>
        <v>42179.272937068716</v>
      </c>
      <c r="H79" s="119">
        <f t="shared" si="3"/>
        <v>43934.141587615464</v>
      </c>
      <c r="I79" s="119">
        <f t="shared" si="3"/>
        <v>45680.963057139052</v>
      </c>
      <c r="J79" s="120">
        <f t="shared" si="3"/>
        <v>211627.79413936907</v>
      </c>
    </row>
    <row r="80" spans="2:11" ht="15.75" thickTop="1"/>
    <row r="81" spans="2:10">
      <c r="B81" s="110" t="s">
        <v>92</v>
      </c>
      <c r="C81" s="111"/>
      <c r="D81" s="113"/>
      <c r="E81" s="113" t="s">
        <v>8</v>
      </c>
      <c r="F81" s="113" t="s">
        <v>9</v>
      </c>
      <c r="G81" s="113" t="s">
        <v>10</v>
      </c>
      <c r="H81" s="113" t="s">
        <v>11</v>
      </c>
      <c r="I81" s="113" t="s">
        <v>12</v>
      </c>
      <c r="J81" s="112" t="s">
        <v>4</v>
      </c>
    </row>
    <row r="82" spans="2:10">
      <c r="B82" s="1" t="s">
        <v>21</v>
      </c>
    </row>
    <row r="83" spans="2:10">
      <c r="B83" s="35" t="s">
        <v>88</v>
      </c>
      <c r="D83" s="114"/>
      <c r="E83" s="115">
        <f>(E55+E56)*E67</f>
        <v>0</v>
      </c>
      <c r="F83" s="115">
        <f t="shared" ref="F83:I83" si="4">(F55+F56)*F67</f>
        <v>0</v>
      </c>
      <c r="G83" s="115">
        <f t="shared" si="4"/>
        <v>0</v>
      </c>
      <c r="H83" s="115">
        <f t="shared" si="4"/>
        <v>0</v>
      </c>
      <c r="I83" s="115">
        <f t="shared" si="4"/>
        <v>0</v>
      </c>
      <c r="J83" s="116">
        <f>SUM(E83:I83)</f>
        <v>0</v>
      </c>
    </row>
    <row r="84" spans="2:10">
      <c r="B84" s="35" t="s">
        <v>89</v>
      </c>
      <c r="D84" s="114"/>
      <c r="E84" s="115"/>
      <c r="F84" s="115"/>
      <c r="G84" s="115"/>
      <c r="H84" s="115"/>
      <c r="I84" s="115"/>
      <c r="J84" s="116">
        <f t="shared" ref="J84:J86" si="5">SUM(E84:I84)</f>
        <v>0</v>
      </c>
    </row>
    <row r="85" spans="2:10">
      <c r="B85" s="35" t="s">
        <v>90</v>
      </c>
      <c r="D85" s="114"/>
      <c r="E85" s="115"/>
      <c r="F85" s="115"/>
      <c r="G85" s="115"/>
      <c r="H85" s="115"/>
      <c r="I85" s="115"/>
      <c r="J85" s="116">
        <f t="shared" si="5"/>
        <v>0</v>
      </c>
    </row>
    <row r="86" spans="2:10">
      <c r="B86" s="35" t="s">
        <v>91</v>
      </c>
      <c r="D86" s="114"/>
      <c r="E86" s="115"/>
      <c r="F86" s="115"/>
      <c r="G86" s="115"/>
      <c r="H86" s="115"/>
      <c r="I86" s="115"/>
      <c r="J86" s="116">
        <f t="shared" si="5"/>
        <v>0</v>
      </c>
    </row>
    <row r="87" spans="2:10" ht="15.75" thickBot="1">
      <c r="D87" s="114"/>
      <c r="E87" s="119">
        <f>SUM(E83:E86)</f>
        <v>0</v>
      </c>
      <c r="F87" s="119">
        <f t="shared" ref="F87:J87" si="6">SUM(F83:F86)</f>
        <v>0</v>
      </c>
      <c r="G87" s="119">
        <f t="shared" si="6"/>
        <v>0</v>
      </c>
      <c r="H87" s="119">
        <f t="shared" si="6"/>
        <v>0</v>
      </c>
      <c r="I87" s="119">
        <f t="shared" si="6"/>
        <v>0</v>
      </c>
      <c r="J87" s="120">
        <f t="shared" si="6"/>
        <v>0</v>
      </c>
    </row>
    <row r="88" spans="2:10" ht="15.75" thickTop="1"/>
  </sheetData>
  <mergeCells count="2">
    <mergeCell ref="C3:K3"/>
    <mergeCell ref="C4:K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AER Summary</vt:lpstr>
      <vt:lpstr>Comparisons</vt:lpstr>
      <vt:lpstr>Service Description</vt:lpstr>
      <vt:lpstr>Historical</vt:lpstr>
      <vt:lpstr>Projected</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T46481</cp:lastModifiedBy>
  <cp:lastPrinted>2013-06-17T07:00:48Z</cp:lastPrinted>
  <dcterms:created xsi:type="dcterms:W3CDTF">2013-06-17T01:25:32Z</dcterms:created>
  <dcterms:modified xsi:type="dcterms:W3CDTF">2015-01-12T02:56:31Z</dcterms:modified>
</cp:coreProperties>
</file>