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p\users\MKT\MDevilliers\"/>
    </mc:Choice>
  </mc:AlternateContent>
  <bookViews>
    <workbookView xWindow="0" yWindow="0" windowWidth="25200" windowHeight="11850"/>
  </bookViews>
  <sheets>
    <sheet name="Sheet1" sheetId="1" r:id="rId1"/>
  </sheets>
  <definedNames>
    <definedName name="AssetValue">Sheet1!$C$3</definedName>
    <definedName name="TaxLife">Sheet1!$C$4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3" i="1" l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D13" i="1"/>
  <c r="D20" i="1" l="1"/>
  <c r="D16" i="1"/>
  <c r="D17" i="1" s="1"/>
  <c r="D12" i="1"/>
  <c r="B9" i="1"/>
  <c r="B8" i="1"/>
  <c r="B7" i="1"/>
  <c r="D7" i="1" l="1"/>
  <c r="E12" i="1"/>
  <c r="D8" i="1"/>
  <c r="E16" i="1"/>
  <c r="E17" i="1" s="1"/>
  <c r="E1" i="1"/>
  <c r="F1" i="1" s="1"/>
  <c r="G1" i="1" s="1"/>
  <c r="H1" i="1" s="1"/>
  <c r="I1" i="1" s="1"/>
  <c r="D21" i="1"/>
  <c r="E13" i="1" l="1"/>
  <c r="E8" i="1"/>
  <c r="D9" i="1"/>
  <c r="E20" i="1"/>
  <c r="E21" i="1" s="1"/>
  <c r="E9" i="1" s="1"/>
  <c r="F16" i="1"/>
  <c r="E7" i="1"/>
  <c r="J1" i="1"/>
  <c r="F12" i="1" l="1"/>
  <c r="F13" i="1" s="1"/>
  <c r="F20" i="1"/>
  <c r="F21" i="1" s="1"/>
  <c r="F17" i="1"/>
  <c r="K1" i="1"/>
  <c r="F7" i="1" l="1"/>
  <c r="G12" i="1"/>
  <c r="G20" i="1"/>
  <c r="G21" i="1" s="1"/>
  <c r="G16" i="1"/>
  <c r="F9" i="1"/>
  <c r="G17" i="1"/>
  <c r="F8" i="1"/>
  <c r="L1" i="1"/>
  <c r="G13" i="1" l="1"/>
  <c r="H16" i="1"/>
  <c r="H17" i="1" s="1"/>
  <c r="G9" i="1"/>
  <c r="H20" i="1"/>
  <c r="H21" i="1" s="1"/>
  <c r="G8" i="1"/>
  <c r="M1" i="1"/>
  <c r="G7" i="1" l="1"/>
  <c r="H12" i="1"/>
  <c r="H13" i="1" s="1"/>
  <c r="H7" i="1" s="1"/>
  <c r="H9" i="1"/>
  <c r="I20" i="1"/>
  <c r="I21" i="1" s="1"/>
  <c r="I16" i="1"/>
  <c r="I17" i="1" s="1"/>
  <c r="H8" i="1"/>
  <c r="N1" i="1"/>
  <c r="I12" i="1" l="1"/>
  <c r="I13" i="1" s="1"/>
  <c r="J16" i="1"/>
  <c r="J17" i="1" s="1"/>
  <c r="K16" i="1" s="1"/>
  <c r="J20" i="1"/>
  <c r="J21" i="1" s="1"/>
  <c r="I8" i="1"/>
  <c r="I9" i="1"/>
  <c r="O1" i="1"/>
  <c r="I7" i="1" l="1"/>
  <c r="K12" i="1"/>
  <c r="K13" i="1" s="1"/>
  <c r="K7" i="1" s="1"/>
  <c r="L12" i="1"/>
  <c r="J12" i="1"/>
  <c r="J13" i="1" s="1"/>
  <c r="J7" i="1" s="1"/>
  <c r="K20" i="1"/>
  <c r="K21" i="1" s="1"/>
  <c r="J9" i="1"/>
  <c r="K17" i="1"/>
  <c r="L16" i="1" s="1"/>
  <c r="J8" i="1"/>
  <c r="P1" i="1"/>
  <c r="L13" i="1" l="1"/>
  <c r="K9" i="1"/>
  <c r="L20" i="1"/>
  <c r="L21" i="1" s="1"/>
  <c r="L17" i="1"/>
  <c r="K8" i="1"/>
  <c r="Q1" i="1"/>
  <c r="L7" i="1" l="1"/>
  <c r="M12" i="1"/>
  <c r="M13" i="1" s="1"/>
  <c r="O7" i="1"/>
  <c r="L8" i="1"/>
  <c r="M16" i="1"/>
  <c r="M17" i="1" s="1"/>
  <c r="N16" i="1" s="1"/>
  <c r="N17" i="1" s="1"/>
  <c r="O16" i="1" s="1"/>
  <c r="L9" i="1"/>
  <c r="M20" i="1"/>
  <c r="M21" i="1" s="1"/>
  <c r="R1" i="1"/>
  <c r="M7" i="1" l="1"/>
  <c r="N13" i="1"/>
  <c r="O12" i="1"/>
  <c r="N12" i="1"/>
  <c r="N7" i="1" s="1"/>
  <c r="P12" i="1"/>
  <c r="P7" i="1"/>
  <c r="Q12" i="1"/>
  <c r="M8" i="1"/>
  <c r="N20" i="1"/>
  <c r="N21" i="1" s="1"/>
  <c r="M9" i="1"/>
  <c r="N8" i="1"/>
  <c r="O17" i="1"/>
  <c r="S1" i="1"/>
  <c r="Q7" i="1" l="1"/>
  <c r="R12" i="1"/>
  <c r="O8" i="1"/>
  <c r="P16" i="1"/>
  <c r="P17" i="1" s="1"/>
  <c r="Q16" i="1" s="1"/>
  <c r="N9" i="1"/>
  <c r="O20" i="1"/>
  <c r="O21" i="1" s="1"/>
  <c r="T1" i="1"/>
  <c r="R7" i="1" l="1"/>
  <c r="S12" i="1"/>
  <c r="T12" i="1" s="1"/>
  <c r="O9" i="1"/>
  <c r="P20" i="1"/>
  <c r="P21" i="1" s="1"/>
  <c r="Q17" i="1"/>
  <c r="R16" i="1" s="1"/>
  <c r="P8" i="1"/>
  <c r="U1" i="1"/>
  <c r="U12" i="1" l="1"/>
  <c r="T7" i="1"/>
  <c r="S7" i="1"/>
  <c r="P9" i="1"/>
  <c r="Q20" i="1"/>
  <c r="Q21" i="1" s="1"/>
  <c r="R17" i="1"/>
  <c r="S16" i="1" s="1"/>
  <c r="Q8" i="1"/>
  <c r="V1" i="1"/>
  <c r="U7" i="1"/>
  <c r="V12" i="1" l="1"/>
  <c r="Q9" i="1"/>
  <c r="R20" i="1"/>
  <c r="R21" i="1" s="1"/>
  <c r="S17" i="1"/>
  <c r="T16" i="1" s="1"/>
  <c r="R8" i="1"/>
  <c r="W1" i="1"/>
  <c r="AO12" i="1" l="1"/>
  <c r="AG12" i="1"/>
  <c r="W12" i="1"/>
  <c r="V7" i="1"/>
  <c r="AD12" i="1"/>
  <c r="R9" i="1"/>
  <c r="S20" i="1"/>
  <c r="S21" i="1" s="1"/>
  <c r="T17" i="1"/>
  <c r="U16" i="1" s="1"/>
  <c r="S8" i="1"/>
  <c r="X1" i="1"/>
  <c r="AC12" i="1" l="1"/>
  <c r="AE12" i="1"/>
  <c r="W7" i="1"/>
  <c r="AH12" i="1"/>
  <c r="AL12" i="1"/>
  <c r="AF12" i="1"/>
  <c r="AI12" i="1"/>
  <c r="Y12" i="1"/>
  <c r="AK12" i="1"/>
  <c r="AP12" i="1"/>
  <c r="AB12" i="1"/>
  <c r="AJ12" i="1"/>
  <c r="AN12" i="1"/>
  <c r="AA12" i="1"/>
  <c r="AQ12" i="1"/>
  <c r="AM12" i="1"/>
  <c r="X12" i="1"/>
  <c r="Z12" i="1"/>
  <c r="S9" i="1"/>
  <c r="T20" i="1"/>
  <c r="T21" i="1" s="1"/>
  <c r="U17" i="1"/>
  <c r="V16" i="1" s="1"/>
  <c r="T8" i="1"/>
  <c r="Y1" i="1"/>
  <c r="X7" i="1"/>
  <c r="T9" i="1" l="1"/>
  <c r="U20" i="1"/>
  <c r="U21" i="1" s="1"/>
  <c r="V17" i="1"/>
  <c r="W16" i="1" s="1"/>
  <c r="U8" i="1"/>
  <c r="Z1" i="1"/>
  <c r="Y7" i="1"/>
  <c r="U9" i="1" l="1"/>
  <c r="V20" i="1"/>
  <c r="V21" i="1" s="1"/>
  <c r="W17" i="1"/>
  <c r="X16" i="1" s="1"/>
  <c r="V8" i="1"/>
  <c r="AA1" i="1"/>
  <c r="Z7" i="1"/>
  <c r="W20" i="1" l="1"/>
  <c r="W21" i="1" s="1"/>
  <c r="V9" i="1"/>
  <c r="X17" i="1"/>
  <c r="Y16" i="1" s="1"/>
  <c r="W8" i="1"/>
  <c r="AB1" i="1"/>
  <c r="AA7" i="1"/>
  <c r="W9" i="1" l="1"/>
  <c r="X20" i="1"/>
  <c r="X21" i="1" s="1"/>
  <c r="Y17" i="1"/>
  <c r="Z16" i="1" s="1"/>
  <c r="X8" i="1"/>
  <c r="AC1" i="1"/>
  <c r="AB7" i="1"/>
  <c r="X9" i="1" l="1"/>
  <c r="Y20" i="1"/>
  <c r="Y21" i="1" s="1"/>
  <c r="Z17" i="1"/>
  <c r="AA16" i="1" s="1"/>
  <c r="Y8" i="1"/>
  <c r="AD1" i="1"/>
  <c r="AC7" i="1"/>
  <c r="Y9" i="1" l="1"/>
  <c r="Z20" i="1"/>
  <c r="Z21" i="1" s="1"/>
  <c r="AA17" i="1"/>
  <c r="AB16" i="1" s="1"/>
  <c r="AB17" i="1" s="1"/>
  <c r="AC16" i="1" s="1"/>
  <c r="Z8" i="1"/>
  <c r="AE1" i="1"/>
  <c r="AD7" i="1"/>
  <c r="Z9" i="1" l="1"/>
  <c r="AA20" i="1"/>
  <c r="AA21" i="1" s="1"/>
  <c r="AA8" i="1"/>
  <c r="AF1" i="1"/>
  <c r="AE7" i="1"/>
  <c r="AA9" i="1" l="1"/>
  <c r="AB20" i="1"/>
  <c r="AB21" i="1" s="1"/>
  <c r="AC17" i="1"/>
  <c r="AD16" i="1" s="1"/>
  <c r="AB8" i="1"/>
  <c r="AG1" i="1"/>
  <c r="AF7" i="1"/>
  <c r="AB9" i="1" l="1"/>
  <c r="AC20" i="1"/>
  <c r="AC21" i="1" s="1"/>
  <c r="AD17" i="1"/>
  <c r="AE16" i="1" s="1"/>
  <c r="AC8" i="1"/>
  <c r="AH1" i="1"/>
  <c r="AG7" i="1"/>
  <c r="AC9" i="1" l="1"/>
  <c r="AD20" i="1"/>
  <c r="AD21" i="1" s="1"/>
  <c r="AE17" i="1"/>
  <c r="AF16" i="1" s="1"/>
  <c r="AD8" i="1"/>
  <c r="AI1" i="1"/>
  <c r="AH7" i="1"/>
  <c r="AD9" i="1" l="1"/>
  <c r="AE20" i="1"/>
  <c r="AE21" i="1" s="1"/>
  <c r="AF17" i="1"/>
  <c r="AG16" i="1" s="1"/>
  <c r="AE8" i="1"/>
  <c r="AJ1" i="1"/>
  <c r="AI7" i="1"/>
  <c r="AE9" i="1" l="1"/>
  <c r="AF20" i="1"/>
  <c r="AF21" i="1" s="1"/>
  <c r="AG17" i="1"/>
  <c r="AH16" i="1" s="1"/>
  <c r="AF8" i="1"/>
  <c r="AK1" i="1"/>
  <c r="AJ7" i="1"/>
  <c r="AF9" i="1" l="1"/>
  <c r="AG20" i="1"/>
  <c r="AG21" i="1" s="1"/>
  <c r="AH17" i="1"/>
  <c r="AI16" i="1" s="1"/>
  <c r="AG8" i="1"/>
  <c r="AL1" i="1"/>
  <c r="AK7" i="1"/>
  <c r="AG9" i="1" l="1"/>
  <c r="AH20" i="1"/>
  <c r="AH21" i="1" s="1"/>
  <c r="AI17" i="1"/>
  <c r="AJ16" i="1" s="1"/>
  <c r="AH8" i="1"/>
  <c r="AM1" i="1"/>
  <c r="AL7" i="1"/>
  <c r="AH9" i="1" l="1"/>
  <c r="AI20" i="1"/>
  <c r="AI21" i="1" s="1"/>
  <c r="AJ17" i="1"/>
  <c r="AK16" i="1" s="1"/>
  <c r="AI8" i="1"/>
  <c r="AN1" i="1"/>
  <c r="AM7" i="1"/>
  <c r="AI9" i="1" l="1"/>
  <c r="AJ20" i="1"/>
  <c r="AJ21" i="1" s="1"/>
  <c r="AK17" i="1"/>
  <c r="AL16" i="1" s="1"/>
  <c r="AJ8" i="1"/>
  <c r="AO1" i="1"/>
  <c r="AN7" i="1"/>
  <c r="AJ9" i="1" l="1"/>
  <c r="AK20" i="1"/>
  <c r="AK21" i="1" s="1"/>
  <c r="AL17" i="1"/>
  <c r="AM16" i="1" s="1"/>
  <c r="AK8" i="1"/>
  <c r="AP1" i="1"/>
  <c r="AO7" i="1"/>
  <c r="AK9" i="1" l="1"/>
  <c r="AL20" i="1"/>
  <c r="AL21" i="1" s="1"/>
  <c r="AM17" i="1"/>
  <c r="AN16" i="1" s="1"/>
  <c r="AL8" i="1"/>
  <c r="AQ1" i="1"/>
  <c r="AQ7" i="1" s="1"/>
  <c r="AP7" i="1"/>
  <c r="AL9" i="1" l="1"/>
  <c r="AM20" i="1"/>
  <c r="AM21" i="1" s="1"/>
  <c r="AN17" i="1"/>
  <c r="AO16" i="1" s="1"/>
  <c r="AM8" i="1"/>
  <c r="AM9" i="1" l="1"/>
  <c r="AN20" i="1"/>
  <c r="AN21" i="1" s="1"/>
  <c r="AO17" i="1"/>
  <c r="AP16" i="1" s="1"/>
  <c r="AN8" i="1"/>
  <c r="AN9" i="1" l="1"/>
  <c r="AO20" i="1"/>
  <c r="AO21" i="1" s="1"/>
  <c r="AP17" i="1"/>
  <c r="AQ16" i="1" s="1"/>
  <c r="AO8" i="1"/>
  <c r="AO9" i="1" l="1"/>
  <c r="AP20" i="1"/>
  <c r="AP21" i="1" s="1"/>
  <c r="AQ17" i="1"/>
  <c r="AQ8" i="1" s="1"/>
  <c r="AP8" i="1"/>
  <c r="AP9" i="1" l="1"/>
  <c r="AQ20" i="1"/>
  <c r="AQ21" i="1" s="1"/>
  <c r="AQ9" i="1" s="1"/>
</calcChain>
</file>

<file path=xl/sharedStrings.xml><?xml version="1.0" encoding="utf-8"?>
<sst xmlns="http://schemas.openxmlformats.org/spreadsheetml/2006/main" count="12" uniqueCount="8">
  <si>
    <t>Tax life (years)</t>
  </si>
  <si>
    <t>Depreciation</t>
  </si>
  <si>
    <t>WDV</t>
  </si>
  <si>
    <t>Australian Tax Law</t>
  </si>
  <si>
    <t>Tax depreciation</t>
  </si>
  <si>
    <t>Tax asset ($)</t>
  </si>
  <si>
    <t>AER proposed approach</t>
  </si>
  <si>
    <t>Alternative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</si>
</sst>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Year &quot;0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0" fontId="3" fillId="2" borderId="0" xfId="0" applyFont="1" applyFill="1"/>
    <xf numFmtId="164" fontId="2" fillId="2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165" fontId="4" fillId="3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abSelected="1" workbookViewId="0">
      <selection activeCell="H13" sqref="H13"/>
    </sheetView>
  </sheetViews>
  <sheetFormatPr defaultRowHeight="15" x14ac:dyDescent="0.25"/>
  <cols>
    <col min="1" max="1" width="3.28515625" customWidth="1"/>
    <col min="2" max="2" width="21.140625" customWidth="1"/>
    <col min="3" max="43" width="10.7109375" customWidth="1"/>
  </cols>
  <sheetData>
    <row r="1" spans="1:43" x14ac:dyDescent="0.25">
      <c r="A1" s="2"/>
      <c r="B1" s="2"/>
      <c r="C1" s="2"/>
      <c r="D1" s="3">
        <v>1</v>
      </c>
      <c r="E1" s="3">
        <f>D1+1</f>
        <v>2</v>
      </c>
      <c r="F1" s="3">
        <f t="shared" ref="F1:AC1" si="0">E1+1</f>
        <v>3</v>
      </c>
      <c r="G1" s="3">
        <f t="shared" si="0"/>
        <v>4</v>
      </c>
      <c r="H1" s="3">
        <f t="shared" si="0"/>
        <v>5</v>
      </c>
      <c r="I1" s="3">
        <f t="shared" si="0"/>
        <v>6</v>
      </c>
      <c r="J1" s="3">
        <f t="shared" si="0"/>
        <v>7</v>
      </c>
      <c r="K1" s="3">
        <f t="shared" si="0"/>
        <v>8</v>
      </c>
      <c r="L1" s="3">
        <f t="shared" si="0"/>
        <v>9</v>
      </c>
      <c r="M1" s="3">
        <f t="shared" si="0"/>
        <v>10</v>
      </c>
      <c r="N1" s="3">
        <f t="shared" si="0"/>
        <v>11</v>
      </c>
      <c r="O1" s="3">
        <f t="shared" si="0"/>
        <v>12</v>
      </c>
      <c r="P1" s="3">
        <f t="shared" si="0"/>
        <v>13</v>
      </c>
      <c r="Q1" s="3">
        <f t="shared" si="0"/>
        <v>14</v>
      </c>
      <c r="R1" s="3">
        <f t="shared" si="0"/>
        <v>15</v>
      </c>
      <c r="S1" s="3">
        <f t="shared" si="0"/>
        <v>16</v>
      </c>
      <c r="T1" s="3">
        <f t="shared" si="0"/>
        <v>17</v>
      </c>
      <c r="U1" s="3">
        <f t="shared" si="0"/>
        <v>18</v>
      </c>
      <c r="V1" s="3">
        <f t="shared" si="0"/>
        <v>19</v>
      </c>
      <c r="W1" s="3">
        <f t="shared" si="0"/>
        <v>20</v>
      </c>
      <c r="X1" s="3">
        <f t="shared" si="0"/>
        <v>21</v>
      </c>
      <c r="Y1" s="3">
        <f t="shared" si="0"/>
        <v>22</v>
      </c>
      <c r="Z1" s="3">
        <f t="shared" si="0"/>
        <v>23</v>
      </c>
      <c r="AA1" s="3">
        <f t="shared" si="0"/>
        <v>24</v>
      </c>
      <c r="AB1" s="3">
        <f t="shared" si="0"/>
        <v>25</v>
      </c>
      <c r="AC1" s="3">
        <f t="shared" si="0"/>
        <v>26</v>
      </c>
      <c r="AD1" s="3">
        <f t="shared" ref="AD1:AQ1" si="1">AC1+1</f>
        <v>27</v>
      </c>
      <c r="AE1" s="3">
        <f t="shared" si="1"/>
        <v>28</v>
      </c>
      <c r="AF1" s="3">
        <f t="shared" si="1"/>
        <v>29</v>
      </c>
      <c r="AG1" s="3">
        <f t="shared" si="1"/>
        <v>30</v>
      </c>
      <c r="AH1" s="3">
        <f t="shared" si="1"/>
        <v>31</v>
      </c>
      <c r="AI1" s="3">
        <f t="shared" si="1"/>
        <v>32</v>
      </c>
      <c r="AJ1" s="3">
        <f t="shared" si="1"/>
        <v>33</v>
      </c>
      <c r="AK1" s="3">
        <f t="shared" si="1"/>
        <v>34</v>
      </c>
      <c r="AL1" s="3">
        <f t="shared" si="1"/>
        <v>35</v>
      </c>
      <c r="AM1" s="3">
        <f t="shared" si="1"/>
        <v>36</v>
      </c>
      <c r="AN1" s="3">
        <f t="shared" si="1"/>
        <v>37</v>
      </c>
      <c r="AO1" s="3">
        <f t="shared" si="1"/>
        <v>38</v>
      </c>
      <c r="AP1" s="3">
        <f t="shared" si="1"/>
        <v>39</v>
      </c>
      <c r="AQ1" s="3">
        <f t="shared" si="1"/>
        <v>40</v>
      </c>
    </row>
    <row r="3" spans="1:43" x14ac:dyDescent="0.25">
      <c r="A3" t="s">
        <v>5</v>
      </c>
      <c r="C3" s="8">
        <v>1000000</v>
      </c>
    </row>
    <row r="4" spans="1:43" x14ac:dyDescent="0.25">
      <c r="A4" t="s">
        <v>0</v>
      </c>
      <c r="C4" s="8">
        <v>10</v>
      </c>
    </row>
    <row r="6" spans="1:43" x14ac:dyDescent="0.25">
      <c r="A6" t="s">
        <v>4</v>
      </c>
    </row>
    <row r="7" spans="1:43" x14ac:dyDescent="0.25">
      <c r="B7" t="str">
        <f>A11</f>
        <v>AER proposed approach</v>
      </c>
      <c r="D7" s="7">
        <f>D13</f>
        <v>200000</v>
      </c>
      <c r="E7" s="7">
        <f t="shared" ref="E7:AQ7" si="2">E13</f>
        <v>160000</v>
      </c>
      <c r="F7" s="7">
        <f t="shared" si="2"/>
        <v>128000</v>
      </c>
      <c r="G7" s="7">
        <f t="shared" si="2"/>
        <v>102400</v>
      </c>
      <c r="H7" s="7">
        <f t="shared" si="2"/>
        <v>81920</v>
      </c>
      <c r="I7" s="7">
        <f t="shared" si="2"/>
        <v>65536</v>
      </c>
      <c r="J7" s="7">
        <f t="shared" si="2"/>
        <v>52428.800000000003</v>
      </c>
      <c r="K7" s="7">
        <f t="shared" si="2"/>
        <v>41943.039999999994</v>
      </c>
      <c r="L7" s="7">
        <f t="shared" si="2"/>
        <v>33554.431999999986</v>
      </c>
      <c r="M7" s="7">
        <f t="shared" si="2"/>
        <v>26843.545599999976</v>
      </c>
      <c r="N7" s="7">
        <f t="shared" si="2"/>
        <v>107374.18239999993</v>
      </c>
      <c r="O7" s="7">
        <f t="shared" si="2"/>
        <v>0</v>
      </c>
      <c r="P7" s="7">
        <f t="shared" si="2"/>
        <v>0</v>
      </c>
      <c r="Q7" s="7">
        <f t="shared" si="2"/>
        <v>0</v>
      </c>
      <c r="R7" s="7">
        <f t="shared" si="2"/>
        <v>0</v>
      </c>
      <c r="S7" s="7">
        <f t="shared" si="2"/>
        <v>0</v>
      </c>
      <c r="T7" s="7">
        <f t="shared" si="2"/>
        <v>0</v>
      </c>
      <c r="U7" s="7">
        <f t="shared" si="2"/>
        <v>0</v>
      </c>
      <c r="V7" s="7">
        <f t="shared" si="2"/>
        <v>0</v>
      </c>
      <c r="W7" s="7">
        <f t="shared" si="2"/>
        <v>0</v>
      </c>
      <c r="X7" s="7">
        <f t="shared" si="2"/>
        <v>0</v>
      </c>
      <c r="Y7" s="7">
        <f t="shared" si="2"/>
        <v>0</v>
      </c>
      <c r="Z7" s="7">
        <f t="shared" si="2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>
        <f t="shared" si="2"/>
        <v>0</v>
      </c>
      <c r="AK7" s="7">
        <f t="shared" si="2"/>
        <v>0</v>
      </c>
      <c r="AL7" s="7">
        <f t="shared" si="2"/>
        <v>0</v>
      </c>
      <c r="AM7" s="7">
        <f t="shared" si="2"/>
        <v>0</v>
      </c>
      <c r="AN7" s="7">
        <f t="shared" si="2"/>
        <v>0</v>
      </c>
      <c r="AO7" s="7">
        <f t="shared" si="2"/>
        <v>0</v>
      </c>
      <c r="AP7" s="7">
        <f t="shared" si="2"/>
        <v>0</v>
      </c>
      <c r="AQ7" s="7">
        <f t="shared" si="2"/>
        <v>0</v>
      </c>
    </row>
    <row r="8" spans="1:43" x14ac:dyDescent="0.25">
      <c r="B8" t="str">
        <f>A15</f>
        <v>Australian Tax Law</v>
      </c>
      <c r="D8" s="7">
        <f>D17</f>
        <v>200000</v>
      </c>
      <c r="E8" s="7">
        <f t="shared" ref="E8:AQ8" si="3">E17</f>
        <v>160000</v>
      </c>
      <c r="F8" s="7">
        <f t="shared" si="3"/>
        <v>128000</v>
      </c>
      <c r="G8" s="7">
        <f t="shared" si="3"/>
        <v>102400</v>
      </c>
      <c r="H8" s="7">
        <f t="shared" si="3"/>
        <v>81920</v>
      </c>
      <c r="I8" s="7">
        <f t="shared" si="3"/>
        <v>65536</v>
      </c>
      <c r="J8" s="7">
        <f t="shared" si="3"/>
        <v>52428.800000000003</v>
      </c>
      <c r="K8" s="7">
        <f t="shared" si="3"/>
        <v>41943.039999999994</v>
      </c>
      <c r="L8" s="7">
        <f t="shared" si="3"/>
        <v>33554.431999999986</v>
      </c>
      <c r="M8" s="7">
        <f t="shared" si="3"/>
        <v>26843.545599999976</v>
      </c>
      <c r="N8" s="7">
        <f t="shared" si="3"/>
        <v>21474.836479999987</v>
      </c>
      <c r="O8" s="7">
        <f t="shared" si="3"/>
        <v>17179.869183999999</v>
      </c>
      <c r="P8" s="7">
        <f t="shared" si="3"/>
        <v>13743.895347200008</v>
      </c>
      <c r="Q8" s="7">
        <f t="shared" si="3"/>
        <v>10995.116277760011</v>
      </c>
      <c r="R8" s="7">
        <f t="shared" si="3"/>
        <v>8796.0930222080096</v>
      </c>
      <c r="S8" s="7">
        <f t="shared" si="3"/>
        <v>7036.8744177664166</v>
      </c>
      <c r="T8" s="7">
        <f t="shared" si="3"/>
        <v>5629.4995342131242</v>
      </c>
      <c r="U8" s="7">
        <f t="shared" si="3"/>
        <v>4503.5996273705041</v>
      </c>
      <c r="V8" s="7">
        <f t="shared" si="3"/>
        <v>3602.8797018964078</v>
      </c>
      <c r="W8" s="7">
        <f t="shared" si="3"/>
        <v>2882.303761517117</v>
      </c>
      <c r="X8" s="7">
        <f t="shared" si="3"/>
        <v>2305.8430092136841</v>
      </c>
      <c r="Y8" s="7">
        <f t="shared" si="3"/>
        <v>1844.6744073709474</v>
      </c>
      <c r="Z8" s="7">
        <f t="shared" si="3"/>
        <v>1475.7395258967531</v>
      </c>
      <c r="AA8" s="7">
        <f t="shared" si="3"/>
        <v>1180.5916207174073</v>
      </c>
      <c r="AB8" s="7">
        <f t="shared" si="3"/>
        <v>944.47329657392106</v>
      </c>
      <c r="AC8" s="7">
        <f t="shared" si="3"/>
        <v>755.57863725912762</v>
      </c>
      <c r="AD8" s="7">
        <f t="shared" si="3"/>
        <v>604.46290980731135</v>
      </c>
      <c r="AE8" s="7">
        <f t="shared" si="3"/>
        <v>483.57032784584442</v>
      </c>
      <c r="AF8" s="7">
        <f t="shared" si="3"/>
        <v>386.85626227667092</v>
      </c>
      <c r="AG8" s="7">
        <f t="shared" si="3"/>
        <v>309.48500982134135</v>
      </c>
      <c r="AH8" s="7">
        <f t="shared" si="3"/>
        <v>247.58800785706845</v>
      </c>
      <c r="AI8" s="7">
        <f t="shared" si="3"/>
        <v>371.38201178559393</v>
      </c>
      <c r="AJ8" s="7">
        <f t="shared" si="3"/>
        <v>232.11375736597984</v>
      </c>
      <c r="AK8" s="7">
        <f t="shared" si="3"/>
        <v>145.07109835374285</v>
      </c>
      <c r="AL8" s="7">
        <f t="shared" si="3"/>
        <v>90.669436471100198</v>
      </c>
      <c r="AM8" s="7">
        <f t="shared" si="3"/>
        <v>56.668397794448538</v>
      </c>
      <c r="AN8" s="7">
        <f t="shared" si="3"/>
        <v>35.417748621519422</v>
      </c>
      <c r="AO8" s="7">
        <f t="shared" si="3"/>
        <v>22.136092888438725</v>
      </c>
      <c r="AP8" s="7">
        <f t="shared" si="3"/>
        <v>13.83505805527966</v>
      </c>
      <c r="AQ8" s="7">
        <f t="shared" si="3"/>
        <v>8.6469112845661584</v>
      </c>
    </row>
    <row r="9" spans="1:43" x14ac:dyDescent="0.25">
      <c r="B9" t="str">
        <f>A19</f>
        <v>Alternative approach</v>
      </c>
      <c r="D9" s="7">
        <f>D21</f>
        <v>200000</v>
      </c>
      <c r="E9" s="7">
        <f t="shared" ref="E9:AQ9" si="4">E21</f>
        <v>160000</v>
      </c>
      <c r="F9" s="7">
        <f t="shared" si="4"/>
        <v>128000</v>
      </c>
      <c r="G9" s="7">
        <f t="shared" si="4"/>
        <v>102400</v>
      </c>
      <c r="H9" s="7">
        <f t="shared" si="4"/>
        <v>81920</v>
      </c>
      <c r="I9" s="7">
        <f t="shared" si="4"/>
        <v>65536</v>
      </c>
      <c r="J9" s="7">
        <f t="shared" si="4"/>
        <v>52428.800000000003</v>
      </c>
      <c r="K9" s="7">
        <f t="shared" si="4"/>
        <v>41943.039999999994</v>
      </c>
      <c r="L9" s="7">
        <f t="shared" si="4"/>
        <v>33554.431999999986</v>
      </c>
      <c r="M9" s="7">
        <f t="shared" si="4"/>
        <v>26843.545599999976</v>
      </c>
      <c r="N9" s="7">
        <f t="shared" si="4"/>
        <v>21474.836479999987</v>
      </c>
      <c r="O9" s="7">
        <f t="shared" si="4"/>
        <v>17179.869183999999</v>
      </c>
      <c r="P9" s="7">
        <f t="shared" si="4"/>
        <v>13743.895347200008</v>
      </c>
      <c r="Q9" s="7">
        <f t="shared" si="4"/>
        <v>10995.116277760011</v>
      </c>
      <c r="R9" s="7">
        <f t="shared" si="4"/>
        <v>8796.0930222080096</v>
      </c>
      <c r="S9" s="7">
        <f t="shared" si="4"/>
        <v>7036.8744177664166</v>
      </c>
      <c r="T9" s="7">
        <f t="shared" si="4"/>
        <v>5629.4995342131242</v>
      </c>
      <c r="U9" s="7">
        <f t="shared" si="4"/>
        <v>4503.5996273705041</v>
      </c>
      <c r="V9" s="7">
        <f t="shared" si="4"/>
        <v>3602.8797018964078</v>
      </c>
      <c r="W9" s="7">
        <f t="shared" si="4"/>
        <v>2882.303761517117</v>
      </c>
      <c r="X9" s="7">
        <f t="shared" si="4"/>
        <v>2305.8430092136841</v>
      </c>
      <c r="Y9" s="7">
        <f t="shared" si="4"/>
        <v>1844.6744073709474</v>
      </c>
      <c r="Z9" s="7">
        <f t="shared" si="4"/>
        <v>1475.7395258967531</v>
      </c>
      <c r="AA9" s="7">
        <f t="shared" si="4"/>
        <v>1180.5916207174073</v>
      </c>
      <c r="AB9" s="7">
        <f t="shared" si="4"/>
        <v>944.47329657392106</v>
      </c>
      <c r="AC9" s="7">
        <f t="shared" si="4"/>
        <v>755.57863725912762</v>
      </c>
      <c r="AD9" s="7">
        <f t="shared" si="4"/>
        <v>604.46290980731135</v>
      </c>
      <c r="AE9" s="7">
        <f t="shared" si="4"/>
        <v>483.57032784584442</v>
      </c>
      <c r="AF9" s="7">
        <f t="shared" si="4"/>
        <v>386.85626227667092</v>
      </c>
      <c r="AG9" s="7">
        <f t="shared" si="4"/>
        <v>309.48500982134135</v>
      </c>
      <c r="AH9" s="7">
        <f t="shared" si="4"/>
        <v>247.58800785706845</v>
      </c>
      <c r="AI9" s="7">
        <f t="shared" si="4"/>
        <v>198.07040628565011</v>
      </c>
      <c r="AJ9" s="7">
        <f t="shared" si="4"/>
        <v>158.45632502851078</v>
      </c>
      <c r="AK9" s="7">
        <f t="shared" si="4"/>
        <v>126.7650600227993</v>
      </c>
      <c r="AL9" s="7">
        <f t="shared" si="4"/>
        <v>101.41204801823478</v>
      </c>
      <c r="AM9" s="7">
        <f t="shared" si="4"/>
        <v>81.129638414597139</v>
      </c>
      <c r="AN9" s="7">
        <f t="shared" si="4"/>
        <v>64.903710731677705</v>
      </c>
      <c r="AO9" s="7">
        <f t="shared" si="4"/>
        <v>51.922968585346823</v>
      </c>
      <c r="AP9" s="7">
        <f t="shared" si="4"/>
        <v>41.53837486826815</v>
      </c>
      <c r="AQ9" s="7">
        <f t="shared" si="4"/>
        <v>33.230699894623832</v>
      </c>
    </row>
    <row r="11" spans="1:43" x14ac:dyDescent="0.25">
      <c r="A11" t="s">
        <v>6</v>
      </c>
    </row>
    <row r="12" spans="1:43" x14ac:dyDescent="0.25">
      <c r="B12" s="5" t="s">
        <v>2</v>
      </c>
      <c r="C12" s="1"/>
      <c r="D12" s="6">
        <f>AssetValue-SUM($C13:C13)</f>
        <v>1000000</v>
      </c>
      <c r="E12" s="6">
        <f>AssetValue-SUM($C13:D13)</f>
        <v>800000</v>
      </c>
      <c r="F12" s="6">
        <f>AssetValue-SUM($C13:E13)</f>
        <v>640000</v>
      </c>
      <c r="G12" s="6">
        <f>AssetValue-SUM($C13:F13)</f>
        <v>512000</v>
      </c>
      <c r="H12" s="6">
        <f>AssetValue-SUM($C13:G13)</f>
        <v>409600</v>
      </c>
      <c r="I12" s="6">
        <f>AssetValue-SUM($C13:H13)</f>
        <v>327680</v>
      </c>
      <c r="J12" s="6">
        <f>AssetValue-SUM($C13:I13)</f>
        <v>262144</v>
      </c>
      <c r="K12" s="6">
        <f>AssetValue-SUM($C13:J13)</f>
        <v>209715.19999999995</v>
      </c>
      <c r="L12" s="6">
        <f>AssetValue-SUM($C13:K13)</f>
        <v>167772.15999999992</v>
      </c>
      <c r="M12" s="6">
        <f>AssetValue-SUM($C13:L13)</f>
        <v>134217.72799999989</v>
      </c>
      <c r="N12" s="6">
        <f>AssetValue-SUM($C13:M13)</f>
        <v>107374.18239999993</v>
      </c>
      <c r="O12" s="6">
        <f>AssetValue-SUM($C13:N13)</f>
        <v>0</v>
      </c>
      <c r="P12" s="6">
        <f>AssetValue-SUM($C13:O13)</f>
        <v>0</v>
      </c>
      <c r="Q12" s="6">
        <f>AssetValue-SUM($C13:P13)</f>
        <v>0</v>
      </c>
      <c r="R12" s="6">
        <f>AssetValue-SUM($C13:Q13)</f>
        <v>0</v>
      </c>
      <c r="S12" s="6">
        <f>AssetValue-SUM($C13:R13)</f>
        <v>0</v>
      </c>
      <c r="T12" s="6">
        <f>AssetValue-SUM($C13:S13)</f>
        <v>0</v>
      </c>
      <c r="U12" s="6">
        <f>AssetValue-SUM($C13:T13)</f>
        <v>0</v>
      </c>
      <c r="V12" s="6">
        <f>AssetValue-SUM($C13:U13)</f>
        <v>0</v>
      </c>
      <c r="W12" s="6">
        <f>AssetValue-SUM($C13:V13)</f>
        <v>0</v>
      </c>
      <c r="X12" s="6">
        <f>AssetValue-SUM($C13:W13)</f>
        <v>0</v>
      </c>
      <c r="Y12" s="6">
        <f>AssetValue-SUM($C13:X13)</f>
        <v>0</v>
      </c>
      <c r="Z12" s="6">
        <f>AssetValue-SUM($C13:Y13)</f>
        <v>0</v>
      </c>
      <c r="AA12" s="6">
        <f>AssetValue-SUM($C13:Z13)</f>
        <v>0</v>
      </c>
      <c r="AB12" s="6">
        <f>AssetValue-SUM($C13:AA13)</f>
        <v>0</v>
      </c>
      <c r="AC12" s="6">
        <f>AssetValue-SUM($C13:AB13)</f>
        <v>0</v>
      </c>
      <c r="AD12" s="6">
        <f>AssetValue-SUM($C13:AC13)</f>
        <v>0</v>
      </c>
      <c r="AE12" s="6">
        <f>AssetValue-SUM($C13:AD13)</f>
        <v>0</v>
      </c>
      <c r="AF12" s="6">
        <f>AssetValue-SUM($C13:AE13)</f>
        <v>0</v>
      </c>
      <c r="AG12" s="6">
        <f>AssetValue-SUM($C13:AF13)</f>
        <v>0</v>
      </c>
      <c r="AH12" s="6">
        <f>AssetValue-SUM($C13:AG13)</f>
        <v>0</v>
      </c>
      <c r="AI12" s="6">
        <f>AssetValue-SUM($C13:AH13)</f>
        <v>0</v>
      </c>
      <c r="AJ12" s="6">
        <f>AssetValue-SUM($C13:AI13)</f>
        <v>0</v>
      </c>
      <c r="AK12" s="6">
        <f>AssetValue-SUM($C13:AJ13)</f>
        <v>0</v>
      </c>
      <c r="AL12" s="6">
        <f>AssetValue-SUM($C13:AK13)</f>
        <v>0</v>
      </c>
      <c r="AM12" s="6">
        <f>AssetValue-SUM($C13:AL13)</f>
        <v>0</v>
      </c>
      <c r="AN12" s="6">
        <f>AssetValue-SUM($C13:AM13)</f>
        <v>0</v>
      </c>
      <c r="AO12" s="6">
        <f>AssetValue-SUM($C13:AN13)</f>
        <v>0</v>
      </c>
      <c r="AP12" s="6">
        <f>AssetValue-SUM($C13:AO13)</f>
        <v>0</v>
      </c>
      <c r="AQ12" s="6">
        <f>AssetValue-SUM($C13:AP13)</f>
        <v>0</v>
      </c>
    </row>
    <row r="13" spans="1:43" x14ac:dyDescent="0.25">
      <c r="B13" s="5" t="s">
        <v>1</v>
      </c>
      <c r="C13" s="1"/>
      <c r="D13" s="6">
        <f>IF(D$1&lt;=TaxLife,D12*2/TaxLife,IF(D$1=TaxLife+1,AssetValue-SUM($C13:C13),0))</f>
        <v>200000</v>
      </c>
      <c r="E13" s="6">
        <f>IF(E$1&lt;=TaxLife,E12*2/TaxLife,IF(E$1=TaxLife+1,AssetValue-SUM($C13:D13),0))</f>
        <v>160000</v>
      </c>
      <c r="F13" s="6">
        <f>IF(F$1&lt;=TaxLife,F12*2/TaxLife,IF(F$1=TaxLife+1,AssetValue-SUM($C13:E13),0))</f>
        <v>128000</v>
      </c>
      <c r="G13" s="6">
        <f>IF(G$1&lt;=TaxLife,G12*2/TaxLife,IF(G$1=TaxLife+1,AssetValue-SUM($C13:F13),0))</f>
        <v>102400</v>
      </c>
      <c r="H13" s="6">
        <f>IF(H$1&lt;=TaxLife,H12*2/TaxLife,IF(H$1=TaxLife+1,AssetValue-SUM($C13:G13),0))</f>
        <v>81920</v>
      </c>
      <c r="I13" s="6">
        <f>IF(I$1&lt;=TaxLife,I12*2/TaxLife,IF(I$1=TaxLife+1,AssetValue-SUM($C13:H13),0))</f>
        <v>65536</v>
      </c>
      <c r="J13" s="6">
        <f>IF(J$1&lt;=TaxLife,J12*2/TaxLife,IF(J$1=TaxLife+1,AssetValue-SUM($C13:I13),0))</f>
        <v>52428.800000000003</v>
      </c>
      <c r="K13" s="6">
        <f>IF(K$1&lt;=TaxLife,K12*2/TaxLife,IF(K$1=TaxLife+1,AssetValue-SUM($C13:J13),0))</f>
        <v>41943.039999999994</v>
      </c>
      <c r="L13" s="6">
        <f>IF(L$1&lt;=TaxLife,L12*2/TaxLife,IF(L$1=TaxLife+1,AssetValue-SUM($C13:K13),0))</f>
        <v>33554.431999999986</v>
      </c>
      <c r="M13" s="6">
        <f>IF(M$1&lt;=TaxLife,M12*2/TaxLife,IF(M$1=TaxLife+1,AssetValue-SUM($C13:L13),0))</f>
        <v>26843.545599999976</v>
      </c>
      <c r="N13" s="6">
        <f>IF(N$1&lt;=TaxLife,N12*2/TaxLife,IF(N$1=TaxLife+1,AssetValue-SUM($C13:M13),0))</f>
        <v>107374.18239999993</v>
      </c>
      <c r="O13" s="6">
        <f>IF(O$1&lt;=TaxLife,O12*2/TaxLife,IF(O$1=TaxLife+1,AssetValue-SUM($C13:N13),0))</f>
        <v>0</v>
      </c>
      <c r="P13" s="6">
        <f>IF(P$1&lt;=TaxLife,P12*2/TaxLife,IF(P$1=TaxLife+1,AssetValue-SUM($C13:O13),0))</f>
        <v>0</v>
      </c>
      <c r="Q13" s="6">
        <f>IF(Q$1&lt;=TaxLife,Q12*2/TaxLife,IF(Q$1=TaxLife+1,AssetValue-SUM($C13:P13),0))</f>
        <v>0</v>
      </c>
      <c r="R13" s="6">
        <f>IF(R$1&lt;=TaxLife,R12*2/TaxLife,IF(R$1=TaxLife+1,AssetValue-SUM($C13:Q13),0))</f>
        <v>0</v>
      </c>
      <c r="S13" s="6">
        <f>IF(S$1&lt;=TaxLife,S12*2/TaxLife,IF(S$1=TaxLife+1,AssetValue-SUM($C13:R13),0))</f>
        <v>0</v>
      </c>
      <c r="T13" s="6">
        <f>IF(T$1&lt;=TaxLife,T12*2/TaxLife,IF(T$1=TaxLife+1,AssetValue-SUM($C13:S13),0))</f>
        <v>0</v>
      </c>
      <c r="U13" s="6">
        <f>IF(U$1&lt;=TaxLife,U12*2/TaxLife,IF(U$1=TaxLife+1,AssetValue-SUM($C13:T13),0))</f>
        <v>0</v>
      </c>
      <c r="V13" s="6">
        <f>IF(V$1&lt;=TaxLife,V12*2/TaxLife,IF(V$1=TaxLife+1,AssetValue-SUM($C13:U13),0))</f>
        <v>0</v>
      </c>
      <c r="W13" s="6">
        <f>IF(W$1&lt;=TaxLife,W12*2/TaxLife,IF(W$1=TaxLife+1,AssetValue-SUM($C13:V13),0))</f>
        <v>0</v>
      </c>
      <c r="X13" s="6">
        <f>IF(X$1&lt;=TaxLife,X12*2/TaxLife,IF(X$1=TaxLife+1,AssetValue-SUM($C13:W13),0))</f>
        <v>0</v>
      </c>
      <c r="Y13" s="6">
        <f>IF(Y$1&lt;=TaxLife,Y12*2/TaxLife,IF(Y$1=TaxLife+1,AssetValue-SUM($C13:X13),0))</f>
        <v>0</v>
      </c>
      <c r="Z13" s="6">
        <f>IF(Z$1&lt;=TaxLife,Z12*2/TaxLife,IF(Z$1=TaxLife+1,AssetValue-SUM($C13:Y13),0))</f>
        <v>0</v>
      </c>
      <c r="AA13" s="6">
        <f>IF(AA$1&lt;=TaxLife,AA12*2/TaxLife,IF(AA$1=TaxLife+1,AssetValue-SUM($C13:Z13),0))</f>
        <v>0</v>
      </c>
      <c r="AB13" s="6">
        <f>IF(AB$1&lt;=TaxLife,AB12*2/TaxLife,IF(AB$1=TaxLife+1,AssetValue-SUM($C13:AA13),0))</f>
        <v>0</v>
      </c>
      <c r="AC13" s="6">
        <f>IF(AC$1&lt;=TaxLife,AC12*2/TaxLife,IF(AC$1=TaxLife+1,AssetValue-SUM($C13:AB13),0))</f>
        <v>0</v>
      </c>
      <c r="AD13" s="6">
        <f>IF(AD$1&lt;=TaxLife,AD12*2/TaxLife,IF(AD$1=TaxLife+1,AssetValue-SUM($C13:AC13),0))</f>
        <v>0</v>
      </c>
      <c r="AE13" s="6">
        <f>IF(AE$1&lt;=TaxLife,AE12*2/TaxLife,IF(AE$1=TaxLife+1,AssetValue-SUM($C13:AD13),0))</f>
        <v>0</v>
      </c>
      <c r="AF13" s="6">
        <f>IF(AF$1&lt;=TaxLife,AF12*2/TaxLife,IF(AF$1=TaxLife+1,AssetValue-SUM($C13:AE13),0))</f>
        <v>0</v>
      </c>
      <c r="AG13" s="6">
        <f>IF(AG$1&lt;=TaxLife,AG12*2/TaxLife,IF(AG$1=TaxLife+1,AssetValue-SUM($C13:AF13),0))</f>
        <v>0</v>
      </c>
      <c r="AH13" s="6">
        <f>IF(AH$1&lt;=TaxLife,AH12*2/TaxLife,IF(AH$1=TaxLife+1,AssetValue-SUM($C13:AG13),0))</f>
        <v>0</v>
      </c>
      <c r="AI13" s="6">
        <f>IF(AI$1&lt;=TaxLife,AI12*2/TaxLife,IF(AI$1=TaxLife+1,AssetValue-SUM($C13:AH13),0))</f>
        <v>0</v>
      </c>
      <c r="AJ13" s="6">
        <f>IF(AJ$1&lt;=TaxLife,AJ12*2/TaxLife,IF(AJ$1=TaxLife+1,AssetValue-SUM($C13:AI13),0))</f>
        <v>0</v>
      </c>
      <c r="AK13" s="6">
        <f>IF(AK$1&lt;=TaxLife,AK12*2/TaxLife,IF(AK$1=TaxLife+1,AssetValue-SUM($C13:AJ13),0))</f>
        <v>0</v>
      </c>
      <c r="AL13" s="6">
        <f>IF(AL$1&lt;=TaxLife,AL12*2/TaxLife,IF(AL$1=TaxLife+1,AssetValue-SUM($C13:AK13),0))</f>
        <v>0</v>
      </c>
      <c r="AM13" s="6">
        <f>IF(AM$1&lt;=TaxLife,AM12*2/TaxLife,IF(AM$1=TaxLife+1,AssetValue-SUM($C13:AL13),0))</f>
        <v>0</v>
      </c>
      <c r="AN13" s="6">
        <f>IF(AN$1&lt;=TaxLife,AN12*2/TaxLife,IF(AN$1=TaxLife+1,AssetValue-SUM($C13:AM13),0))</f>
        <v>0</v>
      </c>
      <c r="AO13" s="6">
        <f>IF(AO$1&lt;=TaxLife,AO12*2/TaxLife,IF(AO$1=TaxLife+1,AssetValue-SUM($C13:AN13),0))</f>
        <v>0</v>
      </c>
      <c r="AP13" s="6">
        <f>IF(AP$1&lt;=TaxLife,AP12*2/TaxLife,IF(AP$1=TaxLife+1,AssetValue-SUM($C13:AO13),0))</f>
        <v>0</v>
      </c>
      <c r="AQ13" s="6">
        <f>IF(AQ$1&lt;=TaxLife,AQ12*2/TaxLife,IF(AQ$1=TaxLife+1,AssetValue-SUM($C13:AP13),0))</f>
        <v>0</v>
      </c>
    </row>
    <row r="15" spans="1:43" x14ac:dyDescent="0.25">
      <c r="A15" t="s">
        <v>3</v>
      </c>
    </row>
    <row r="16" spans="1:43" x14ac:dyDescent="0.25">
      <c r="B16" s="5" t="s">
        <v>2</v>
      </c>
      <c r="C16" s="1"/>
      <c r="D16" s="6">
        <f>AssetValue-SUM($C17:C17)</f>
        <v>1000000</v>
      </c>
      <c r="E16" s="6">
        <f>AssetValue-SUM($C17:D17)</f>
        <v>800000</v>
      </c>
      <c r="F16" s="6">
        <f>AssetValue-SUM($C17:E17)</f>
        <v>640000</v>
      </c>
      <c r="G16" s="6">
        <f>AssetValue-SUM($C17:F17)</f>
        <v>512000</v>
      </c>
      <c r="H16" s="6">
        <f>AssetValue-SUM($C17:G17)</f>
        <v>409600</v>
      </c>
      <c r="I16" s="6">
        <f>AssetValue-SUM($C17:H17)</f>
        <v>327680</v>
      </c>
      <c r="J16" s="6">
        <f>AssetValue-SUM($C17:I17)</f>
        <v>262144</v>
      </c>
      <c r="K16" s="6">
        <f>AssetValue-SUM($C17:J17)</f>
        <v>209715.19999999995</v>
      </c>
      <c r="L16" s="6">
        <f>AssetValue-SUM($C17:K17)</f>
        <v>167772.15999999992</v>
      </c>
      <c r="M16" s="6">
        <f>AssetValue-SUM($C17:L17)</f>
        <v>134217.72799999989</v>
      </c>
      <c r="N16" s="6">
        <f>AssetValue-SUM($C17:M17)</f>
        <v>107374.18239999993</v>
      </c>
      <c r="O16" s="6">
        <f>AssetValue-SUM($C17:N17)</f>
        <v>85899.345919999992</v>
      </c>
      <c r="P16" s="6">
        <f>AssetValue-SUM($C17:O17)</f>
        <v>68719.476736000041</v>
      </c>
      <c r="Q16" s="6">
        <f>AssetValue-SUM($C17:P17)</f>
        <v>54975.581388800056</v>
      </c>
      <c r="R16" s="6">
        <f>AssetValue-SUM($C17:Q17)</f>
        <v>43980.465111040045</v>
      </c>
      <c r="S16" s="6">
        <f>AssetValue-SUM($C17:R17)</f>
        <v>35184.372088832082</v>
      </c>
      <c r="T16" s="6">
        <f>AssetValue-SUM($C17:S17)</f>
        <v>28147.497671065619</v>
      </c>
      <c r="U16" s="6">
        <f>AssetValue-SUM($C17:T17)</f>
        <v>22517.998136852519</v>
      </c>
      <c r="V16" s="6">
        <f>AssetValue-SUM($C17:U17)</f>
        <v>18014.398509482038</v>
      </c>
      <c r="W16" s="6">
        <f>AssetValue-SUM($C17:V17)</f>
        <v>14411.518807585584</v>
      </c>
      <c r="X16" s="6">
        <f>AssetValue-SUM($C17:W17)</f>
        <v>11529.215046068421</v>
      </c>
      <c r="Y16" s="6">
        <f>AssetValue-SUM($C17:X17)</f>
        <v>9223.3720368547365</v>
      </c>
      <c r="Z16" s="6">
        <f>AssetValue-SUM($C17:Y17)</f>
        <v>7378.6976294837659</v>
      </c>
      <c r="AA16" s="6">
        <f>AssetValue-SUM($C17:Z17)</f>
        <v>5902.958103587036</v>
      </c>
      <c r="AB16" s="6">
        <f>AssetValue-SUM($C17:AA17)</f>
        <v>4722.3664828696055</v>
      </c>
      <c r="AC16" s="6">
        <f>AssetValue-SUM($C17:AB17)</f>
        <v>3777.8931862956379</v>
      </c>
      <c r="AD16" s="6">
        <f>AssetValue-SUM($C17:AC17)</f>
        <v>3022.3145490365569</v>
      </c>
      <c r="AE16" s="6">
        <f>AssetValue-SUM($C17:AD17)</f>
        <v>2417.8516392292222</v>
      </c>
      <c r="AF16" s="6">
        <f>AssetValue-SUM($C17:AE17)</f>
        <v>1934.2813113833545</v>
      </c>
      <c r="AG16" s="6">
        <f>AssetValue-SUM($C17:AF17)</f>
        <v>1547.4250491067069</v>
      </c>
      <c r="AH16" s="6">
        <f>AssetValue-SUM($C17:AG17)</f>
        <v>1237.9400392853422</v>
      </c>
      <c r="AI16" s="6">
        <f>AssetValue-SUM($C17:AH17)</f>
        <v>990.35203142825048</v>
      </c>
      <c r="AJ16" s="6">
        <f>AssetValue-SUM($C17:AI17)</f>
        <v>618.9700196426129</v>
      </c>
      <c r="AK16" s="6">
        <f>AssetValue-SUM($C17:AJ17)</f>
        <v>386.85626227664761</v>
      </c>
      <c r="AL16" s="6">
        <f>AssetValue-SUM($C17:AK17)</f>
        <v>241.78516392293386</v>
      </c>
      <c r="AM16" s="6">
        <f>AssetValue-SUM($C17:AL17)</f>
        <v>151.11572745186277</v>
      </c>
      <c r="AN16" s="6">
        <f>AssetValue-SUM($C17:AM17)</f>
        <v>94.447329657385126</v>
      </c>
      <c r="AO16" s="6">
        <f>AssetValue-SUM($C17:AN17)</f>
        <v>59.0295810358366</v>
      </c>
      <c r="AP16" s="6">
        <f>AssetValue-SUM($C17:AO17)</f>
        <v>36.893488147412427</v>
      </c>
      <c r="AQ16" s="6">
        <f>AssetValue-SUM($C17:AP17)</f>
        <v>23.058430092176422</v>
      </c>
    </row>
    <row r="17" spans="1:43" x14ac:dyDescent="0.25">
      <c r="B17" s="5" t="s">
        <v>1</v>
      </c>
      <c r="C17" s="1"/>
      <c r="D17" s="6">
        <f t="shared" ref="D17:AQ17" si="5">IF(D16&gt;=1000,D16*2/TaxLife,D16*37.5%)</f>
        <v>200000</v>
      </c>
      <c r="E17" s="6">
        <f t="shared" si="5"/>
        <v>160000</v>
      </c>
      <c r="F17" s="6">
        <f t="shared" si="5"/>
        <v>128000</v>
      </c>
      <c r="G17" s="6">
        <f t="shared" si="5"/>
        <v>102400</v>
      </c>
      <c r="H17" s="6">
        <f t="shared" si="5"/>
        <v>81920</v>
      </c>
      <c r="I17" s="6">
        <f t="shared" si="5"/>
        <v>65536</v>
      </c>
      <c r="J17" s="6">
        <f t="shared" si="5"/>
        <v>52428.800000000003</v>
      </c>
      <c r="K17" s="6">
        <f t="shared" si="5"/>
        <v>41943.039999999994</v>
      </c>
      <c r="L17" s="6">
        <f t="shared" si="5"/>
        <v>33554.431999999986</v>
      </c>
      <c r="M17" s="6">
        <f t="shared" si="5"/>
        <v>26843.545599999976</v>
      </c>
      <c r="N17" s="6">
        <f t="shared" si="5"/>
        <v>21474.836479999987</v>
      </c>
      <c r="O17" s="6">
        <f t="shared" si="5"/>
        <v>17179.869183999999</v>
      </c>
      <c r="P17" s="6">
        <f t="shared" si="5"/>
        <v>13743.895347200008</v>
      </c>
      <c r="Q17" s="6">
        <f t="shared" si="5"/>
        <v>10995.116277760011</v>
      </c>
      <c r="R17" s="6">
        <f t="shared" si="5"/>
        <v>8796.0930222080096</v>
      </c>
      <c r="S17" s="6">
        <f t="shared" si="5"/>
        <v>7036.8744177664166</v>
      </c>
      <c r="T17" s="6">
        <f t="shared" si="5"/>
        <v>5629.4995342131242</v>
      </c>
      <c r="U17" s="6">
        <f t="shared" si="5"/>
        <v>4503.5996273705041</v>
      </c>
      <c r="V17" s="6">
        <f t="shared" si="5"/>
        <v>3602.8797018964078</v>
      </c>
      <c r="W17" s="6">
        <f t="shared" si="5"/>
        <v>2882.303761517117</v>
      </c>
      <c r="X17" s="6">
        <f t="shared" si="5"/>
        <v>2305.8430092136841</v>
      </c>
      <c r="Y17" s="6">
        <f t="shared" si="5"/>
        <v>1844.6744073709474</v>
      </c>
      <c r="Z17" s="6">
        <f t="shared" si="5"/>
        <v>1475.7395258967531</v>
      </c>
      <c r="AA17" s="6">
        <f t="shared" si="5"/>
        <v>1180.5916207174073</v>
      </c>
      <c r="AB17" s="6">
        <f t="shared" si="5"/>
        <v>944.47329657392106</v>
      </c>
      <c r="AC17" s="6">
        <f t="shared" si="5"/>
        <v>755.57863725912762</v>
      </c>
      <c r="AD17" s="6">
        <f t="shared" si="5"/>
        <v>604.46290980731135</v>
      </c>
      <c r="AE17" s="6">
        <f t="shared" si="5"/>
        <v>483.57032784584442</v>
      </c>
      <c r="AF17" s="6">
        <f t="shared" si="5"/>
        <v>386.85626227667092</v>
      </c>
      <c r="AG17" s="6">
        <f t="shared" si="5"/>
        <v>309.48500982134135</v>
      </c>
      <c r="AH17" s="6">
        <f t="shared" si="5"/>
        <v>247.58800785706845</v>
      </c>
      <c r="AI17" s="6">
        <f t="shared" si="5"/>
        <v>371.38201178559393</v>
      </c>
      <c r="AJ17" s="6">
        <f t="shared" si="5"/>
        <v>232.11375736597984</v>
      </c>
      <c r="AK17" s="6">
        <f t="shared" si="5"/>
        <v>145.07109835374285</v>
      </c>
      <c r="AL17" s="6">
        <f t="shared" si="5"/>
        <v>90.669436471100198</v>
      </c>
      <c r="AM17" s="6">
        <f t="shared" si="5"/>
        <v>56.668397794448538</v>
      </c>
      <c r="AN17" s="6">
        <f t="shared" si="5"/>
        <v>35.417748621519422</v>
      </c>
      <c r="AO17" s="6">
        <f t="shared" si="5"/>
        <v>22.136092888438725</v>
      </c>
      <c r="AP17" s="6">
        <f t="shared" si="5"/>
        <v>13.83505805527966</v>
      </c>
      <c r="AQ17" s="6">
        <f t="shared" si="5"/>
        <v>8.6469112845661584</v>
      </c>
    </row>
    <row r="19" spans="1:43" x14ac:dyDescent="0.25">
      <c r="A19" t="s">
        <v>7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43" x14ac:dyDescent="0.25">
      <c r="B20" s="5" t="s">
        <v>2</v>
      </c>
      <c r="C20" s="1"/>
      <c r="D20" s="6">
        <f>AssetValue-SUM($C21:C21)</f>
        <v>1000000</v>
      </c>
      <c r="E20" s="6">
        <f>AssetValue-SUM($C21:D21)</f>
        <v>800000</v>
      </c>
      <c r="F20" s="6">
        <f>AssetValue-SUM($C21:E21)</f>
        <v>640000</v>
      </c>
      <c r="G20" s="6">
        <f>AssetValue-SUM($C21:F21)</f>
        <v>512000</v>
      </c>
      <c r="H20" s="6">
        <f>AssetValue-SUM($C21:G21)</f>
        <v>409600</v>
      </c>
      <c r="I20" s="6">
        <f>AssetValue-SUM($C21:H21)</f>
        <v>327680</v>
      </c>
      <c r="J20" s="6">
        <f>AssetValue-SUM($C21:I21)</f>
        <v>262144</v>
      </c>
      <c r="K20" s="6">
        <f>AssetValue-SUM($C21:J21)</f>
        <v>209715.19999999995</v>
      </c>
      <c r="L20" s="6">
        <f>AssetValue-SUM($C21:K21)</f>
        <v>167772.15999999992</v>
      </c>
      <c r="M20" s="6">
        <f>AssetValue-SUM($C21:L21)</f>
        <v>134217.72799999989</v>
      </c>
      <c r="N20" s="6">
        <f>AssetValue-SUM($C21:M21)</f>
        <v>107374.18239999993</v>
      </c>
      <c r="O20" s="6">
        <f>AssetValue-SUM($C21:N21)</f>
        <v>85899.345919999992</v>
      </c>
      <c r="P20" s="6">
        <f>AssetValue-SUM($C21:O21)</f>
        <v>68719.476736000041</v>
      </c>
      <c r="Q20" s="6">
        <f>AssetValue-SUM($C21:P21)</f>
        <v>54975.581388800056</v>
      </c>
      <c r="R20" s="6">
        <f>AssetValue-SUM($C21:Q21)</f>
        <v>43980.465111040045</v>
      </c>
      <c r="S20" s="6">
        <f>AssetValue-SUM($C21:R21)</f>
        <v>35184.372088832082</v>
      </c>
      <c r="T20" s="6">
        <f>AssetValue-SUM($C21:S21)</f>
        <v>28147.497671065619</v>
      </c>
      <c r="U20" s="6">
        <f>AssetValue-SUM($C21:T21)</f>
        <v>22517.998136852519</v>
      </c>
      <c r="V20" s="6">
        <f>AssetValue-SUM($C21:U21)</f>
        <v>18014.398509482038</v>
      </c>
      <c r="W20" s="6">
        <f>AssetValue-SUM($C21:V21)</f>
        <v>14411.518807585584</v>
      </c>
      <c r="X20" s="6">
        <f>AssetValue-SUM($C21:W21)</f>
        <v>11529.215046068421</v>
      </c>
      <c r="Y20" s="6">
        <f>AssetValue-SUM($C21:X21)</f>
        <v>9223.3720368547365</v>
      </c>
      <c r="Z20" s="6">
        <f>AssetValue-SUM($C21:Y21)</f>
        <v>7378.6976294837659</v>
      </c>
      <c r="AA20" s="6">
        <f>AssetValue-SUM($C21:Z21)</f>
        <v>5902.958103587036</v>
      </c>
      <c r="AB20" s="6">
        <f>AssetValue-SUM($C21:AA21)</f>
        <v>4722.3664828696055</v>
      </c>
      <c r="AC20" s="6">
        <f>AssetValue-SUM($C21:AB21)</f>
        <v>3777.8931862956379</v>
      </c>
      <c r="AD20" s="6">
        <f>AssetValue-SUM($C21:AC21)</f>
        <v>3022.3145490365569</v>
      </c>
      <c r="AE20" s="6">
        <f>AssetValue-SUM($C21:AD21)</f>
        <v>2417.8516392292222</v>
      </c>
      <c r="AF20" s="6">
        <f>AssetValue-SUM($C21:AE21)</f>
        <v>1934.2813113833545</v>
      </c>
      <c r="AG20" s="6">
        <f>AssetValue-SUM($C21:AF21)</f>
        <v>1547.4250491067069</v>
      </c>
      <c r="AH20" s="6">
        <f>AssetValue-SUM($C21:AG21)</f>
        <v>1237.9400392853422</v>
      </c>
      <c r="AI20" s="6">
        <f>AssetValue-SUM($C21:AH21)</f>
        <v>990.35203142825048</v>
      </c>
      <c r="AJ20" s="6">
        <f>AssetValue-SUM($C21:AI21)</f>
        <v>792.28162514255382</v>
      </c>
      <c r="AK20" s="6">
        <f>AssetValue-SUM($C21:AJ21)</f>
        <v>633.82530011399649</v>
      </c>
      <c r="AL20" s="6">
        <f>AssetValue-SUM($C21:AK21)</f>
        <v>507.06024009117391</v>
      </c>
      <c r="AM20" s="6">
        <f>AssetValue-SUM($C21:AL21)</f>
        <v>405.64819207298569</v>
      </c>
      <c r="AN20" s="6">
        <f>AssetValue-SUM($C21:AM21)</f>
        <v>324.51855365838856</v>
      </c>
      <c r="AO20" s="6">
        <f>AssetValue-SUM($C21:AN21)</f>
        <v>259.61484292673413</v>
      </c>
      <c r="AP20" s="6">
        <f>AssetValue-SUM($C21:AO21)</f>
        <v>207.69187434134074</v>
      </c>
      <c r="AQ20" s="6">
        <f>AssetValue-SUM($C21:AP21)</f>
        <v>166.15349947311915</v>
      </c>
    </row>
    <row r="21" spans="1:43" x14ac:dyDescent="0.25">
      <c r="B21" s="5" t="s">
        <v>1</v>
      </c>
      <c r="C21" s="1"/>
      <c r="D21" s="6">
        <f t="shared" ref="D21:AQ21" si="6">D20*2/TaxLife</f>
        <v>200000</v>
      </c>
      <c r="E21" s="6">
        <f t="shared" si="6"/>
        <v>160000</v>
      </c>
      <c r="F21" s="6">
        <f t="shared" si="6"/>
        <v>128000</v>
      </c>
      <c r="G21" s="6">
        <f t="shared" si="6"/>
        <v>102400</v>
      </c>
      <c r="H21" s="6">
        <f t="shared" si="6"/>
        <v>81920</v>
      </c>
      <c r="I21" s="6">
        <f t="shared" si="6"/>
        <v>65536</v>
      </c>
      <c r="J21" s="6">
        <f t="shared" si="6"/>
        <v>52428.800000000003</v>
      </c>
      <c r="K21" s="6">
        <f t="shared" si="6"/>
        <v>41943.039999999994</v>
      </c>
      <c r="L21" s="6">
        <f t="shared" si="6"/>
        <v>33554.431999999986</v>
      </c>
      <c r="M21" s="6">
        <f t="shared" si="6"/>
        <v>26843.545599999976</v>
      </c>
      <c r="N21" s="6">
        <f t="shared" si="6"/>
        <v>21474.836479999987</v>
      </c>
      <c r="O21" s="6">
        <f t="shared" si="6"/>
        <v>17179.869183999999</v>
      </c>
      <c r="P21" s="6">
        <f t="shared" si="6"/>
        <v>13743.895347200008</v>
      </c>
      <c r="Q21" s="6">
        <f t="shared" si="6"/>
        <v>10995.116277760011</v>
      </c>
      <c r="R21" s="6">
        <f t="shared" si="6"/>
        <v>8796.0930222080096</v>
      </c>
      <c r="S21" s="6">
        <f t="shared" si="6"/>
        <v>7036.8744177664166</v>
      </c>
      <c r="T21" s="6">
        <f t="shared" si="6"/>
        <v>5629.4995342131242</v>
      </c>
      <c r="U21" s="6">
        <f t="shared" si="6"/>
        <v>4503.5996273705041</v>
      </c>
      <c r="V21" s="6">
        <f t="shared" si="6"/>
        <v>3602.8797018964078</v>
      </c>
      <c r="W21" s="6">
        <f t="shared" si="6"/>
        <v>2882.303761517117</v>
      </c>
      <c r="X21" s="6">
        <f t="shared" si="6"/>
        <v>2305.8430092136841</v>
      </c>
      <c r="Y21" s="6">
        <f t="shared" si="6"/>
        <v>1844.6744073709474</v>
      </c>
      <c r="Z21" s="6">
        <f t="shared" si="6"/>
        <v>1475.7395258967531</v>
      </c>
      <c r="AA21" s="6">
        <f t="shared" si="6"/>
        <v>1180.5916207174073</v>
      </c>
      <c r="AB21" s="6">
        <f t="shared" si="6"/>
        <v>944.47329657392106</v>
      </c>
      <c r="AC21" s="6">
        <f t="shared" si="6"/>
        <v>755.57863725912762</v>
      </c>
      <c r="AD21" s="6">
        <f t="shared" si="6"/>
        <v>604.46290980731135</v>
      </c>
      <c r="AE21" s="6">
        <f t="shared" si="6"/>
        <v>483.57032784584442</v>
      </c>
      <c r="AF21" s="6">
        <f t="shared" si="6"/>
        <v>386.85626227667092</v>
      </c>
      <c r="AG21" s="6">
        <f t="shared" si="6"/>
        <v>309.48500982134135</v>
      </c>
      <c r="AH21" s="6">
        <f t="shared" si="6"/>
        <v>247.58800785706845</v>
      </c>
      <c r="AI21" s="6">
        <f t="shared" si="6"/>
        <v>198.07040628565011</v>
      </c>
      <c r="AJ21" s="6">
        <f t="shared" si="6"/>
        <v>158.45632502851078</v>
      </c>
      <c r="AK21" s="6">
        <f t="shared" si="6"/>
        <v>126.7650600227993</v>
      </c>
      <c r="AL21" s="6">
        <f t="shared" si="6"/>
        <v>101.41204801823478</v>
      </c>
      <c r="AM21" s="6">
        <f t="shared" si="6"/>
        <v>81.129638414597139</v>
      </c>
      <c r="AN21" s="6">
        <f t="shared" si="6"/>
        <v>64.903710731677705</v>
      </c>
      <c r="AO21" s="6">
        <f t="shared" si="6"/>
        <v>51.922968585346823</v>
      </c>
      <c r="AP21" s="6">
        <f t="shared" si="6"/>
        <v>41.53837486826815</v>
      </c>
      <c r="AQ21" s="6">
        <f t="shared" si="6"/>
        <v>33.230699894623832</v>
      </c>
    </row>
    <row r="22" spans="1:43" x14ac:dyDescent="0.25"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43" x14ac:dyDescent="0.25"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43" x14ac:dyDescent="0.25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43" x14ac:dyDescent="0.25"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43" x14ac:dyDescent="0.25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43" x14ac:dyDescent="0.25"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43" x14ac:dyDescent="0.25"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43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dataValidations count="1">
    <dataValidation type="whole" allowBlank="1" showInputMessage="1" showErrorMessage="1" sqref="C4">
      <formula1>1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AssetValue</vt:lpstr>
      <vt:lpstr>TaxLife</vt:lpstr>
    </vt:vector>
  </TitlesOfParts>
  <Company>CHED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Villiers</dc:creator>
  <cp:lastModifiedBy>Mark De Villiers</cp:lastModifiedBy>
  <dcterms:created xsi:type="dcterms:W3CDTF">2019-03-05T21:25:14Z</dcterms:created>
  <dcterms:modified xsi:type="dcterms:W3CDTF">2019-03-06T02:55:25Z</dcterms:modified>
</cp:coreProperties>
</file>