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780"/>
  </bookViews>
  <sheets>
    <sheet name="5.3 MD - Network level" sheetId="1" r:id="rId1"/>
  </sheets>
  <externalReferences>
    <externalReference r:id="rId2"/>
  </externalReferences>
  <definedNames>
    <definedName name="anscount" hidden="1">1</definedName>
    <definedName name="CRCP">'[1]1.0 Business &amp; other details'!$C$38:$G$38</definedName>
    <definedName name="CRCP_Span">CONCATENATE(CRCP_y1, " to ", CRCP_y5)</definedName>
    <definedName name="CRCP_y1">'[1]1.0 Business &amp; other details'!$C$38</definedName>
    <definedName name="CRCP_y2">'[1]1.0 Business &amp; other details'!$D$38</definedName>
    <definedName name="CRCP_y3">'[1]1.0 Business &amp; other details'!$E$38</definedName>
    <definedName name="CRCP_y4">'[1]1.0 Business &amp; other details'!$F$38</definedName>
    <definedName name="CRCP_y5">'[1]1.0 Business &amp; other details'!$G$38</definedName>
    <definedName name="dms_ABN_List">'[1]1.0 Business &amp; other details'!$K$27:$K$47</definedName>
    <definedName name="dms_DollarReal">'[1]1.0 Business &amp; other details'!$C$55</definedName>
    <definedName name="dms_EBSS_status">'[1]1.0 Business &amp; other details'!$C$56</definedName>
    <definedName name="dms_Model">'[1]1.0 Business &amp; other details'!$C$49</definedName>
    <definedName name="dms_RPT">'[1]1.0 Business &amp; other details'!$C$48</definedName>
    <definedName name="dms_TradingName">'[1]1.0 Business &amp; other details'!$C$14</definedName>
    <definedName name="dms_TradingName_List">'[1]1.0 Business &amp; other details'!$J$27:$J$47</definedName>
    <definedName name="FRCP">'[1]1.0 Business &amp; other details'!$C$35:$G$35</definedName>
    <definedName name="FRCP_span">CONCATENATE(FRCP_y1, " to ", FRCP_y5)</definedName>
    <definedName name="FRCP_y1">'[1]1.0 Business &amp; other details'!$C$35</definedName>
    <definedName name="FRCP_y2">'[1]1.0 Business &amp; other details'!$D$35</definedName>
    <definedName name="FRCP_y3">'[1]1.0 Business &amp; other details'!$E$35</definedName>
    <definedName name="FRCP_y4">'[1]1.0 Business &amp; other details'!$F$35</definedName>
    <definedName name="FRCP_y5">'[1]1.0 Business &amp; other details'!$G$35</definedName>
    <definedName name="PRCP">'[1]1.0 Business &amp; other details'!$C$41:$G$41</definedName>
    <definedName name="PRCP_Span" comment="DMS - PRCP_span = the previously regulatory control period represented as a span of years for use in worksheet or column headings eg &quot;2016-2020&quot;">CONCATENATE(PRCP_y1, " to ",PRCP_y5)</definedName>
    <definedName name="PRCP_y1">'[1]1.0 Business &amp; other details'!$C$41</definedName>
    <definedName name="PRCP_y4">'[1]1.0 Business &amp; other details'!$F$41</definedName>
    <definedName name="PRCP_y5">'[1]1.0 Business &amp; other details'!$G$41</definedName>
    <definedName name="SheetHeader">'[1]1.0 Business &amp; other details'!$B$1</definedName>
    <definedName name="Z_9AF1BD63_86F7_41E1_A4B4_D8DB22B54964_.wvu.PrintArea" localSheetId="0" hidden="1">'5.3 MD - Network level'!$A$1:$J$18</definedName>
    <definedName name="Z_C8B120F9_20B7_4787_B929_C88AF67DA2E9_.wvu.PrintArea" localSheetId="0" hidden="1">'5.3 MD - Network level'!$A$1:$J$18</definedName>
  </definedNames>
  <calcPr calcId="145621"/>
</workbook>
</file>

<file path=xl/calcChain.xml><?xml version="1.0" encoding="utf-8"?>
<calcChain xmlns="http://schemas.openxmlformats.org/spreadsheetml/2006/main">
  <c r="F10" i="1" l="1" a="1"/>
  <c r="J10" i="1" s="1"/>
  <c r="E10" i="1"/>
  <c r="C3" i="1"/>
  <c r="C2" i="1"/>
  <c r="C1" i="1"/>
  <c r="G10" i="1" l="1"/>
  <c r="H10" i="1"/>
  <c r="I10" i="1"/>
  <c r="F10" i="1"/>
</calcChain>
</file>

<file path=xl/sharedStrings.xml><?xml version="1.0" encoding="utf-8"?>
<sst xmlns="http://schemas.openxmlformats.org/spreadsheetml/2006/main" count="28" uniqueCount="20">
  <si>
    <t>5.3 MAXIMUM DEMAND AT NETWORK LEVEL</t>
  </si>
  <si>
    <t>TABLE 5.3.1 - RAW AND WEATHER CORRECTED COINCIDENT MD AT NETWORK LEVEL (SUMMED AT METERED CONNECTION POINT)</t>
  </si>
  <si>
    <t>Forthcoming Period</t>
  </si>
  <si>
    <t>UNIT</t>
  </si>
  <si>
    <t>ED_MDN531_00001</t>
  </si>
  <si>
    <t>Raw Network Coincident MD</t>
  </si>
  <si>
    <t>MW</t>
  </si>
  <si>
    <t>ED_MDN531_00002</t>
  </si>
  <si>
    <t>Date MD Occurred</t>
  </si>
  <si>
    <t>ED_MDN531_00003</t>
  </si>
  <si>
    <t>Half hour time period MD occurred</t>
  </si>
  <si>
    <t>ED_MDN531_00004</t>
  </si>
  <si>
    <t>Winter/Summer Peaking</t>
  </si>
  <si>
    <t>Summer</t>
  </si>
  <si>
    <t>ED_MDN531_00005</t>
  </si>
  <si>
    <t>Embedded Generation</t>
  </si>
  <si>
    <t>ED_MDN531_00006</t>
  </si>
  <si>
    <t>Weather Corrected (50% POE) Network Coincident MD</t>
  </si>
  <si>
    <t>ED_MDN531_00007</t>
  </si>
  <si>
    <t>Weather Corrected (10% POE) Network Coincident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</si>
</sst>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 ;[Red]\-#,##0.000\ "/>
    <numFmt numFmtId="165" formatCode="d/mm/yyyy;@"/>
    <numFmt numFmtId="166" formatCode="_([$€-2]* #,##0.00_);_([$€-2]* \(#,##0.00\);_([$€-2]* &quot;-&quot;??_)"/>
    <numFmt numFmtId="167" formatCode="_(* #,##0_);_(* \(#,##0\);_(* &quot;-&quot;_);_(@_)"/>
    <numFmt numFmtId="168" formatCode="_(* #,##0.00_);_(* \(#,##0.00\);_(* &quot;-&quot;??_);_(@_)"/>
    <numFmt numFmtId="169" formatCode="_(* #,##0.0_);_(* \(#,##0.0\);_(* &quot;-&quot;?_);_(@_)"/>
    <numFmt numFmtId="170" formatCode="0.0%"/>
    <numFmt numFmtId="171" formatCode="_(* #,##0_);_(* \(#,##0\);_(* &quot;-&quot;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indexed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u/>
      <sz val="8.5"/>
      <color indexed="12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4" fillId="4" borderId="0">
      <alignment horizontal="left" vertical="center"/>
      <protection locked="0"/>
    </xf>
    <xf numFmtId="0" fontId="5" fillId="5" borderId="0">
      <alignment vertical="center"/>
      <protection locked="0"/>
    </xf>
    <xf numFmtId="0" fontId="12" fillId="0" borderId="0"/>
    <xf numFmtId="166" fontId="12" fillId="0" borderId="0"/>
    <xf numFmtId="0" fontId="12" fillId="0" borderId="0"/>
    <xf numFmtId="166" fontId="1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2" fillId="10" borderId="0" applyNumberFormat="0" applyFont="0" applyBorder="0" applyAlignment="0">
      <alignment horizontal="right"/>
    </xf>
    <xf numFmtId="0" fontId="15" fillId="11" borderId="23" applyNumberFormat="0" applyAlignment="0" applyProtection="0"/>
    <xf numFmtId="168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9" fontId="12" fillId="12" borderId="0" applyFont="0" applyBorder="0">
      <alignment horizontal="right"/>
    </xf>
    <xf numFmtId="170" fontId="12" fillId="12" borderId="0" applyFont="0" applyBorder="0" applyAlignment="0"/>
    <xf numFmtId="169" fontId="12" fillId="12" borderId="0" applyFont="0" applyBorder="0">
      <alignment horizontal="right"/>
    </xf>
    <xf numFmtId="167" fontId="12" fillId="13" borderId="0" applyFont="0" applyBorder="0" applyAlignment="0">
      <alignment horizontal="right"/>
      <protection locked="0"/>
    </xf>
    <xf numFmtId="10" fontId="12" fillId="13" borderId="0" applyFont="0" applyBorder="0">
      <alignment horizontal="right"/>
      <protection locked="0"/>
    </xf>
    <xf numFmtId="167" fontId="12" fillId="13" borderId="0" applyFont="0" applyBorder="0" applyAlignment="0">
      <alignment horizontal="right"/>
      <protection locked="0"/>
    </xf>
    <xf numFmtId="3" fontId="12" fillId="14" borderId="0" applyFont="0" applyBorder="0">
      <protection locked="0"/>
    </xf>
    <xf numFmtId="170" fontId="17" fillId="14" borderId="0" applyBorder="0" applyAlignment="0">
      <protection locked="0"/>
    </xf>
    <xf numFmtId="171" fontId="12" fillId="15" borderId="0" applyFont="0" applyBorder="0">
      <alignment horizontal="right"/>
      <protection locked="0"/>
    </xf>
    <xf numFmtId="167" fontId="12" fillId="12" borderId="0" applyFont="0" applyBorder="0">
      <alignment horizontal="right"/>
      <protection locked="0"/>
    </xf>
    <xf numFmtId="164" fontId="12" fillId="8" borderId="24" applyFill="0">
      <alignment horizontal="right" vertical="center" wrapText="1"/>
      <protection locked="0"/>
    </xf>
    <xf numFmtId="170" fontId="18" fillId="16" borderId="0" applyBorder="0" applyAlignment="0"/>
    <xf numFmtId="169" fontId="19" fillId="10" borderId="25" applyFont="0" applyBorder="0" applyAlignment="0"/>
    <xf numFmtId="170" fontId="17" fillId="10" borderId="0" applyFont="0" applyBorder="0" applyAlignment="0"/>
    <xf numFmtId="164" fontId="7" fillId="7" borderId="26">
      <alignment horizontal="right" vertical="center" wrapText="1"/>
    </xf>
    <xf numFmtId="0" fontId="12" fillId="0" borderId="0"/>
    <xf numFmtId="0" fontId="12" fillId="0" borderId="0" applyFill="0"/>
    <xf numFmtId="0" fontId="12" fillId="0" borderId="0"/>
    <xf numFmtId="0" fontId="12" fillId="0" borderId="0"/>
    <xf numFmtId="0" fontId="1" fillId="0" borderId="0"/>
    <xf numFmtId="0" fontId="1" fillId="0" borderId="0">
      <protection locked="0"/>
    </xf>
    <xf numFmtId="0" fontId="12" fillId="0" borderId="0"/>
    <xf numFmtId="0" fontId="12" fillId="0" borderId="0"/>
    <xf numFmtId="0" fontId="1" fillId="0" borderId="0">
      <protection locked="0"/>
    </xf>
    <xf numFmtId="0" fontId="1" fillId="0" borderId="0"/>
    <xf numFmtId="0" fontId="1" fillId="0" borderId="0"/>
    <xf numFmtId="0" fontId="12" fillId="0" borderId="0" applyFill="0"/>
    <xf numFmtId="0" fontId="20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" borderId="0">
      <alignment horizontal="left" vertical="center"/>
      <protection locked="0"/>
    </xf>
  </cellStyleXfs>
  <cellXfs count="52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0" fillId="2" borderId="0" xfId="0" applyFill="1" applyProtection="1"/>
    <xf numFmtId="0" fontId="4" fillId="3" borderId="0" xfId="0" applyFont="1" applyFill="1" applyBorder="1" applyAlignment="1" applyProtection="1">
      <alignment horizontal="left" vertical="center"/>
    </xf>
    <xf numFmtId="0" fontId="4" fillId="4" borderId="0" xfId="2">
      <alignment horizontal="left" vertical="center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Protection="1"/>
    <xf numFmtId="0" fontId="5" fillId="5" borderId="0" xfId="3">
      <alignment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wrapText="1"/>
    </xf>
    <xf numFmtId="1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0" fillId="0" borderId="0" xfId="0" applyFont="1" applyFill="1" applyProtection="1"/>
    <xf numFmtId="0" fontId="8" fillId="0" borderId="0" xfId="0" applyFont="1" applyFill="1" applyAlignment="1" applyProtection="1">
      <alignment horizontal="left" vertical="center"/>
    </xf>
    <xf numFmtId="0" fontId="7" fillId="6" borderId="1" xfId="0" applyFont="1" applyFill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11" fillId="6" borderId="1" xfId="0" applyFont="1" applyFill="1" applyBorder="1" applyAlignment="1" applyProtection="1">
      <alignment horizontal="center" vertical="top" wrapText="1"/>
    </xf>
    <xf numFmtId="0" fontId="11" fillId="6" borderId="5" xfId="0" applyFont="1" applyFill="1" applyBorder="1" applyAlignment="1" applyProtection="1">
      <alignment horizontal="center" vertical="top" wrapText="1"/>
    </xf>
    <xf numFmtId="0" fontId="11" fillId="6" borderId="6" xfId="0" applyFont="1" applyFill="1" applyBorder="1" applyAlignment="1" applyProtection="1">
      <alignment horizontal="center" vertical="top" wrapText="1"/>
    </xf>
    <xf numFmtId="0" fontId="11" fillId="6" borderId="7" xfId="0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164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64" fontId="7" fillId="7" borderId="11" xfId="0" applyNumberFormat="1" applyFont="1" applyFill="1" applyBorder="1" applyAlignment="1" applyProtection="1">
      <alignment horizontal="right" vertical="center" wrapText="1"/>
      <protection locked="0"/>
    </xf>
    <xf numFmtId="164" fontId="7" fillId="7" borderId="1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43" fontId="7" fillId="7" borderId="15" xfId="0" applyNumberFormat="1" applyFont="1" applyFill="1" applyBorder="1" applyAlignment="1" applyProtection="1">
      <alignment horizontal="right" vertical="center" wrapText="1"/>
      <protection locked="0"/>
    </xf>
    <xf numFmtId="43" fontId="7" fillId="7" borderId="16" xfId="0" applyNumberFormat="1" applyFont="1" applyFill="1" applyBorder="1" applyAlignment="1" applyProtection="1">
      <alignment horizontal="right" vertical="center" wrapText="1"/>
      <protection locked="0"/>
    </xf>
    <xf numFmtId="43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165" fontId="7" fillId="8" borderId="14" xfId="0" applyNumberFormat="1" applyFont="1" applyFill="1" applyBorder="1" applyAlignment="1" applyProtection="1">
      <alignment horizontal="right" vertical="center" wrapText="1"/>
      <protection locked="0"/>
    </xf>
    <xf numFmtId="165" fontId="7" fillId="8" borderId="15" xfId="0" applyNumberFormat="1" applyFont="1" applyFill="1" applyBorder="1" applyAlignment="1" applyProtection="1">
      <alignment horizontal="right" vertical="center" wrapText="1"/>
      <protection locked="0"/>
    </xf>
    <xf numFmtId="165" fontId="7" fillId="8" borderId="16" xfId="0" applyNumberFormat="1" applyFont="1" applyFill="1" applyBorder="1" applyAlignment="1" applyProtection="1">
      <alignment horizontal="right" vertical="center" wrapText="1"/>
      <protection locked="0"/>
    </xf>
    <xf numFmtId="165" fontId="7" fillId="8" borderId="17" xfId="0" applyNumberFormat="1" applyFont="1" applyFill="1" applyBorder="1" applyAlignment="1" applyProtection="1">
      <alignment horizontal="right" vertical="center" wrapText="1"/>
      <protection locked="0"/>
    </xf>
    <xf numFmtId="164" fontId="7" fillId="9" borderId="14" xfId="1" applyNumberFormat="1" applyFont="1" applyFill="1" applyBorder="1" applyAlignment="1" applyProtection="1">
      <alignment horizontal="right" vertical="center" wrapText="1"/>
      <protection locked="0"/>
    </xf>
    <xf numFmtId="164" fontId="7" fillId="9" borderId="15" xfId="1" applyNumberFormat="1" applyFont="1" applyFill="1" applyBorder="1" applyAlignment="1" applyProtection="1">
      <alignment horizontal="right" vertical="center" wrapText="1"/>
      <protection locked="0"/>
    </xf>
    <xf numFmtId="164" fontId="7" fillId="9" borderId="16" xfId="1" applyNumberFormat="1" applyFont="1" applyFill="1" applyBorder="1" applyAlignment="1" applyProtection="1">
      <alignment horizontal="right" vertical="center" wrapText="1"/>
      <protection locked="0"/>
    </xf>
    <xf numFmtId="164" fontId="7" fillId="9" borderId="17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</xf>
    <xf numFmtId="164" fontId="7" fillId="9" borderId="19" xfId="1" applyNumberFormat="1" applyFont="1" applyFill="1" applyBorder="1" applyAlignment="1" applyProtection="1">
      <alignment horizontal="right" vertical="center" wrapText="1"/>
      <protection locked="0"/>
    </xf>
    <xf numFmtId="164" fontId="7" fillId="9" borderId="20" xfId="1" applyNumberFormat="1" applyFont="1" applyFill="1" applyBorder="1" applyAlignment="1" applyProtection="1">
      <alignment horizontal="right" vertical="center" wrapText="1"/>
      <protection locked="0"/>
    </xf>
    <xf numFmtId="164" fontId="7" fillId="9" borderId="21" xfId="1" applyNumberFormat="1" applyFont="1" applyFill="1" applyBorder="1" applyAlignment="1" applyProtection="1">
      <alignment horizontal="right" vertical="center" wrapText="1"/>
      <protection locked="0"/>
    </xf>
    <xf numFmtId="164" fontId="7" fillId="9" borderId="22" xfId="1" applyNumberFormat="1" applyFont="1" applyFill="1" applyBorder="1" applyAlignment="1" applyProtection="1">
      <alignment horizontal="right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</cellXfs>
  <cellStyles count="63">
    <cellStyle name=" 1" xfId="4"/>
    <cellStyle name=" 1 2" xfId="5"/>
    <cellStyle name=" 1 2 2" xfId="6"/>
    <cellStyle name=" 1 3" xfId="7"/>
    <cellStyle name=" 1 3 2" xfId="8"/>
    <cellStyle name=" 1 4" xfId="9"/>
    <cellStyle name="_3GIS model v2.77_Distribution Business_Retail Fin Perform " xfId="10"/>
    <cellStyle name="_3GIS model v2.77_Fleet Overhead Costs 2_Retail Fin Perform " xfId="11"/>
    <cellStyle name="_3GIS model v2.77_Fleet Overhead Costs_Retail Fin Perform " xfId="12"/>
    <cellStyle name="_3GIS model v2.77_Forecast 2_Retail Fin Perform " xfId="13"/>
    <cellStyle name="_3GIS model v2.77_Forecast_Retail Fin Perform " xfId="14"/>
    <cellStyle name="_3GIS model v2.77_Funding &amp; Cashflow_1_Retail Fin Perform " xfId="15"/>
    <cellStyle name="_3GIS model v2.77_Funding &amp; Cashflow_Retail Fin Perform " xfId="16"/>
    <cellStyle name="_3GIS model v2.77_Group P&amp;L_1_Retail Fin Perform " xfId="17"/>
    <cellStyle name="_3GIS model v2.77_Group P&amp;L_Retail Fin Perform " xfId="18"/>
    <cellStyle name="_3GIS model v2.77_Opening  Detailed BS_Retail Fin Perform " xfId="19"/>
    <cellStyle name="_3GIS model v2.77_OUTPUT DB_Retail Fin Perform " xfId="20"/>
    <cellStyle name="_3GIS model v2.77_OUTPUT EB_Retail Fin Perform " xfId="21"/>
    <cellStyle name="_3GIS model v2.77_Report_Retail Fin Perform " xfId="22"/>
    <cellStyle name="_3GIS model v2.77_Retail Fin Perform " xfId="23"/>
    <cellStyle name="_3GIS model v2.77_Sheet2 2_Retail Fin Perform " xfId="24"/>
    <cellStyle name="_3GIS model v2.77_Sheet2_Retail Fin Perform " xfId="25"/>
    <cellStyle name="Blockout" xfId="26"/>
    <cellStyle name="Check Cell 2 2 2 2" xfId="27"/>
    <cellStyle name="Comma" xfId="1" builtinId="3"/>
    <cellStyle name="Comma 2" xfId="28"/>
    <cellStyle name="Currency 11" xfId="29"/>
    <cellStyle name="Hyperlink 2" xfId="30"/>
    <cellStyle name="import" xfId="31"/>
    <cellStyle name="import%" xfId="32"/>
    <cellStyle name="import_ICRC Electricity model 1-1  (1 Feb 2003) " xfId="33"/>
    <cellStyle name="Input1" xfId="34"/>
    <cellStyle name="Input1%" xfId="35"/>
    <cellStyle name="Input1_ICRC Electricity model 1-1  (1 Feb 2003) " xfId="36"/>
    <cellStyle name="Input1default" xfId="37"/>
    <cellStyle name="Input1default%" xfId="38"/>
    <cellStyle name="Input2" xfId="39"/>
    <cellStyle name="Input3" xfId="40"/>
    <cellStyle name="InputCell" xfId="41"/>
    <cellStyle name="key result" xfId="42"/>
    <cellStyle name="Local import" xfId="43"/>
    <cellStyle name="Local import %" xfId="44"/>
    <cellStyle name="NonInputCell" xfId="45"/>
    <cellStyle name="Normal" xfId="0" builtinId="0"/>
    <cellStyle name="Normal 10" xfId="46"/>
    <cellStyle name="Normal 114" xfId="47"/>
    <cellStyle name="Normal 13" xfId="48"/>
    <cellStyle name="Normal 13 2" xfId="49"/>
    <cellStyle name="Normal 14" xfId="50"/>
    <cellStyle name="Normal 2" xfId="51"/>
    <cellStyle name="Normal 2 2" xfId="52"/>
    <cellStyle name="Normal 2 2 2" xfId="53"/>
    <cellStyle name="Normal 2 3" xfId="54"/>
    <cellStyle name="Normal 3" xfId="55"/>
    <cellStyle name="Normal 3 5" xfId="56"/>
    <cellStyle name="Normal 4" xfId="57"/>
    <cellStyle name="Normal 5" xfId="58"/>
    <cellStyle name="Normal 8 2" xfId="59"/>
    <cellStyle name="Percent 2" xfId="60"/>
    <cellStyle name="Percent 3 4" xfId="61"/>
    <cellStyle name="RIN_TB2" xfId="62"/>
    <cellStyle name="TableLvl2" xfId="2"/>
    <cellStyle name="TableLv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347382</xdr:colOff>
      <xdr:row>0</xdr:row>
      <xdr:rowOff>56030</xdr:rowOff>
    </xdr:from>
    <xdr:to>
      <xdr:col>1</xdr:col>
      <xdr:colOff>1479176</xdr:colOff>
      <xdr:row>6</xdr:row>
      <xdr:rowOff>24653</xdr:rowOff>
    </xdr:to>
    <xdr:grpSp>
      <xdr:nvGrpSpPr>
        <xdr:cNvPr id="2" name="Group 1"/>
        <xdr:cNvGrpSpPr/>
      </xdr:nvGrpSpPr>
      <xdr:grpSpPr>
        <a:xfrm>
          <a:off x="347382" y="56030"/>
          <a:ext cx="1131794" cy="1559858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606276</xdr:colOff>
      <xdr:row>6</xdr:row>
      <xdr:rowOff>5715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600200"/>
          <a:ext cx="606276" cy="57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1775</xdr:colOff>
      <xdr:row>0</xdr:row>
      <xdr:rowOff>137254</xdr:rowOff>
    </xdr:from>
    <xdr:to>
      <xdr:col>8</xdr:col>
      <xdr:colOff>123265</xdr:colOff>
      <xdr:row>2</xdr:row>
      <xdr:rowOff>185488</xdr:rowOff>
    </xdr:to>
    <xdr:grpSp>
      <xdr:nvGrpSpPr>
        <xdr:cNvPr id="8" name="Group 7"/>
        <xdr:cNvGrpSpPr/>
      </xdr:nvGrpSpPr>
      <xdr:grpSpPr>
        <a:xfrm>
          <a:off x="7644187" y="137254"/>
          <a:ext cx="3281549" cy="653352"/>
          <a:chOff x="7880311" y="5893076"/>
          <a:chExt cx="1862403" cy="646948"/>
        </a:xfrm>
      </xdr:grpSpPr>
      <xdr:sp macro="[1]!MarkConfidential" textlink="">
        <xdr:nvSpPr>
          <xdr:cNvPr id="9" name="Rounded Rectangle 8"/>
          <xdr:cNvSpPr/>
        </xdr:nvSpPr>
        <xdr:spPr>
          <a:xfrm>
            <a:off x="7880311" y="5893076"/>
            <a:ext cx="1862403" cy="268288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10" name="Rounded Rectangle 9"/>
          <xdr:cNvSpPr/>
        </xdr:nvSpPr>
        <xdr:spPr>
          <a:xfrm>
            <a:off x="7880311" y="6262939"/>
            <a:ext cx="1842555" cy="277085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yland\AppData\Local\Microsoft\Windows\Temporary%20Internet%20Files\Content.Outlook\JA8WZM0Z\Victorian%20DNSP%202016-20%20-%20Reset%20RIN%20templates%20-%20January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  <sheetName val="Victorian DNSP 2016-20 - Reset "/>
    </sheetNames>
    <definedNames>
      <definedName name="MarkConfidential"/>
      <definedName name="MarkNonConfidential"/>
    </definedNames>
    <sheetDataSet>
      <sheetData sheetId="0"/>
      <sheetData sheetId="1"/>
      <sheetData sheetId="2">
        <row r="1">
          <cell r="B1" t="str">
            <v>REGULATORY REPORTING STATEMENT</v>
          </cell>
        </row>
        <row r="14">
          <cell r="C14" t="str">
            <v xml:space="preserve">Victorian DNSP Reset 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Ausgrid</v>
          </cell>
          <cell r="K28">
            <v>67505337385</v>
          </cell>
        </row>
        <row r="29">
          <cell r="J29" t="str">
            <v>AusNet (D)</v>
          </cell>
          <cell r="K29">
            <v>91064651118</v>
          </cell>
        </row>
        <row r="30">
          <cell r="J30" t="str">
            <v>AusNet (T)</v>
          </cell>
          <cell r="K30">
            <v>78079798173</v>
          </cell>
        </row>
        <row r="31">
          <cell r="J31" t="str">
            <v>Citipower</v>
          </cell>
          <cell r="K31">
            <v>76064651056</v>
          </cell>
        </row>
        <row r="32">
          <cell r="J32" t="str">
            <v>Electranet</v>
          </cell>
          <cell r="K32">
            <v>41094482416</v>
          </cell>
        </row>
        <row r="33">
          <cell r="J33" t="str">
            <v>Endeavour Energy</v>
          </cell>
          <cell r="K33">
            <v>59253130878</v>
          </cell>
        </row>
        <row r="34">
          <cell r="J34" t="str">
            <v>Energex</v>
          </cell>
          <cell r="K34">
            <v>40078849055</v>
          </cell>
        </row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  <cell r="J35" t="str">
            <v>Ergon Energy</v>
          </cell>
          <cell r="K35">
            <v>50087646062</v>
          </cell>
        </row>
        <row r="36">
          <cell r="J36" t="str">
            <v>Essential Energy</v>
          </cell>
          <cell r="K36">
            <v>37428185226</v>
          </cell>
        </row>
        <row r="37">
          <cell r="J37" t="str">
            <v>Jemena Electricity</v>
          </cell>
          <cell r="K37">
            <v>82064651083</v>
          </cell>
        </row>
        <row r="38">
          <cell r="C38">
            <v>2011</v>
          </cell>
          <cell r="D38" t="str">
            <v>2012</v>
          </cell>
          <cell r="E38" t="str">
            <v>2013</v>
          </cell>
          <cell r="F38" t="str">
            <v>2014</v>
          </cell>
          <cell r="G38" t="str">
            <v>2015</v>
          </cell>
          <cell r="J38" t="str">
            <v>Powercor Australia</v>
          </cell>
          <cell r="K38">
            <v>89064651109</v>
          </cell>
        </row>
        <row r="39">
          <cell r="J39" t="str">
            <v>Powerlink</v>
          </cell>
          <cell r="K39">
            <v>82078849233</v>
          </cell>
        </row>
        <row r="40">
          <cell r="J40" t="str">
            <v>Qld,SA &amp;ACT Gas Reset</v>
          </cell>
          <cell r="K40">
            <v>22222222222</v>
          </cell>
        </row>
        <row r="41">
          <cell r="C41" t="str">
            <v>2006</v>
          </cell>
          <cell r="D41" t="str">
            <v>2007</v>
          </cell>
          <cell r="E41" t="str">
            <v>2008</v>
          </cell>
          <cell r="F41" t="str">
            <v>2009</v>
          </cell>
          <cell r="G41" t="str">
            <v>2010</v>
          </cell>
          <cell r="J41" t="str">
            <v>SA Power Networks</v>
          </cell>
          <cell r="K41">
            <v>13332330749</v>
          </cell>
        </row>
        <row r="42">
          <cell r="J42" t="str">
            <v>TasNetworks (D)</v>
          </cell>
          <cell r="K42">
            <v>24167357299</v>
          </cell>
        </row>
        <row r="43">
          <cell r="J43" t="str">
            <v>TasNetworks (T)</v>
          </cell>
          <cell r="K43">
            <v>24167357299</v>
          </cell>
        </row>
        <row r="44">
          <cell r="J44" t="str">
            <v>TransGrid</v>
          </cell>
          <cell r="K44">
            <v>19622755774</v>
          </cell>
        </row>
        <row r="45">
          <cell r="J45" t="str">
            <v>United Energy</v>
          </cell>
          <cell r="K45">
            <v>70064651029</v>
          </cell>
        </row>
        <row r="46">
          <cell r="J46" t="str">
            <v>Victorian DNSP Backcasting</v>
          </cell>
          <cell r="K46">
            <v>33333333666</v>
          </cell>
        </row>
        <row r="47">
          <cell r="J47" t="str">
            <v xml:space="preserve">Victorian DNSP Reset </v>
          </cell>
          <cell r="K47">
            <v>33333333333</v>
          </cell>
        </row>
        <row r="48">
          <cell r="C48" t="str">
            <v>Calendar</v>
          </cell>
        </row>
        <row r="49">
          <cell r="C49" t="str">
            <v>Reset</v>
          </cell>
        </row>
        <row r="55">
          <cell r="C55" t="str">
            <v>December 2015</v>
          </cell>
        </row>
        <row r="56">
          <cell r="C56" t="str">
            <v>December 2010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/>
    <pageSetUpPr fitToPage="1"/>
  </sheetPr>
  <dimension ref="A1:J18"/>
  <sheetViews>
    <sheetView showGridLines="0" tabSelected="1" topLeftCell="B1" zoomScale="85" zoomScaleNormal="85" workbookViewId="0">
      <selection activeCell="B1" sqref="B1"/>
    </sheetView>
  </sheetViews>
  <sheetFormatPr defaultColWidth="9.140625" defaultRowHeight="15"/>
  <cols>
    <col min="1" max="1" width="19.5703125" style="10" hidden="1" customWidth="1"/>
    <col min="2" max="2" width="27.85546875" style="11" customWidth="1"/>
    <col min="3" max="3" width="61.85546875" style="6" customWidth="1"/>
    <col min="4" max="4" width="9.140625" style="6"/>
    <col min="5" max="10" width="15.7109375" style="6" customWidth="1"/>
    <col min="11" max="16384" width="9.140625" style="6"/>
  </cols>
  <sheetData>
    <row r="1" spans="1:10" ht="24" customHeight="1">
      <c r="A1" s="1"/>
      <c r="B1" s="2"/>
      <c r="C1" s="3" t="str">
        <f>SheetHeader</f>
        <v>REGULATORY REPORTING STATEMENT</v>
      </c>
      <c r="D1" s="4"/>
      <c r="E1" s="4"/>
      <c r="F1" s="5"/>
      <c r="G1" s="5"/>
      <c r="H1" s="5"/>
      <c r="I1" s="5"/>
      <c r="J1" s="5"/>
    </row>
    <row r="2" spans="1:10" ht="24" customHeight="1">
      <c r="A2" s="1"/>
      <c r="B2" s="2"/>
      <c r="C2" s="7" t="str">
        <f>dms_TradingName</f>
        <v xml:space="preserve">Victorian DNSP Reset </v>
      </c>
      <c r="D2" s="4"/>
      <c r="E2" s="4"/>
      <c r="F2" s="5"/>
      <c r="G2" s="5"/>
      <c r="H2" s="5"/>
      <c r="I2" s="5"/>
      <c r="J2" s="5"/>
    </row>
    <row r="3" spans="1:10" ht="24" customHeight="1">
      <c r="A3" s="1"/>
      <c r="B3" s="2"/>
      <c r="C3" s="3" t="str">
        <f>FRCP_span</f>
        <v>2016 to 2020</v>
      </c>
      <c r="D3" s="4"/>
      <c r="E3" s="4"/>
      <c r="F3" s="5"/>
      <c r="G3" s="5"/>
      <c r="H3" s="5"/>
      <c r="I3" s="5"/>
      <c r="J3" s="5"/>
    </row>
    <row r="4" spans="1:10" ht="24" customHeight="1">
      <c r="A4" s="1"/>
      <c r="B4" s="2"/>
      <c r="C4" s="8" t="s">
        <v>0</v>
      </c>
      <c r="D4" s="8"/>
      <c r="E4" s="8"/>
      <c r="F4" s="8"/>
      <c r="G4" s="8"/>
      <c r="H4" s="8"/>
      <c r="I4" s="8"/>
      <c r="J4" s="8"/>
    </row>
    <row r="5" spans="1:10">
      <c r="A5" s="1"/>
      <c r="B5" s="2"/>
    </row>
    <row r="6" spans="1:10">
      <c r="A6" s="1"/>
      <c r="B6" s="2"/>
      <c r="C6" s="9"/>
    </row>
    <row r="7" spans="1:10" ht="15.75">
      <c r="C7" s="12" t="s">
        <v>1</v>
      </c>
      <c r="D7" s="12"/>
      <c r="E7" s="12"/>
      <c r="F7" s="12"/>
      <c r="G7" s="12"/>
      <c r="H7" s="12"/>
      <c r="I7" s="12"/>
      <c r="J7" s="12"/>
    </row>
    <row r="8" spans="1:10" s="17" customFormat="1" ht="15.75" thickBot="1">
      <c r="A8" s="10"/>
      <c r="B8" s="11"/>
      <c r="C8" s="13"/>
      <c r="D8" s="14"/>
      <c r="E8" s="14"/>
      <c r="F8" s="14"/>
      <c r="G8" s="14"/>
      <c r="H8" s="14"/>
      <c r="I8" s="15"/>
      <c r="J8" s="16"/>
    </row>
    <row r="9" spans="1:10" s="17" customFormat="1" ht="18.75" customHeight="1" thickBot="1">
      <c r="A9" s="10"/>
      <c r="B9" s="11"/>
      <c r="C9" s="18"/>
      <c r="D9" s="14"/>
      <c r="E9" s="19"/>
      <c r="F9" s="50" t="s">
        <v>2</v>
      </c>
      <c r="G9" s="50"/>
      <c r="H9" s="50"/>
      <c r="I9" s="50"/>
      <c r="J9" s="51"/>
    </row>
    <row r="10" spans="1:10" ht="15" customHeight="1" thickBot="1">
      <c r="C10" s="20"/>
      <c r="D10" s="21" t="s">
        <v>3</v>
      </c>
      <c r="E10" s="22" t="str">
        <f>CRCP_y5</f>
        <v>2015</v>
      </c>
      <c r="F10" s="23" t="str">
        <f t="array" ref="F10:J10">FRCP</f>
        <v>2016</v>
      </c>
      <c r="G10" s="24" t="str">
        <v>2017</v>
      </c>
      <c r="H10" s="24" t="str">
        <v>2018</v>
      </c>
      <c r="I10" s="24" t="str">
        <v>2019</v>
      </c>
      <c r="J10" s="25" t="str">
        <v>2020</v>
      </c>
    </row>
    <row r="11" spans="1:10" ht="15.75" customHeight="1">
      <c r="A11" s="10" t="s">
        <v>4</v>
      </c>
      <c r="C11" s="26" t="s">
        <v>5</v>
      </c>
      <c r="D11" s="27" t="s">
        <v>6</v>
      </c>
      <c r="E11" s="28">
        <v>1230.6969999999999</v>
      </c>
      <c r="F11" s="28"/>
      <c r="G11" s="29"/>
      <c r="H11" s="29"/>
      <c r="I11" s="29"/>
      <c r="J11" s="30"/>
    </row>
    <row r="12" spans="1:10" ht="15" customHeight="1">
      <c r="A12" s="10" t="s">
        <v>7</v>
      </c>
      <c r="C12" s="31" t="s">
        <v>8</v>
      </c>
      <c r="D12" s="32"/>
      <c r="E12" s="33">
        <v>42026</v>
      </c>
      <c r="F12" s="33"/>
      <c r="G12" s="34"/>
      <c r="H12" s="34"/>
      <c r="I12" s="34"/>
      <c r="J12" s="35"/>
    </row>
    <row r="13" spans="1:10" ht="15" customHeight="1">
      <c r="A13" s="10" t="s">
        <v>9</v>
      </c>
      <c r="C13" s="31" t="s">
        <v>10</v>
      </c>
      <c r="D13" s="32"/>
      <c r="E13" s="33">
        <v>0.66666666666666663</v>
      </c>
      <c r="F13" s="33"/>
      <c r="G13" s="34"/>
      <c r="H13" s="34"/>
      <c r="I13" s="34"/>
      <c r="J13" s="35"/>
    </row>
    <row r="14" spans="1:10" ht="15" customHeight="1">
      <c r="A14" s="10" t="s">
        <v>11</v>
      </c>
      <c r="C14" s="31" t="s">
        <v>12</v>
      </c>
      <c r="D14" s="32"/>
      <c r="E14" s="36" t="s">
        <v>13</v>
      </c>
      <c r="F14" s="37" t="s">
        <v>13</v>
      </c>
      <c r="G14" s="38" t="s">
        <v>13</v>
      </c>
      <c r="H14" s="38" t="s">
        <v>13</v>
      </c>
      <c r="I14" s="38" t="s">
        <v>13</v>
      </c>
      <c r="J14" s="39" t="s">
        <v>13</v>
      </c>
    </row>
    <row r="15" spans="1:10" ht="15" customHeight="1">
      <c r="A15" s="10" t="s">
        <v>14</v>
      </c>
      <c r="C15" s="31" t="s">
        <v>15</v>
      </c>
      <c r="D15" s="32" t="s">
        <v>6</v>
      </c>
      <c r="E15" s="40">
        <v>10</v>
      </c>
      <c r="F15" s="41"/>
      <c r="G15" s="42"/>
      <c r="H15" s="42"/>
      <c r="I15" s="42"/>
      <c r="J15" s="43"/>
    </row>
    <row r="16" spans="1:10" ht="15" customHeight="1">
      <c r="A16" s="10" t="s">
        <v>16</v>
      </c>
      <c r="C16" s="31" t="s">
        <v>17</v>
      </c>
      <c r="D16" s="32" t="s">
        <v>6</v>
      </c>
      <c r="E16" s="40">
        <v>0</v>
      </c>
      <c r="F16" s="41">
        <v>1407.7505874681124</v>
      </c>
      <c r="G16" s="42">
        <v>1446.6199856614862</v>
      </c>
      <c r="H16" s="42">
        <v>1518.0686653861831</v>
      </c>
      <c r="I16" s="42">
        <v>1550.5365432410333</v>
      </c>
      <c r="J16" s="43">
        <v>1581.3413456999847</v>
      </c>
    </row>
    <row r="17" spans="1:10" ht="15" customHeight="1" thickBot="1">
      <c r="A17" s="10" t="s">
        <v>18</v>
      </c>
      <c r="C17" s="44" t="s">
        <v>19</v>
      </c>
      <c r="D17" s="45" t="s">
        <v>6</v>
      </c>
      <c r="E17" s="46">
        <v>0</v>
      </c>
      <c r="F17" s="47">
        <v>1508.712107788708</v>
      </c>
      <c r="G17" s="48">
        <v>1551.8608323272304</v>
      </c>
      <c r="H17" s="48">
        <v>1629.3969032966061</v>
      </c>
      <c r="I17" s="48">
        <v>1669.0056628232758</v>
      </c>
      <c r="J17" s="49">
        <v>1704.1991479553701</v>
      </c>
    </row>
    <row r="18" spans="1:10" ht="15" customHeight="1"/>
  </sheetData>
  <sheetProtection formatCells="0"/>
  <mergeCells count="1">
    <mergeCell ref="F9:J9"/>
  </mergeCells>
  <dataValidations count="4">
    <dataValidation type="time" allowBlank="1" showInputMessage="1" showErrorMessage="1" sqref="E13">
      <formula1>0</formula1>
      <formula2>0.999988425925926</formula2>
    </dataValidation>
    <dataValidation type="custom" allowBlank="1" showInputMessage="1" showErrorMessage="1" errorTitle="Raw" error="Must be a number" promptTitle="Raw" prompt="Enter value in MW" sqref="E15:J17 E11:J11">
      <formula1>ISNUMBER(E11)</formula1>
    </dataValidation>
    <dataValidation type="list" allowBlank="1" showInputMessage="1" showErrorMessage="1" sqref="E14:J14">
      <formula1>"Summer, Winter"</formula1>
    </dataValidation>
    <dataValidation type="date" allowBlank="1" showInputMessage="1" showErrorMessage="1" errorTitle="Date" error="Must be date format DD/MM/YYYY" promptTitle="Date" prompt="Enter date in format DD/MM/YYYY" sqref="E12">
      <formula1>39995</formula1>
      <formula2>40359</formula2>
    </dataValidation>
  </dataValidations>
  <pageMargins left="0.7" right="0.7" top="0.75" bottom="0.75" header="0.3" footer="0.3"/>
  <pageSetup paperSize="8" scale="9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448707F24254388AB379A4EE9C7CB" ma:contentTypeVersion="0" ma:contentTypeDescription="Create a new document." ma:contentTypeScope="" ma:versionID="bd9080542d17dfcef12dd1d72a4894a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66CFCC-931B-42BC-9FED-967AD9329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E8A1EF-8D18-452C-9ABE-705BE8CE79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FAEF88-34F0-4658-8BDE-B3453DA0CC8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 MD - Network level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 PUBLIC RRP RIN 5.3 - MD Network Level</dc:title>
  <dc:creator>Sam Hyland</dc:creator>
  <cp:lastModifiedBy>Hannah Williams</cp:lastModifiedBy>
  <dcterms:created xsi:type="dcterms:W3CDTF">2015-11-24T06:27:02Z</dcterms:created>
  <dcterms:modified xsi:type="dcterms:W3CDTF">2016-01-06T03:34:32Z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0x0101006FA448707F24254388AB379A4EE9C7CB</vt:lpwstr>
  </property>
</Properties>
</file>